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w1979810\Documents\"/>
    </mc:Choice>
  </mc:AlternateContent>
  <xr:revisionPtr revIDLastSave="0" documentId="8_{89235AF8-B457-4BF9-84C9-B93E185CC8F3}" xr6:coauthVersionLast="47" xr6:coauthVersionMax="47" xr10:uidLastSave="{00000000-0000-0000-0000-000000000000}"/>
  <bookViews>
    <workbookView xWindow="38280" yWindow="-120" windowWidth="38640" windowHeight="21240" activeTab="6" xr2:uid="{5755FE51-ED8C-4082-8B44-2B323F8B684D}"/>
  </bookViews>
  <sheets>
    <sheet name="Sheet1" sheetId="1" r:id="rId1"/>
    <sheet name="MACD" sheetId="2" r:id="rId2"/>
    <sheet name="RSI" sheetId="3" r:id="rId3"/>
    <sheet name="BB" sheetId="4" r:id="rId4"/>
    <sheet name="KD" sheetId="5" r:id="rId5"/>
    <sheet name="Option Q4" sheetId="6" r:id="rId6"/>
    <sheet name="Monte Carlo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6" l="1"/>
  <c r="F3" i="7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AY3" i="7" s="1"/>
  <c r="AZ3" i="7" s="1"/>
  <c r="BA3" i="7" s="1"/>
  <c r="BB3" i="7" s="1"/>
  <c r="BC3" i="7" s="1"/>
  <c r="BD3" i="7" s="1"/>
  <c r="BE3" i="7" s="1"/>
  <c r="BF3" i="7" s="1"/>
  <c r="BG3" i="7" s="1"/>
  <c r="BH3" i="7" s="1"/>
  <c r="BI3" i="7" s="1"/>
  <c r="BJ3" i="7" s="1"/>
  <c r="BK3" i="7" s="1"/>
  <c r="BL3" i="7" s="1"/>
  <c r="BM3" i="7" s="1"/>
  <c r="BN3" i="7" s="1"/>
  <c r="BO3" i="7" s="1"/>
  <c r="BP3" i="7" s="1"/>
  <c r="BQ3" i="7" s="1"/>
  <c r="BR3" i="7" s="1"/>
  <c r="BS3" i="7" s="1"/>
  <c r="BT3" i="7" s="1"/>
  <c r="BU3" i="7" s="1"/>
  <c r="BV3" i="7" s="1"/>
  <c r="BW3" i="7" s="1"/>
  <c r="BX3" i="7" s="1"/>
  <c r="BY3" i="7" s="1"/>
  <c r="BZ3" i="7" s="1"/>
  <c r="CA3" i="7" s="1"/>
  <c r="CB3" i="7" s="1"/>
  <c r="CC3" i="7" s="1"/>
  <c r="CD3" i="7" s="1"/>
  <c r="CE3" i="7" s="1"/>
  <c r="CF3" i="7" s="1"/>
  <c r="CG3" i="7" s="1"/>
  <c r="CH3" i="7" s="1"/>
  <c r="CI3" i="7" s="1"/>
  <c r="CJ3" i="7" s="1"/>
  <c r="CK3" i="7" s="1"/>
  <c r="F4" i="7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AS4" i="7" s="1"/>
  <c r="AT4" i="7" s="1"/>
  <c r="AU4" i="7" s="1"/>
  <c r="AV4" i="7" s="1"/>
  <c r="AW4" i="7" s="1"/>
  <c r="AX4" i="7" s="1"/>
  <c r="AY4" i="7" s="1"/>
  <c r="AZ4" i="7" s="1"/>
  <c r="BA4" i="7" s="1"/>
  <c r="BB4" i="7" s="1"/>
  <c r="BC4" i="7" s="1"/>
  <c r="BD4" i="7" s="1"/>
  <c r="BE4" i="7" s="1"/>
  <c r="BF4" i="7" s="1"/>
  <c r="BG4" i="7" s="1"/>
  <c r="BH4" i="7" s="1"/>
  <c r="BI4" i="7" s="1"/>
  <c r="BJ4" i="7" s="1"/>
  <c r="BK4" i="7" s="1"/>
  <c r="BL4" i="7" s="1"/>
  <c r="BM4" i="7" s="1"/>
  <c r="BN4" i="7" s="1"/>
  <c r="BO4" i="7" s="1"/>
  <c r="BP4" i="7" s="1"/>
  <c r="BQ4" i="7" s="1"/>
  <c r="BR4" i="7" s="1"/>
  <c r="BS4" i="7" s="1"/>
  <c r="BT4" i="7" s="1"/>
  <c r="BU4" i="7" s="1"/>
  <c r="BV4" i="7" s="1"/>
  <c r="BW4" i="7" s="1"/>
  <c r="BX4" i="7" s="1"/>
  <c r="BY4" i="7" s="1"/>
  <c r="BZ4" i="7" s="1"/>
  <c r="CA4" i="7" s="1"/>
  <c r="CB4" i="7" s="1"/>
  <c r="CC4" i="7" s="1"/>
  <c r="CD4" i="7" s="1"/>
  <c r="CE4" i="7" s="1"/>
  <c r="CF4" i="7" s="1"/>
  <c r="CG4" i="7" s="1"/>
  <c r="CH4" i="7" s="1"/>
  <c r="CI4" i="7" s="1"/>
  <c r="CJ4" i="7" s="1"/>
  <c r="CK4" i="7" s="1"/>
  <c r="F5" i="7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AJ5" i="7" s="1"/>
  <c r="AK5" i="7" s="1"/>
  <c r="AL5" i="7" s="1"/>
  <c r="AM5" i="7" s="1"/>
  <c r="AN5" i="7" s="1"/>
  <c r="AO5" i="7" s="1"/>
  <c r="AP5" i="7" s="1"/>
  <c r="AQ5" i="7" s="1"/>
  <c r="AR5" i="7" s="1"/>
  <c r="AS5" i="7" s="1"/>
  <c r="AT5" i="7" s="1"/>
  <c r="AU5" i="7" s="1"/>
  <c r="AV5" i="7" s="1"/>
  <c r="AW5" i="7" s="1"/>
  <c r="AX5" i="7" s="1"/>
  <c r="AY5" i="7" s="1"/>
  <c r="AZ5" i="7" s="1"/>
  <c r="BA5" i="7" s="1"/>
  <c r="BB5" i="7" s="1"/>
  <c r="BC5" i="7" s="1"/>
  <c r="BD5" i="7" s="1"/>
  <c r="BE5" i="7" s="1"/>
  <c r="BF5" i="7" s="1"/>
  <c r="BG5" i="7" s="1"/>
  <c r="BH5" i="7" s="1"/>
  <c r="BI5" i="7" s="1"/>
  <c r="BJ5" i="7" s="1"/>
  <c r="BK5" i="7" s="1"/>
  <c r="BL5" i="7" s="1"/>
  <c r="BM5" i="7" s="1"/>
  <c r="BN5" i="7" s="1"/>
  <c r="BO5" i="7" s="1"/>
  <c r="BP5" i="7" s="1"/>
  <c r="BQ5" i="7" s="1"/>
  <c r="BR5" i="7" s="1"/>
  <c r="BS5" i="7" s="1"/>
  <c r="BT5" i="7" s="1"/>
  <c r="BU5" i="7" s="1"/>
  <c r="BV5" i="7" s="1"/>
  <c r="BW5" i="7" s="1"/>
  <c r="BX5" i="7" s="1"/>
  <c r="BY5" i="7" s="1"/>
  <c r="BZ5" i="7" s="1"/>
  <c r="CA5" i="7" s="1"/>
  <c r="CB5" i="7" s="1"/>
  <c r="CC5" i="7" s="1"/>
  <c r="CD5" i="7" s="1"/>
  <c r="CE5" i="7" s="1"/>
  <c r="CF5" i="7" s="1"/>
  <c r="CG5" i="7" s="1"/>
  <c r="CH5" i="7" s="1"/>
  <c r="CI5" i="7" s="1"/>
  <c r="CJ5" i="7" s="1"/>
  <c r="CK5" i="7" s="1"/>
  <c r="F6" i="7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BL6" i="7" s="1"/>
  <c r="BM6" i="7" s="1"/>
  <c r="BN6" i="7" s="1"/>
  <c r="BO6" i="7" s="1"/>
  <c r="BP6" i="7" s="1"/>
  <c r="BQ6" i="7" s="1"/>
  <c r="BR6" i="7" s="1"/>
  <c r="BS6" i="7" s="1"/>
  <c r="BT6" i="7" s="1"/>
  <c r="BU6" i="7" s="1"/>
  <c r="BV6" i="7" s="1"/>
  <c r="BW6" i="7" s="1"/>
  <c r="BX6" i="7" s="1"/>
  <c r="BY6" i="7" s="1"/>
  <c r="BZ6" i="7" s="1"/>
  <c r="CA6" i="7" s="1"/>
  <c r="CB6" i="7" s="1"/>
  <c r="CC6" i="7" s="1"/>
  <c r="CD6" i="7" s="1"/>
  <c r="CE6" i="7" s="1"/>
  <c r="CF6" i="7" s="1"/>
  <c r="CG6" i="7" s="1"/>
  <c r="CH6" i="7" s="1"/>
  <c r="CI6" i="7" s="1"/>
  <c r="CJ6" i="7" s="1"/>
  <c r="CK6" i="7" s="1"/>
  <c r="F7" i="7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  <c r="AM7" i="7" s="1"/>
  <c r="AN7" i="7" s="1"/>
  <c r="AO7" i="7" s="1"/>
  <c r="AP7" i="7" s="1"/>
  <c r="AQ7" i="7" s="1"/>
  <c r="AR7" i="7" s="1"/>
  <c r="AS7" i="7" s="1"/>
  <c r="AT7" i="7" s="1"/>
  <c r="AU7" i="7" s="1"/>
  <c r="AV7" i="7" s="1"/>
  <c r="AW7" i="7" s="1"/>
  <c r="AX7" i="7" s="1"/>
  <c r="AY7" i="7" s="1"/>
  <c r="AZ7" i="7" s="1"/>
  <c r="BA7" i="7" s="1"/>
  <c r="BB7" i="7" s="1"/>
  <c r="BC7" i="7" s="1"/>
  <c r="BD7" i="7" s="1"/>
  <c r="BE7" i="7" s="1"/>
  <c r="BF7" i="7" s="1"/>
  <c r="BG7" i="7" s="1"/>
  <c r="BH7" i="7" s="1"/>
  <c r="BI7" i="7" s="1"/>
  <c r="BJ7" i="7" s="1"/>
  <c r="BK7" i="7" s="1"/>
  <c r="BL7" i="7" s="1"/>
  <c r="BM7" i="7" s="1"/>
  <c r="BN7" i="7" s="1"/>
  <c r="BO7" i="7" s="1"/>
  <c r="BP7" i="7" s="1"/>
  <c r="BQ7" i="7" s="1"/>
  <c r="BR7" i="7" s="1"/>
  <c r="BS7" i="7" s="1"/>
  <c r="BT7" i="7" s="1"/>
  <c r="BU7" i="7" s="1"/>
  <c r="BV7" i="7" s="1"/>
  <c r="BW7" i="7" s="1"/>
  <c r="BX7" i="7" s="1"/>
  <c r="BY7" i="7" s="1"/>
  <c r="BZ7" i="7" s="1"/>
  <c r="CA7" i="7" s="1"/>
  <c r="CB7" i="7" s="1"/>
  <c r="CC7" i="7" s="1"/>
  <c r="CD7" i="7" s="1"/>
  <c r="CE7" i="7" s="1"/>
  <c r="CF7" i="7" s="1"/>
  <c r="CG7" i="7" s="1"/>
  <c r="CH7" i="7" s="1"/>
  <c r="CI7" i="7" s="1"/>
  <c r="CJ7" i="7" s="1"/>
  <c r="CK7" i="7" s="1"/>
  <c r="F8" i="7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AI8" i="7" s="1"/>
  <c r="AJ8" i="7" s="1"/>
  <c r="AK8" i="7" s="1"/>
  <c r="AL8" i="7" s="1"/>
  <c r="AM8" i="7" s="1"/>
  <c r="AN8" i="7" s="1"/>
  <c r="AO8" i="7" s="1"/>
  <c r="AP8" i="7" s="1"/>
  <c r="AQ8" i="7" s="1"/>
  <c r="AR8" i="7" s="1"/>
  <c r="AS8" i="7" s="1"/>
  <c r="AT8" i="7" s="1"/>
  <c r="AU8" i="7" s="1"/>
  <c r="AV8" i="7" s="1"/>
  <c r="AW8" i="7" s="1"/>
  <c r="AX8" i="7" s="1"/>
  <c r="AY8" i="7" s="1"/>
  <c r="AZ8" i="7" s="1"/>
  <c r="BA8" i="7" s="1"/>
  <c r="BB8" i="7" s="1"/>
  <c r="BC8" i="7" s="1"/>
  <c r="BD8" i="7" s="1"/>
  <c r="BE8" i="7" s="1"/>
  <c r="BF8" i="7" s="1"/>
  <c r="BG8" i="7" s="1"/>
  <c r="BH8" i="7" s="1"/>
  <c r="BI8" i="7" s="1"/>
  <c r="BJ8" i="7" s="1"/>
  <c r="BK8" i="7" s="1"/>
  <c r="BL8" i="7" s="1"/>
  <c r="BM8" i="7" s="1"/>
  <c r="BN8" i="7" s="1"/>
  <c r="BO8" i="7" s="1"/>
  <c r="BP8" i="7" s="1"/>
  <c r="BQ8" i="7" s="1"/>
  <c r="BR8" i="7" s="1"/>
  <c r="BS8" i="7" s="1"/>
  <c r="BT8" i="7" s="1"/>
  <c r="BU8" i="7" s="1"/>
  <c r="BV8" i="7" s="1"/>
  <c r="BW8" i="7" s="1"/>
  <c r="BX8" i="7" s="1"/>
  <c r="BY8" i="7" s="1"/>
  <c r="BZ8" i="7" s="1"/>
  <c r="CA8" i="7" s="1"/>
  <c r="CB8" i="7" s="1"/>
  <c r="CC8" i="7" s="1"/>
  <c r="CD8" i="7" s="1"/>
  <c r="CE8" i="7" s="1"/>
  <c r="CF8" i="7" s="1"/>
  <c r="CG8" i="7" s="1"/>
  <c r="CH8" i="7" s="1"/>
  <c r="CI8" i="7" s="1"/>
  <c r="F9" i="7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AD9" i="7" s="1"/>
  <c r="AE9" i="7" s="1"/>
  <c r="AF9" i="7" s="1"/>
  <c r="AG9" i="7" s="1"/>
  <c r="AH9" i="7" s="1"/>
  <c r="AI9" i="7" s="1"/>
  <c r="AJ9" i="7" s="1"/>
  <c r="AK9" i="7" s="1"/>
  <c r="AL9" i="7" s="1"/>
  <c r="AM9" i="7" s="1"/>
  <c r="AN9" i="7" s="1"/>
  <c r="AO9" i="7" s="1"/>
  <c r="AP9" i="7" s="1"/>
  <c r="AQ9" i="7" s="1"/>
  <c r="AR9" i="7" s="1"/>
  <c r="AS9" i="7" s="1"/>
  <c r="AT9" i="7" s="1"/>
  <c r="AU9" i="7" s="1"/>
  <c r="AV9" i="7" s="1"/>
  <c r="AW9" i="7" s="1"/>
  <c r="AX9" i="7" s="1"/>
  <c r="AY9" i="7" s="1"/>
  <c r="AZ9" i="7" s="1"/>
  <c r="BA9" i="7" s="1"/>
  <c r="BB9" i="7" s="1"/>
  <c r="BC9" i="7" s="1"/>
  <c r="BD9" i="7" s="1"/>
  <c r="BE9" i="7" s="1"/>
  <c r="BF9" i="7" s="1"/>
  <c r="BG9" i="7" s="1"/>
  <c r="BH9" i="7" s="1"/>
  <c r="BI9" i="7" s="1"/>
  <c r="BJ9" i="7" s="1"/>
  <c r="BK9" i="7" s="1"/>
  <c r="BL9" i="7" s="1"/>
  <c r="BM9" i="7" s="1"/>
  <c r="BN9" i="7" s="1"/>
  <c r="BO9" i="7" s="1"/>
  <c r="BP9" i="7" s="1"/>
  <c r="BQ9" i="7" s="1"/>
  <c r="BR9" i="7" s="1"/>
  <c r="BS9" i="7" s="1"/>
  <c r="BT9" i="7" s="1"/>
  <c r="BU9" i="7" s="1"/>
  <c r="BV9" i="7" s="1"/>
  <c r="BW9" i="7" s="1"/>
  <c r="BX9" i="7" s="1"/>
  <c r="BY9" i="7" s="1"/>
  <c r="BZ9" i="7" s="1"/>
  <c r="CA9" i="7" s="1"/>
  <c r="CB9" i="7" s="1"/>
  <c r="CC9" i="7" s="1"/>
  <c r="CD9" i="7" s="1"/>
  <c r="CE9" i="7" s="1"/>
  <c r="CF9" i="7" s="1"/>
  <c r="CG9" i="7" s="1"/>
  <c r="CH9" i="7" s="1"/>
  <c r="CI9" i="7" s="1"/>
  <c r="CJ9" i="7" s="1"/>
  <c r="CK9" i="7" s="1"/>
  <c r="H1" i="7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G1" i="7"/>
  <c r="F1" i="7"/>
  <c r="B6" i="7"/>
  <c r="F2" i="7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BL2" i="7" s="1"/>
  <c r="BM2" i="7" s="1"/>
  <c r="BN2" i="7" s="1"/>
  <c r="BO2" i="7" s="1"/>
  <c r="BP2" i="7" s="1"/>
  <c r="BQ2" i="7" s="1"/>
  <c r="BR2" i="7" s="1"/>
  <c r="BS2" i="7" s="1"/>
  <c r="BT2" i="7" s="1"/>
  <c r="BU2" i="7" s="1"/>
  <c r="BV2" i="7" s="1"/>
  <c r="BW2" i="7" s="1"/>
  <c r="BX2" i="7" s="1"/>
  <c r="BY2" i="7" s="1"/>
  <c r="BZ2" i="7" s="1"/>
  <c r="CA2" i="7" s="1"/>
  <c r="CB2" i="7" s="1"/>
  <c r="CC2" i="7" s="1"/>
  <c r="CD2" i="7" s="1"/>
  <c r="CE2" i="7" s="1"/>
  <c r="CF2" i="7" s="1"/>
  <c r="CG2" i="7" s="1"/>
  <c r="CH2" i="7" s="1"/>
  <c r="CI2" i="7" s="1"/>
  <c r="CJ2" i="7" s="1"/>
  <c r="CK2" i="7" s="1"/>
  <c r="AG5" i="1"/>
  <c r="G18" i="1"/>
  <c r="G15" i="1"/>
  <c r="D18" i="6"/>
  <c r="D16" i="6"/>
  <c r="I15" i="1"/>
  <c r="G3" i="6"/>
  <c r="G2" i="6"/>
  <c r="H28" i="6"/>
  <c r="E10" i="6"/>
  <c r="AD21" i="1"/>
  <c r="I18" i="1"/>
  <c r="CJ8" i="7" l="1"/>
  <c r="CK8" i="7" s="1"/>
  <c r="E3" i="6" l="1"/>
  <c r="B18" i="6" s="1"/>
  <c r="E2" i="6"/>
  <c r="B16" i="6" s="1"/>
  <c r="C16" i="5"/>
  <c r="C17" i="5"/>
  <c r="C18" i="5"/>
  <c r="C19" i="5"/>
  <c r="C20" i="5"/>
  <c r="D22" i="5" s="1"/>
  <c r="C21" i="5"/>
  <c r="C22" i="5"/>
  <c r="D23" i="5" s="1"/>
  <c r="C23" i="5"/>
  <c r="D25" i="5" s="1"/>
  <c r="C24" i="5"/>
  <c r="C25" i="5"/>
  <c r="D27" i="5" s="1"/>
  <c r="C26" i="5"/>
  <c r="D28" i="5" s="1"/>
  <c r="C27" i="5"/>
  <c r="D29" i="5" s="1"/>
  <c r="C28" i="5"/>
  <c r="D30" i="5" s="1"/>
  <c r="C29" i="5"/>
  <c r="D31" i="5" s="1"/>
  <c r="C30" i="5"/>
  <c r="D32" i="5" s="1"/>
  <c r="C31" i="5"/>
  <c r="D33" i="5" s="1"/>
  <c r="C32" i="5"/>
  <c r="C33" i="5"/>
  <c r="D35" i="5" s="1"/>
  <c r="C34" i="5"/>
  <c r="D36" i="5" s="1"/>
  <c r="C35" i="5"/>
  <c r="C36" i="5"/>
  <c r="C37" i="5"/>
  <c r="C38" i="5"/>
  <c r="C39" i="5"/>
  <c r="C40" i="5"/>
  <c r="C41" i="5"/>
  <c r="C42" i="5"/>
  <c r="D42" i="5" s="1"/>
  <c r="C43" i="5"/>
  <c r="D44" i="5" s="1"/>
  <c r="C44" i="5"/>
  <c r="D46" i="5" s="1"/>
  <c r="C45" i="5"/>
  <c r="C46" i="5"/>
  <c r="D47" i="5" s="1"/>
  <c r="C47" i="5"/>
  <c r="D48" i="5" s="1"/>
  <c r="C48" i="5"/>
  <c r="C49" i="5"/>
  <c r="D50" i="5" s="1"/>
  <c r="C50" i="5"/>
  <c r="D51" i="5" s="1"/>
  <c r="C51" i="5"/>
  <c r="D53" i="5" s="1"/>
  <c r="C52" i="5"/>
  <c r="C53" i="5"/>
  <c r="C54" i="5"/>
  <c r="D55" i="5" s="1"/>
  <c r="C55" i="5"/>
  <c r="D57" i="5" s="1"/>
  <c r="C56" i="5"/>
  <c r="C57" i="5"/>
  <c r="D59" i="5" s="1"/>
  <c r="C58" i="5"/>
  <c r="D60" i="5" s="1"/>
  <c r="C59" i="5"/>
  <c r="D61" i="5" s="1"/>
  <c r="C60" i="5"/>
  <c r="D62" i="5" s="1"/>
  <c r="C61" i="5"/>
  <c r="C62" i="5"/>
  <c r="D64" i="5" s="1"/>
  <c r="C63" i="5"/>
  <c r="D65" i="5" s="1"/>
  <c r="C64" i="5"/>
  <c r="C65" i="5"/>
  <c r="C66" i="5"/>
  <c r="C67" i="5"/>
  <c r="D69" i="5" s="1"/>
  <c r="C68" i="5"/>
  <c r="C69" i="5"/>
  <c r="C70" i="5"/>
  <c r="D70" i="5" s="1"/>
  <c r="C71" i="5"/>
  <c r="D71" i="5" s="1"/>
  <c r="C72" i="5"/>
  <c r="C73" i="5"/>
  <c r="C74" i="5"/>
  <c r="C75" i="5"/>
  <c r="C76" i="5"/>
  <c r="C77" i="5"/>
  <c r="D79" i="5" s="1"/>
  <c r="C78" i="5"/>
  <c r="D80" i="5" s="1"/>
  <c r="C79" i="5"/>
  <c r="D81" i="5" s="1"/>
  <c r="C80" i="5"/>
  <c r="C81" i="5"/>
  <c r="C82" i="5"/>
  <c r="D84" i="5" s="1"/>
  <c r="C83" i="5"/>
  <c r="C84" i="5"/>
  <c r="D85" i="5" s="1"/>
  <c r="C85" i="5"/>
  <c r="C86" i="5"/>
  <c r="D87" i="5" s="1"/>
  <c r="C87" i="5"/>
  <c r="D89" i="5" s="1"/>
  <c r="C88" i="5"/>
  <c r="C89" i="5"/>
  <c r="C90" i="5"/>
  <c r="D91" i="5" s="1"/>
  <c r="C91" i="5"/>
  <c r="D93" i="5" s="1"/>
  <c r="C92" i="5"/>
  <c r="D94" i="5" s="1"/>
  <c r="C93" i="5"/>
  <c r="D95" i="5" s="1"/>
  <c r="C94" i="5"/>
  <c r="D96" i="5" s="1"/>
  <c r="C95" i="5"/>
  <c r="D97" i="5" s="1"/>
  <c r="C96" i="5"/>
  <c r="C97" i="5"/>
  <c r="D98" i="5" s="1"/>
  <c r="C98" i="5"/>
  <c r="D99" i="5" s="1"/>
  <c r="C99" i="5"/>
  <c r="C100" i="5"/>
  <c r="D102" i="5" s="1"/>
  <c r="C101" i="5"/>
  <c r="C102" i="5"/>
  <c r="C103" i="5"/>
  <c r="D105" i="5" s="1"/>
  <c r="C104" i="5"/>
  <c r="C105" i="5"/>
  <c r="C106" i="5"/>
  <c r="C107" i="5"/>
  <c r="D107" i="5" s="1"/>
  <c r="C108" i="5"/>
  <c r="D109" i="5" s="1"/>
  <c r="C109" i="5"/>
  <c r="C110" i="5"/>
  <c r="D112" i="5" s="1"/>
  <c r="C111" i="5"/>
  <c r="D113" i="5" s="1"/>
  <c r="C112" i="5"/>
  <c r="C113" i="5"/>
  <c r="C114" i="5"/>
  <c r="C115" i="5"/>
  <c r="C116" i="5"/>
  <c r="C117" i="5"/>
  <c r="C118" i="5"/>
  <c r="C119" i="5"/>
  <c r="D121" i="5" s="1"/>
  <c r="C120" i="5"/>
  <c r="C121" i="5"/>
  <c r="D122" i="5" s="1"/>
  <c r="C122" i="5"/>
  <c r="D124" i="5" s="1"/>
  <c r="C123" i="5"/>
  <c r="D125" i="5" s="1"/>
  <c r="C124" i="5"/>
  <c r="D126" i="5" s="1"/>
  <c r="C125" i="5"/>
  <c r="D127" i="5" s="1"/>
  <c r="C126" i="5"/>
  <c r="D128" i="5" s="1"/>
  <c r="C127" i="5"/>
  <c r="D129" i="5" s="1"/>
  <c r="C128" i="5"/>
  <c r="C129" i="5"/>
  <c r="D130" i="5" s="1"/>
  <c r="C130" i="5"/>
  <c r="D131" i="5" s="1"/>
  <c r="C131" i="5"/>
  <c r="C132" i="5"/>
  <c r="C133" i="5"/>
  <c r="D135" i="5" s="1"/>
  <c r="C134" i="5"/>
  <c r="D134" i="5" s="1"/>
  <c r="C135" i="5"/>
  <c r="C136" i="5"/>
  <c r="C137" i="5"/>
  <c r="C138" i="5"/>
  <c r="C139" i="5"/>
  <c r="C140" i="5"/>
  <c r="D142" i="5" s="1"/>
  <c r="C141" i="5"/>
  <c r="D143" i="5" s="1"/>
  <c r="C142" i="5"/>
  <c r="D144" i="5" s="1"/>
  <c r="C143" i="5"/>
  <c r="D145" i="5" s="1"/>
  <c r="C144" i="5"/>
  <c r="C145" i="5"/>
  <c r="D147" i="5" s="1"/>
  <c r="C146" i="5"/>
  <c r="D148" i="5" s="1"/>
  <c r="C147" i="5"/>
  <c r="C148" i="5"/>
  <c r="C149" i="5"/>
  <c r="D151" i="5" s="1"/>
  <c r="C150" i="5"/>
  <c r="D150" i="5" s="1"/>
  <c r="C151" i="5"/>
  <c r="D153" i="5" s="1"/>
  <c r="C152" i="5"/>
  <c r="C153" i="5"/>
  <c r="C154" i="5"/>
  <c r="D154" i="5" s="1"/>
  <c r="C155" i="5"/>
  <c r="D155" i="5" s="1"/>
  <c r="C156" i="5"/>
  <c r="D158" i="5" s="1"/>
  <c r="C157" i="5"/>
  <c r="D159" i="5" s="1"/>
  <c r="C158" i="5"/>
  <c r="D160" i="5" s="1"/>
  <c r="C159" i="5"/>
  <c r="D161" i="5" s="1"/>
  <c r="C160" i="5"/>
  <c r="C161" i="5"/>
  <c r="C162" i="5"/>
  <c r="D162" i="5" s="1"/>
  <c r="C163" i="5"/>
  <c r="C164" i="5"/>
  <c r="C165" i="5"/>
  <c r="C166" i="5"/>
  <c r="C167" i="5"/>
  <c r="D167" i="5" s="1"/>
  <c r="C168" i="5"/>
  <c r="C169" i="5"/>
  <c r="C170" i="5"/>
  <c r="D170" i="5" s="1"/>
  <c r="C171" i="5"/>
  <c r="C172" i="5"/>
  <c r="C173" i="5"/>
  <c r="D175" i="5" s="1"/>
  <c r="C174" i="5"/>
  <c r="D176" i="5" s="1"/>
  <c r="C175" i="5"/>
  <c r="D177" i="5" s="1"/>
  <c r="C176" i="5"/>
  <c r="C177" i="5"/>
  <c r="C178" i="5"/>
  <c r="D178" i="5" s="1"/>
  <c r="C179" i="5"/>
  <c r="C180" i="5"/>
  <c r="C181" i="5"/>
  <c r="C182" i="5"/>
  <c r="D184" i="5" s="1"/>
  <c r="C183" i="5"/>
  <c r="D185" i="5" s="1"/>
  <c r="C184" i="5"/>
  <c r="C185" i="5"/>
  <c r="C186" i="5"/>
  <c r="D187" i="5" s="1"/>
  <c r="C187" i="5"/>
  <c r="D188" i="5" s="1"/>
  <c r="C188" i="5"/>
  <c r="C189" i="5"/>
  <c r="C15" i="5"/>
  <c r="D21" i="5"/>
  <c r="D49" i="5"/>
  <c r="D66" i="5"/>
  <c r="D74" i="5"/>
  <c r="D75" i="5"/>
  <c r="D76" i="5"/>
  <c r="D77" i="5"/>
  <c r="D78" i="5"/>
  <c r="D101" i="5"/>
  <c r="D117" i="5"/>
  <c r="D119" i="5"/>
  <c r="D132" i="5"/>
  <c r="D137" i="5"/>
  <c r="D138" i="5"/>
  <c r="D139" i="5"/>
  <c r="D140" i="5"/>
  <c r="D141" i="5"/>
  <c r="D165" i="5"/>
  <c r="D169" i="5"/>
  <c r="D171" i="5"/>
  <c r="D172" i="5"/>
  <c r="D173" i="5"/>
  <c r="D174" i="5"/>
  <c r="D17" i="5"/>
  <c r="D37" i="5"/>
  <c r="D39" i="5"/>
  <c r="D38" i="5"/>
  <c r="D41" i="5"/>
  <c r="D43" i="5"/>
  <c r="D54" i="5"/>
  <c r="D103" i="5"/>
  <c r="D133" i="5"/>
  <c r="D149" i="5"/>
  <c r="D166" i="5"/>
  <c r="D181" i="5"/>
  <c r="D182" i="5"/>
  <c r="D18" i="5"/>
  <c r="D19" i="5"/>
  <c r="D34" i="5"/>
  <c r="D82" i="5"/>
  <c r="D83" i="5"/>
  <c r="D100" i="5"/>
  <c r="D106" i="5"/>
  <c r="D114" i="5"/>
  <c r="D115" i="5"/>
  <c r="D116" i="5"/>
  <c r="D146" i="5"/>
  <c r="D163" i="5"/>
  <c r="D179" i="5"/>
  <c r="D180" i="5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21" i="4"/>
  <c r="E4" i="3"/>
  <c r="E5" i="3"/>
  <c r="E6" i="3"/>
  <c r="E7" i="3"/>
  <c r="E8" i="3"/>
  <c r="E9" i="3"/>
  <c r="E10" i="3"/>
  <c r="E11" i="3"/>
  <c r="E12" i="3"/>
  <c r="E13" i="3"/>
  <c r="E14" i="3"/>
  <c r="E15" i="3"/>
  <c r="H19" i="3" s="1"/>
  <c r="I19" i="3" s="1"/>
  <c r="J19" i="3" s="1"/>
  <c r="E16" i="3"/>
  <c r="E17" i="3"/>
  <c r="H28" i="3" s="1"/>
  <c r="I28" i="3" s="1"/>
  <c r="J28" i="3" s="1"/>
  <c r="E18" i="3"/>
  <c r="E19" i="3"/>
  <c r="H31" i="3" s="1"/>
  <c r="I31" i="3" s="1"/>
  <c r="J31" i="3" s="1"/>
  <c r="E20" i="3"/>
  <c r="E21" i="3"/>
  <c r="E22" i="3"/>
  <c r="E23" i="3"/>
  <c r="E24" i="3"/>
  <c r="E25" i="3"/>
  <c r="E26" i="3"/>
  <c r="E27" i="3"/>
  <c r="E28" i="3"/>
  <c r="E29" i="3"/>
  <c r="E30" i="3"/>
  <c r="E31" i="3"/>
  <c r="H43" i="3" s="1"/>
  <c r="I43" i="3" s="1"/>
  <c r="J43" i="3" s="1"/>
  <c r="E32" i="3"/>
  <c r="E33" i="3"/>
  <c r="H44" i="3" s="1"/>
  <c r="I44" i="3" s="1"/>
  <c r="J44" i="3" s="1"/>
  <c r="E34" i="3"/>
  <c r="H38" i="3" s="1"/>
  <c r="I38" i="3" s="1"/>
  <c r="J38" i="3" s="1"/>
  <c r="E35" i="3"/>
  <c r="H47" i="3" s="1"/>
  <c r="I47" i="3" s="1"/>
  <c r="J47" i="3" s="1"/>
  <c r="E36" i="3"/>
  <c r="E37" i="3"/>
  <c r="E38" i="3"/>
  <c r="E39" i="3"/>
  <c r="E40" i="3"/>
  <c r="E41" i="3"/>
  <c r="E42" i="3"/>
  <c r="E43" i="3"/>
  <c r="E44" i="3"/>
  <c r="E45" i="3"/>
  <c r="E46" i="3"/>
  <c r="H54" i="3" s="1"/>
  <c r="I54" i="3" s="1"/>
  <c r="J54" i="3" s="1"/>
  <c r="E47" i="3"/>
  <c r="H59" i="3" s="1"/>
  <c r="I59" i="3" s="1"/>
  <c r="J59" i="3" s="1"/>
  <c r="E48" i="3"/>
  <c r="E49" i="3"/>
  <c r="H61" i="3" s="1"/>
  <c r="I61" i="3" s="1"/>
  <c r="J61" i="3" s="1"/>
  <c r="E50" i="3"/>
  <c r="E51" i="3"/>
  <c r="H63" i="3" s="1"/>
  <c r="I63" i="3" s="1"/>
  <c r="J63" i="3" s="1"/>
  <c r="E52" i="3"/>
  <c r="E53" i="3"/>
  <c r="E54" i="3"/>
  <c r="E55" i="3"/>
  <c r="E56" i="3"/>
  <c r="E57" i="3"/>
  <c r="E58" i="3"/>
  <c r="E59" i="3"/>
  <c r="E60" i="3"/>
  <c r="E61" i="3"/>
  <c r="E62" i="3"/>
  <c r="E63" i="3"/>
  <c r="H75" i="3" s="1"/>
  <c r="I75" i="3" s="1"/>
  <c r="J75" i="3" s="1"/>
  <c r="E64" i="3"/>
  <c r="E65" i="3"/>
  <c r="H77" i="3" s="1"/>
  <c r="I77" i="3" s="1"/>
  <c r="J77" i="3" s="1"/>
  <c r="E66" i="3"/>
  <c r="H70" i="3" s="1"/>
  <c r="I70" i="3" s="1"/>
  <c r="J70" i="3" s="1"/>
  <c r="E67" i="3"/>
  <c r="H79" i="3" s="1"/>
  <c r="I79" i="3" s="1"/>
  <c r="J79" i="3" s="1"/>
  <c r="E68" i="3"/>
  <c r="E69" i="3"/>
  <c r="E70" i="3"/>
  <c r="E71" i="3"/>
  <c r="E72" i="3"/>
  <c r="E73" i="3"/>
  <c r="E74" i="3"/>
  <c r="E75" i="3"/>
  <c r="E76" i="3"/>
  <c r="E77" i="3"/>
  <c r="E78" i="3"/>
  <c r="E79" i="3"/>
  <c r="H83" i="3" s="1"/>
  <c r="I83" i="3" s="1"/>
  <c r="J83" i="3" s="1"/>
  <c r="E80" i="3"/>
  <c r="E81" i="3"/>
  <c r="H92" i="3" s="1"/>
  <c r="I92" i="3" s="1"/>
  <c r="J92" i="3" s="1"/>
  <c r="E82" i="3"/>
  <c r="E83" i="3"/>
  <c r="H95" i="3" s="1"/>
  <c r="I95" i="3" s="1"/>
  <c r="J95" i="3" s="1"/>
  <c r="E84" i="3"/>
  <c r="E85" i="3"/>
  <c r="E86" i="3"/>
  <c r="E87" i="3"/>
  <c r="E88" i="3"/>
  <c r="E89" i="3"/>
  <c r="E90" i="3"/>
  <c r="E91" i="3"/>
  <c r="E92" i="3"/>
  <c r="E93" i="3"/>
  <c r="E94" i="3"/>
  <c r="E95" i="3"/>
  <c r="H107" i="3" s="1"/>
  <c r="I107" i="3" s="1"/>
  <c r="J107" i="3" s="1"/>
  <c r="E96" i="3"/>
  <c r="E97" i="3"/>
  <c r="H108" i="3" s="1"/>
  <c r="I108" i="3" s="1"/>
  <c r="J108" i="3" s="1"/>
  <c r="E98" i="3"/>
  <c r="E99" i="3"/>
  <c r="H111" i="3" s="1"/>
  <c r="I111" i="3" s="1"/>
  <c r="J111" i="3" s="1"/>
  <c r="E100" i="3"/>
  <c r="E101" i="3"/>
  <c r="E102" i="3"/>
  <c r="E103" i="3"/>
  <c r="E104" i="3"/>
  <c r="E105" i="3"/>
  <c r="E106" i="3"/>
  <c r="E107" i="3"/>
  <c r="E108" i="3"/>
  <c r="E109" i="3"/>
  <c r="E110" i="3"/>
  <c r="E111" i="3"/>
  <c r="H123" i="3" s="1"/>
  <c r="I123" i="3" s="1"/>
  <c r="J123" i="3" s="1"/>
  <c r="E112" i="3"/>
  <c r="E113" i="3"/>
  <c r="H125" i="3" s="1"/>
  <c r="I125" i="3" s="1"/>
  <c r="J125" i="3" s="1"/>
  <c r="E114" i="3"/>
  <c r="E115" i="3"/>
  <c r="H127" i="3" s="1"/>
  <c r="I127" i="3" s="1"/>
  <c r="J127" i="3" s="1"/>
  <c r="E116" i="3"/>
  <c r="E117" i="3"/>
  <c r="E118" i="3"/>
  <c r="E119" i="3"/>
  <c r="E120" i="3"/>
  <c r="E121" i="3"/>
  <c r="E122" i="3"/>
  <c r="E123" i="3"/>
  <c r="E124" i="3"/>
  <c r="E125" i="3"/>
  <c r="E126" i="3"/>
  <c r="E127" i="3"/>
  <c r="H139" i="3" s="1"/>
  <c r="I139" i="3" s="1"/>
  <c r="J139" i="3" s="1"/>
  <c r="E128" i="3"/>
  <c r="E129" i="3"/>
  <c r="H141" i="3" s="1"/>
  <c r="I141" i="3" s="1"/>
  <c r="J141" i="3" s="1"/>
  <c r="E130" i="3"/>
  <c r="E131" i="3"/>
  <c r="H143" i="3" s="1"/>
  <c r="I143" i="3" s="1"/>
  <c r="J143" i="3" s="1"/>
  <c r="E132" i="3"/>
  <c r="E133" i="3"/>
  <c r="E134" i="3"/>
  <c r="E135" i="3"/>
  <c r="E136" i="3"/>
  <c r="E137" i="3"/>
  <c r="E138" i="3"/>
  <c r="E139" i="3"/>
  <c r="E140" i="3"/>
  <c r="E141" i="3"/>
  <c r="E142" i="3"/>
  <c r="E143" i="3"/>
  <c r="H155" i="3" s="1"/>
  <c r="I155" i="3" s="1"/>
  <c r="J155" i="3" s="1"/>
  <c r="E144" i="3"/>
  <c r="E145" i="3"/>
  <c r="H157" i="3" s="1"/>
  <c r="I157" i="3" s="1"/>
  <c r="J157" i="3" s="1"/>
  <c r="E146" i="3"/>
  <c r="E147" i="3"/>
  <c r="H159" i="3" s="1"/>
  <c r="I159" i="3" s="1"/>
  <c r="J159" i="3" s="1"/>
  <c r="E148" i="3"/>
  <c r="E149" i="3"/>
  <c r="E150" i="3"/>
  <c r="E151" i="3"/>
  <c r="E152" i="3"/>
  <c r="E153" i="3"/>
  <c r="E154" i="3"/>
  <c r="E155" i="3"/>
  <c r="E156" i="3"/>
  <c r="E157" i="3"/>
  <c r="E158" i="3"/>
  <c r="E159" i="3"/>
  <c r="H171" i="3" s="1"/>
  <c r="I171" i="3" s="1"/>
  <c r="J171" i="3" s="1"/>
  <c r="E160" i="3"/>
  <c r="E161" i="3"/>
  <c r="H163" i="3" s="1"/>
  <c r="I163" i="3" s="1"/>
  <c r="J163" i="3" s="1"/>
  <c r="E162" i="3"/>
  <c r="E163" i="3"/>
  <c r="H175" i="3" s="1"/>
  <c r="I175" i="3" s="1"/>
  <c r="J175" i="3" s="1"/>
  <c r="E164" i="3"/>
  <c r="E165" i="3"/>
  <c r="E166" i="3"/>
  <c r="E167" i="3"/>
  <c r="E168" i="3"/>
  <c r="E169" i="3"/>
  <c r="E170" i="3"/>
  <c r="E171" i="3"/>
  <c r="E172" i="3"/>
  <c r="E173" i="3"/>
  <c r="E174" i="3"/>
  <c r="E175" i="3"/>
  <c r="H187" i="3" s="1"/>
  <c r="I187" i="3" s="1"/>
  <c r="J187" i="3" s="1"/>
  <c r="E176" i="3"/>
  <c r="E177" i="3"/>
  <c r="H188" i="3" s="1"/>
  <c r="I188" i="3" s="1"/>
  <c r="J188" i="3" s="1"/>
  <c r="E178" i="3"/>
  <c r="E179" i="3"/>
  <c r="E180" i="3"/>
  <c r="E181" i="3"/>
  <c r="E182" i="3"/>
  <c r="E183" i="3"/>
  <c r="E184" i="3"/>
  <c r="E185" i="3"/>
  <c r="E186" i="3"/>
  <c r="E187" i="3"/>
  <c r="E188" i="3"/>
  <c r="E189" i="3"/>
  <c r="E3" i="3"/>
  <c r="H40" i="3"/>
  <c r="I40" i="3" s="1"/>
  <c r="J40" i="3" s="1"/>
  <c r="H72" i="3"/>
  <c r="I72" i="3" s="1"/>
  <c r="J72" i="3" s="1"/>
  <c r="H104" i="3"/>
  <c r="I104" i="3" s="1"/>
  <c r="J104" i="3" s="1"/>
  <c r="H136" i="3"/>
  <c r="I136" i="3" s="1"/>
  <c r="J136" i="3" s="1"/>
  <c r="H168" i="3"/>
  <c r="I168" i="3" s="1"/>
  <c r="J168" i="3" s="1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3" i="3"/>
  <c r="F18" i="2"/>
  <c r="F25" i="2"/>
  <c r="F26" i="2"/>
  <c r="F27" i="2"/>
  <c r="F28" i="2"/>
  <c r="F34" i="2"/>
  <c r="F41" i="2"/>
  <c r="F42" i="2"/>
  <c r="F43" i="2"/>
  <c r="F44" i="2"/>
  <c r="F57" i="2"/>
  <c r="F59" i="2"/>
  <c r="F60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5" i="2"/>
  <c r="E2" i="2"/>
  <c r="D2" i="2"/>
  <c r="C2" i="2"/>
  <c r="AD20" i="1"/>
  <c r="C35" i="1"/>
  <c r="V3" i="1"/>
  <c r="C4" i="1"/>
  <c r="C5" i="1"/>
  <c r="C6" i="1"/>
  <c r="Z6" i="1" s="1"/>
  <c r="C7" i="1"/>
  <c r="Z7" i="1" s="1"/>
  <c r="C8" i="1"/>
  <c r="Z8" i="1" s="1"/>
  <c r="C9" i="1"/>
  <c r="C10" i="1"/>
  <c r="Z10" i="1" s="1"/>
  <c r="C11" i="1"/>
  <c r="Z11" i="1" s="1"/>
  <c r="C12" i="1"/>
  <c r="Z12" i="1" s="1"/>
  <c r="C13" i="1"/>
  <c r="Z13" i="1" s="1"/>
  <c r="C14" i="1"/>
  <c r="Z14" i="1" s="1"/>
  <c r="C15" i="1"/>
  <c r="Z15" i="1" s="1"/>
  <c r="C16" i="1"/>
  <c r="Z16" i="1" s="1"/>
  <c r="C17" i="1"/>
  <c r="C18" i="1"/>
  <c r="C19" i="1"/>
  <c r="C20" i="1"/>
  <c r="C21" i="1"/>
  <c r="C22" i="1"/>
  <c r="C23" i="1"/>
  <c r="Z23" i="1" s="1"/>
  <c r="C24" i="1"/>
  <c r="Z24" i="1" s="1"/>
  <c r="C25" i="1"/>
  <c r="C26" i="1"/>
  <c r="C27" i="1"/>
  <c r="Z27" i="1" s="1"/>
  <c r="C28" i="1"/>
  <c r="C29" i="1"/>
  <c r="C30" i="1"/>
  <c r="C31" i="1"/>
  <c r="C32" i="1"/>
  <c r="C33" i="1"/>
  <c r="C34" i="1"/>
  <c r="C36" i="1"/>
  <c r="Z36" i="1" s="1"/>
  <c r="C37" i="1"/>
  <c r="C38" i="1"/>
  <c r="Z38" i="1" s="1"/>
  <c r="C39" i="1"/>
  <c r="Z39" i="1" s="1"/>
  <c r="C40" i="1"/>
  <c r="Z40" i="1" s="1"/>
  <c r="C41" i="1"/>
  <c r="C42" i="1"/>
  <c r="C43" i="1"/>
  <c r="C44" i="1"/>
  <c r="C45" i="1"/>
  <c r="C46" i="1"/>
  <c r="Z46" i="1" s="1"/>
  <c r="C47" i="1"/>
  <c r="Z47" i="1" s="1"/>
  <c r="C48" i="1"/>
  <c r="Z48" i="1" s="1"/>
  <c r="C49" i="1"/>
  <c r="Z49" i="1" s="1"/>
  <c r="C50" i="1"/>
  <c r="C51" i="1"/>
  <c r="C52" i="1"/>
  <c r="C53" i="1"/>
  <c r="C54" i="1"/>
  <c r="C55" i="1"/>
  <c r="C56" i="1"/>
  <c r="Z56" i="1" s="1"/>
  <c r="C57" i="1"/>
  <c r="Z57" i="1" s="1"/>
  <c r="C58" i="1"/>
  <c r="Z58" i="1" s="1"/>
  <c r="C59" i="1"/>
  <c r="Z59" i="1" s="1"/>
  <c r="C60" i="1"/>
  <c r="Z60" i="1" s="1"/>
  <c r="C61" i="1"/>
  <c r="Z61" i="1" s="1"/>
  <c r="C62" i="1"/>
  <c r="Z62" i="1" s="1"/>
  <c r="C63" i="1"/>
  <c r="Z63" i="1" s="1"/>
  <c r="C64" i="1"/>
  <c r="Z64" i="1" s="1"/>
  <c r="C65" i="1"/>
  <c r="C66" i="1"/>
  <c r="Z66" i="1" s="1"/>
  <c r="C67" i="1"/>
  <c r="C68" i="1"/>
  <c r="C69" i="1"/>
  <c r="C70" i="1"/>
  <c r="C71" i="1"/>
  <c r="C72" i="1"/>
  <c r="C73" i="1"/>
  <c r="C74" i="1"/>
  <c r="C75" i="1"/>
  <c r="C76" i="1"/>
  <c r="C77" i="1"/>
  <c r="C78" i="1"/>
  <c r="Z78" i="1" s="1"/>
  <c r="C79" i="1"/>
  <c r="Z79" i="1" s="1"/>
  <c r="C80" i="1"/>
  <c r="Z80" i="1" s="1"/>
  <c r="C81" i="1"/>
  <c r="Z81" i="1" s="1"/>
  <c r="C82" i="1"/>
  <c r="Z82" i="1" s="1"/>
  <c r="C83" i="1"/>
  <c r="C84" i="1"/>
  <c r="Z84" i="1" s="1"/>
  <c r="C85" i="1"/>
  <c r="Z85" i="1" s="1"/>
  <c r="C86" i="1"/>
  <c r="Z86" i="1" s="1"/>
  <c r="C87" i="1"/>
  <c r="Z87" i="1" s="1"/>
  <c r="C88" i="1"/>
  <c r="Z88" i="1" s="1"/>
  <c r="C89" i="1"/>
  <c r="C90" i="1"/>
  <c r="C91" i="1"/>
  <c r="C92" i="1"/>
  <c r="Z92" i="1" s="1"/>
  <c r="C93" i="1"/>
  <c r="C94" i="1"/>
  <c r="C95" i="1"/>
  <c r="Z95" i="1" s="1"/>
  <c r="C96" i="1"/>
  <c r="C97" i="1"/>
  <c r="Z97" i="1" s="1"/>
  <c r="C98" i="1"/>
  <c r="C99" i="1"/>
  <c r="C100" i="1"/>
  <c r="C101" i="1"/>
  <c r="C102" i="1"/>
  <c r="C103" i="1"/>
  <c r="C104" i="1"/>
  <c r="Z104" i="1" s="1"/>
  <c r="C105" i="1"/>
  <c r="Z105" i="1" s="1"/>
  <c r="C106" i="1"/>
  <c r="Z106" i="1" s="1"/>
  <c r="C107" i="1"/>
  <c r="Z107" i="1" s="1"/>
  <c r="C108" i="1"/>
  <c r="Z108" i="1" s="1"/>
  <c r="C109" i="1"/>
  <c r="Z109" i="1" s="1"/>
  <c r="C110" i="1"/>
  <c r="Z110" i="1" s="1"/>
  <c r="C111" i="1"/>
  <c r="Z111" i="1" s="1"/>
  <c r="C112" i="1"/>
  <c r="Z112" i="1" s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Z128" i="1" s="1"/>
  <c r="C129" i="1"/>
  <c r="Z129" i="1" s="1"/>
  <c r="C130" i="1"/>
  <c r="Z130" i="1" s="1"/>
  <c r="C131" i="1"/>
  <c r="Z131" i="1" s="1"/>
  <c r="C132" i="1"/>
  <c r="Z132" i="1" s="1"/>
  <c r="C133" i="1"/>
  <c r="Z133" i="1" s="1"/>
  <c r="C134" i="1"/>
  <c r="Z134" i="1" s="1"/>
  <c r="C135" i="1"/>
  <c r="Z135" i="1" s="1"/>
  <c r="C136" i="1"/>
  <c r="Z136" i="1" s="1"/>
  <c r="C137" i="1"/>
  <c r="C138" i="1"/>
  <c r="Z138" i="1" s="1"/>
  <c r="C139" i="1"/>
  <c r="Z139" i="1" s="1"/>
  <c r="C140" i="1"/>
  <c r="C141" i="1"/>
  <c r="C142" i="1"/>
  <c r="C143" i="1"/>
  <c r="C144" i="1"/>
  <c r="Z144" i="1" s="1"/>
  <c r="C145" i="1"/>
  <c r="Z145" i="1" s="1"/>
  <c r="C146" i="1"/>
  <c r="C147" i="1"/>
  <c r="C148" i="1"/>
  <c r="C149" i="1"/>
  <c r="C150" i="1"/>
  <c r="C151" i="1"/>
  <c r="C152" i="1"/>
  <c r="C153" i="1"/>
  <c r="C154" i="1"/>
  <c r="Z154" i="1" s="1"/>
  <c r="C155" i="1"/>
  <c r="Z155" i="1" s="1"/>
  <c r="C156" i="1"/>
  <c r="Z156" i="1" s="1"/>
  <c r="C157" i="1"/>
  <c r="Z157" i="1" s="1"/>
  <c r="C158" i="1"/>
  <c r="Z158" i="1" s="1"/>
  <c r="C159" i="1"/>
  <c r="Z159" i="1" s="1"/>
  <c r="C160" i="1"/>
  <c r="Z160" i="1" s="1"/>
  <c r="C161" i="1"/>
  <c r="C162" i="1"/>
  <c r="C163" i="1"/>
  <c r="C164" i="1"/>
  <c r="C165" i="1"/>
  <c r="C166" i="1"/>
  <c r="C167" i="1"/>
  <c r="C168" i="1"/>
  <c r="C169" i="1"/>
  <c r="Z169" i="1" s="1"/>
  <c r="C170" i="1"/>
  <c r="Z170" i="1" s="1"/>
  <c r="C171" i="1"/>
  <c r="Z171" i="1" s="1"/>
  <c r="C172" i="1"/>
  <c r="C173" i="1"/>
  <c r="C174" i="1"/>
  <c r="C175" i="1"/>
  <c r="C176" i="1"/>
  <c r="Z176" i="1" s="1"/>
  <c r="C177" i="1"/>
  <c r="Z177" i="1" s="1"/>
  <c r="C178" i="1"/>
  <c r="Z178" i="1" s="1"/>
  <c r="C179" i="1"/>
  <c r="Z179" i="1" s="1"/>
  <c r="C180" i="1"/>
  <c r="Z180" i="1" s="1"/>
  <c r="C181" i="1"/>
  <c r="Z181" i="1" s="1"/>
  <c r="C182" i="1"/>
  <c r="Z182" i="1" s="1"/>
  <c r="C183" i="1"/>
  <c r="Z183" i="1" s="1"/>
  <c r="C184" i="1"/>
  <c r="Z184" i="1" s="1"/>
  <c r="C185" i="1"/>
  <c r="Z185" i="1" s="1"/>
  <c r="C186" i="1"/>
  <c r="C187" i="1"/>
  <c r="C188" i="1"/>
  <c r="C189" i="1"/>
  <c r="C3" i="1"/>
  <c r="V4" i="1"/>
  <c r="V5" i="1"/>
  <c r="V6" i="1"/>
  <c r="V7" i="1"/>
  <c r="V8" i="1"/>
  <c r="AA8" i="1" s="1"/>
  <c r="V9" i="1"/>
  <c r="V10" i="1"/>
  <c r="AA10" i="1" s="1"/>
  <c r="V11" i="1"/>
  <c r="AA11" i="1" s="1"/>
  <c r="V12" i="1"/>
  <c r="AA12" i="1" s="1"/>
  <c r="V13" i="1"/>
  <c r="AA13" i="1" s="1"/>
  <c r="V14" i="1"/>
  <c r="AA14" i="1" s="1"/>
  <c r="V15" i="1"/>
  <c r="AA15" i="1" s="1"/>
  <c r="V16" i="1"/>
  <c r="AA16" i="1" s="1"/>
  <c r="V17" i="1"/>
  <c r="V18" i="1"/>
  <c r="AA18" i="1" s="1"/>
  <c r="V19" i="1"/>
  <c r="V20" i="1"/>
  <c r="V21" i="1"/>
  <c r="V22" i="1"/>
  <c r="AA22" i="1" s="1"/>
  <c r="V23" i="1"/>
  <c r="V24" i="1"/>
  <c r="V25" i="1"/>
  <c r="AA25" i="1" s="1"/>
  <c r="V26" i="1"/>
  <c r="V27" i="1"/>
  <c r="AA27" i="1" s="1"/>
  <c r="V28" i="1"/>
  <c r="V29" i="1"/>
  <c r="V30" i="1"/>
  <c r="V31" i="1"/>
  <c r="V32" i="1"/>
  <c r="V33" i="1"/>
  <c r="AA33" i="1" s="1"/>
  <c r="V34" i="1"/>
  <c r="AA34" i="1" s="1"/>
  <c r="V35" i="1"/>
  <c r="AA35" i="1" s="1"/>
  <c r="V36" i="1"/>
  <c r="AA36" i="1" s="1"/>
  <c r="V37" i="1"/>
  <c r="AA37" i="1" s="1"/>
  <c r="V38" i="1"/>
  <c r="AA38" i="1" s="1"/>
  <c r="V39" i="1"/>
  <c r="AA39" i="1" s="1"/>
  <c r="V40" i="1"/>
  <c r="AA40" i="1" s="1"/>
  <c r="V41" i="1"/>
  <c r="V42" i="1"/>
  <c r="V43" i="1"/>
  <c r="V44" i="1"/>
  <c r="V45" i="1"/>
  <c r="V46" i="1"/>
  <c r="AA46" i="1" s="1"/>
  <c r="V47" i="1"/>
  <c r="V48" i="1"/>
  <c r="V49" i="1"/>
  <c r="V50" i="1"/>
  <c r="V51" i="1"/>
  <c r="V52" i="1"/>
  <c r="AA52" i="1" s="1"/>
  <c r="V53" i="1"/>
  <c r="V54" i="1"/>
  <c r="V55" i="1"/>
  <c r="V56" i="1"/>
  <c r="AA56" i="1" s="1"/>
  <c r="V57" i="1"/>
  <c r="V58" i="1"/>
  <c r="V59" i="1"/>
  <c r="V60" i="1"/>
  <c r="AA60" i="1" s="1"/>
  <c r="V61" i="1"/>
  <c r="V62" i="1"/>
  <c r="V63" i="1"/>
  <c r="AA63" i="1" s="1"/>
  <c r="V64" i="1"/>
  <c r="AA64" i="1" s="1"/>
  <c r="V65" i="1"/>
  <c r="V66" i="1"/>
  <c r="V67" i="1"/>
  <c r="V68" i="1"/>
  <c r="V69" i="1"/>
  <c r="V70" i="1"/>
  <c r="V71" i="1"/>
  <c r="V72" i="1"/>
  <c r="V73" i="1"/>
  <c r="AA73" i="1" s="1"/>
  <c r="V74" i="1"/>
  <c r="V75" i="1"/>
  <c r="AA75" i="1" s="1"/>
  <c r="V76" i="1"/>
  <c r="V77" i="1"/>
  <c r="V78" i="1"/>
  <c r="AA78" i="1" s="1"/>
  <c r="V79" i="1"/>
  <c r="V80" i="1"/>
  <c r="AA80" i="1" s="1"/>
  <c r="V81" i="1"/>
  <c r="AA81" i="1" s="1"/>
  <c r="V82" i="1"/>
  <c r="AA82" i="1" s="1"/>
  <c r="V83" i="1"/>
  <c r="AA83" i="1" s="1"/>
  <c r="V84" i="1"/>
  <c r="AA84" i="1" s="1"/>
  <c r="V85" i="1"/>
  <c r="AA85" i="1" s="1"/>
  <c r="V86" i="1"/>
  <c r="AA86" i="1" s="1"/>
  <c r="V87" i="1"/>
  <c r="AA87" i="1" s="1"/>
  <c r="V88" i="1"/>
  <c r="AA88" i="1" s="1"/>
  <c r="V89" i="1"/>
  <c r="V90" i="1"/>
  <c r="V91" i="1"/>
  <c r="V92" i="1"/>
  <c r="V93" i="1"/>
  <c r="V94" i="1"/>
  <c r="V95" i="1"/>
  <c r="V96" i="1"/>
  <c r="AA96" i="1" s="1"/>
  <c r="V97" i="1"/>
  <c r="V98" i="1"/>
  <c r="AA98" i="1" s="1"/>
  <c r="V99" i="1"/>
  <c r="V100" i="1"/>
  <c r="AA100" i="1" s="1"/>
  <c r="V101" i="1"/>
  <c r="V102" i="1"/>
  <c r="V103" i="1"/>
  <c r="V104" i="1"/>
  <c r="AA104" i="1" s="1"/>
  <c r="V105" i="1"/>
  <c r="AA105" i="1" s="1"/>
  <c r="V106" i="1"/>
  <c r="AA106" i="1" s="1"/>
  <c r="V107" i="1"/>
  <c r="AA107" i="1" s="1"/>
  <c r="V108" i="1"/>
  <c r="V109" i="1"/>
  <c r="AA109" i="1" s="1"/>
  <c r="V110" i="1"/>
  <c r="AA110" i="1" s="1"/>
  <c r="V111" i="1"/>
  <c r="V112" i="1"/>
  <c r="AA112" i="1" s="1"/>
  <c r="V113" i="1"/>
  <c r="V114" i="1"/>
  <c r="V115" i="1"/>
  <c r="V116" i="1"/>
  <c r="V117" i="1"/>
  <c r="V118" i="1"/>
  <c r="V119" i="1"/>
  <c r="V120" i="1"/>
  <c r="AA120" i="1" s="1"/>
  <c r="V121" i="1"/>
  <c r="V122" i="1"/>
  <c r="V123" i="1"/>
  <c r="V124" i="1"/>
  <c r="AA124" i="1" s="1"/>
  <c r="V125" i="1"/>
  <c r="V126" i="1"/>
  <c r="V127" i="1"/>
  <c r="V128" i="1"/>
  <c r="AA128" i="1" s="1"/>
  <c r="V129" i="1"/>
  <c r="AA129" i="1" s="1"/>
  <c r="V130" i="1"/>
  <c r="AA130" i="1" s="1"/>
  <c r="V131" i="1"/>
  <c r="AA131" i="1" s="1"/>
  <c r="V132" i="1"/>
  <c r="AA132" i="1" s="1"/>
  <c r="V133" i="1"/>
  <c r="AA133" i="1" s="1"/>
  <c r="V134" i="1"/>
  <c r="AA134" i="1" s="1"/>
  <c r="V135" i="1"/>
  <c r="AA135" i="1" s="1"/>
  <c r="V136" i="1"/>
  <c r="AA136" i="1" s="1"/>
  <c r="V137" i="1"/>
  <c r="V138" i="1"/>
  <c r="V139" i="1"/>
  <c r="AA139" i="1" s="1"/>
  <c r="V140" i="1"/>
  <c r="V141" i="1"/>
  <c r="V142" i="1"/>
  <c r="V143" i="1"/>
  <c r="V144" i="1"/>
  <c r="AA144" i="1" s="1"/>
  <c r="V145" i="1"/>
  <c r="V146" i="1"/>
  <c r="V147" i="1"/>
  <c r="AA147" i="1" s="1"/>
  <c r="V148" i="1"/>
  <c r="V149" i="1"/>
  <c r="V150" i="1"/>
  <c r="V151" i="1"/>
  <c r="V152" i="1"/>
  <c r="V153" i="1"/>
  <c r="AA153" i="1" s="1"/>
  <c r="V154" i="1"/>
  <c r="AA154" i="1" s="1"/>
  <c r="V155" i="1"/>
  <c r="AA155" i="1" s="1"/>
  <c r="V156" i="1"/>
  <c r="V157" i="1"/>
  <c r="AA157" i="1" s="1"/>
  <c r="V158" i="1"/>
  <c r="AA158" i="1" s="1"/>
  <c r="V159" i="1"/>
  <c r="AA159" i="1" s="1"/>
  <c r="V160" i="1"/>
  <c r="AA160" i="1" s="1"/>
  <c r="V161" i="1"/>
  <c r="V162" i="1"/>
  <c r="V163" i="1"/>
  <c r="V164" i="1"/>
  <c r="V165" i="1"/>
  <c r="V166" i="1"/>
  <c r="V167" i="1"/>
  <c r="V168" i="1"/>
  <c r="V169" i="1"/>
  <c r="V170" i="1"/>
  <c r="V171" i="1"/>
  <c r="V172" i="1"/>
  <c r="AA172" i="1" s="1"/>
  <c r="V173" i="1"/>
  <c r="V174" i="1"/>
  <c r="V175" i="1"/>
  <c r="V176" i="1"/>
  <c r="AA176" i="1" s="1"/>
  <c r="V177" i="1"/>
  <c r="V178" i="1"/>
  <c r="V179" i="1"/>
  <c r="V180" i="1"/>
  <c r="AA180" i="1" s="1"/>
  <c r="V181" i="1"/>
  <c r="V182" i="1"/>
  <c r="AA182" i="1" s="1"/>
  <c r="V183" i="1"/>
  <c r="AA183" i="1" s="1"/>
  <c r="V184" i="1"/>
  <c r="AA184" i="1" s="1"/>
  <c r="V185" i="1"/>
  <c r="V186" i="1"/>
  <c r="V187" i="1"/>
  <c r="AA187" i="1" s="1"/>
  <c r="V188" i="1"/>
  <c r="V189" i="1"/>
  <c r="AA3" i="1"/>
  <c r="AA4" i="1"/>
  <c r="AA5" i="1"/>
  <c r="AA6" i="1"/>
  <c r="AA9" i="1"/>
  <c r="AA29" i="1"/>
  <c r="AA30" i="1"/>
  <c r="AA49" i="1"/>
  <c r="AA51" i="1"/>
  <c r="AA53" i="1"/>
  <c r="AA54" i="1"/>
  <c r="AA57" i="1"/>
  <c r="AA58" i="1"/>
  <c r="AA59" i="1"/>
  <c r="AA61" i="1"/>
  <c r="AA62" i="1"/>
  <c r="AA70" i="1"/>
  <c r="AA77" i="1"/>
  <c r="AA94" i="1"/>
  <c r="AA97" i="1"/>
  <c r="AA99" i="1"/>
  <c r="AA101" i="1"/>
  <c r="AA102" i="1"/>
  <c r="AA118" i="1"/>
  <c r="AA121" i="1"/>
  <c r="AA123" i="1"/>
  <c r="AA125" i="1"/>
  <c r="AA126" i="1"/>
  <c r="AA142" i="1"/>
  <c r="AA145" i="1"/>
  <c r="AA149" i="1"/>
  <c r="AA150" i="1"/>
  <c r="AA166" i="1"/>
  <c r="AA169" i="1"/>
  <c r="AA171" i="1"/>
  <c r="AA173" i="1"/>
  <c r="AA174" i="1"/>
  <c r="AA177" i="1"/>
  <c r="AA178" i="1"/>
  <c r="AA179" i="1"/>
  <c r="AA181" i="1"/>
  <c r="AA2" i="1"/>
  <c r="Z3" i="1"/>
  <c r="Z4" i="1"/>
  <c r="Z5" i="1"/>
  <c r="Z26" i="1"/>
  <c r="Z28" i="1"/>
  <c r="Z29" i="1"/>
  <c r="Z30" i="1"/>
  <c r="Z31" i="1"/>
  <c r="Z32" i="1"/>
  <c r="Z33" i="1"/>
  <c r="Z34" i="1"/>
  <c r="Z50" i="1"/>
  <c r="Z51" i="1"/>
  <c r="Z52" i="1"/>
  <c r="Z53" i="1"/>
  <c r="Z54" i="1"/>
  <c r="Z55" i="1"/>
  <c r="Z74" i="1"/>
  <c r="Z75" i="1"/>
  <c r="Z76" i="1"/>
  <c r="Z77" i="1"/>
  <c r="Z98" i="1"/>
  <c r="Z99" i="1"/>
  <c r="Z100" i="1"/>
  <c r="Z101" i="1"/>
  <c r="Z102" i="1"/>
  <c r="Z103" i="1"/>
  <c r="Z122" i="1"/>
  <c r="Z123" i="1"/>
  <c r="Z124" i="1"/>
  <c r="Z125" i="1"/>
  <c r="Z126" i="1"/>
  <c r="Z127" i="1"/>
  <c r="Z146" i="1"/>
  <c r="Z147" i="1"/>
  <c r="Z148" i="1"/>
  <c r="Z149" i="1"/>
  <c r="Z150" i="1"/>
  <c r="Z151" i="1"/>
  <c r="Z152" i="1"/>
  <c r="Z153" i="1"/>
  <c r="Z172" i="1"/>
  <c r="Z173" i="1"/>
  <c r="Z174" i="1"/>
  <c r="Z175" i="1"/>
  <c r="Z2" i="1"/>
  <c r="AA189" i="1"/>
  <c r="AA188" i="1"/>
  <c r="AA186" i="1"/>
  <c r="AA185" i="1"/>
  <c r="AA175" i="1"/>
  <c r="AA170" i="1"/>
  <c r="AA168" i="1"/>
  <c r="AA167" i="1"/>
  <c r="AA165" i="1"/>
  <c r="AA164" i="1"/>
  <c r="AA163" i="1"/>
  <c r="AA162" i="1"/>
  <c r="AA161" i="1"/>
  <c r="AA156" i="1"/>
  <c r="AA152" i="1"/>
  <c r="AA151" i="1"/>
  <c r="AA148" i="1"/>
  <c r="AA146" i="1"/>
  <c r="AA143" i="1"/>
  <c r="AA141" i="1"/>
  <c r="AA140" i="1"/>
  <c r="AA138" i="1"/>
  <c r="AA137" i="1"/>
  <c r="AA127" i="1"/>
  <c r="AA122" i="1"/>
  <c r="AA119" i="1"/>
  <c r="AA117" i="1"/>
  <c r="AA116" i="1"/>
  <c r="AA115" i="1"/>
  <c r="AA114" i="1"/>
  <c r="AA113" i="1"/>
  <c r="AA111" i="1"/>
  <c r="AA108" i="1"/>
  <c r="AA103" i="1"/>
  <c r="AA95" i="1"/>
  <c r="AA93" i="1"/>
  <c r="AA92" i="1"/>
  <c r="AA91" i="1"/>
  <c r="AA90" i="1"/>
  <c r="AA89" i="1"/>
  <c r="AA79" i="1"/>
  <c r="AA76" i="1"/>
  <c r="AA74" i="1"/>
  <c r="AA72" i="1"/>
  <c r="AA71" i="1"/>
  <c r="AA69" i="1"/>
  <c r="AA68" i="1"/>
  <c r="AA67" i="1"/>
  <c r="AA66" i="1"/>
  <c r="AA65" i="1"/>
  <c r="AA55" i="1"/>
  <c r="AA50" i="1"/>
  <c r="AA48" i="1"/>
  <c r="AA47" i="1"/>
  <c r="AA45" i="1"/>
  <c r="AA44" i="1"/>
  <c r="AA43" i="1"/>
  <c r="AA42" i="1"/>
  <c r="AA41" i="1"/>
  <c r="AA32" i="1"/>
  <c r="AA31" i="1"/>
  <c r="AA28" i="1"/>
  <c r="AA26" i="1"/>
  <c r="AA24" i="1"/>
  <c r="AA23" i="1"/>
  <c r="AA21" i="1"/>
  <c r="AA20" i="1"/>
  <c r="AA19" i="1"/>
  <c r="AA17" i="1"/>
  <c r="AA7" i="1"/>
  <c r="Z189" i="1"/>
  <c r="Z188" i="1"/>
  <c r="Z187" i="1"/>
  <c r="Z186" i="1"/>
  <c r="Z168" i="1"/>
  <c r="Z167" i="1"/>
  <c r="Z166" i="1"/>
  <c r="Z165" i="1"/>
  <c r="Z164" i="1"/>
  <c r="Z163" i="1"/>
  <c r="Z162" i="1"/>
  <c r="Z161" i="1"/>
  <c r="Z143" i="1"/>
  <c r="Z142" i="1"/>
  <c r="Z141" i="1"/>
  <c r="Z140" i="1"/>
  <c r="Z137" i="1"/>
  <c r="Z121" i="1"/>
  <c r="Z120" i="1"/>
  <c r="Z119" i="1"/>
  <c r="Z118" i="1"/>
  <c r="Z117" i="1"/>
  <c r="Z116" i="1"/>
  <c r="Z115" i="1"/>
  <c r="Z114" i="1"/>
  <c r="Z113" i="1"/>
  <c r="Z96" i="1"/>
  <c r="Z94" i="1"/>
  <c r="Z93" i="1"/>
  <c r="Z91" i="1"/>
  <c r="Z90" i="1"/>
  <c r="Z89" i="1"/>
  <c r="Z83" i="1"/>
  <c r="Z73" i="1"/>
  <c r="Z72" i="1"/>
  <c r="Z71" i="1"/>
  <c r="Z70" i="1"/>
  <c r="Z69" i="1"/>
  <c r="Z68" i="1"/>
  <c r="Z67" i="1"/>
  <c r="Z65" i="1"/>
  <c r="Z45" i="1"/>
  <c r="Z44" i="1"/>
  <c r="Z43" i="1"/>
  <c r="Z42" i="1"/>
  <c r="Z41" i="1"/>
  <c r="Z37" i="1"/>
  <c r="Z35" i="1"/>
  <c r="Z25" i="1"/>
  <c r="Z22" i="1"/>
  <c r="Z21" i="1"/>
  <c r="Z20" i="1"/>
  <c r="Z19" i="1"/>
  <c r="Z18" i="1"/>
  <c r="B10" i="6" l="1"/>
  <c r="D108" i="5"/>
  <c r="D45" i="5"/>
  <c r="D157" i="5"/>
  <c r="D189" i="5"/>
  <c r="D156" i="5"/>
  <c r="D52" i="5"/>
  <c r="D86" i="5"/>
  <c r="D186" i="5"/>
  <c r="D92" i="5"/>
  <c r="D164" i="5"/>
  <c r="D111" i="5"/>
  <c r="D110" i="5"/>
  <c r="D58" i="5"/>
  <c r="D90" i="5"/>
  <c r="D26" i="5"/>
  <c r="D20" i="5"/>
  <c r="D123" i="5"/>
  <c r="D63" i="5"/>
  <c r="D73" i="5"/>
  <c r="D68" i="5"/>
  <c r="D67" i="5"/>
  <c r="D118" i="5"/>
  <c r="D168" i="5"/>
  <c r="D152" i="5"/>
  <c r="D136" i="5"/>
  <c r="D120" i="5"/>
  <c r="D104" i="5"/>
  <c r="D88" i="5"/>
  <c r="D72" i="5"/>
  <c r="D56" i="5"/>
  <c r="D40" i="5"/>
  <c r="D24" i="5"/>
  <c r="D183" i="5"/>
  <c r="D70" i="2"/>
  <c r="F69" i="2"/>
  <c r="F63" i="2"/>
  <c r="F47" i="2"/>
  <c r="F31" i="2"/>
  <c r="F62" i="2"/>
  <c r="F46" i="2"/>
  <c r="F30" i="2"/>
  <c r="F66" i="2"/>
  <c r="F50" i="2"/>
  <c r="F17" i="2"/>
  <c r="F65" i="2"/>
  <c r="F49" i="2"/>
  <c r="F33" i="2"/>
  <c r="F64" i="2"/>
  <c r="F48" i="2"/>
  <c r="F32" i="2"/>
  <c r="F61" i="2"/>
  <c r="F45" i="2"/>
  <c r="F29" i="2"/>
  <c r="F58" i="2"/>
  <c r="F54" i="2"/>
  <c r="F38" i="2"/>
  <c r="F22" i="2"/>
  <c r="F56" i="2"/>
  <c r="F40" i="2"/>
  <c r="F24" i="2"/>
  <c r="F55" i="2"/>
  <c r="F39" i="2"/>
  <c r="F23" i="2"/>
  <c r="F53" i="2"/>
  <c r="F37" i="2"/>
  <c r="F21" i="2"/>
  <c r="F68" i="2"/>
  <c r="F52" i="2"/>
  <c r="F36" i="2"/>
  <c r="F20" i="2"/>
  <c r="F67" i="2"/>
  <c r="F51" i="2"/>
  <c r="F35" i="2"/>
  <c r="F19" i="2"/>
  <c r="H167" i="3"/>
  <c r="I167" i="3" s="1"/>
  <c r="J167" i="3" s="1"/>
  <c r="H174" i="3"/>
  <c r="I174" i="3" s="1"/>
  <c r="J174" i="3" s="1"/>
  <c r="H94" i="3"/>
  <c r="I94" i="3" s="1"/>
  <c r="J94" i="3" s="1"/>
  <c r="H100" i="3"/>
  <c r="I100" i="3" s="1"/>
  <c r="J100" i="3" s="1"/>
  <c r="H131" i="3"/>
  <c r="I131" i="3" s="1"/>
  <c r="J131" i="3" s="1"/>
  <c r="H189" i="3"/>
  <c r="I189" i="3" s="1"/>
  <c r="J189" i="3" s="1"/>
  <c r="H93" i="3"/>
  <c r="I93" i="3" s="1"/>
  <c r="J93" i="3" s="1"/>
  <c r="H29" i="3"/>
  <c r="I29" i="3" s="1"/>
  <c r="J29" i="3" s="1"/>
  <c r="H15" i="3"/>
  <c r="I15" i="3" s="1"/>
  <c r="J15" i="3" s="1"/>
  <c r="H170" i="3"/>
  <c r="I170" i="3" s="1"/>
  <c r="J170" i="3" s="1"/>
  <c r="H160" i="3"/>
  <c r="I160" i="3" s="1"/>
  <c r="J160" i="3" s="1"/>
  <c r="H162" i="3"/>
  <c r="I162" i="3" s="1"/>
  <c r="J162" i="3" s="1"/>
  <c r="H165" i="3"/>
  <c r="I165" i="3" s="1"/>
  <c r="J165" i="3" s="1"/>
  <c r="H154" i="3"/>
  <c r="I154" i="3" s="1"/>
  <c r="J154" i="3" s="1"/>
  <c r="H144" i="3"/>
  <c r="I144" i="3" s="1"/>
  <c r="J144" i="3" s="1"/>
  <c r="H146" i="3"/>
  <c r="I146" i="3" s="1"/>
  <c r="J146" i="3" s="1"/>
  <c r="H149" i="3"/>
  <c r="I149" i="3" s="1"/>
  <c r="J149" i="3" s="1"/>
  <c r="H138" i="3"/>
  <c r="I138" i="3" s="1"/>
  <c r="J138" i="3" s="1"/>
  <c r="H128" i="3"/>
  <c r="I128" i="3" s="1"/>
  <c r="J128" i="3" s="1"/>
  <c r="H130" i="3"/>
  <c r="I130" i="3" s="1"/>
  <c r="J130" i="3" s="1"/>
  <c r="H133" i="3"/>
  <c r="I133" i="3" s="1"/>
  <c r="J133" i="3" s="1"/>
  <c r="H122" i="3"/>
  <c r="I122" i="3" s="1"/>
  <c r="J122" i="3" s="1"/>
  <c r="H112" i="3"/>
  <c r="I112" i="3" s="1"/>
  <c r="J112" i="3" s="1"/>
  <c r="H114" i="3"/>
  <c r="I114" i="3" s="1"/>
  <c r="J114" i="3" s="1"/>
  <c r="H117" i="3"/>
  <c r="I117" i="3" s="1"/>
  <c r="J117" i="3" s="1"/>
  <c r="H106" i="3"/>
  <c r="I106" i="3" s="1"/>
  <c r="J106" i="3" s="1"/>
  <c r="H96" i="3"/>
  <c r="I96" i="3" s="1"/>
  <c r="J96" i="3" s="1"/>
  <c r="H98" i="3"/>
  <c r="I98" i="3" s="1"/>
  <c r="J98" i="3" s="1"/>
  <c r="H101" i="3"/>
  <c r="I101" i="3" s="1"/>
  <c r="J101" i="3" s="1"/>
  <c r="H90" i="3"/>
  <c r="I90" i="3" s="1"/>
  <c r="J90" i="3" s="1"/>
  <c r="H26" i="3"/>
  <c r="I26" i="3" s="1"/>
  <c r="J26" i="3" s="1"/>
  <c r="H156" i="3"/>
  <c r="I156" i="3" s="1"/>
  <c r="J156" i="3" s="1"/>
  <c r="H124" i="3"/>
  <c r="I124" i="3" s="1"/>
  <c r="J124" i="3" s="1"/>
  <c r="H60" i="3"/>
  <c r="I60" i="3" s="1"/>
  <c r="J60" i="3" s="1"/>
  <c r="H185" i="3"/>
  <c r="I185" i="3" s="1"/>
  <c r="J185" i="3" s="1"/>
  <c r="H169" i="3"/>
  <c r="I169" i="3" s="1"/>
  <c r="J169" i="3" s="1"/>
  <c r="H153" i="3"/>
  <c r="I153" i="3" s="1"/>
  <c r="J153" i="3" s="1"/>
  <c r="H137" i="3"/>
  <c r="I137" i="3" s="1"/>
  <c r="J137" i="3" s="1"/>
  <c r="H121" i="3"/>
  <c r="I121" i="3" s="1"/>
  <c r="J121" i="3" s="1"/>
  <c r="H105" i="3"/>
  <c r="I105" i="3" s="1"/>
  <c r="J105" i="3" s="1"/>
  <c r="H89" i="3"/>
  <c r="I89" i="3" s="1"/>
  <c r="J89" i="3" s="1"/>
  <c r="H73" i="3"/>
  <c r="I73" i="3" s="1"/>
  <c r="J73" i="3" s="1"/>
  <c r="H57" i="3"/>
  <c r="I57" i="3" s="1"/>
  <c r="J57" i="3" s="1"/>
  <c r="H41" i="3"/>
  <c r="I41" i="3" s="1"/>
  <c r="J41" i="3" s="1"/>
  <c r="H25" i="3"/>
  <c r="I25" i="3" s="1"/>
  <c r="J25" i="3" s="1"/>
  <c r="H91" i="3"/>
  <c r="I91" i="3" s="1"/>
  <c r="J91" i="3" s="1"/>
  <c r="H27" i="3"/>
  <c r="I27" i="3" s="1"/>
  <c r="J27" i="3" s="1"/>
  <c r="H103" i="3"/>
  <c r="I103" i="3" s="1"/>
  <c r="J103" i="3" s="1"/>
  <c r="H142" i="3"/>
  <c r="I142" i="3" s="1"/>
  <c r="J142" i="3" s="1"/>
  <c r="H126" i="3"/>
  <c r="I126" i="3" s="1"/>
  <c r="J126" i="3" s="1"/>
  <c r="H68" i="3"/>
  <c r="I68" i="3" s="1"/>
  <c r="J68" i="3" s="1"/>
  <c r="H67" i="3"/>
  <c r="I67" i="3" s="1"/>
  <c r="J67" i="3" s="1"/>
  <c r="H186" i="3"/>
  <c r="I186" i="3" s="1"/>
  <c r="J186" i="3" s="1"/>
  <c r="H176" i="3"/>
  <c r="I176" i="3" s="1"/>
  <c r="J176" i="3" s="1"/>
  <c r="H178" i="3"/>
  <c r="I178" i="3" s="1"/>
  <c r="J178" i="3" s="1"/>
  <c r="H181" i="3"/>
  <c r="I181" i="3" s="1"/>
  <c r="J181" i="3" s="1"/>
  <c r="H74" i="3"/>
  <c r="I74" i="3" s="1"/>
  <c r="J74" i="3" s="1"/>
  <c r="H64" i="3"/>
  <c r="I64" i="3" s="1"/>
  <c r="J64" i="3" s="1"/>
  <c r="H66" i="3"/>
  <c r="I66" i="3" s="1"/>
  <c r="J66" i="3" s="1"/>
  <c r="H69" i="3"/>
  <c r="I69" i="3" s="1"/>
  <c r="J69" i="3" s="1"/>
  <c r="H120" i="3"/>
  <c r="I120" i="3" s="1"/>
  <c r="J120" i="3" s="1"/>
  <c r="H24" i="3"/>
  <c r="I24" i="3" s="1"/>
  <c r="J24" i="3" s="1"/>
  <c r="H183" i="3"/>
  <c r="I183" i="3" s="1"/>
  <c r="J183" i="3" s="1"/>
  <c r="H151" i="3"/>
  <c r="I151" i="3" s="1"/>
  <c r="J151" i="3" s="1"/>
  <c r="H87" i="3"/>
  <c r="I87" i="3" s="1"/>
  <c r="J87" i="3" s="1"/>
  <c r="H23" i="3"/>
  <c r="I23" i="3" s="1"/>
  <c r="J23" i="3" s="1"/>
  <c r="H182" i="3"/>
  <c r="I182" i="3" s="1"/>
  <c r="J182" i="3" s="1"/>
  <c r="H150" i="3"/>
  <c r="I150" i="3" s="1"/>
  <c r="J150" i="3" s="1"/>
  <c r="H118" i="3"/>
  <c r="I118" i="3" s="1"/>
  <c r="J118" i="3" s="1"/>
  <c r="H86" i="3"/>
  <c r="I86" i="3" s="1"/>
  <c r="J86" i="3" s="1"/>
  <c r="H22" i="3"/>
  <c r="I22" i="3" s="1"/>
  <c r="J22" i="3" s="1"/>
  <c r="H135" i="3"/>
  <c r="I135" i="3" s="1"/>
  <c r="J135" i="3" s="1"/>
  <c r="H62" i="3"/>
  <c r="I62" i="3" s="1"/>
  <c r="J62" i="3" s="1"/>
  <c r="H166" i="3"/>
  <c r="I166" i="3" s="1"/>
  <c r="J166" i="3" s="1"/>
  <c r="H36" i="3"/>
  <c r="I36" i="3" s="1"/>
  <c r="J36" i="3" s="1"/>
  <c r="H99" i="3"/>
  <c r="I99" i="3" s="1"/>
  <c r="J99" i="3" s="1"/>
  <c r="H58" i="3"/>
  <c r="I58" i="3" s="1"/>
  <c r="J58" i="3" s="1"/>
  <c r="H48" i="3"/>
  <c r="I48" i="3" s="1"/>
  <c r="J48" i="3" s="1"/>
  <c r="H50" i="3"/>
  <c r="I50" i="3" s="1"/>
  <c r="J50" i="3" s="1"/>
  <c r="H53" i="3"/>
  <c r="I53" i="3" s="1"/>
  <c r="J53" i="3" s="1"/>
  <c r="H152" i="3"/>
  <c r="I152" i="3" s="1"/>
  <c r="J152" i="3" s="1"/>
  <c r="H56" i="3"/>
  <c r="I56" i="3" s="1"/>
  <c r="J56" i="3" s="1"/>
  <c r="H119" i="3"/>
  <c r="I119" i="3" s="1"/>
  <c r="J119" i="3" s="1"/>
  <c r="H180" i="3"/>
  <c r="I180" i="3" s="1"/>
  <c r="J180" i="3" s="1"/>
  <c r="H148" i="3"/>
  <c r="I148" i="3" s="1"/>
  <c r="J148" i="3" s="1"/>
  <c r="H116" i="3"/>
  <c r="I116" i="3" s="1"/>
  <c r="J116" i="3" s="1"/>
  <c r="H84" i="3"/>
  <c r="I84" i="3" s="1"/>
  <c r="J84" i="3" s="1"/>
  <c r="H52" i="3"/>
  <c r="I52" i="3" s="1"/>
  <c r="J52" i="3" s="1"/>
  <c r="H20" i="3"/>
  <c r="I20" i="3" s="1"/>
  <c r="J20" i="3" s="1"/>
  <c r="H46" i="3"/>
  <c r="I46" i="3" s="1"/>
  <c r="J46" i="3" s="1"/>
  <c r="H42" i="3"/>
  <c r="I42" i="3" s="1"/>
  <c r="J42" i="3" s="1"/>
  <c r="H32" i="3"/>
  <c r="I32" i="3" s="1"/>
  <c r="J32" i="3" s="1"/>
  <c r="H34" i="3"/>
  <c r="I34" i="3" s="1"/>
  <c r="J34" i="3" s="1"/>
  <c r="H37" i="3"/>
  <c r="I37" i="3" s="1"/>
  <c r="J37" i="3" s="1"/>
  <c r="H184" i="3"/>
  <c r="I184" i="3" s="1"/>
  <c r="J184" i="3" s="1"/>
  <c r="H88" i="3"/>
  <c r="I88" i="3" s="1"/>
  <c r="J88" i="3" s="1"/>
  <c r="H55" i="3"/>
  <c r="I55" i="3" s="1"/>
  <c r="J55" i="3" s="1"/>
  <c r="H179" i="3"/>
  <c r="I179" i="3" s="1"/>
  <c r="J179" i="3" s="1"/>
  <c r="H147" i="3"/>
  <c r="I147" i="3" s="1"/>
  <c r="J147" i="3" s="1"/>
  <c r="H115" i="3"/>
  <c r="I115" i="3" s="1"/>
  <c r="J115" i="3" s="1"/>
  <c r="H51" i="3"/>
  <c r="I51" i="3" s="1"/>
  <c r="J51" i="3" s="1"/>
  <c r="H30" i="3"/>
  <c r="I30" i="3" s="1"/>
  <c r="J30" i="3" s="1"/>
  <c r="H39" i="3"/>
  <c r="I39" i="3" s="1"/>
  <c r="J39" i="3" s="1"/>
  <c r="H78" i="3"/>
  <c r="I78" i="3" s="1"/>
  <c r="J78" i="3" s="1"/>
  <c r="H134" i="3"/>
  <c r="I134" i="3" s="1"/>
  <c r="J134" i="3" s="1"/>
  <c r="H164" i="3"/>
  <c r="I164" i="3" s="1"/>
  <c r="J164" i="3" s="1"/>
  <c r="H35" i="3"/>
  <c r="I35" i="3" s="1"/>
  <c r="J35" i="3" s="1"/>
  <c r="H173" i="3"/>
  <c r="I173" i="3" s="1"/>
  <c r="J173" i="3" s="1"/>
  <c r="H109" i="3"/>
  <c r="I109" i="3" s="1"/>
  <c r="J109" i="3" s="1"/>
  <c r="H45" i="3"/>
  <c r="I45" i="3" s="1"/>
  <c r="J45" i="3" s="1"/>
  <c r="H172" i="3"/>
  <c r="I172" i="3" s="1"/>
  <c r="J172" i="3" s="1"/>
  <c r="H140" i="3"/>
  <c r="I140" i="3" s="1"/>
  <c r="J140" i="3" s="1"/>
  <c r="H76" i="3"/>
  <c r="I76" i="3" s="1"/>
  <c r="J76" i="3" s="1"/>
  <c r="H177" i="3"/>
  <c r="I177" i="3" s="1"/>
  <c r="J177" i="3" s="1"/>
  <c r="H161" i="3"/>
  <c r="I161" i="3" s="1"/>
  <c r="J161" i="3" s="1"/>
  <c r="H145" i="3"/>
  <c r="I145" i="3" s="1"/>
  <c r="J145" i="3" s="1"/>
  <c r="H129" i="3"/>
  <c r="I129" i="3" s="1"/>
  <c r="J129" i="3" s="1"/>
  <c r="H113" i="3"/>
  <c r="I113" i="3" s="1"/>
  <c r="J113" i="3" s="1"/>
  <c r="H97" i="3"/>
  <c r="I97" i="3" s="1"/>
  <c r="J97" i="3" s="1"/>
  <c r="H81" i="3"/>
  <c r="I81" i="3" s="1"/>
  <c r="J81" i="3" s="1"/>
  <c r="H65" i="3"/>
  <c r="I65" i="3" s="1"/>
  <c r="J65" i="3" s="1"/>
  <c r="H49" i="3"/>
  <c r="I49" i="3" s="1"/>
  <c r="J49" i="3" s="1"/>
  <c r="H33" i="3"/>
  <c r="I33" i="3" s="1"/>
  <c r="J33" i="3" s="1"/>
  <c r="H17" i="3"/>
  <c r="I17" i="3" s="1"/>
  <c r="J17" i="3" s="1"/>
  <c r="H71" i="3"/>
  <c r="I71" i="3" s="1"/>
  <c r="J71" i="3" s="1"/>
  <c r="H158" i="3"/>
  <c r="I158" i="3" s="1"/>
  <c r="J158" i="3" s="1"/>
  <c r="H110" i="3"/>
  <c r="I110" i="3" s="1"/>
  <c r="J110" i="3" s="1"/>
  <c r="H102" i="3"/>
  <c r="I102" i="3" s="1"/>
  <c r="J102" i="3" s="1"/>
  <c r="H132" i="3"/>
  <c r="I132" i="3" s="1"/>
  <c r="J132" i="3" s="1"/>
  <c r="H85" i="3"/>
  <c r="I85" i="3" s="1"/>
  <c r="J85" i="3" s="1"/>
  <c r="H21" i="3"/>
  <c r="I21" i="3" s="1"/>
  <c r="J21" i="3" s="1"/>
  <c r="H82" i="3"/>
  <c r="I82" i="3" s="1"/>
  <c r="J82" i="3" s="1"/>
  <c r="H18" i="3"/>
  <c r="I18" i="3" s="1"/>
  <c r="J18" i="3" s="1"/>
  <c r="H80" i="3"/>
  <c r="I80" i="3" s="1"/>
  <c r="J80" i="3" s="1"/>
  <c r="H16" i="3"/>
  <c r="I16" i="3" s="1"/>
  <c r="J16" i="3" s="1"/>
  <c r="AF5" i="1"/>
  <c r="Z9" i="1"/>
  <c r="Z17" i="1"/>
  <c r="G26" i="2" l="1"/>
  <c r="H26" i="2" s="1"/>
  <c r="G18" i="2"/>
  <c r="H18" i="2" s="1"/>
  <c r="G19" i="2"/>
  <c r="H19" i="2" s="1"/>
  <c r="G20" i="2"/>
  <c r="H20" i="2" s="1"/>
  <c r="G21" i="2"/>
  <c r="H21" i="2" s="1"/>
  <c r="G22" i="2"/>
  <c r="G23" i="2"/>
  <c r="H23" i="2" s="1"/>
  <c r="G17" i="2"/>
  <c r="G24" i="2"/>
  <c r="G25" i="2"/>
  <c r="H25" i="2" s="1"/>
  <c r="H24" i="2"/>
  <c r="H22" i="2"/>
  <c r="D71" i="2"/>
  <c r="F70" i="2"/>
  <c r="D72" i="2" l="1"/>
  <c r="F71" i="2"/>
  <c r="G27" i="2"/>
  <c r="G28" i="2" l="1"/>
  <c r="H27" i="2"/>
  <c r="D73" i="2"/>
  <c r="F72" i="2"/>
  <c r="D74" i="2" l="1"/>
  <c r="F73" i="2"/>
  <c r="G29" i="2"/>
  <c r="H28" i="2"/>
  <c r="G30" i="2" l="1"/>
  <c r="H29" i="2"/>
  <c r="D75" i="2"/>
  <c r="F74" i="2"/>
  <c r="D76" i="2" l="1"/>
  <c r="F75" i="2"/>
  <c r="G31" i="2"/>
  <c r="H30" i="2"/>
  <c r="G32" i="2" l="1"/>
  <c r="H31" i="2"/>
  <c r="D77" i="2"/>
  <c r="F76" i="2"/>
  <c r="D78" i="2" l="1"/>
  <c r="F77" i="2"/>
  <c r="G33" i="2"/>
  <c r="H32" i="2"/>
  <c r="G34" i="2" l="1"/>
  <c r="H33" i="2"/>
  <c r="D79" i="2"/>
  <c r="F78" i="2"/>
  <c r="D80" i="2" l="1"/>
  <c r="F79" i="2"/>
  <c r="G35" i="2"/>
  <c r="H34" i="2"/>
  <c r="G36" i="2" l="1"/>
  <c r="H35" i="2"/>
  <c r="D81" i="2"/>
  <c r="F80" i="2"/>
  <c r="D82" i="2" l="1"/>
  <c r="F81" i="2"/>
  <c r="G37" i="2"/>
  <c r="H36" i="2"/>
  <c r="G38" i="2" l="1"/>
  <c r="H37" i="2"/>
  <c r="D83" i="2"/>
  <c r="F82" i="2"/>
  <c r="D84" i="2" l="1"/>
  <c r="F83" i="2"/>
  <c r="G39" i="2"/>
  <c r="H38" i="2"/>
  <c r="G40" i="2" l="1"/>
  <c r="H39" i="2"/>
  <c r="D85" i="2"/>
  <c r="F84" i="2"/>
  <c r="D86" i="2" l="1"/>
  <c r="F85" i="2"/>
  <c r="G41" i="2"/>
  <c r="H40" i="2"/>
  <c r="G42" i="2" l="1"/>
  <c r="H41" i="2"/>
  <c r="D87" i="2"/>
  <c r="F86" i="2"/>
  <c r="D88" i="2" l="1"/>
  <c r="F87" i="2"/>
  <c r="G43" i="2"/>
  <c r="H42" i="2"/>
  <c r="G44" i="2" l="1"/>
  <c r="H43" i="2"/>
  <c r="D89" i="2"/>
  <c r="F88" i="2"/>
  <c r="D90" i="2" l="1"/>
  <c r="F89" i="2"/>
  <c r="G45" i="2"/>
  <c r="H44" i="2"/>
  <c r="G46" i="2" l="1"/>
  <c r="H45" i="2"/>
  <c r="D91" i="2"/>
  <c r="F90" i="2"/>
  <c r="D92" i="2" l="1"/>
  <c r="F91" i="2"/>
  <c r="G47" i="2"/>
  <c r="H46" i="2"/>
  <c r="G48" i="2" l="1"/>
  <c r="H47" i="2"/>
  <c r="D93" i="2"/>
  <c r="F92" i="2"/>
  <c r="D94" i="2" l="1"/>
  <c r="F93" i="2"/>
  <c r="G49" i="2"/>
  <c r="H48" i="2"/>
  <c r="G50" i="2" l="1"/>
  <c r="H49" i="2"/>
  <c r="D95" i="2"/>
  <c r="F94" i="2"/>
  <c r="D96" i="2" l="1"/>
  <c r="F95" i="2"/>
  <c r="G51" i="2"/>
  <c r="H50" i="2"/>
  <c r="G52" i="2" l="1"/>
  <c r="H51" i="2"/>
  <c r="D97" i="2"/>
  <c r="F96" i="2"/>
  <c r="D98" i="2" l="1"/>
  <c r="F97" i="2"/>
  <c r="G53" i="2"/>
  <c r="H52" i="2"/>
  <c r="G54" i="2" l="1"/>
  <c r="H53" i="2"/>
  <c r="D99" i="2"/>
  <c r="F98" i="2"/>
  <c r="D100" i="2" l="1"/>
  <c r="F99" i="2"/>
  <c r="G55" i="2"/>
  <c r="H54" i="2"/>
  <c r="G56" i="2" l="1"/>
  <c r="H55" i="2"/>
  <c r="D101" i="2"/>
  <c r="F100" i="2"/>
  <c r="D102" i="2" l="1"/>
  <c r="F101" i="2"/>
  <c r="G57" i="2"/>
  <c r="H56" i="2"/>
  <c r="G58" i="2" l="1"/>
  <c r="H57" i="2"/>
  <c r="D103" i="2"/>
  <c r="F102" i="2"/>
  <c r="D104" i="2" l="1"/>
  <c r="F103" i="2"/>
  <c r="G59" i="2"/>
  <c r="H58" i="2"/>
  <c r="G60" i="2" l="1"/>
  <c r="H59" i="2"/>
  <c r="D105" i="2"/>
  <c r="F104" i="2"/>
  <c r="D106" i="2" l="1"/>
  <c r="F105" i="2"/>
  <c r="G61" i="2"/>
  <c r="H60" i="2"/>
  <c r="G62" i="2" l="1"/>
  <c r="H61" i="2"/>
  <c r="D107" i="2"/>
  <c r="F106" i="2"/>
  <c r="D108" i="2" l="1"/>
  <c r="F107" i="2"/>
  <c r="G63" i="2"/>
  <c r="H62" i="2"/>
  <c r="G64" i="2" l="1"/>
  <c r="H63" i="2"/>
  <c r="D109" i="2"/>
  <c r="F108" i="2"/>
  <c r="D110" i="2" l="1"/>
  <c r="F109" i="2"/>
  <c r="G65" i="2"/>
  <c r="H64" i="2"/>
  <c r="G66" i="2" l="1"/>
  <c r="H65" i="2"/>
  <c r="D111" i="2"/>
  <c r="F110" i="2"/>
  <c r="D112" i="2" l="1"/>
  <c r="F111" i="2"/>
  <c r="G67" i="2"/>
  <c r="H66" i="2"/>
  <c r="G68" i="2" l="1"/>
  <c r="H67" i="2"/>
  <c r="D113" i="2"/>
  <c r="F112" i="2"/>
  <c r="D114" i="2" l="1"/>
  <c r="F113" i="2"/>
  <c r="G69" i="2"/>
  <c r="H68" i="2"/>
  <c r="G70" i="2" l="1"/>
  <c r="H69" i="2"/>
  <c r="D115" i="2"/>
  <c r="F114" i="2"/>
  <c r="D116" i="2" l="1"/>
  <c r="F115" i="2"/>
  <c r="G71" i="2"/>
  <c r="H70" i="2"/>
  <c r="D117" i="2" l="1"/>
  <c r="F116" i="2"/>
  <c r="G72" i="2"/>
  <c r="H71" i="2"/>
  <c r="G73" i="2" l="1"/>
  <c r="H72" i="2"/>
  <c r="D118" i="2"/>
  <c r="F117" i="2"/>
  <c r="G74" i="2" l="1"/>
  <c r="H73" i="2"/>
  <c r="D119" i="2"/>
  <c r="F118" i="2"/>
  <c r="D120" i="2" l="1"/>
  <c r="F119" i="2"/>
  <c r="G75" i="2"/>
  <c r="H74" i="2"/>
  <c r="G76" i="2" l="1"/>
  <c r="H75" i="2"/>
  <c r="D121" i="2"/>
  <c r="F120" i="2"/>
  <c r="D122" i="2" l="1"/>
  <c r="F121" i="2"/>
  <c r="G77" i="2"/>
  <c r="H76" i="2"/>
  <c r="G78" i="2" l="1"/>
  <c r="H77" i="2"/>
  <c r="D123" i="2"/>
  <c r="F122" i="2"/>
  <c r="D124" i="2" l="1"/>
  <c r="F123" i="2"/>
  <c r="G79" i="2"/>
  <c r="H78" i="2"/>
  <c r="G80" i="2" l="1"/>
  <c r="H79" i="2"/>
  <c r="D125" i="2"/>
  <c r="F124" i="2"/>
  <c r="D126" i="2" l="1"/>
  <c r="F125" i="2"/>
  <c r="G81" i="2"/>
  <c r="H80" i="2"/>
  <c r="G82" i="2" l="1"/>
  <c r="H81" i="2"/>
  <c r="D127" i="2"/>
  <c r="F126" i="2"/>
  <c r="D128" i="2" l="1"/>
  <c r="F127" i="2"/>
  <c r="G83" i="2"/>
  <c r="H82" i="2"/>
  <c r="G84" i="2" l="1"/>
  <c r="H83" i="2"/>
  <c r="D129" i="2"/>
  <c r="F128" i="2"/>
  <c r="D130" i="2" l="1"/>
  <c r="F129" i="2"/>
  <c r="G85" i="2"/>
  <c r="H84" i="2"/>
  <c r="G86" i="2" l="1"/>
  <c r="H85" i="2"/>
  <c r="D131" i="2"/>
  <c r="F130" i="2"/>
  <c r="D132" i="2" l="1"/>
  <c r="F131" i="2"/>
  <c r="G87" i="2"/>
  <c r="H86" i="2"/>
  <c r="G88" i="2" l="1"/>
  <c r="H87" i="2"/>
  <c r="D133" i="2"/>
  <c r="F132" i="2"/>
  <c r="D134" i="2" l="1"/>
  <c r="F133" i="2"/>
  <c r="G89" i="2"/>
  <c r="H88" i="2"/>
  <c r="G90" i="2" l="1"/>
  <c r="H89" i="2"/>
  <c r="D135" i="2"/>
  <c r="F134" i="2"/>
  <c r="D136" i="2" l="1"/>
  <c r="F135" i="2"/>
  <c r="G91" i="2"/>
  <c r="H90" i="2"/>
  <c r="G92" i="2" l="1"/>
  <c r="H91" i="2"/>
  <c r="D137" i="2"/>
  <c r="F136" i="2"/>
  <c r="D138" i="2" l="1"/>
  <c r="F137" i="2"/>
  <c r="G93" i="2"/>
  <c r="H92" i="2"/>
  <c r="G94" i="2" l="1"/>
  <c r="H93" i="2"/>
  <c r="D139" i="2"/>
  <c r="F138" i="2"/>
  <c r="D140" i="2" l="1"/>
  <c r="F139" i="2"/>
  <c r="G95" i="2"/>
  <c r="H94" i="2"/>
  <c r="G96" i="2" l="1"/>
  <c r="H95" i="2"/>
  <c r="D141" i="2"/>
  <c r="F140" i="2"/>
  <c r="D142" i="2" l="1"/>
  <c r="F141" i="2"/>
  <c r="G97" i="2"/>
  <c r="H96" i="2"/>
  <c r="G98" i="2" l="1"/>
  <c r="H97" i="2"/>
  <c r="D143" i="2"/>
  <c r="F142" i="2"/>
  <c r="D144" i="2" l="1"/>
  <c r="F143" i="2"/>
  <c r="G99" i="2"/>
  <c r="H98" i="2"/>
  <c r="G100" i="2" l="1"/>
  <c r="H99" i="2"/>
  <c r="D145" i="2"/>
  <c r="F144" i="2"/>
  <c r="D146" i="2" l="1"/>
  <c r="F145" i="2"/>
  <c r="G101" i="2"/>
  <c r="H100" i="2"/>
  <c r="G102" i="2" l="1"/>
  <c r="H101" i="2"/>
  <c r="D147" i="2"/>
  <c r="F146" i="2"/>
  <c r="G103" i="2" l="1"/>
  <c r="H102" i="2"/>
  <c r="D148" i="2"/>
  <c r="F147" i="2"/>
  <c r="D149" i="2" l="1"/>
  <c r="F148" i="2"/>
  <c r="G104" i="2"/>
  <c r="H103" i="2"/>
  <c r="G105" i="2" l="1"/>
  <c r="H104" i="2"/>
  <c r="D150" i="2"/>
  <c r="F149" i="2"/>
  <c r="D151" i="2" l="1"/>
  <c r="F150" i="2"/>
  <c r="G106" i="2"/>
  <c r="H105" i="2"/>
  <c r="G107" i="2" l="1"/>
  <c r="H106" i="2"/>
  <c r="D152" i="2"/>
  <c r="F151" i="2"/>
  <c r="D153" i="2" l="1"/>
  <c r="F152" i="2"/>
  <c r="G108" i="2"/>
  <c r="H107" i="2"/>
  <c r="G109" i="2" l="1"/>
  <c r="H108" i="2"/>
  <c r="D154" i="2"/>
  <c r="F153" i="2"/>
  <c r="D155" i="2" l="1"/>
  <c r="F154" i="2"/>
  <c r="G110" i="2"/>
  <c r="H109" i="2"/>
  <c r="G111" i="2" l="1"/>
  <c r="H110" i="2"/>
  <c r="D156" i="2"/>
  <c r="F155" i="2"/>
  <c r="D157" i="2" l="1"/>
  <c r="F156" i="2"/>
  <c r="G112" i="2"/>
  <c r="H111" i="2"/>
  <c r="G113" i="2" l="1"/>
  <c r="H112" i="2"/>
  <c r="D158" i="2"/>
  <c r="F157" i="2"/>
  <c r="D159" i="2" l="1"/>
  <c r="F158" i="2"/>
  <c r="G114" i="2"/>
  <c r="H113" i="2"/>
  <c r="G115" i="2" l="1"/>
  <c r="H114" i="2"/>
  <c r="D160" i="2"/>
  <c r="F159" i="2"/>
  <c r="D161" i="2" l="1"/>
  <c r="F160" i="2"/>
  <c r="G116" i="2"/>
  <c r="H115" i="2"/>
  <c r="G117" i="2" l="1"/>
  <c r="H116" i="2"/>
  <c r="D162" i="2"/>
  <c r="F161" i="2"/>
  <c r="D163" i="2" l="1"/>
  <c r="F162" i="2"/>
  <c r="G118" i="2"/>
  <c r="H117" i="2"/>
  <c r="G119" i="2" l="1"/>
  <c r="H118" i="2"/>
  <c r="D164" i="2"/>
  <c r="F163" i="2"/>
  <c r="D165" i="2" l="1"/>
  <c r="F164" i="2"/>
  <c r="G120" i="2"/>
  <c r="H119" i="2"/>
  <c r="G121" i="2" l="1"/>
  <c r="H120" i="2"/>
  <c r="D166" i="2"/>
  <c r="F165" i="2"/>
  <c r="D167" i="2" l="1"/>
  <c r="F166" i="2"/>
  <c r="G122" i="2"/>
  <c r="H121" i="2"/>
  <c r="G123" i="2" l="1"/>
  <c r="H122" i="2"/>
  <c r="D168" i="2"/>
  <c r="F167" i="2"/>
  <c r="D169" i="2" l="1"/>
  <c r="F168" i="2"/>
  <c r="G124" i="2"/>
  <c r="H123" i="2"/>
  <c r="G125" i="2" l="1"/>
  <c r="H124" i="2"/>
  <c r="D170" i="2"/>
  <c r="F169" i="2"/>
  <c r="D171" i="2" l="1"/>
  <c r="F170" i="2"/>
  <c r="G126" i="2"/>
  <c r="H125" i="2"/>
  <c r="G127" i="2" l="1"/>
  <c r="H126" i="2"/>
  <c r="D172" i="2"/>
  <c r="F171" i="2"/>
  <c r="D173" i="2" l="1"/>
  <c r="F172" i="2"/>
  <c r="G128" i="2"/>
  <c r="H127" i="2"/>
  <c r="G129" i="2" l="1"/>
  <c r="H128" i="2"/>
  <c r="D174" i="2"/>
  <c r="F173" i="2"/>
  <c r="D175" i="2" l="1"/>
  <c r="F174" i="2"/>
  <c r="G130" i="2"/>
  <c r="H129" i="2"/>
  <c r="G131" i="2" l="1"/>
  <c r="H130" i="2"/>
  <c r="D176" i="2"/>
  <c r="F175" i="2"/>
  <c r="D177" i="2" l="1"/>
  <c r="F176" i="2"/>
  <c r="G132" i="2"/>
  <c r="H131" i="2"/>
  <c r="G133" i="2" l="1"/>
  <c r="H132" i="2"/>
  <c r="D178" i="2"/>
  <c r="F177" i="2"/>
  <c r="D179" i="2" l="1"/>
  <c r="F178" i="2"/>
  <c r="G134" i="2"/>
  <c r="H133" i="2"/>
  <c r="G135" i="2" l="1"/>
  <c r="H134" i="2"/>
  <c r="D180" i="2"/>
  <c r="F179" i="2"/>
  <c r="D181" i="2" l="1"/>
  <c r="F180" i="2"/>
  <c r="G136" i="2"/>
  <c r="H135" i="2"/>
  <c r="G137" i="2" l="1"/>
  <c r="H136" i="2"/>
  <c r="D182" i="2"/>
  <c r="F181" i="2"/>
  <c r="D183" i="2" l="1"/>
  <c r="F182" i="2"/>
  <c r="G138" i="2"/>
  <c r="H137" i="2"/>
  <c r="G139" i="2" l="1"/>
  <c r="H138" i="2"/>
  <c r="D184" i="2"/>
  <c r="F183" i="2"/>
  <c r="D185" i="2" l="1"/>
  <c r="F184" i="2"/>
  <c r="G140" i="2"/>
  <c r="H139" i="2"/>
  <c r="G141" i="2" l="1"/>
  <c r="H140" i="2"/>
  <c r="D186" i="2"/>
  <c r="F185" i="2"/>
  <c r="D187" i="2" l="1"/>
  <c r="F186" i="2"/>
  <c r="G142" i="2"/>
  <c r="H141" i="2"/>
  <c r="G143" i="2" l="1"/>
  <c r="H142" i="2"/>
  <c r="D188" i="2"/>
  <c r="F187" i="2"/>
  <c r="D189" i="2" l="1"/>
  <c r="F188" i="2"/>
  <c r="G144" i="2"/>
  <c r="H143" i="2"/>
  <c r="G145" i="2" l="1"/>
  <c r="H144" i="2"/>
  <c r="D190" i="2"/>
  <c r="F189" i="2"/>
  <c r="D191" i="2" l="1"/>
  <c r="F190" i="2"/>
  <c r="G146" i="2"/>
  <c r="H145" i="2"/>
  <c r="G147" i="2" l="1"/>
  <c r="H146" i="2"/>
  <c r="D192" i="2"/>
  <c r="F192" i="2" s="1"/>
  <c r="F191" i="2"/>
  <c r="G148" i="2" l="1"/>
  <c r="H147" i="2"/>
  <c r="G149" i="2" l="1"/>
  <c r="H148" i="2"/>
  <c r="G150" i="2" l="1"/>
  <c r="H149" i="2"/>
  <c r="G151" i="2" l="1"/>
  <c r="H150" i="2"/>
  <c r="G152" i="2" l="1"/>
  <c r="H151" i="2"/>
  <c r="G153" i="2" l="1"/>
  <c r="H152" i="2"/>
  <c r="G154" i="2" l="1"/>
  <c r="H153" i="2"/>
  <c r="G155" i="2" l="1"/>
  <c r="H154" i="2"/>
  <c r="G156" i="2" l="1"/>
  <c r="H155" i="2"/>
  <c r="G157" i="2" l="1"/>
  <c r="H156" i="2"/>
  <c r="G158" i="2" l="1"/>
  <c r="H157" i="2"/>
  <c r="G159" i="2" l="1"/>
  <c r="H158" i="2"/>
  <c r="G160" i="2" l="1"/>
  <c r="H159" i="2"/>
  <c r="G161" i="2" l="1"/>
  <c r="H160" i="2"/>
  <c r="G162" i="2" l="1"/>
  <c r="H161" i="2"/>
  <c r="G163" i="2" l="1"/>
  <c r="H162" i="2"/>
  <c r="G164" i="2" l="1"/>
  <c r="H163" i="2"/>
  <c r="G165" i="2" l="1"/>
  <c r="H164" i="2"/>
  <c r="G166" i="2" l="1"/>
  <c r="H165" i="2"/>
  <c r="G167" i="2" l="1"/>
  <c r="H166" i="2"/>
  <c r="G168" i="2" l="1"/>
  <c r="H167" i="2"/>
  <c r="G169" i="2" l="1"/>
  <c r="H168" i="2"/>
  <c r="G170" i="2" l="1"/>
  <c r="H169" i="2"/>
  <c r="G171" i="2" l="1"/>
  <c r="H170" i="2"/>
  <c r="G172" i="2" l="1"/>
  <c r="H171" i="2"/>
  <c r="G173" i="2" l="1"/>
  <c r="H172" i="2"/>
  <c r="G174" i="2" l="1"/>
  <c r="H173" i="2"/>
  <c r="G175" i="2" l="1"/>
  <c r="H174" i="2"/>
  <c r="G176" i="2" l="1"/>
  <c r="H175" i="2"/>
  <c r="G177" i="2" l="1"/>
  <c r="H176" i="2"/>
  <c r="G178" i="2" l="1"/>
  <c r="H177" i="2"/>
  <c r="G179" i="2" l="1"/>
  <c r="H178" i="2"/>
  <c r="G180" i="2" l="1"/>
  <c r="H179" i="2"/>
  <c r="G181" i="2" l="1"/>
  <c r="H180" i="2"/>
  <c r="G182" i="2" l="1"/>
  <c r="H181" i="2"/>
  <c r="G183" i="2" l="1"/>
  <c r="H182" i="2"/>
  <c r="G184" i="2" l="1"/>
  <c r="H183" i="2"/>
  <c r="G185" i="2" l="1"/>
  <c r="H184" i="2"/>
  <c r="G186" i="2" l="1"/>
  <c r="H185" i="2"/>
  <c r="G187" i="2" l="1"/>
  <c r="H186" i="2"/>
  <c r="G188" i="2" l="1"/>
  <c r="H187" i="2"/>
  <c r="G189" i="2" l="1"/>
  <c r="H188" i="2"/>
  <c r="G190" i="2" l="1"/>
  <c r="H189" i="2"/>
  <c r="G191" i="2" l="1"/>
  <c r="H190" i="2"/>
  <c r="G192" i="2" l="1"/>
  <c r="H192" i="2" s="1"/>
  <c r="H191" i="2"/>
  <c r="CK11" i="7"/>
</calcChain>
</file>

<file path=xl/sharedStrings.xml><?xml version="1.0" encoding="utf-8"?>
<sst xmlns="http://schemas.openxmlformats.org/spreadsheetml/2006/main" count="96" uniqueCount="75">
  <si>
    <t>Date</t>
  </si>
  <si>
    <t>Last Price</t>
  </si>
  <si>
    <t xml:space="preserve">Daily Return </t>
  </si>
  <si>
    <t xml:space="preserve">VISA </t>
  </si>
  <si>
    <t>Q1</t>
  </si>
  <si>
    <t>Annualised Return</t>
  </si>
  <si>
    <t>Annualised Volatility</t>
  </si>
  <si>
    <t>Risk Free RATE</t>
  </si>
  <si>
    <t>Visa Excess Return</t>
  </si>
  <si>
    <t>SPY EX Return</t>
  </si>
  <si>
    <t>Daily Return</t>
  </si>
  <si>
    <t>Beta</t>
  </si>
  <si>
    <t>Daily Volatility</t>
  </si>
  <si>
    <t>n</t>
  </si>
  <si>
    <t>Weight</t>
  </si>
  <si>
    <t>S&amp;P 500 price</t>
  </si>
  <si>
    <t>9 Day EMA</t>
  </si>
  <si>
    <t>12 Day EMA</t>
  </si>
  <si>
    <t>26Day EMA</t>
  </si>
  <si>
    <t>MACD Line</t>
  </si>
  <si>
    <t>Signal Line</t>
  </si>
  <si>
    <t>Histogram</t>
  </si>
  <si>
    <t>Changed</t>
  </si>
  <si>
    <t xml:space="preserve">Gain </t>
  </si>
  <si>
    <t>Loss</t>
  </si>
  <si>
    <t>Average Gain</t>
  </si>
  <si>
    <t>Average Loss</t>
  </si>
  <si>
    <t>14 day RS</t>
  </si>
  <si>
    <t xml:space="preserve">      RSI</t>
  </si>
  <si>
    <t>12 +D4:E182Day EMA</t>
  </si>
  <si>
    <t>20 Day MA</t>
  </si>
  <si>
    <t>ST DEV</t>
  </si>
  <si>
    <t>Upper Band</t>
  </si>
  <si>
    <t>Lower Band</t>
  </si>
  <si>
    <t>Visa</t>
  </si>
  <si>
    <t>%K Line</t>
  </si>
  <si>
    <t>%D Linee</t>
  </si>
  <si>
    <t>%D Line</t>
  </si>
  <si>
    <t>Stock Price</t>
    <phoneticPr fontId="0" type="noConversion"/>
  </si>
  <si>
    <t>d1</t>
    <phoneticPr fontId="0" type="noConversion"/>
  </si>
  <si>
    <t>Strike Price</t>
  </si>
  <si>
    <t>d2</t>
    <phoneticPr fontId="0" type="noConversion"/>
  </si>
  <si>
    <t>Risk-free rate</t>
  </si>
  <si>
    <t>Volatility</t>
  </si>
  <si>
    <t>Time</t>
    <phoneticPr fontId="0" type="noConversion"/>
  </si>
  <si>
    <t>Call/Put</t>
    <phoneticPr fontId="0" type="noConversion"/>
  </si>
  <si>
    <t>Option Price</t>
    <phoneticPr fontId="0" type="noConversion"/>
  </si>
  <si>
    <t>1Month</t>
  </si>
  <si>
    <t>Time</t>
  </si>
  <si>
    <t>Drift</t>
  </si>
  <si>
    <t>Price</t>
  </si>
  <si>
    <t>Timestep</t>
  </si>
  <si>
    <t>Call Price</t>
    <phoneticPr fontId="1" type="noConversion"/>
  </si>
  <si>
    <t>Strike</t>
    <phoneticPr fontId="1" type="noConversion"/>
  </si>
  <si>
    <t>Average Return</t>
  </si>
  <si>
    <t>Maturity</t>
  </si>
  <si>
    <t>VISA</t>
  </si>
  <si>
    <t>Payoff - Call</t>
  </si>
  <si>
    <t>Discounted Payofff</t>
  </si>
  <si>
    <t>10 lines 10 times</t>
  </si>
  <si>
    <t>Question 5</t>
  </si>
  <si>
    <t>ND (1)</t>
  </si>
  <si>
    <t>ND(2)</t>
  </si>
  <si>
    <t>Current Price</t>
  </si>
  <si>
    <t>Time to Expiry</t>
  </si>
  <si>
    <t>Risk Free Rate</t>
  </si>
  <si>
    <t>d1</t>
  </si>
  <si>
    <t>d2</t>
  </si>
  <si>
    <t>N(d1)</t>
  </si>
  <si>
    <t>N(d2)</t>
  </si>
  <si>
    <t>Call Option Price</t>
  </si>
  <si>
    <t>Equation:</t>
  </si>
  <si>
    <t>Equation</t>
  </si>
  <si>
    <t>Q4</t>
  </si>
  <si>
    <t>Call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</si>
</sst>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0"/>
    <numFmt numFmtId="165" formatCode="_-* #,##0.000_-;\-* #,##0.000_-;_-* &quot;-&quot;??_-;_-@_-"/>
    <numFmt numFmtId="166" formatCode="0.000%"/>
    <numFmt numFmtId="167" formatCode="0.000000"/>
    <numFmt numFmtId="168" formatCode="0.00_);[Red]\(0.00\)"/>
    <numFmt numFmtId="169" formatCode="0_);[Red]\(0\)"/>
    <numFmt numFmtId="170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166" fontId="0" fillId="0" borderId="0" xfId="2" applyNumberFormat="1" applyFont="1"/>
    <xf numFmtId="10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9" fontId="0" fillId="0" borderId="0" xfId="2" applyFont="1" applyAlignment="1"/>
    <xf numFmtId="0" fontId="2" fillId="0" borderId="0" xfId="0" applyFont="1"/>
    <xf numFmtId="2" fontId="2" fillId="0" borderId="0" xfId="0" applyNumberFormat="1" applyFont="1" applyAlignment="1">
      <alignment vertical="center"/>
    </xf>
    <xf numFmtId="43" fontId="0" fillId="0" borderId="0" xfId="1" applyNumberFormat="1" applyFont="1"/>
    <xf numFmtId="17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6" xfId="1" applyNumberFormat="1" applyFont="1" applyBorder="1"/>
    <xf numFmtId="164" fontId="0" fillId="0" borderId="6" xfId="0" applyNumberFormat="1" applyBorder="1"/>
    <xf numFmtId="0" fontId="0" fillId="2" borderId="6" xfId="0" applyFill="1" applyBorder="1"/>
    <xf numFmtId="0" fontId="0" fillId="2" borderId="0" xfId="0" applyFill="1"/>
    <xf numFmtId="0" fontId="0" fillId="0" borderId="6" xfId="0" applyBorder="1" applyAlignment="1">
      <alignment vertical="center"/>
    </xf>
    <xf numFmtId="10" fontId="0" fillId="0" borderId="6" xfId="2" applyNumberFormat="1" applyFont="1" applyBorder="1" applyAlignment="1"/>
    <xf numFmtId="9" fontId="0" fillId="0" borderId="6" xfId="2" applyFont="1" applyBorder="1" applyAlignment="1"/>
    <xf numFmtId="168" fontId="0" fillId="0" borderId="6" xfId="2" applyNumberFormat="1" applyFont="1" applyBorder="1" applyAlignment="1"/>
    <xf numFmtId="164" fontId="0" fillId="0" borderId="6" xfId="0" applyNumberFormat="1" applyBorder="1" applyAlignment="1">
      <alignment vertical="center"/>
    </xf>
    <xf numFmtId="169" fontId="0" fillId="0" borderId="6" xfId="2" applyNumberFormat="1" applyFont="1" applyBorder="1" applyAlignment="1"/>
    <xf numFmtId="2" fontId="2" fillId="0" borderId="6" xfId="0" applyNumberFormat="1" applyFont="1" applyBorder="1" applyAlignment="1">
      <alignment vertical="center"/>
    </xf>
    <xf numFmtId="0" fontId="0" fillId="2" borderId="6" xfId="0" applyFill="1" applyBorder="1" applyAlignment="1">
      <alignment vertical="center"/>
    </xf>
    <xf numFmtId="0" fontId="2" fillId="2" borderId="6" xfId="0" applyFont="1" applyFill="1" applyBorder="1"/>
    <xf numFmtId="2" fontId="0" fillId="0" borderId="6" xfId="0" applyNumberFormat="1" applyBorder="1"/>
    <xf numFmtId="10" fontId="0" fillId="0" borderId="6" xfId="0" applyNumberFormat="1" applyBorder="1"/>
    <xf numFmtId="9" fontId="0" fillId="0" borderId="6" xfId="0" applyNumberFormat="1" applyBorder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2"/>
          <c:invertIfNegative val="0"/>
          <c:val>
            <c:numRef>
              <c:f>MACD!$H$17:$H$192</c:f>
              <c:numCache>
                <c:formatCode>0.000000</c:formatCode>
                <c:ptCount val="176"/>
                <c:pt idx="1">
                  <c:v>-1.8617814877429737</c:v>
                </c:pt>
                <c:pt idx="2">
                  <c:v>-0.85229193488915689</c:v>
                </c:pt>
                <c:pt idx="3">
                  <c:v>0.13777141484843014</c:v>
                </c:pt>
                <c:pt idx="4">
                  <c:v>1.408253685458476</c:v>
                </c:pt>
                <c:pt idx="5">
                  <c:v>7.4284671338076196</c:v>
                </c:pt>
                <c:pt idx="6">
                  <c:v>11.548249710227017</c:v>
                </c:pt>
                <c:pt idx="7">
                  <c:v>13.868033592760867</c:v>
                </c:pt>
                <c:pt idx="8">
                  <c:v>15.040790710430702</c:v>
                </c:pt>
                <c:pt idx="9">
                  <c:v>16.464851718474382</c:v>
                </c:pt>
                <c:pt idx="10">
                  <c:v>20.761501722417769</c:v>
                </c:pt>
                <c:pt idx="11">
                  <c:v>23.870442006538205</c:v>
                </c:pt>
                <c:pt idx="12">
                  <c:v>24.724958150504555</c:v>
                </c:pt>
                <c:pt idx="13">
                  <c:v>28.083410366403214</c:v>
                </c:pt>
                <c:pt idx="14">
                  <c:v>25.44064304425293</c:v>
                </c:pt>
                <c:pt idx="15">
                  <c:v>21.194586521351965</c:v>
                </c:pt>
                <c:pt idx="16">
                  <c:v>16.456769732465887</c:v>
                </c:pt>
                <c:pt idx="17">
                  <c:v>11.098278170397222</c:v>
                </c:pt>
                <c:pt idx="18">
                  <c:v>8.0429238507933718</c:v>
                </c:pt>
                <c:pt idx="19">
                  <c:v>5.7541859805993099</c:v>
                </c:pt>
                <c:pt idx="20">
                  <c:v>3.8211547967218138</c:v>
                </c:pt>
                <c:pt idx="21">
                  <c:v>0.45764589471122008</c:v>
                </c:pt>
                <c:pt idx="22">
                  <c:v>-1.2659275398000744</c:v>
                </c:pt>
                <c:pt idx="23">
                  <c:v>-0.6360642333522577</c:v>
                </c:pt>
                <c:pt idx="24">
                  <c:v>1.0601564792463378</c:v>
                </c:pt>
                <c:pt idx="25">
                  <c:v>3.4712605054005792</c:v>
                </c:pt>
                <c:pt idx="26">
                  <c:v>4.6319628406618207</c:v>
                </c:pt>
                <c:pt idx="27">
                  <c:v>4.8398934800898274</c:v>
                </c:pt>
                <c:pt idx="28">
                  <c:v>7.7982867644379539</c:v>
                </c:pt>
                <c:pt idx="29">
                  <c:v>5.5239413480421433</c:v>
                </c:pt>
                <c:pt idx="30">
                  <c:v>5.1933517391094739</c:v>
                </c:pt>
                <c:pt idx="31">
                  <c:v>5.1331280705042985</c:v>
                </c:pt>
                <c:pt idx="32">
                  <c:v>6.5171953418363842</c:v>
                </c:pt>
                <c:pt idx="33">
                  <c:v>1.3858193445650215</c:v>
                </c:pt>
                <c:pt idx="34">
                  <c:v>-5.3139009724173576</c:v>
                </c:pt>
                <c:pt idx="35">
                  <c:v>-12.372293015114757</c:v>
                </c:pt>
                <c:pt idx="36">
                  <c:v>-12.93933329615863</c:v>
                </c:pt>
                <c:pt idx="37">
                  <c:v>-13.723210057624655</c:v>
                </c:pt>
                <c:pt idx="38">
                  <c:v>-22.224916235716123</c:v>
                </c:pt>
                <c:pt idx="39">
                  <c:v>-28.641241060509842</c:v>
                </c:pt>
                <c:pt idx="40">
                  <c:v>-27.746303015360162</c:v>
                </c:pt>
                <c:pt idx="41">
                  <c:v>-25.790533022149457</c:v>
                </c:pt>
                <c:pt idx="42">
                  <c:v>-25.226406085589574</c:v>
                </c:pt>
                <c:pt idx="43">
                  <c:v>-18.297767135431048</c:v>
                </c:pt>
                <c:pt idx="44">
                  <c:v>-18.006758099754361</c:v>
                </c:pt>
                <c:pt idx="45">
                  <c:v>-23.413833796164973</c:v>
                </c:pt>
                <c:pt idx="46">
                  <c:v>-35.891625678354515</c:v>
                </c:pt>
                <c:pt idx="47">
                  <c:v>-38.412781918653096</c:v>
                </c:pt>
                <c:pt idx="48">
                  <c:v>-40.487136616009785</c:v>
                </c:pt>
                <c:pt idx="49">
                  <c:v>-31.847901070714006</c:v>
                </c:pt>
                <c:pt idx="50">
                  <c:v>-22.934015268418278</c:v>
                </c:pt>
                <c:pt idx="51">
                  <c:v>-15.834184252469434</c:v>
                </c:pt>
                <c:pt idx="52">
                  <c:v>-4.4759988099902515</c:v>
                </c:pt>
                <c:pt idx="53">
                  <c:v>4.546016150276543</c:v>
                </c:pt>
                <c:pt idx="54">
                  <c:v>15.91091602713535</c:v>
                </c:pt>
                <c:pt idx="55">
                  <c:v>23.199575992581838</c:v>
                </c:pt>
                <c:pt idx="56">
                  <c:v>30.240612639883814</c:v>
                </c:pt>
                <c:pt idx="57">
                  <c:v>32.53197209512301</c:v>
                </c:pt>
                <c:pt idx="58">
                  <c:v>33.876745869716331</c:v>
                </c:pt>
                <c:pt idx="59">
                  <c:v>29.761832795620052</c:v>
                </c:pt>
                <c:pt idx="60">
                  <c:v>29.659471936951263</c:v>
                </c:pt>
                <c:pt idx="61">
                  <c:v>26.793411219718749</c:v>
                </c:pt>
                <c:pt idx="62">
                  <c:v>23.990139161566695</c:v>
                </c:pt>
                <c:pt idx="63">
                  <c:v>18.601139466771535</c:v>
                </c:pt>
                <c:pt idx="64">
                  <c:v>13.963070264140235</c:v>
                </c:pt>
                <c:pt idx="65">
                  <c:v>13.622889168042086</c:v>
                </c:pt>
                <c:pt idx="66">
                  <c:v>4.7371593661628069</c:v>
                </c:pt>
                <c:pt idx="67">
                  <c:v>-1.9908753200754319</c:v>
                </c:pt>
                <c:pt idx="68">
                  <c:v>-7.5070539837384445</c:v>
                </c:pt>
                <c:pt idx="69">
                  <c:v>-16.956225081689308</c:v>
                </c:pt>
                <c:pt idx="70">
                  <c:v>-18.277591641964282</c:v>
                </c:pt>
                <c:pt idx="71">
                  <c:v>-16.828963283973398</c:v>
                </c:pt>
                <c:pt idx="72">
                  <c:v>-11.503003612994601</c:v>
                </c:pt>
                <c:pt idx="73">
                  <c:v>-5.0834096576806793</c:v>
                </c:pt>
                <c:pt idx="74">
                  <c:v>0.97110663809528219</c:v>
                </c:pt>
                <c:pt idx="75">
                  <c:v>4.9972666083691166</c:v>
                </c:pt>
                <c:pt idx="76">
                  <c:v>7.1735418255088561</c:v>
                </c:pt>
                <c:pt idx="77">
                  <c:v>6.9233186291286692</c:v>
                </c:pt>
                <c:pt idx="78">
                  <c:v>12.277983754503051</c:v>
                </c:pt>
                <c:pt idx="79">
                  <c:v>14.042333225961873</c:v>
                </c:pt>
                <c:pt idx="80">
                  <c:v>15.161943834978118</c:v>
                </c:pt>
                <c:pt idx="81">
                  <c:v>15.678258318606879</c:v>
                </c:pt>
                <c:pt idx="82">
                  <c:v>14.156282372780012</c:v>
                </c:pt>
                <c:pt idx="83">
                  <c:v>13.560025620755219</c:v>
                </c:pt>
                <c:pt idx="84">
                  <c:v>11.61002905783959</c:v>
                </c:pt>
                <c:pt idx="85">
                  <c:v>10.898189632005135</c:v>
                </c:pt>
                <c:pt idx="86">
                  <c:v>5.9945492485854572</c:v>
                </c:pt>
                <c:pt idx="87">
                  <c:v>2.1863024064394949</c:v>
                </c:pt>
                <c:pt idx="88">
                  <c:v>-1.4037869455337386</c:v>
                </c:pt>
                <c:pt idx="89">
                  <c:v>-0.79009475485472791</c:v>
                </c:pt>
                <c:pt idx="90">
                  <c:v>-4.3531886642359297</c:v>
                </c:pt>
                <c:pt idx="91">
                  <c:v>-3.297141442989286</c:v>
                </c:pt>
                <c:pt idx="92">
                  <c:v>-0.30506717609595313</c:v>
                </c:pt>
                <c:pt idx="93">
                  <c:v>0.36836275254151474</c:v>
                </c:pt>
                <c:pt idx="94">
                  <c:v>2.5498851162061129</c:v>
                </c:pt>
                <c:pt idx="95">
                  <c:v>6.1844457024406978</c:v>
                </c:pt>
                <c:pt idx="96">
                  <c:v>4.8191799001177884</c:v>
                </c:pt>
                <c:pt idx="97">
                  <c:v>4.9628136458289305</c:v>
                </c:pt>
                <c:pt idx="98">
                  <c:v>4.2330593252440423</c:v>
                </c:pt>
                <c:pt idx="99">
                  <c:v>4.5288766783148873</c:v>
                </c:pt>
                <c:pt idx="100">
                  <c:v>3.2788924005171936</c:v>
                </c:pt>
                <c:pt idx="101">
                  <c:v>1.6228803107544181</c:v>
                </c:pt>
                <c:pt idx="102">
                  <c:v>-3.4592109825118627</c:v>
                </c:pt>
                <c:pt idx="103">
                  <c:v>-6.1884007834372738</c:v>
                </c:pt>
                <c:pt idx="104">
                  <c:v>-8.1905987288682027</c:v>
                </c:pt>
                <c:pt idx="105">
                  <c:v>-8.5196709495473755</c:v>
                </c:pt>
                <c:pt idx="106">
                  <c:v>-8.1462977996690711</c:v>
                </c:pt>
                <c:pt idx="107">
                  <c:v>-9.162027345504022</c:v>
                </c:pt>
                <c:pt idx="108">
                  <c:v>-16.652148764664418</c:v>
                </c:pt>
                <c:pt idx="109">
                  <c:v>-19.373205394672752</c:v>
                </c:pt>
                <c:pt idx="110">
                  <c:v>-21.436551882454239</c:v>
                </c:pt>
                <c:pt idx="111">
                  <c:v>-17.430829856927403</c:v>
                </c:pt>
                <c:pt idx="112">
                  <c:v>-4.9278472856922235</c:v>
                </c:pt>
                <c:pt idx="113">
                  <c:v>5.7334165350403055</c:v>
                </c:pt>
                <c:pt idx="114">
                  <c:v>13.288640148820559</c:v>
                </c:pt>
                <c:pt idx="115">
                  <c:v>17.409425380430328</c:v>
                </c:pt>
                <c:pt idx="116">
                  <c:v>17.643217926445331</c:v>
                </c:pt>
                <c:pt idx="117">
                  <c:v>16.584831703176761</c:v>
                </c:pt>
                <c:pt idx="118">
                  <c:v>12.334670869946343</c:v>
                </c:pt>
                <c:pt idx="119">
                  <c:v>3.5766149040769335</c:v>
                </c:pt>
                <c:pt idx="120">
                  <c:v>-1.0752587009151995</c:v>
                </c:pt>
                <c:pt idx="121">
                  <c:v>-2.8841727597934224</c:v>
                </c:pt>
                <c:pt idx="122">
                  <c:v>-4.2922593057487859</c:v>
                </c:pt>
                <c:pt idx="123">
                  <c:v>-3.3571759008966424</c:v>
                </c:pt>
                <c:pt idx="124">
                  <c:v>-1.6948856719734806</c:v>
                </c:pt>
                <c:pt idx="125">
                  <c:v>0.17400076669671449</c:v>
                </c:pt>
                <c:pt idx="126">
                  <c:v>3.1097716927149861</c:v>
                </c:pt>
                <c:pt idx="127">
                  <c:v>2.9060798974342319</c:v>
                </c:pt>
                <c:pt idx="128">
                  <c:v>4.3463005421224992</c:v>
                </c:pt>
                <c:pt idx="129">
                  <c:v>5.5272494959199818</c:v>
                </c:pt>
                <c:pt idx="130">
                  <c:v>5.7028222891975417</c:v>
                </c:pt>
                <c:pt idx="131">
                  <c:v>7.3881855310725513</c:v>
                </c:pt>
                <c:pt idx="132">
                  <c:v>6.8520577946464414</c:v>
                </c:pt>
                <c:pt idx="133">
                  <c:v>6.6297508242830645</c:v>
                </c:pt>
                <c:pt idx="134">
                  <c:v>3.2451510223798294</c:v>
                </c:pt>
                <c:pt idx="135">
                  <c:v>-0.70831461257781569</c:v>
                </c:pt>
                <c:pt idx="136">
                  <c:v>-0.51964937545123746</c:v>
                </c:pt>
                <c:pt idx="137">
                  <c:v>-2.990570830644117</c:v>
                </c:pt>
                <c:pt idx="138">
                  <c:v>-4.9001807783453373</c:v>
                </c:pt>
                <c:pt idx="139">
                  <c:v>-4.8693192180450922</c:v>
                </c:pt>
                <c:pt idx="140">
                  <c:v>-6.5776960212058597</c:v>
                </c:pt>
                <c:pt idx="141">
                  <c:v>-19.162107439654775</c:v>
                </c:pt>
                <c:pt idx="142">
                  <c:v>-26.7959683148339</c:v>
                </c:pt>
                <c:pt idx="143">
                  <c:v>-26.471820830256284</c:v>
                </c:pt>
                <c:pt idx="144">
                  <c:v>-22.427858581876869</c:v>
                </c:pt>
                <c:pt idx="145">
                  <c:v>-14.761410209475702</c:v>
                </c:pt>
                <c:pt idx="146">
                  <c:v>-9.5591059242534513</c:v>
                </c:pt>
                <c:pt idx="147">
                  <c:v>-10.255681448968328</c:v>
                </c:pt>
                <c:pt idx="148">
                  <c:v>-14.407789803803675</c:v>
                </c:pt>
                <c:pt idx="149">
                  <c:v>-18.012536896686385</c:v>
                </c:pt>
                <c:pt idx="150">
                  <c:v>-20.263697511915893</c:v>
                </c:pt>
                <c:pt idx="151">
                  <c:v>-15.950124969273112</c:v>
                </c:pt>
                <c:pt idx="152">
                  <c:v>-10.328838295796668</c:v>
                </c:pt>
                <c:pt idx="153">
                  <c:v>-10.493578674660588</c:v>
                </c:pt>
                <c:pt idx="154">
                  <c:v>-9.4296349099470422</c:v>
                </c:pt>
                <c:pt idx="155">
                  <c:v>-14.039065349666101</c:v>
                </c:pt>
                <c:pt idx="156">
                  <c:v>-15.524169728429124</c:v>
                </c:pt>
                <c:pt idx="157">
                  <c:v>-15.096678694764712</c:v>
                </c:pt>
                <c:pt idx="158">
                  <c:v>-7.0568614540614405</c:v>
                </c:pt>
                <c:pt idx="159">
                  <c:v>-2.2818401749455397</c:v>
                </c:pt>
                <c:pt idx="160">
                  <c:v>4.789608366435246</c:v>
                </c:pt>
                <c:pt idx="161">
                  <c:v>12.48866846862494</c:v>
                </c:pt>
                <c:pt idx="162">
                  <c:v>19.16305877800086</c:v>
                </c:pt>
                <c:pt idx="163">
                  <c:v>24.495960246540118</c:v>
                </c:pt>
                <c:pt idx="164">
                  <c:v>25.473893908234832</c:v>
                </c:pt>
                <c:pt idx="165">
                  <c:v>19.05056827645997</c:v>
                </c:pt>
                <c:pt idx="166">
                  <c:v>17.49557225277773</c:v>
                </c:pt>
                <c:pt idx="167">
                  <c:v>13.685032020588014</c:v>
                </c:pt>
                <c:pt idx="168">
                  <c:v>12.474338480091255</c:v>
                </c:pt>
                <c:pt idx="169">
                  <c:v>8.9396095052157243</c:v>
                </c:pt>
                <c:pt idx="170">
                  <c:v>3.1354546898012217</c:v>
                </c:pt>
                <c:pt idx="171">
                  <c:v>1.9029876234826482</c:v>
                </c:pt>
                <c:pt idx="172">
                  <c:v>2.3383903825851959</c:v>
                </c:pt>
                <c:pt idx="173">
                  <c:v>3.6946627670986274</c:v>
                </c:pt>
                <c:pt idx="174">
                  <c:v>0.46424619292738001</c:v>
                </c:pt>
                <c:pt idx="175">
                  <c:v>0.78331308627559082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3D4-41FA-AC0B-BE9BC066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78896"/>
        <c:axId val="86376016"/>
      </c:barChart>
      <c:lineChart>
        <c:grouping val="standard"/>
        <c:varyColors val="0"/>
        <c:ser>
          <c:idx val="6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MACD!$F$17:$F$192</c:f>
              <c:numCache>
                <c:formatCode>General</c:formatCode>
                <c:ptCount val="176"/>
                <c:pt idx="0">
                  <c:v>-1.3528846153849372</c:v>
                </c:pt>
                <c:pt idx="1">
                  <c:v>-5.0764475908708846</c:v>
                </c:pt>
                <c:pt idx="2">
                  <c:v>-4.493104005461646</c:v>
                </c:pt>
                <c:pt idx="3">
                  <c:v>-3.4571168507745824</c:v>
                </c:pt>
                <c:pt idx="4">
                  <c:v>-1.8345711587999176</c:v>
                </c:pt>
                <c:pt idx="5">
                  <c:v>5.6713357163107503</c:v>
                </c:pt>
                <c:pt idx="6">
                  <c:v>11.715826577767984</c:v>
                </c:pt>
                <c:pt idx="7">
                  <c:v>16.016758116410529</c:v>
                </c:pt>
                <c:pt idx="8">
                  <c:v>20.949712911688039</c:v>
                </c:pt>
                <c:pt idx="9">
                  <c:v>26.489986849350316</c:v>
                </c:pt>
                <c:pt idx="10">
                  <c:v>35.977012283898148</c:v>
                </c:pt>
                <c:pt idx="11">
                  <c:v>45.053563069653137</c:v>
                </c:pt>
                <c:pt idx="12">
                  <c:v>52.089318751245628</c:v>
                </c:pt>
                <c:pt idx="13">
                  <c:v>62.468623558745094</c:v>
                </c:pt>
                <c:pt idx="14">
                  <c:v>66.186016997658044</c:v>
                </c:pt>
                <c:pt idx="15">
                  <c:v>67.23860710509507</c:v>
                </c:pt>
                <c:pt idx="16">
                  <c:v>66.614982749325463</c:v>
                </c:pt>
                <c:pt idx="17">
                  <c:v>64.031060729856108</c:v>
                </c:pt>
                <c:pt idx="18">
                  <c:v>62.986437372950604</c:v>
                </c:pt>
                <c:pt idx="19">
                  <c:v>62.136245997906371</c:v>
                </c:pt>
                <c:pt idx="20">
                  <c:v>61.158503513209325</c:v>
                </c:pt>
                <c:pt idx="21">
                  <c:v>57.909406084876537</c:v>
                </c:pt>
                <c:pt idx="22">
                  <c:v>55.86935076541522</c:v>
                </c:pt>
                <c:pt idx="23">
                  <c:v>56.340198013524969</c:v>
                </c:pt>
                <c:pt idx="24">
                  <c:v>58.301457845935147</c:v>
                </c:pt>
                <c:pt idx="25">
                  <c:v>61.580376998439533</c:v>
                </c:pt>
                <c:pt idx="26">
                  <c:v>63.899070043866232</c:v>
                </c:pt>
                <c:pt idx="27">
                  <c:v>65.316974053316699</c:v>
                </c:pt>
                <c:pt idx="28">
                  <c:v>70.224939028774315</c:v>
                </c:pt>
                <c:pt idx="29">
                  <c:v>69.331578949389041</c:v>
                </c:pt>
                <c:pt idx="30">
                  <c:v>70.299327275233736</c:v>
                </c:pt>
                <c:pt idx="31">
                  <c:v>71.522385624254639</c:v>
                </c:pt>
                <c:pt idx="32">
                  <c:v>74.535751731045821</c:v>
                </c:pt>
                <c:pt idx="33">
                  <c:v>69.750830569915706</c:v>
                </c:pt>
                <c:pt idx="34">
                  <c:v>61.722635009828991</c:v>
                </c:pt>
                <c:pt idx="35">
                  <c:v>51.571169713352901</c:v>
                </c:pt>
                <c:pt idx="36">
                  <c:v>47.769296108269373</c:v>
                </c:pt>
                <c:pt idx="37">
                  <c:v>43.554616832397187</c:v>
                </c:pt>
                <c:pt idx="38">
                  <c:v>29.496681595376685</c:v>
                </c:pt>
                <c:pt idx="39">
                  <c:v>15.920046505455502</c:v>
                </c:pt>
                <c:pt idx="40">
                  <c:v>9.8784087967651431</c:v>
                </c:pt>
                <c:pt idx="41">
                  <c:v>5.3865455344384827</c:v>
                </c:pt>
                <c:pt idx="42">
                  <c:v>-0.35592905039902689</c:v>
                </c:pt>
                <c:pt idx="43">
                  <c:v>1.9982681159017375</c:v>
                </c:pt>
                <c:pt idx="44">
                  <c:v>-2.2124123733601664</c:v>
                </c:pt>
                <c:pt idx="45">
                  <c:v>-13.472946518812023</c:v>
                </c:pt>
                <c:pt idx="46">
                  <c:v>-34.923644820590198</c:v>
                </c:pt>
                <c:pt idx="47">
                  <c:v>-47.047996540552049</c:v>
                </c:pt>
                <c:pt idx="48">
                  <c:v>-59.244135391911186</c:v>
                </c:pt>
                <c:pt idx="49">
                  <c:v>-58.566875114293907</c:v>
                </c:pt>
                <c:pt idx="50">
                  <c:v>-55.386493129102746</c:v>
                </c:pt>
                <c:pt idx="51">
                  <c:v>-52.245208176271262</c:v>
                </c:pt>
                <c:pt idx="52">
                  <c:v>-42.006022436289641</c:v>
                </c:pt>
                <c:pt idx="53">
                  <c:v>-31.847503438453714</c:v>
                </c:pt>
                <c:pt idx="54">
                  <c:v>-16.504874554811067</c:v>
                </c:pt>
                <c:pt idx="55">
                  <c:v>-3.4163205912191188</c:v>
                </c:pt>
                <c:pt idx="56">
                  <c:v>11.184869216053812</c:v>
                </c:pt>
                <c:pt idx="57">
                  <c:v>21.609221695073757</c:v>
                </c:pt>
                <c:pt idx="58">
                  <c:v>31.42318193709616</c:v>
                </c:pt>
                <c:pt idx="59">
                  <c:v>34.748727061904901</c:v>
                </c:pt>
                <c:pt idx="60">
                  <c:v>42.061234187473929</c:v>
                </c:pt>
                <c:pt idx="61">
                  <c:v>45.893526275171098</c:v>
                </c:pt>
                <c:pt idx="62">
                  <c:v>49.08778900741072</c:v>
                </c:pt>
                <c:pt idx="63">
                  <c:v>48.349074179308445</c:v>
                </c:pt>
                <c:pt idx="64">
                  <c:v>47.201772542712206</c:v>
                </c:pt>
                <c:pt idx="65">
                  <c:v>50.26731373862458</c:v>
                </c:pt>
                <c:pt idx="66">
                  <c:v>42.565873778286004</c:v>
                </c:pt>
                <c:pt idx="67">
                  <c:v>35.340120262028904</c:v>
                </c:pt>
                <c:pt idx="68">
                  <c:v>27.94717810243128</c:v>
                </c:pt>
                <c:pt idx="69">
                  <c:v>14.258950734058089</c:v>
                </c:pt>
                <c:pt idx="70">
                  <c:v>8.3681862632920456</c:v>
                </c:pt>
                <c:pt idx="71">
                  <c:v>5.6095738002895814</c:v>
                </c:pt>
                <c:pt idx="72">
                  <c:v>8.0597825680197275</c:v>
                </c:pt>
                <c:pt idx="73">
                  <c:v>13.20852410891348</c:v>
                </c:pt>
                <c:pt idx="74">
                  <c:v>19.505817064213261</c:v>
                </c:pt>
                <c:pt idx="75">
                  <c:v>24.781293686579374</c:v>
                </c:pt>
                <c:pt idx="76">
                  <c:v>28.75095436009633</c:v>
                </c:pt>
                <c:pt idx="77">
                  <c:v>30.231560820998311</c:v>
                </c:pt>
                <c:pt idx="78">
                  <c:v>38.655721884998457</c:v>
                </c:pt>
                <c:pt idx="79">
                  <c:v>43.930654662947745</c:v>
                </c:pt>
                <c:pt idx="80">
                  <c:v>48.84075123070852</c:v>
                </c:pt>
                <c:pt idx="81">
                  <c:v>53.276630293989001</c:v>
                </c:pt>
                <c:pt idx="82">
                  <c:v>55.293724941357141</c:v>
                </c:pt>
                <c:pt idx="83">
                  <c:v>58.087474594521154</c:v>
                </c:pt>
                <c:pt idx="84">
                  <c:v>59.039985296065424</c:v>
                </c:pt>
                <c:pt idx="85">
                  <c:v>61.052693278232255</c:v>
                </c:pt>
                <c:pt idx="86">
                  <c:v>57.647690206958941</c:v>
                </c:pt>
                <c:pt idx="87">
                  <c:v>54.386018966422853</c:v>
                </c:pt>
                <c:pt idx="88">
                  <c:v>50.444982878066185</c:v>
                </c:pt>
                <c:pt idx="89">
                  <c:v>50.861151380031515</c:v>
                </c:pt>
                <c:pt idx="90">
                  <c:v>46.209760304591327</c:v>
                </c:pt>
                <c:pt idx="91">
                  <c:v>46.441522165090646</c:v>
                </c:pt>
                <c:pt idx="92">
                  <c:v>49.357329637959992</c:v>
                </c:pt>
                <c:pt idx="93">
                  <c:v>50.122850254732839</c:v>
                </c:pt>
                <c:pt idx="94">
                  <c:v>52.941843897448962</c:v>
                </c:pt>
                <c:pt idx="95">
                  <c:v>58.122515909293725</c:v>
                </c:pt>
                <c:pt idx="96">
                  <c:v>57.962045082000259</c:v>
                </c:pt>
                <c:pt idx="97">
                  <c:v>59.346382239168634</c:v>
                </c:pt>
                <c:pt idx="98">
                  <c:v>59.674892749894752</c:v>
                </c:pt>
                <c:pt idx="99">
                  <c:v>61.102929272544316</c:v>
                </c:pt>
                <c:pt idx="100">
                  <c:v>60.672668094875917</c:v>
                </c:pt>
                <c:pt idx="101">
                  <c:v>59.422376082801748</c:v>
                </c:pt>
                <c:pt idx="102">
                  <c:v>53.475482043907505</c:v>
                </c:pt>
                <c:pt idx="103">
                  <c:v>49.199192047122779</c:v>
                </c:pt>
                <c:pt idx="104">
                  <c:v>45.149344419474801</c:v>
                </c:pt>
                <c:pt idx="105">
                  <c:v>42.690354461408788</c:v>
                </c:pt>
                <c:pt idx="106">
                  <c:v>41.027153161369824</c:v>
                </c:pt>
                <c:pt idx="107">
                  <c:v>37.72091677915887</c:v>
                </c:pt>
                <c:pt idx="108">
                  <c:v>26.06775816883237</c:v>
                </c:pt>
                <c:pt idx="109">
                  <c:v>18.503400190155844</c:v>
                </c:pt>
                <c:pt idx="110">
                  <c:v>11.080915731760797</c:v>
                </c:pt>
                <c:pt idx="111">
                  <c:v>10.728930293055782</c:v>
                </c:pt>
                <c:pt idx="112">
                  <c:v>21.999951042867906</c:v>
                </c:pt>
                <c:pt idx="113">
                  <c:v>34.094568997360511</c:v>
                </c:pt>
                <c:pt idx="114">
                  <c:v>44.971952648345905</c:v>
                </c:pt>
                <c:pt idx="115">
                  <c:v>53.445094225063258</c:v>
                </c:pt>
                <c:pt idx="116">
                  <c:v>58.08969125268959</c:v>
                </c:pt>
                <c:pt idx="117">
                  <c:v>61.177512955215207</c:v>
                </c:pt>
                <c:pt idx="118">
                  <c:v>60.011019839471373</c:v>
                </c:pt>
                <c:pt idx="119">
                  <c:v>52.147117599621197</c:v>
                </c:pt>
                <c:pt idx="120">
                  <c:v>47.226429319400268</c:v>
                </c:pt>
                <c:pt idx="121">
                  <c:v>44.696472070573691</c:v>
                </c:pt>
                <c:pt idx="122">
                  <c:v>42.215320698181131</c:v>
                </c:pt>
                <c:pt idx="123">
                  <c:v>42.311110127809116</c:v>
                </c:pt>
                <c:pt idx="124">
                  <c:v>43.549678938738907</c:v>
                </c:pt>
                <c:pt idx="125">
                  <c:v>45.462065569083279</c:v>
                </c:pt>
                <c:pt idx="126">
                  <c:v>49.175279418280297</c:v>
                </c:pt>
                <c:pt idx="127">
                  <c:v>49.698107597358103</c:v>
                </c:pt>
                <c:pt idx="128">
                  <c:v>52.224903377576993</c:v>
                </c:pt>
                <c:pt idx="129">
                  <c:v>54.787664705354473</c:v>
                </c:pt>
                <c:pt idx="130">
                  <c:v>56.388943070931418</c:v>
                </c:pt>
                <c:pt idx="131">
                  <c:v>59.921352695574569</c:v>
                </c:pt>
                <c:pt idx="132">
                  <c:v>61.09823940781007</c:v>
                </c:pt>
                <c:pt idx="133">
                  <c:v>62.533370143517459</c:v>
                </c:pt>
                <c:pt idx="134">
                  <c:v>59.960058097209185</c:v>
                </c:pt>
                <c:pt idx="135">
                  <c:v>55.829513809107084</c:v>
                </c:pt>
                <c:pt idx="136">
                  <c:v>55.888266702370856</c:v>
                </c:pt>
                <c:pt idx="137">
                  <c:v>52.669702539516948</c:v>
                </c:pt>
                <c:pt idx="138">
                  <c:v>49.535047397229391</c:v>
                </c:pt>
                <c:pt idx="139">
                  <c:v>48.348579153018363</c:v>
                </c:pt>
                <c:pt idx="140">
                  <c:v>44.995778344556129</c:v>
                </c:pt>
                <c:pt idx="141">
                  <c:v>27.620840066193523</c:v>
                </c:pt>
                <c:pt idx="142">
                  <c:v>13.287987112305927</c:v>
                </c:pt>
                <c:pt idx="143">
                  <c:v>6.9941793893194699</c:v>
                </c:pt>
                <c:pt idx="144">
                  <c:v>5.4311769922296662</c:v>
                </c:pt>
                <c:pt idx="145">
                  <c:v>9.4072728122619083</c:v>
                </c:pt>
                <c:pt idx="146">
                  <c:v>12.219800616420798</c:v>
                </c:pt>
                <c:pt idx="147">
                  <c:v>8.9593047294638382</c:v>
                </c:pt>
                <c:pt idx="148">
                  <c:v>1.2052489236775727</c:v>
                </c:pt>
                <c:pt idx="149">
                  <c:v>-6.9026323933767344</c:v>
                </c:pt>
                <c:pt idx="150">
                  <c:v>-14.219717386585216</c:v>
                </c:pt>
                <c:pt idx="151">
                  <c:v>-13.893676086260712</c:v>
                </c:pt>
                <c:pt idx="152">
                  <c:v>-10.854598986733436</c:v>
                </c:pt>
                <c:pt idx="153">
                  <c:v>-13.642734034262503</c:v>
                </c:pt>
                <c:pt idx="154">
                  <c:v>-14.936198997035717</c:v>
                </c:pt>
                <c:pt idx="155">
                  <c:v>-23.055395774171302</c:v>
                </c:pt>
                <c:pt idx="156">
                  <c:v>-28.421542585041607</c:v>
                </c:pt>
                <c:pt idx="157">
                  <c:v>-31.768221225068373</c:v>
                </c:pt>
                <c:pt idx="158">
                  <c:v>-25.492619347880463</c:v>
                </c:pt>
                <c:pt idx="159">
                  <c:v>-21.288058112500948</c:v>
                </c:pt>
                <c:pt idx="160">
                  <c:v>-13.019207479511351</c:v>
                </c:pt>
                <c:pt idx="161">
                  <c:v>-2.1979802601654228</c:v>
                </c:pt>
                <c:pt idx="162">
                  <c:v>9.2671747437107115</c:v>
                </c:pt>
                <c:pt idx="163">
                  <c:v>20.724066273885001</c:v>
                </c:pt>
                <c:pt idx="164">
                  <c:v>28.070473412638421</c:v>
                </c:pt>
                <c:pt idx="165">
                  <c:v>26.409789849978552</c:v>
                </c:pt>
                <c:pt idx="166">
                  <c:v>29.228686889490746</c:v>
                </c:pt>
                <c:pt idx="167">
                  <c:v>28.839404662448032</c:v>
                </c:pt>
                <c:pt idx="168">
                  <c:v>30.747295741974085</c:v>
                </c:pt>
                <c:pt idx="169">
                  <c:v>29.447469143402486</c:v>
                </c:pt>
                <c:pt idx="170">
                  <c:v>24.427178000438289</c:v>
                </c:pt>
                <c:pt idx="171">
                  <c:v>23.670457839990377</c:v>
                </c:pt>
                <c:pt idx="172">
                  <c:v>24.690458194739222</c:v>
                </c:pt>
                <c:pt idx="173">
                  <c:v>26.970396271027312</c:v>
                </c:pt>
                <c:pt idx="174">
                  <c:v>23.856041245087908</c:v>
                </c:pt>
                <c:pt idx="175">
                  <c:v>24.370936410005015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3D4-41FA-AC0B-BE9BC066A0E7}"/>
            </c:ext>
          </c:extLst>
        </c:ser>
        <c:ser>
          <c:idx val="7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MACD!$G$17:$G$192</c:f>
              <c:numCache>
                <c:formatCode>0.000000</c:formatCode>
                <c:ptCount val="176"/>
                <c:pt idx="0">
                  <c:v>-1.3528846153849372</c:v>
                </c:pt>
                <c:pt idx="1">
                  <c:v>-3.2146661031279109</c:v>
                </c:pt>
                <c:pt idx="2">
                  <c:v>-3.6408120705724891</c:v>
                </c:pt>
                <c:pt idx="3">
                  <c:v>-3.5948882656230126</c:v>
                </c:pt>
                <c:pt idx="4">
                  <c:v>-3.2428248442583936</c:v>
                </c:pt>
                <c:pt idx="5">
                  <c:v>-1.7571314174968695</c:v>
                </c:pt>
                <c:pt idx="6">
                  <c:v>0.16757686754096671</c:v>
                </c:pt>
                <c:pt idx="7">
                  <c:v>2.1487245236496619</c:v>
                </c:pt>
                <c:pt idx="8">
                  <c:v>5.9089222012573375</c:v>
                </c:pt>
                <c:pt idx="9">
                  <c:v>10.025135130875935</c:v>
                </c:pt>
                <c:pt idx="10">
                  <c:v>15.215510561480379</c:v>
                </c:pt>
                <c:pt idx="11">
                  <c:v>21.183121063114932</c:v>
                </c:pt>
                <c:pt idx="12">
                  <c:v>27.364360600741072</c:v>
                </c:pt>
                <c:pt idx="13">
                  <c:v>34.38521319234188</c:v>
                </c:pt>
                <c:pt idx="14">
                  <c:v>40.745373953405114</c:v>
                </c:pt>
                <c:pt idx="15">
                  <c:v>46.044020583743105</c:v>
                </c:pt>
                <c:pt idx="16">
                  <c:v>50.158213016859577</c:v>
                </c:pt>
                <c:pt idx="17">
                  <c:v>52.932782559458886</c:v>
                </c:pt>
                <c:pt idx="18">
                  <c:v>54.943513522157232</c:v>
                </c:pt>
                <c:pt idx="19">
                  <c:v>56.382060017307062</c:v>
                </c:pt>
                <c:pt idx="20">
                  <c:v>57.337348716487512</c:v>
                </c:pt>
                <c:pt idx="21">
                  <c:v>57.451760190165317</c:v>
                </c:pt>
                <c:pt idx="22">
                  <c:v>57.135278305215294</c:v>
                </c:pt>
                <c:pt idx="23">
                  <c:v>56.976262246877226</c:v>
                </c:pt>
                <c:pt idx="24">
                  <c:v>57.241301366688809</c:v>
                </c:pt>
                <c:pt idx="25">
                  <c:v>58.109116493038954</c:v>
                </c:pt>
                <c:pt idx="26">
                  <c:v>59.267107203204411</c:v>
                </c:pt>
                <c:pt idx="27">
                  <c:v>60.477080573226871</c:v>
                </c:pt>
                <c:pt idx="28">
                  <c:v>62.426652264336361</c:v>
                </c:pt>
                <c:pt idx="29">
                  <c:v>63.807637601346897</c:v>
                </c:pt>
                <c:pt idx="30">
                  <c:v>65.105975536124262</c:v>
                </c:pt>
                <c:pt idx="31">
                  <c:v>66.38925755375034</c:v>
                </c:pt>
                <c:pt idx="32">
                  <c:v>68.018556389209436</c:v>
                </c:pt>
                <c:pt idx="33">
                  <c:v>68.365011225350685</c:v>
                </c:pt>
                <c:pt idx="34">
                  <c:v>67.036535982246349</c:v>
                </c:pt>
                <c:pt idx="35">
                  <c:v>63.943462728467658</c:v>
                </c:pt>
                <c:pt idx="36">
                  <c:v>60.708629404428002</c:v>
                </c:pt>
                <c:pt idx="37">
                  <c:v>57.277826890021842</c:v>
                </c:pt>
                <c:pt idx="38">
                  <c:v>51.721597831092808</c:v>
                </c:pt>
                <c:pt idx="39">
                  <c:v>44.561287565965344</c:v>
                </c:pt>
                <c:pt idx="40">
                  <c:v>37.624711812125305</c:v>
                </c:pt>
                <c:pt idx="41">
                  <c:v>31.17707855658794</c:v>
                </c:pt>
                <c:pt idx="42">
                  <c:v>24.870477035190547</c:v>
                </c:pt>
                <c:pt idx="43">
                  <c:v>20.296035251332786</c:v>
                </c:pt>
                <c:pt idx="44">
                  <c:v>15.794345726394194</c:v>
                </c:pt>
                <c:pt idx="45">
                  <c:v>9.9408872773529495</c:v>
                </c:pt>
                <c:pt idx="46">
                  <c:v>0.96798085776431897</c:v>
                </c:pt>
                <c:pt idx="47">
                  <c:v>-8.6352146218989549</c:v>
                </c:pt>
                <c:pt idx="48">
                  <c:v>-18.756998775901401</c:v>
                </c:pt>
                <c:pt idx="49">
                  <c:v>-26.718974043579902</c:v>
                </c:pt>
                <c:pt idx="50">
                  <c:v>-32.452477860684468</c:v>
                </c:pt>
                <c:pt idx="51">
                  <c:v>-36.411023923801828</c:v>
                </c:pt>
                <c:pt idx="52">
                  <c:v>-37.530023626299389</c:v>
                </c:pt>
                <c:pt idx="53">
                  <c:v>-36.393519588730257</c:v>
                </c:pt>
                <c:pt idx="54">
                  <c:v>-32.415790581946418</c:v>
                </c:pt>
                <c:pt idx="55">
                  <c:v>-26.615896583800957</c:v>
                </c:pt>
                <c:pt idx="56">
                  <c:v>-19.055743423830002</c:v>
                </c:pt>
                <c:pt idx="57">
                  <c:v>-10.922750400049249</c:v>
                </c:pt>
                <c:pt idx="58">
                  <c:v>-2.4535639326201668</c:v>
                </c:pt>
                <c:pt idx="59">
                  <c:v>4.9868942662848479</c:v>
                </c:pt>
                <c:pt idx="60">
                  <c:v>12.401762250522664</c:v>
                </c:pt>
                <c:pt idx="61">
                  <c:v>19.100115055452349</c:v>
                </c:pt>
                <c:pt idx="62">
                  <c:v>25.097649845844025</c:v>
                </c:pt>
                <c:pt idx="63">
                  <c:v>29.74793471253691</c:v>
                </c:pt>
                <c:pt idx="64">
                  <c:v>33.238702278571971</c:v>
                </c:pt>
                <c:pt idx="65">
                  <c:v>36.644424570582494</c:v>
                </c:pt>
                <c:pt idx="66">
                  <c:v>37.828714412123198</c:v>
                </c:pt>
                <c:pt idx="67">
                  <c:v>37.330995582104336</c:v>
                </c:pt>
                <c:pt idx="68">
                  <c:v>35.454232086169725</c:v>
                </c:pt>
                <c:pt idx="69">
                  <c:v>31.215175815747397</c:v>
                </c:pt>
                <c:pt idx="70">
                  <c:v>26.645777905256328</c:v>
                </c:pt>
                <c:pt idx="71">
                  <c:v>22.438537084262979</c:v>
                </c:pt>
                <c:pt idx="72">
                  <c:v>19.562786181014328</c:v>
                </c:pt>
                <c:pt idx="73">
                  <c:v>18.291933766594159</c:v>
                </c:pt>
                <c:pt idx="74">
                  <c:v>18.534710426117979</c:v>
                </c:pt>
                <c:pt idx="75">
                  <c:v>19.784027078210258</c:v>
                </c:pt>
                <c:pt idx="76">
                  <c:v>21.577412534587474</c:v>
                </c:pt>
                <c:pt idx="77">
                  <c:v>23.308242191869642</c:v>
                </c:pt>
                <c:pt idx="78">
                  <c:v>26.377738130495405</c:v>
                </c:pt>
                <c:pt idx="79">
                  <c:v>29.888321436985873</c:v>
                </c:pt>
                <c:pt idx="80">
                  <c:v>33.678807395730402</c:v>
                </c:pt>
                <c:pt idx="81">
                  <c:v>37.598371975382122</c:v>
                </c:pt>
                <c:pt idx="82">
                  <c:v>41.137442568577129</c:v>
                </c:pt>
                <c:pt idx="83">
                  <c:v>44.527448973765935</c:v>
                </c:pt>
                <c:pt idx="84">
                  <c:v>47.429956238225834</c:v>
                </c:pt>
                <c:pt idx="85">
                  <c:v>50.15450364622712</c:v>
                </c:pt>
                <c:pt idx="86">
                  <c:v>51.653140958373484</c:v>
                </c:pt>
                <c:pt idx="87">
                  <c:v>52.199716559983358</c:v>
                </c:pt>
                <c:pt idx="88">
                  <c:v>51.848769823599923</c:v>
                </c:pt>
                <c:pt idx="89">
                  <c:v>51.651246134886243</c:v>
                </c:pt>
                <c:pt idx="90">
                  <c:v>50.562948968827257</c:v>
                </c:pt>
                <c:pt idx="91">
                  <c:v>49.738663608079932</c:v>
                </c:pt>
                <c:pt idx="92">
                  <c:v>49.662396814055946</c:v>
                </c:pt>
                <c:pt idx="93">
                  <c:v>49.754487502191324</c:v>
                </c:pt>
                <c:pt idx="94">
                  <c:v>50.391958781242849</c:v>
                </c:pt>
                <c:pt idx="95">
                  <c:v>51.938070206853027</c:v>
                </c:pt>
                <c:pt idx="96">
                  <c:v>53.14286518188247</c:v>
                </c:pt>
                <c:pt idx="97">
                  <c:v>54.383568593339703</c:v>
                </c:pt>
                <c:pt idx="98">
                  <c:v>55.44183342465071</c:v>
                </c:pt>
                <c:pt idx="99">
                  <c:v>56.574052594229428</c:v>
                </c:pt>
                <c:pt idx="100">
                  <c:v>57.393775694358723</c:v>
                </c:pt>
                <c:pt idx="101">
                  <c:v>57.799495772047329</c:v>
                </c:pt>
                <c:pt idx="102">
                  <c:v>56.934693026419367</c:v>
                </c:pt>
                <c:pt idx="103">
                  <c:v>55.387592830560052</c:v>
                </c:pt>
                <c:pt idx="104">
                  <c:v>53.339943148343004</c:v>
                </c:pt>
                <c:pt idx="105">
                  <c:v>51.210025410956163</c:v>
                </c:pt>
                <c:pt idx="106">
                  <c:v>49.173450961038895</c:v>
                </c:pt>
                <c:pt idx="107">
                  <c:v>46.882944124662892</c:v>
                </c:pt>
                <c:pt idx="108">
                  <c:v>42.719906933496787</c:v>
                </c:pt>
                <c:pt idx="109">
                  <c:v>37.876605584828596</c:v>
                </c:pt>
                <c:pt idx="110">
                  <c:v>32.517467614215036</c:v>
                </c:pt>
                <c:pt idx="111">
                  <c:v>28.159760149983185</c:v>
                </c:pt>
                <c:pt idx="112">
                  <c:v>26.927798328560129</c:v>
                </c:pt>
                <c:pt idx="113">
                  <c:v>28.361152462320206</c:v>
                </c:pt>
                <c:pt idx="114">
                  <c:v>31.683312499525346</c:v>
                </c:pt>
                <c:pt idx="115">
                  <c:v>36.03566884463293</c:v>
                </c:pt>
                <c:pt idx="116">
                  <c:v>40.446473326244259</c:v>
                </c:pt>
                <c:pt idx="117">
                  <c:v>44.592681252038446</c:v>
                </c:pt>
                <c:pt idx="118">
                  <c:v>47.67634896952503</c:v>
                </c:pt>
                <c:pt idx="119">
                  <c:v>48.570502695544263</c:v>
                </c:pt>
                <c:pt idx="120">
                  <c:v>48.301688020315467</c:v>
                </c:pt>
                <c:pt idx="121">
                  <c:v>47.580644830367113</c:v>
                </c:pt>
                <c:pt idx="122">
                  <c:v>46.507580003929917</c:v>
                </c:pt>
                <c:pt idx="123">
                  <c:v>45.668286028705758</c:v>
                </c:pt>
                <c:pt idx="124">
                  <c:v>45.244564610712388</c:v>
                </c:pt>
                <c:pt idx="125">
                  <c:v>45.288064802386565</c:v>
                </c:pt>
                <c:pt idx="126">
                  <c:v>46.065507725565311</c:v>
                </c:pt>
                <c:pt idx="127">
                  <c:v>46.792027699923871</c:v>
                </c:pt>
                <c:pt idx="128">
                  <c:v>47.878602835454494</c:v>
                </c:pt>
                <c:pt idx="129">
                  <c:v>49.260415209434491</c:v>
                </c:pt>
                <c:pt idx="130">
                  <c:v>50.686120781733877</c:v>
                </c:pt>
                <c:pt idx="131">
                  <c:v>52.533167164502018</c:v>
                </c:pt>
                <c:pt idx="132">
                  <c:v>54.246181613163628</c:v>
                </c:pt>
                <c:pt idx="133">
                  <c:v>55.903619319234394</c:v>
                </c:pt>
                <c:pt idx="134">
                  <c:v>56.714907074829355</c:v>
                </c:pt>
                <c:pt idx="135">
                  <c:v>56.5378284216849</c:v>
                </c:pt>
                <c:pt idx="136">
                  <c:v>56.407916077822094</c:v>
                </c:pt>
                <c:pt idx="137">
                  <c:v>55.660273370161065</c:v>
                </c:pt>
                <c:pt idx="138">
                  <c:v>54.435228175574728</c:v>
                </c:pt>
                <c:pt idx="139">
                  <c:v>53.217898371063455</c:v>
                </c:pt>
                <c:pt idx="140">
                  <c:v>51.573474365761989</c:v>
                </c:pt>
                <c:pt idx="141">
                  <c:v>46.782947505848298</c:v>
                </c:pt>
                <c:pt idx="142">
                  <c:v>40.083955427139827</c:v>
                </c:pt>
                <c:pt idx="143">
                  <c:v>33.466000219575754</c:v>
                </c:pt>
                <c:pt idx="144">
                  <c:v>27.859035574106535</c:v>
                </c:pt>
                <c:pt idx="145">
                  <c:v>24.168683021737611</c:v>
                </c:pt>
                <c:pt idx="146">
                  <c:v>21.778906540674249</c:v>
                </c:pt>
                <c:pt idx="147">
                  <c:v>19.214986178432166</c:v>
                </c:pt>
                <c:pt idx="148">
                  <c:v>15.613038727481248</c:v>
                </c:pt>
                <c:pt idx="149">
                  <c:v>11.109904503309652</c:v>
                </c:pt>
                <c:pt idx="150">
                  <c:v>6.0439801253306786</c:v>
                </c:pt>
                <c:pt idx="151">
                  <c:v>2.0564488830124006</c:v>
                </c:pt>
                <c:pt idx="152">
                  <c:v>-0.52576069093676692</c:v>
                </c:pt>
                <c:pt idx="153">
                  <c:v>-3.1491553596019144</c:v>
                </c:pt>
                <c:pt idx="154">
                  <c:v>-5.506564087088675</c:v>
                </c:pt>
                <c:pt idx="155">
                  <c:v>-9.0163304245052007</c:v>
                </c:pt>
                <c:pt idx="156">
                  <c:v>-12.897372856612483</c:v>
                </c:pt>
                <c:pt idx="157">
                  <c:v>-16.671542530303661</c:v>
                </c:pt>
                <c:pt idx="158">
                  <c:v>-18.435757893819023</c:v>
                </c:pt>
                <c:pt idx="159">
                  <c:v>-19.006217937555409</c:v>
                </c:pt>
                <c:pt idx="160">
                  <c:v>-17.808815845946597</c:v>
                </c:pt>
                <c:pt idx="161">
                  <c:v>-14.686648728790363</c:v>
                </c:pt>
                <c:pt idx="162">
                  <c:v>-9.8958840342901482</c:v>
                </c:pt>
                <c:pt idx="163">
                  <c:v>-3.7718939726551177</c:v>
                </c:pt>
                <c:pt idx="164">
                  <c:v>2.5965795044035902</c:v>
                </c:pt>
                <c:pt idx="165">
                  <c:v>7.3592215735185826</c:v>
                </c:pt>
                <c:pt idx="166">
                  <c:v>11.733114636713015</c:v>
                </c:pt>
                <c:pt idx="167">
                  <c:v>15.154372641860018</c:v>
                </c:pt>
                <c:pt idx="168">
                  <c:v>18.27295726188283</c:v>
                </c:pt>
                <c:pt idx="169">
                  <c:v>20.507859638186762</c:v>
                </c:pt>
                <c:pt idx="170">
                  <c:v>21.291723310637067</c:v>
                </c:pt>
                <c:pt idx="171">
                  <c:v>21.767470216507729</c:v>
                </c:pt>
                <c:pt idx="172">
                  <c:v>22.352067812154026</c:v>
                </c:pt>
                <c:pt idx="173">
                  <c:v>23.275733503928684</c:v>
                </c:pt>
                <c:pt idx="174">
                  <c:v>23.391795052160528</c:v>
                </c:pt>
                <c:pt idx="175">
                  <c:v>23.587623323729424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3D4-41FA-AC0B-BE9BC066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78896"/>
        <c:axId val="86376016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MACD!$F$17:$F$192</c15:sqref>
                        </c15:formulaRef>
                      </c:ext>
                    </c:extLst>
                    <c:numCache>
                      <c:formatCode>General</c:formatCode>
                      <c:ptCount val="176"/>
                      <c:pt idx="0">
                        <c:v>-1.3528846153849372</c:v>
                      </c:pt>
                      <c:pt idx="1">
                        <c:v>-5.0764475908708846</c:v>
                      </c:pt>
                      <c:pt idx="2">
                        <c:v>-4.493104005461646</c:v>
                      </c:pt>
                      <c:pt idx="3">
                        <c:v>-3.4571168507745824</c:v>
                      </c:pt>
                      <c:pt idx="4">
                        <c:v>-1.8345711587999176</c:v>
                      </c:pt>
                      <c:pt idx="5">
                        <c:v>5.6713357163107503</c:v>
                      </c:pt>
                      <c:pt idx="6">
                        <c:v>11.715826577767984</c:v>
                      </c:pt>
                      <c:pt idx="7">
                        <c:v>16.016758116410529</c:v>
                      </c:pt>
                      <c:pt idx="8">
                        <c:v>20.949712911688039</c:v>
                      </c:pt>
                      <c:pt idx="9">
                        <c:v>26.489986849350316</c:v>
                      </c:pt>
                      <c:pt idx="10">
                        <c:v>35.977012283898148</c:v>
                      </c:pt>
                      <c:pt idx="11">
                        <c:v>45.053563069653137</c:v>
                      </c:pt>
                      <c:pt idx="12">
                        <c:v>52.089318751245628</c:v>
                      </c:pt>
                      <c:pt idx="13">
                        <c:v>62.468623558745094</c:v>
                      </c:pt>
                      <c:pt idx="14">
                        <c:v>66.186016997658044</c:v>
                      </c:pt>
                      <c:pt idx="15">
                        <c:v>67.23860710509507</c:v>
                      </c:pt>
                      <c:pt idx="16">
                        <c:v>66.614982749325463</c:v>
                      </c:pt>
                      <c:pt idx="17">
                        <c:v>64.031060729856108</c:v>
                      </c:pt>
                      <c:pt idx="18">
                        <c:v>62.986437372950604</c:v>
                      </c:pt>
                      <c:pt idx="19">
                        <c:v>62.136245997906371</c:v>
                      </c:pt>
                      <c:pt idx="20">
                        <c:v>61.158503513209325</c:v>
                      </c:pt>
                      <c:pt idx="21">
                        <c:v>57.909406084876537</c:v>
                      </c:pt>
                      <c:pt idx="22">
                        <c:v>55.86935076541522</c:v>
                      </c:pt>
                      <c:pt idx="23">
                        <c:v>56.340198013524969</c:v>
                      </c:pt>
                      <c:pt idx="24">
                        <c:v>58.301457845935147</c:v>
                      </c:pt>
                      <c:pt idx="25">
                        <c:v>61.580376998439533</c:v>
                      </c:pt>
                      <c:pt idx="26">
                        <c:v>63.899070043866232</c:v>
                      </c:pt>
                      <c:pt idx="27">
                        <c:v>65.316974053316699</c:v>
                      </c:pt>
                      <c:pt idx="28">
                        <c:v>70.224939028774315</c:v>
                      </c:pt>
                      <c:pt idx="29">
                        <c:v>69.331578949389041</c:v>
                      </c:pt>
                      <c:pt idx="30">
                        <c:v>70.299327275233736</c:v>
                      </c:pt>
                      <c:pt idx="31">
                        <c:v>71.522385624254639</c:v>
                      </c:pt>
                      <c:pt idx="32">
                        <c:v>74.535751731045821</c:v>
                      </c:pt>
                      <c:pt idx="33">
                        <c:v>69.750830569915706</c:v>
                      </c:pt>
                      <c:pt idx="34">
                        <c:v>61.722635009828991</c:v>
                      </c:pt>
                      <c:pt idx="35">
                        <c:v>51.571169713352901</c:v>
                      </c:pt>
                      <c:pt idx="36">
                        <c:v>47.769296108269373</c:v>
                      </c:pt>
                      <c:pt idx="37">
                        <c:v>43.554616832397187</c:v>
                      </c:pt>
                      <c:pt idx="38">
                        <c:v>29.496681595376685</c:v>
                      </c:pt>
                      <c:pt idx="39">
                        <c:v>15.920046505455502</c:v>
                      </c:pt>
                      <c:pt idx="40">
                        <c:v>9.8784087967651431</c:v>
                      </c:pt>
                      <c:pt idx="41">
                        <c:v>5.3865455344384827</c:v>
                      </c:pt>
                      <c:pt idx="42">
                        <c:v>-0.35592905039902689</c:v>
                      </c:pt>
                      <c:pt idx="43">
                        <c:v>1.9982681159017375</c:v>
                      </c:pt>
                      <c:pt idx="44">
                        <c:v>-2.2124123733601664</c:v>
                      </c:pt>
                      <c:pt idx="45">
                        <c:v>-13.472946518812023</c:v>
                      </c:pt>
                      <c:pt idx="46">
                        <c:v>-34.923644820590198</c:v>
                      </c:pt>
                      <c:pt idx="47">
                        <c:v>-47.047996540552049</c:v>
                      </c:pt>
                      <c:pt idx="48">
                        <c:v>-59.244135391911186</c:v>
                      </c:pt>
                      <c:pt idx="49">
                        <c:v>-58.566875114293907</c:v>
                      </c:pt>
                      <c:pt idx="50">
                        <c:v>-55.386493129102746</c:v>
                      </c:pt>
                      <c:pt idx="51">
                        <c:v>-52.245208176271262</c:v>
                      </c:pt>
                      <c:pt idx="52">
                        <c:v>-42.006022436289641</c:v>
                      </c:pt>
                      <c:pt idx="53">
                        <c:v>-31.847503438453714</c:v>
                      </c:pt>
                      <c:pt idx="54">
                        <c:v>-16.504874554811067</c:v>
                      </c:pt>
                      <c:pt idx="55">
                        <c:v>-3.4163205912191188</c:v>
                      </c:pt>
                      <c:pt idx="56">
                        <c:v>11.184869216053812</c:v>
                      </c:pt>
                      <c:pt idx="57">
                        <c:v>21.609221695073757</c:v>
                      </c:pt>
                      <c:pt idx="58">
                        <c:v>31.42318193709616</c:v>
                      </c:pt>
                      <c:pt idx="59">
                        <c:v>34.748727061904901</c:v>
                      </c:pt>
                      <c:pt idx="60">
                        <c:v>42.061234187473929</c:v>
                      </c:pt>
                      <c:pt idx="61">
                        <c:v>45.893526275171098</c:v>
                      </c:pt>
                      <c:pt idx="62">
                        <c:v>49.08778900741072</c:v>
                      </c:pt>
                      <c:pt idx="63">
                        <c:v>48.349074179308445</c:v>
                      </c:pt>
                      <c:pt idx="64">
                        <c:v>47.201772542712206</c:v>
                      </c:pt>
                      <c:pt idx="65">
                        <c:v>50.26731373862458</c:v>
                      </c:pt>
                      <c:pt idx="66">
                        <c:v>42.565873778286004</c:v>
                      </c:pt>
                      <c:pt idx="67">
                        <c:v>35.340120262028904</c:v>
                      </c:pt>
                      <c:pt idx="68">
                        <c:v>27.94717810243128</c:v>
                      </c:pt>
                      <c:pt idx="69">
                        <c:v>14.258950734058089</c:v>
                      </c:pt>
                      <c:pt idx="70">
                        <c:v>8.3681862632920456</c:v>
                      </c:pt>
                      <c:pt idx="71">
                        <c:v>5.6095738002895814</c:v>
                      </c:pt>
                      <c:pt idx="72">
                        <c:v>8.0597825680197275</c:v>
                      </c:pt>
                      <c:pt idx="73">
                        <c:v>13.20852410891348</c:v>
                      </c:pt>
                      <c:pt idx="74">
                        <c:v>19.505817064213261</c:v>
                      </c:pt>
                      <c:pt idx="75">
                        <c:v>24.781293686579374</c:v>
                      </c:pt>
                      <c:pt idx="76">
                        <c:v>28.75095436009633</c:v>
                      </c:pt>
                      <c:pt idx="77">
                        <c:v>30.231560820998311</c:v>
                      </c:pt>
                      <c:pt idx="78">
                        <c:v>38.655721884998457</c:v>
                      </c:pt>
                      <c:pt idx="79">
                        <c:v>43.930654662947745</c:v>
                      </c:pt>
                      <c:pt idx="80">
                        <c:v>48.84075123070852</c:v>
                      </c:pt>
                      <c:pt idx="81">
                        <c:v>53.276630293989001</c:v>
                      </c:pt>
                      <c:pt idx="82">
                        <c:v>55.293724941357141</c:v>
                      </c:pt>
                      <c:pt idx="83">
                        <c:v>58.087474594521154</c:v>
                      </c:pt>
                      <c:pt idx="84">
                        <c:v>59.039985296065424</c:v>
                      </c:pt>
                      <c:pt idx="85">
                        <c:v>61.052693278232255</c:v>
                      </c:pt>
                      <c:pt idx="86">
                        <c:v>57.647690206958941</c:v>
                      </c:pt>
                      <c:pt idx="87">
                        <c:v>54.386018966422853</c:v>
                      </c:pt>
                      <c:pt idx="88">
                        <c:v>50.444982878066185</c:v>
                      </c:pt>
                      <c:pt idx="89">
                        <c:v>50.861151380031515</c:v>
                      </c:pt>
                      <c:pt idx="90">
                        <c:v>46.209760304591327</c:v>
                      </c:pt>
                      <c:pt idx="91">
                        <c:v>46.441522165090646</c:v>
                      </c:pt>
                      <c:pt idx="92">
                        <c:v>49.357329637959992</c:v>
                      </c:pt>
                      <c:pt idx="93">
                        <c:v>50.122850254732839</c:v>
                      </c:pt>
                      <c:pt idx="94">
                        <c:v>52.941843897448962</c:v>
                      </c:pt>
                      <c:pt idx="95">
                        <c:v>58.122515909293725</c:v>
                      </c:pt>
                      <c:pt idx="96">
                        <c:v>57.962045082000259</c:v>
                      </c:pt>
                      <c:pt idx="97">
                        <c:v>59.346382239168634</c:v>
                      </c:pt>
                      <c:pt idx="98">
                        <c:v>59.674892749894752</c:v>
                      </c:pt>
                      <c:pt idx="99">
                        <c:v>61.102929272544316</c:v>
                      </c:pt>
                      <c:pt idx="100">
                        <c:v>60.672668094875917</c:v>
                      </c:pt>
                      <c:pt idx="101">
                        <c:v>59.422376082801748</c:v>
                      </c:pt>
                      <c:pt idx="102">
                        <c:v>53.475482043907505</c:v>
                      </c:pt>
                      <c:pt idx="103">
                        <c:v>49.199192047122779</c:v>
                      </c:pt>
                      <c:pt idx="104">
                        <c:v>45.149344419474801</c:v>
                      </c:pt>
                      <c:pt idx="105">
                        <c:v>42.690354461408788</c:v>
                      </c:pt>
                      <c:pt idx="106">
                        <c:v>41.027153161369824</c:v>
                      </c:pt>
                      <c:pt idx="107">
                        <c:v>37.72091677915887</c:v>
                      </c:pt>
                      <c:pt idx="108">
                        <c:v>26.06775816883237</c:v>
                      </c:pt>
                      <c:pt idx="109">
                        <c:v>18.503400190155844</c:v>
                      </c:pt>
                      <c:pt idx="110">
                        <c:v>11.080915731760797</c:v>
                      </c:pt>
                      <c:pt idx="111">
                        <c:v>10.728930293055782</c:v>
                      </c:pt>
                      <c:pt idx="112">
                        <c:v>21.999951042867906</c:v>
                      </c:pt>
                      <c:pt idx="113">
                        <c:v>34.094568997360511</c:v>
                      </c:pt>
                      <c:pt idx="114">
                        <c:v>44.971952648345905</c:v>
                      </c:pt>
                      <c:pt idx="115">
                        <c:v>53.445094225063258</c:v>
                      </c:pt>
                      <c:pt idx="116">
                        <c:v>58.08969125268959</c:v>
                      </c:pt>
                      <c:pt idx="117">
                        <c:v>61.177512955215207</c:v>
                      </c:pt>
                      <c:pt idx="118">
                        <c:v>60.011019839471373</c:v>
                      </c:pt>
                      <c:pt idx="119">
                        <c:v>52.147117599621197</c:v>
                      </c:pt>
                      <c:pt idx="120">
                        <c:v>47.226429319400268</c:v>
                      </c:pt>
                      <c:pt idx="121">
                        <c:v>44.696472070573691</c:v>
                      </c:pt>
                      <c:pt idx="122">
                        <c:v>42.215320698181131</c:v>
                      </c:pt>
                      <c:pt idx="123">
                        <c:v>42.311110127809116</c:v>
                      </c:pt>
                      <c:pt idx="124">
                        <c:v>43.549678938738907</c:v>
                      </c:pt>
                      <c:pt idx="125">
                        <c:v>45.462065569083279</c:v>
                      </c:pt>
                      <c:pt idx="126">
                        <c:v>49.175279418280297</c:v>
                      </c:pt>
                      <c:pt idx="127">
                        <c:v>49.698107597358103</c:v>
                      </c:pt>
                      <c:pt idx="128">
                        <c:v>52.224903377576993</c:v>
                      </c:pt>
                      <c:pt idx="129">
                        <c:v>54.787664705354473</c:v>
                      </c:pt>
                      <c:pt idx="130">
                        <c:v>56.388943070931418</c:v>
                      </c:pt>
                      <c:pt idx="131">
                        <c:v>59.921352695574569</c:v>
                      </c:pt>
                      <c:pt idx="132">
                        <c:v>61.09823940781007</c:v>
                      </c:pt>
                      <c:pt idx="133">
                        <c:v>62.533370143517459</c:v>
                      </c:pt>
                      <c:pt idx="134">
                        <c:v>59.960058097209185</c:v>
                      </c:pt>
                      <c:pt idx="135">
                        <c:v>55.829513809107084</c:v>
                      </c:pt>
                      <c:pt idx="136">
                        <c:v>55.888266702370856</c:v>
                      </c:pt>
                      <c:pt idx="137">
                        <c:v>52.669702539516948</c:v>
                      </c:pt>
                      <c:pt idx="138">
                        <c:v>49.535047397229391</c:v>
                      </c:pt>
                      <c:pt idx="139">
                        <c:v>48.348579153018363</c:v>
                      </c:pt>
                      <c:pt idx="140">
                        <c:v>44.995778344556129</c:v>
                      </c:pt>
                      <c:pt idx="141">
                        <c:v>27.620840066193523</c:v>
                      </c:pt>
                      <c:pt idx="142">
                        <c:v>13.287987112305927</c:v>
                      </c:pt>
                      <c:pt idx="143">
                        <c:v>6.9941793893194699</c:v>
                      </c:pt>
                      <c:pt idx="144">
                        <c:v>5.4311769922296662</c:v>
                      </c:pt>
                      <c:pt idx="145">
                        <c:v>9.4072728122619083</c:v>
                      </c:pt>
                      <c:pt idx="146">
                        <c:v>12.219800616420798</c:v>
                      </c:pt>
                      <c:pt idx="147">
                        <c:v>8.9593047294638382</c:v>
                      </c:pt>
                      <c:pt idx="148">
                        <c:v>1.2052489236775727</c:v>
                      </c:pt>
                      <c:pt idx="149">
                        <c:v>-6.9026323933767344</c:v>
                      </c:pt>
                      <c:pt idx="150">
                        <c:v>-14.219717386585216</c:v>
                      </c:pt>
                      <c:pt idx="151">
                        <c:v>-13.893676086260712</c:v>
                      </c:pt>
                      <c:pt idx="152">
                        <c:v>-10.854598986733436</c:v>
                      </c:pt>
                      <c:pt idx="153">
                        <c:v>-13.642734034262503</c:v>
                      </c:pt>
                      <c:pt idx="154">
                        <c:v>-14.936198997035717</c:v>
                      </c:pt>
                      <c:pt idx="155">
                        <c:v>-23.055395774171302</c:v>
                      </c:pt>
                      <c:pt idx="156">
                        <c:v>-28.421542585041607</c:v>
                      </c:pt>
                      <c:pt idx="157">
                        <c:v>-31.768221225068373</c:v>
                      </c:pt>
                      <c:pt idx="158">
                        <c:v>-25.492619347880463</c:v>
                      </c:pt>
                      <c:pt idx="159">
                        <c:v>-21.288058112500948</c:v>
                      </c:pt>
                      <c:pt idx="160">
                        <c:v>-13.019207479511351</c:v>
                      </c:pt>
                      <c:pt idx="161">
                        <c:v>-2.1979802601654228</c:v>
                      </c:pt>
                      <c:pt idx="162">
                        <c:v>9.2671747437107115</c:v>
                      </c:pt>
                      <c:pt idx="163">
                        <c:v>20.724066273885001</c:v>
                      </c:pt>
                      <c:pt idx="164">
                        <c:v>28.070473412638421</c:v>
                      </c:pt>
                      <c:pt idx="165">
                        <c:v>26.409789849978552</c:v>
                      </c:pt>
                      <c:pt idx="166">
                        <c:v>29.228686889490746</c:v>
                      </c:pt>
                      <c:pt idx="167">
                        <c:v>28.839404662448032</c:v>
                      </c:pt>
                      <c:pt idx="168">
                        <c:v>30.747295741974085</c:v>
                      </c:pt>
                      <c:pt idx="169">
                        <c:v>29.447469143402486</c:v>
                      </c:pt>
                      <c:pt idx="170">
                        <c:v>24.427178000438289</c:v>
                      </c:pt>
                      <c:pt idx="171">
                        <c:v>23.670457839990377</c:v>
                      </c:pt>
                      <c:pt idx="172">
                        <c:v>24.690458194739222</c:v>
                      </c:pt>
                      <c:pt idx="173">
                        <c:v>26.970396271027312</c:v>
                      </c:pt>
                      <c:pt idx="174">
                        <c:v>23.856041245087908</c:v>
                      </c:pt>
                      <c:pt idx="175">
                        <c:v>24.370936410005015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03D4-41FA-AC0B-BE9BC066A0E7}"/>
                  </c:ext>
                </c:extLst>
              </c15:ser>
            </c15:filteredLineSeries>
            <c15:filteredLineSeries>
              <c15:ser>
                <c:idx val="4"/>
                <c:order val="1"/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MACD!$G$17:$G$192</c15:sqref>
                        </c15:formulaRef>
                      </c:ext>
                    </c:extLst>
                    <c:numCache>
                      <c:formatCode>0.000000</c:formatCode>
                      <c:ptCount val="176"/>
                      <c:pt idx="0">
                        <c:v>-1.3528846153849372</c:v>
                      </c:pt>
                      <c:pt idx="1">
                        <c:v>-3.2146661031279109</c:v>
                      </c:pt>
                      <c:pt idx="2">
                        <c:v>-3.6408120705724891</c:v>
                      </c:pt>
                      <c:pt idx="3">
                        <c:v>-3.5948882656230126</c:v>
                      </c:pt>
                      <c:pt idx="4">
                        <c:v>-3.2428248442583936</c:v>
                      </c:pt>
                      <c:pt idx="5">
                        <c:v>-1.7571314174968695</c:v>
                      </c:pt>
                      <c:pt idx="6">
                        <c:v>0.16757686754096671</c:v>
                      </c:pt>
                      <c:pt idx="7">
                        <c:v>2.1487245236496619</c:v>
                      </c:pt>
                      <c:pt idx="8">
                        <c:v>5.9089222012573375</c:v>
                      </c:pt>
                      <c:pt idx="9">
                        <c:v>10.025135130875935</c:v>
                      </c:pt>
                      <c:pt idx="10">
                        <c:v>15.215510561480379</c:v>
                      </c:pt>
                      <c:pt idx="11">
                        <c:v>21.183121063114932</c:v>
                      </c:pt>
                      <c:pt idx="12">
                        <c:v>27.364360600741072</c:v>
                      </c:pt>
                      <c:pt idx="13">
                        <c:v>34.38521319234188</c:v>
                      </c:pt>
                      <c:pt idx="14">
                        <c:v>40.745373953405114</c:v>
                      </c:pt>
                      <c:pt idx="15">
                        <c:v>46.044020583743105</c:v>
                      </c:pt>
                      <c:pt idx="16">
                        <c:v>50.158213016859577</c:v>
                      </c:pt>
                      <c:pt idx="17">
                        <c:v>52.932782559458886</c:v>
                      </c:pt>
                      <c:pt idx="18">
                        <c:v>54.943513522157232</c:v>
                      </c:pt>
                      <c:pt idx="19">
                        <c:v>56.382060017307062</c:v>
                      </c:pt>
                      <c:pt idx="20">
                        <c:v>57.337348716487512</c:v>
                      </c:pt>
                      <c:pt idx="21">
                        <c:v>57.451760190165317</c:v>
                      </c:pt>
                      <c:pt idx="22">
                        <c:v>57.135278305215294</c:v>
                      </c:pt>
                      <c:pt idx="23">
                        <c:v>56.976262246877226</c:v>
                      </c:pt>
                      <c:pt idx="24">
                        <c:v>57.241301366688809</c:v>
                      </c:pt>
                      <c:pt idx="25">
                        <c:v>58.109116493038954</c:v>
                      </c:pt>
                      <c:pt idx="26">
                        <c:v>59.267107203204411</c:v>
                      </c:pt>
                      <c:pt idx="27">
                        <c:v>60.477080573226871</c:v>
                      </c:pt>
                      <c:pt idx="28">
                        <c:v>62.426652264336361</c:v>
                      </c:pt>
                      <c:pt idx="29">
                        <c:v>63.807637601346897</c:v>
                      </c:pt>
                      <c:pt idx="30">
                        <c:v>65.105975536124262</c:v>
                      </c:pt>
                      <c:pt idx="31">
                        <c:v>66.38925755375034</c:v>
                      </c:pt>
                      <c:pt idx="32">
                        <c:v>68.018556389209436</c:v>
                      </c:pt>
                      <c:pt idx="33">
                        <c:v>68.365011225350685</c:v>
                      </c:pt>
                      <c:pt idx="34">
                        <c:v>67.036535982246349</c:v>
                      </c:pt>
                      <c:pt idx="35">
                        <c:v>63.943462728467658</c:v>
                      </c:pt>
                      <c:pt idx="36">
                        <c:v>60.708629404428002</c:v>
                      </c:pt>
                      <c:pt idx="37">
                        <c:v>57.277826890021842</c:v>
                      </c:pt>
                      <c:pt idx="38">
                        <c:v>51.721597831092808</c:v>
                      </c:pt>
                      <c:pt idx="39">
                        <c:v>44.561287565965344</c:v>
                      </c:pt>
                      <c:pt idx="40">
                        <c:v>37.624711812125305</c:v>
                      </c:pt>
                      <c:pt idx="41">
                        <c:v>31.17707855658794</c:v>
                      </c:pt>
                      <c:pt idx="42">
                        <c:v>24.870477035190547</c:v>
                      </c:pt>
                      <c:pt idx="43">
                        <c:v>20.296035251332786</c:v>
                      </c:pt>
                      <c:pt idx="44">
                        <c:v>15.794345726394194</c:v>
                      </c:pt>
                      <c:pt idx="45">
                        <c:v>9.9408872773529495</c:v>
                      </c:pt>
                      <c:pt idx="46">
                        <c:v>0.96798085776431897</c:v>
                      </c:pt>
                      <c:pt idx="47">
                        <c:v>-8.6352146218989549</c:v>
                      </c:pt>
                      <c:pt idx="48">
                        <c:v>-18.756998775901401</c:v>
                      </c:pt>
                      <c:pt idx="49">
                        <c:v>-26.718974043579902</c:v>
                      </c:pt>
                      <c:pt idx="50">
                        <c:v>-32.452477860684468</c:v>
                      </c:pt>
                      <c:pt idx="51">
                        <c:v>-36.411023923801828</c:v>
                      </c:pt>
                      <c:pt idx="52">
                        <c:v>-37.530023626299389</c:v>
                      </c:pt>
                      <c:pt idx="53">
                        <c:v>-36.393519588730257</c:v>
                      </c:pt>
                      <c:pt idx="54">
                        <c:v>-32.415790581946418</c:v>
                      </c:pt>
                      <c:pt idx="55">
                        <c:v>-26.615896583800957</c:v>
                      </c:pt>
                      <c:pt idx="56">
                        <c:v>-19.055743423830002</c:v>
                      </c:pt>
                      <c:pt idx="57">
                        <c:v>-10.922750400049249</c:v>
                      </c:pt>
                      <c:pt idx="58">
                        <c:v>-2.4535639326201668</c:v>
                      </c:pt>
                      <c:pt idx="59">
                        <c:v>4.9868942662848479</c:v>
                      </c:pt>
                      <c:pt idx="60">
                        <c:v>12.401762250522664</c:v>
                      </c:pt>
                      <c:pt idx="61">
                        <c:v>19.100115055452349</c:v>
                      </c:pt>
                      <c:pt idx="62">
                        <c:v>25.097649845844025</c:v>
                      </c:pt>
                      <c:pt idx="63">
                        <c:v>29.74793471253691</c:v>
                      </c:pt>
                      <c:pt idx="64">
                        <c:v>33.238702278571971</c:v>
                      </c:pt>
                      <c:pt idx="65">
                        <c:v>36.644424570582494</c:v>
                      </c:pt>
                      <c:pt idx="66">
                        <c:v>37.828714412123198</c:v>
                      </c:pt>
                      <c:pt idx="67">
                        <c:v>37.330995582104336</c:v>
                      </c:pt>
                      <c:pt idx="68">
                        <c:v>35.454232086169725</c:v>
                      </c:pt>
                      <c:pt idx="69">
                        <c:v>31.215175815747397</c:v>
                      </c:pt>
                      <c:pt idx="70">
                        <c:v>26.645777905256328</c:v>
                      </c:pt>
                      <c:pt idx="71">
                        <c:v>22.438537084262979</c:v>
                      </c:pt>
                      <c:pt idx="72">
                        <c:v>19.562786181014328</c:v>
                      </c:pt>
                      <c:pt idx="73">
                        <c:v>18.291933766594159</c:v>
                      </c:pt>
                      <c:pt idx="74">
                        <c:v>18.534710426117979</c:v>
                      </c:pt>
                      <c:pt idx="75">
                        <c:v>19.784027078210258</c:v>
                      </c:pt>
                      <c:pt idx="76">
                        <c:v>21.577412534587474</c:v>
                      </c:pt>
                      <c:pt idx="77">
                        <c:v>23.308242191869642</c:v>
                      </c:pt>
                      <c:pt idx="78">
                        <c:v>26.377738130495405</c:v>
                      </c:pt>
                      <c:pt idx="79">
                        <c:v>29.888321436985873</c:v>
                      </c:pt>
                      <c:pt idx="80">
                        <c:v>33.678807395730402</c:v>
                      </c:pt>
                      <c:pt idx="81">
                        <c:v>37.598371975382122</c:v>
                      </c:pt>
                      <c:pt idx="82">
                        <c:v>41.137442568577129</c:v>
                      </c:pt>
                      <c:pt idx="83">
                        <c:v>44.527448973765935</c:v>
                      </c:pt>
                      <c:pt idx="84">
                        <c:v>47.429956238225834</c:v>
                      </c:pt>
                      <c:pt idx="85">
                        <c:v>50.15450364622712</c:v>
                      </c:pt>
                      <c:pt idx="86">
                        <c:v>51.653140958373484</c:v>
                      </c:pt>
                      <c:pt idx="87">
                        <c:v>52.199716559983358</c:v>
                      </c:pt>
                      <c:pt idx="88">
                        <c:v>51.848769823599923</c:v>
                      </c:pt>
                      <c:pt idx="89">
                        <c:v>51.651246134886243</c:v>
                      </c:pt>
                      <c:pt idx="90">
                        <c:v>50.562948968827257</c:v>
                      </c:pt>
                      <c:pt idx="91">
                        <c:v>49.738663608079932</c:v>
                      </c:pt>
                      <c:pt idx="92">
                        <c:v>49.662396814055946</c:v>
                      </c:pt>
                      <c:pt idx="93">
                        <c:v>49.754487502191324</c:v>
                      </c:pt>
                      <c:pt idx="94">
                        <c:v>50.391958781242849</c:v>
                      </c:pt>
                      <c:pt idx="95">
                        <c:v>51.938070206853027</c:v>
                      </c:pt>
                      <c:pt idx="96">
                        <c:v>53.14286518188247</c:v>
                      </c:pt>
                      <c:pt idx="97">
                        <c:v>54.383568593339703</c:v>
                      </c:pt>
                      <c:pt idx="98">
                        <c:v>55.44183342465071</c:v>
                      </c:pt>
                      <c:pt idx="99">
                        <c:v>56.574052594229428</c:v>
                      </c:pt>
                      <c:pt idx="100">
                        <c:v>57.393775694358723</c:v>
                      </c:pt>
                      <c:pt idx="101">
                        <c:v>57.799495772047329</c:v>
                      </c:pt>
                      <c:pt idx="102">
                        <c:v>56.934693026419367</c:v>
                      </c:pt>
                      <c:pt idx="103">
                        <c:v>55.387592830560052</c:v>
                      </c:pt>
                      <c:pt idx="104">
                        <c:v>53.339943148343004</c:v>
                      </c:pt>
                      <c:pt idx="105">
                        <c:v>51.210025410956163</c:v>
                      </c:pt>
                      <c:pt idx="106">
                        <c:v>49.173450961038895</c:v>
                      </c:pt>
                      <c:pt idx="107">
                        <c:v>46.882944124662892</c:v>
                      </c:pt>
                      <c:pt idx="108">
                        <c:v>42.719906933496787</c:v>
                      </c:pt>
                      <c:pt idx="109">
                        <c:v>37.876605584828596</c:v>
                      </c:pt>
                      <c:pt idx="110">
                        <c:v>32.517467614215036</c:v>
                      </c:pt>
                      <c:pt idx="111">
                        <c:v>28.159760149983185</c:v>
                      </c:pt>
                      <c:pt idx="112">
                        <c:v>26.927798328560129</c:v>
                      </c:pt>
                      <c:pt idx="113">
                        <c:v>28.361152462320206</c:v>
                      </c:pt>
                      <c:pt idx="114">
                        <c:v>31.683312499525346</c:v>
                      </c:pt>
                      <c:pt idx="115">
                        <c:v>36.03566884463293</c:v>
                      </c:pt>
                      <c:pt idx="116">
                        <c:v>40.446473326244259</c:v>
                      </c:pt>
                      <c:pt idx="117">
                        <c:v>44.592681252038446</c:v>
                      </c:pt>
                      <c:pt idx="118">
                        <c:v>47.67634896952503</c:v>
                      </c:pt>
                      <c:pt idx="119">
                        <c:v>48.570502695544263</c:v>
                      </c:pt>
                      <c:pt idx="120">
                        <c:v>48.301688020315467</c:v>
                      </c:pt>
                      <c:pt idx="121">
                        <c:v>47.580644830367113</c:v>
                      </c:pt>
                      <c:pt idx="122">
                        <c:v>46.507580003929917</c:v>
                      </c:pt>
                      <c:pt idx="123">
                        <c:v>45.668286028705758</c:v>
                      </c:pt>
                      <c:pt idx="124">
                        <c:v>45.244564610712388</c:v>
                      </c:pt>
                      <c:pt idx="125">
                        <c:v>45.288064802386565</c:v>
                      </c:pt>
                      <c:pt idx="126">
                        <c:v>46.065507725565311</c:v>
                      </c:pt>
                      <c:pt idx="127">
                        <c:v>46.792027699923871</c:v>
                      </c:pt>
                      <c:pt idx="128">
                        <c:v>47.878602835454494</c:v>
                      </c:pt>
                      <c:pt idx="129">
                        <c:v>49.260415209434491</c:v>
                      </c:pt>
                      <c:pt idx="130">
                        <c:v>50.686120781733877</c:v>
                      </c:pt>
                      <c:pt idx="131">
                        <c:v>52.533167164502018</c:v>
                      </c:pt>
                      <c:pt idx="132">
                        <c:v>54.246181613163628</c:v>
                      </c:pt>
                      <c:pt idx="133">
                        <c:v>55.903619319234394</c:v>
                      </c:pt>
                      <c:pt idx="134">
                        <c:v>56.714907074829355</c:v>
                      </c:pt>
                      <c:pt idx="135">
                        <c:v>56.5378284216849</c:v>
                      </c:pt>
                      <c:pt idx="136">
                        <c:v>56.407916077822094</c:v>
                      </c:pt>
                      <c:pt idx="137">
                        <c:v>55.660273370161065</c:v>
                      </c:pt>
                      <c:pt idx="138">
                        <c:v>54.435228175574728</c:v>
                      </c:pt>
                      <c:pt idx="139">
                        <c:v>53.217898371063455</c:v>
                      </c:pt>
                      <c:pt idx="140">
                        <c:v>51.573474365761989</c:v>
                      </c:pt>
                      <c:pt idx="141">
                        <c:v>46.782947505848298</c:v>
                      </c:pt>
                      <c:pt idx="142">
                        <c:v>40.083955427139827</c:v>
                      </c:pt>
                      <c:pt idx="143">
                        <c:v>33.466000219575754</c:v>
                      </c:pt>
                      <c:pt idx="144">
                        <c:v>27.859035574106535</c:v>
                      </c:pt>
                      <c:pt idx="145">
                        <c:v>24.168683021737611</c:v>
                      </c:pt>
                      <c:pt idx="146">
                        <c:v>21.778906540674249</c:v>
                      </c:pt>
                      <c:pt idx="147">
                        <c:v>19.214986178432166</c:v>
                      </c:pt>
                      <c:pt idx="148">
                        <c:v>15.613038727481248</c:v>
                      </c:pt>
                      <c:pt idx="149">
                        <c:v>11.109904503309652</c:v>
                      </c:pt>
                      <c:pt idx="150">
                        <c:v>6.0439801253306786</c:v>
                      </c:pt>
                      <c:pt idx="151">
                        <c:v>2.0564488830124006</c:v>
                      </c:pt>
                      <c:pt idx="152">
                        <c:v>-0.52576069093676692</c:v>
                      </c:pt>
                      <c:pt idx="153">
                        <c:v>-3.1491553596019144</c:v>
                      </c:pt>
                      <c:pt idx="154">
                        <c:v>-5.506564087088675</c:v>
                      </c:pt>
                      <c:pt idx="155">
                        <c:v>-9.0163304245052007</c:v>
                      </c:pt>
                      <c:pt idx="156">
                        <c:v>-12.897372856612483</c:v>
                      </c:pt>
                      <c:pt idx="157">
                        <c:v>-16.671542530303661</c:v>
                      </c:pt>
                      <c:pt idx="158">
                        <c:v>-18.435757893819023</c:v>
                      </c:pt>
                      <c:pt idx="159">
                        <c:v>-19.006217937555409</c:v>
                      </c:pt>
                      <c:pt idx="160">
                        <c:v>-17.808815845946597</c:v>
                      </c:pt>
                      <c:pt idx="161">
                        <c:v>-14.686648728790363</c:v>
                      </c:pt>
                      <c:pt idx="162">
                        <c:v>-9.8958840342901482</c:v>
                      </c:pt>
                      <c:pt idx="163">
                        <c:v>-3.7718939726551177</c:v>
                      </c:pt>
                      <c:pt idx="164">
                        <c:v>2.5965795044035902</c:v>
                      </c:pt>
                      <c:pt idx="165">
                        <c:v>7.3592215735185826</c:v>
                      </c:pt>
                      <c:pt idx="166">
                        <c:v>11.733114636713015</c:v>
                      </c:pt>
                      <c:pt idx="167">
                        <c:v>15.154372641860018</c:v>
                      </c:pt>
                      <c:pt idx="168">
                        <c:v>18.27295726188283</c:v>
                      </c:pt>
                      <c:pt idx="169">
                        <c:v>20.507859638186762</c:v>
                      </c:pt>
                      <c:pt idx="170">
                        <c:v>21.291723310637067</c:v>
                      </c:pt>
                      <c:pt idx="171">
                        <c:v>21.767470216507729</c:v>
                      </c:pt>
                      <c:pt idx="172">
                        <c:v>22.352067812154026</c:v>
                      </c:pt>
                      <c:pt idx="173">
                        <c:v>23.275733503928684</c:v>
                      </c:pt>
                      <c:pt idx="174">
                        <c:v>23.391795052160528</c:v>
                      </c:pt>
                      <c:pt idx="175">
                        <c:v>23.587623323729424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03D4-41FA-AC0B-BE9BC066A0E7}"/>
                  </c:ext>
                </c:extLst>
              </c15:ser>
            </c15:filteredLineSeries>
            <c15:filteredLineSeries>
              <c15:ser>
                <c:idx val="8"/>
                <c:order val="5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MACD!$H$17:$H$192</c15:sqref>
                        </c15:formulaRef>
                      </c:ext>
                    </c:extLst>
                    <c:numCache>
                      <c:formatCode>0.000000</c:formatCode>
                      <c:ptCount val="176"/>
                      <c:pt idx="1">
                        <c:v>-1.8617814877429737</c:v>
                      </c:pt>
                      <c:pt idx="2">
                        <c:v>-0.85229193488915689</c:v>
                      </c:pt>
                      <c:pt idx="3">
                        <c:v>0.13777141484843014</c:v>
                      </c:pt>
                      <c:pt idx="4">
                        <c:v>1.408253685458476</c:v>
                      </c:pt>
                      <c:pt idx="5">
                        <c:v>7.4284671338076196</c:v>
                      </c:pt>
                      <c:pt idx="6">
                        <c:v>11.548249710227017</c:v>
                      </c:pt>
                      <c:pt idx="7">
                        <c:v>13.868033592760867</c:v>
                      </c:pt>
                      <c:pt idx="8">
                        <c:v>15.040790710430702</c:v>
                      </c:pt>
                      <c:pt idx="9">
                        <c:v>16.464851718474382</c:v>
                      </c:pt>
                      <c:pt idx="10">
                        <c:v>20.761501722417769</c:v>
                      </c:pt>
                      <c:pt idx="11">
                        <c:v>23.870442006538205</c:v>
                      </c:pt>
                      <c:pt idx="12">
                        <c:v>24.724958150504555</c:v>
                      </c:pt>
                      <c:pt idx="13">
                        <c:v>28.083410366403214</c:v>
                      </c:pt>
                      <c:pt idx="14">
                        <c:v>25.44064304425293</c:v>
                      </c:pt>
                      <c:pt idx="15">
                        <c:v>21.194586521351965</c:v>
                      </c:pt>
                      <c:pt idx="16">
                        <c:v>16.456769732465887</c:v>
                      </c:pt>
                      <c:pt idx="17">
                        <c:v>11.098278170397222</c:v>
                      </c:pt>
                      <c:pt idx="18">
                        <c:v>8.0429238507933718</c:v>
                      </c:pt>
                      <c:pt idx="19">
                        <c:v>5.7541859805993099</c:v>
                      </c:pt>
                      <c:pt idx="20">
                        <c:v>3.8211547967218138</c:v>
                      </c:pt>
                      <c:pt idx="21">
                        <c:v>0.45764589471122008</c:v>
                      </c:pt>
                      <c:pt idx="22">
                        <c:v>-1.2659275398000744</c:v>
                      </c:pt>
                      <c:pt idx="23">
                        <c:v>-0.6360642333522577</c:v>
                      </c:pt>
                      <c:pt idx="24">
                        <c:v>1.0601564792463378</c:v>
                      </c:pt>
                      <c:pt idx="25">
                        <c:v>3.4712605054005792</c:v>
                      </c:pt>
                      <c:pt idx="26">
                        <c:v>4.6319628406618207</c:v>
                      </c:pt>
                      <c:pt idx="27">
                        <c:v>4.8398934800898274</c:v>
                      </c:pt>
                      <c:pt idx="28">
                        <c:v>7.7982867644379539</c:v>
                      </c:pt>
                      <c:pt idx="29">
                        <c:v>5.5239413480421433</c:v>
                      </c:pt>
                      <c:pt idx="30">
                        <c:v>5.1933517391094739</c:v>
                      </c:pt>
                      <c:pt idx="31">
                        <c:v>5.1331280705042985</c:v>
                      </c:pt>
                      <c:pt idx="32">
                        <c:v>6.5171953418363842</c:v>
                      </c:pt>
                      <c:pt idx="33">
                        <c:v>1.3858193445650215</c:v>
                      </c:pt>
                      <c:pt idx="34">
                        <c:v>-5.3139009724173576</c:v>
                      </c:pt>
                      <c:pt idx="35">
                        <c:v>-12.372293015114757</c:v>
                      </c:pt>
                      <c:pt idx="36">
                        <c:v>-12.93933329615863</c:v>
                      </c:pt>
                      <c:pt idx="37">
                        <c:v>-13.723210057624655</c:v>
                      </c:pt>
                      <c:pt idx="38">
                        <c:v>-22.224916235716123</c:v>
                      </c:pt>
                      <c:pt idx="39">
                        <c:v>-28.641241060509842</c:v>
                      </c:pt>
                      <c:pt idx="40">
                        <c:v>-27.746303015360162</c:v>
                      </c:pt>
                      <c:pt idx="41">
                        <c:v>-25.790533022149457</c:v>
                      </c:pt>
                      <c:pt idx="42">
                        <c:v>-25.226406085589574</c:v>
                      </c:pt>
                      <c:pt idx="43">
                        <c:v>-18.297767135431048</c:v>
                      </c:pt>
                      <c:pt idx="44">
                        <c:v>-18.006758099754361</c:v>
                      </c:pt>
                      <c:pt idx="45">
                        <c:v>-23.413833796164973</c:v>
                      </c:pt>
                      <c:pt idx="46">
                        <c:v>-35.891625678354515</c:v>
                      </c:pt>
                      <c:pt idx="47">
                        <c:v>-38.412781918653096</c:v>
                      </c:pt>
                      <c:pt idx="48">
                        <c:v>-40.487136616009785</c:v>
                      </c:pt>
                      <c:pt idx="49">
                        <c:v>-31.847901070714006</c:v>
                      </c:pt>
                      <c:pt idx="50">
                        <c:v>-22.934015268418278</c:v>
                      </c:pt>
                      <c:pt idx="51">
                        <c:v>-15.834184252469434</c:v>
                      </c:pt>
                      <c:pt idx="52">
                        <c:v>-4.4759988099902515</c:v>
                      </c:pt>
                      <c:pt idx="53">
                        <c:v>4.546016150276543</c:v>
                      </c:pt>
                      <c:pt idx="54">
                        <c:v>15.91091602713535</c:v>
                      </c:pt>
                      <c:pt idx="55">
                        <c:v>23.199575992581838</c:v>
                      </c:pt>
                      <c:pt idx="56">
                        <c:v>30.240612639883814</c:v>
                      </c:pt>
                      <c:pt idx="57">
                        <c:v>32.53197209512301</c:v>
                      </c:pt>
                      <c:pt idx="58">
                        <c:v>33.876745869716331</c:v>
                      </c:pt>
                      <c:pt idx="59">
                        <c:v>29.761832795620052</c:v>
                      </c:pt>
                      <c:pt idx="60">
                        <c:v>29.659471936951263</c:v>
                      </c:pt>
                      <c:pt idx="61">
                        <c:v>26.793411219718749</c:v>
                      </c:pt>
                      <c:pt idx="62">
                        <c:v>23.990139161566695</c:v>
                      </c:pt>
                      <c:pt idx="63">
                        <c:v>18.601139466771535</c:v>
                      </c:pt>
                      <c:pt idx="64">
                        <c:v>13.963070264140235</c:v>
                      </c:pt>
                      <c:pt idx="65">
                        <c:v>13.622889168042086</c:v>
                      </c:pt>
                      <c:pt idx="66">
                        <c:v>4.7371593661628069</c:v>
                      </c:pt>
                      <c:pt idx="67">
                        <c:v>-1.9908753200754319</c:v>
                      </c:pt>
                      <c:pt idx="68">
                        <c:v>-7.5070539837384445</c:v>
                      </c:pt>
                      <c:pt idx="69">
                        <c:v>-16.956225081689308</c:v>
                      </c:pt>
                      <c:pt idx="70">
                        <c:v>-18.277591641964282</c:v>
                      </c:pt>
                      <c:pt idx="71">
                        <c:v>-16.828963283973398</c:v>
                      </c:pt>
                      <c:pt idx="72">
                        <c:v>-11.503003612994601</c:v>
                      </c:pt>
                      <c:pt idx="73">
                        <c:v>-5.0834096576806793</c:v>
                      </c:pt>
                      <c:pt idx="74">
                        <c:v>0.97110663809528219</c:v>
                      </c:pt>
                      <c:pt idx="75">
                        <c:v>4.9972666083691166</c:v>
                      </c:pt>
                      <c:pt idx="76">
                        <c:v>7.1735418255088561</c:v>
                      </c:pt>
                      <c:pt idx="77">
                        <c:v>6.9233186291286692</c:v>
                      </c:pt>
                      <c:pt idx="78">
                        <c:v>12.277983754503051</c:v>
                      </c:pt>
                      <c:pt idx="79">
                        <c:v>14.042333225961873</c:v>
                      </c:pt>
                      <c:pt idx="80">
                        <c:v>15.161943834978118</c:v>
                      </c:pt>
                      <c:pt idx="81">
                        <c:v>15.678258318606879</c:v>
                      </c:pt>
                      <c:pt idx="82">
                        <c:v>14.156282372780012</c:v>
                      </c:pt>
                      <c:pt idx="83">
                        <c:v>13.560025620755219</c:v>
                      </c:pt>
                      <c:pt idx="84">
                        <c:v>11.61002905783959</c:v>
                      </c:pt>
                      <c:pt idx="85">
                        <c:v>10.898189632005135</c:v>
                      </c:pt>
                      <c:pt idx="86">
                        <c:v>5.9945492485854572</c:v>
                      </c:pt>
                      <c:pt idx="87">
                        <c:v>2.1863024064394949</c:v>
                      </c:pt>
                      <c:pt idx="88">
                        <c:v>-1.4037869455337386</c:v>
                      </c:pt>
                      <c:pt idx="89">
                        <c:v>-0.79009475485472791</c:v>
                      </c:pt>
                      <c:pt idx="90">
                        <c:v>-4.3531886642359297</c:v>
                      </c:pt>
                      <c:pt idx="91">
                        <c:v>-3.297141442989286</c:v>
                      </c:pt>
                      <c:pt idx="92">
                        <c:v>-0.30506717609595313</c:v>
                      </c:pt>
                      <c:pt idx="93">
                        <c:v>0.36836275254151474</c:v>
                      </c:pt>
                      <c:pt idx="94">
                        <c:v>2.5498851162061129</c:v>
                      </c:pt>
                      <c:pt idx="95">
                        <c:v>6.1844457024406978</c:v>
                      </c:pt>
                      <c:pt idx="96">
                        <c:v>4.8191799001177884</c:v>
                      </c:pt>
                      <c:pt idx="97">
                        <c:v>4.9628136458289305</c:v>
                      </c:pt>
                      <c:pt idx="98">
                        <c:v>4.2330593252440423</c:v>
                      </c:pt>
                      <c:pt idx="99">
                        <c:v>4.5288766783148873</c:v>
                      </c:pt>
                      <c:pt idx="100">
                        <c:v>3.2788924005171936</c:v>
                      </c:pt>
                      <c:pt idx="101">
                        <c:v>1.6228803107544181</c:v>
                      </c:pt>
                      <c:pt idx="102">
                        <c:v>-3.4592109825118627</c:v>
                      </c:pt>
                      <c:pt idx="103">
                        <c:v>-6.1884007834372738</c:v>
                      </c:pt>
                      <c:pt idx="104">
                        <c:v>-8.1905987288682027</c:v>
                      </c:pt>
                      <c:pt idx="105">
                        <c:v>-8.5196709495473755</c:v>
                      </c:pt>
                      <c:pt idx="106">
                        <c:v>-8.1462977996690711</c:v>
                      </c:pt>
                      <c:pt idx="107">
                        <c:v>-9.162027345504022</c:v>
                      </c:pt>
                      <c:pt idx="108">
                        <c:v>-16.652148764664418</c:v>
                      </c:pt>
                      <c:pt idx="109">
                        <c:v>-19.373205394672752</c:v>
                      </c:pt>
                      <c:pt idx="110">
                        <c:v>-21.436551882454239</c:v>
                      </c:pt>
                      <c:pt idx="111">
                        <c:v>-17.430829856927403</c:v>
                      </c:pt>
                      <c:pt idx="112">
                        <c:v>-4.9278472856922235</c:v>
                      </c:pt>
                      <c:pt idx="113">
                        <c:v>5.7334165350403055</c:v>
                      </c:pt>
                      <c:pt idx="114">
                        <c:v>13.288640148820559</c:v>
                      </c:pt>
                      <c:pt idx="115">
                        <c:v>17.409425380430328</c:v>
                      </c:pt>
                      <c:pt idx="116">
                        <c:v>17.643217926445331</c:v>
                      </c:pt>
                      <c:pt idx="117">
                        <c:v>16.584831703176761</c:v>
                      </c:pt>
                      <c:pt idx="118">
                        <c:v>12.334670869946343</c:v>
                      </c:pt>
                      <c:pt idx="119">
                        <c:v>3.5766149040769335</c:v>
                      </c:pt>
                      <c:pt idx="120">
                        <c:v>-1.0752587009151995</c:v>
                      </c:pt>
                      <c:pt idx="121">
                        <c:v>-2.8841727597934224</c:v>
                      </c:pt>
                      <c:pt idx="122">
                        <c:v>-4.2922593057487859</c:v>
                      </c:pt>
                      <c:pt idx="123">
                        <c:v>-3.3571759008966424</c:v>
                      </c:pt>
                      <c:pt idx="124">
                        <c:v>-1.6948856719734806</c:v>
                      </c:pt>
                      <c:pt idx="125">
                        <c:v>0.17400076669671449</c:v>
                      </c:pt>
                      <c:pt idx="126">
                        <c:v>3.1097716927149861</c:v>
                      </c:pt>
                      <c:pt idx="127">
                        <c:v>2.9060798974342319</c:v>
                      </c:pt>
                      <c:pt idx="128">
                        <c:v>4.3463005421224992</c:v>
                      </c:pt>
                      <c:pt idx="129">
                        <c:v>5.5272494959199818</c:v>
                      </c:pt>
                      <c:pt idx="130">
                        <c:v>5.7028222891975417</c:v>
                      </c:pt>
                      <c:pt idx="131">
                        <c:v>7.3881855310725513</c:v>
                      </c:pt>
                      <c:pt idx="132">
                        <c:v>6.8520577946464414</c:v>
                      </c:pt>
                      <c:pt idx="133">
                        <c:v>6.6297508242830645</c:v>
                      </c:pt>
                      <c:pt idx="134">
                        <c:v>3.2451510223798294</c:v>
                      </c:pt>
                      <c:pt idx="135">
                        <c:v>-0.70831461257781569</c:v>
                      </c:pt>
                      <c:pt idx="136">
                        <c:v>-0.51964937545123746</c:v>
                      </c:pt>
                      <c:pt idx="137">
                        <c:v>-2.990570830644117</c:v>
                      </c:pt>
                      <c:pt idx="138">
                        <c:v>-4.9001807783453373</c:v>
                      </c:pt>
                      <c:pt idx="139">
                        <c:v>-4.8693192180450922</c:v>
                      </c:pt>
                      <c:pt idx="140">
                        <c:v>-6.5776960212058597</c:v>
                      </c:pt>
                      <c:pt idx="141">
                        <c:v>-19.162107439654775</c:v>
                      </c:pt>
                      <c:pt idx="142">
                        <c:v>-26.7959683148339</c:v>
                      </c:pt>
                      <c:pt idx="143">
                        <c:v>-26.471820830256284</c:v>
                      </c:pt>
                      <c:pt idx="144">
                        <c:v>-22.427858581876869</c:v>
                      </c:pt>
                      <c:pt idx="145">
                        <c:v>-14.761410209475702</c:v>
                      </c:pt>
                      <c:pt idx="146">
                        <c:v>-9.5591059242534513</c:v>
                      </c:pt>
                      <c:pt idx="147">
                        <c:v>-10.255681448968328</c:v>
                      </c:pt>
                      <c:pt idx="148">
                        <c:v>-14.407789803803675</c:v>
                      </c:pt>
                      <c:pt idx="149">
                        <c:v>-18.012536896686385</c:v>
                      </c:pt>
                      <c:pt idx="150">
                        <c:v>-20.263697511915893</c:v>
                      </c:pt>
                      <c:pt idx="151">
                        <c:v>-15.950124969273112</c:v>
                      </c:pt>
                      <c:pt idx="152">
                        <c:v>-10.328838295796668</c:v>
                      </c:pt>
                      <c:pt idx="153">
                        <c:v>-10.493578674660588</c:v>
                      </c:pt>
                      <c:pt idx="154">
                        <c:v>-9.4296349099470422</c:v>
                      </c:pt>
                      <c:pt idx="155">
                        <c:v>-14.039065349666101</c:v>
                      </c:pt>
                      <c:pt idx="156">
                        <c:v>-15.524169728429124</c:v>
                      </c:pt>
                      <c:pt idx="157">
                        <c:v>-15.096678694764712</c:v>
                      </c:pt>
                      <c:pt idx="158">
                        <c:v>-7.0568614540614405</c:v>
                      </c:pt>
                      <c:pt idx="159">
                        <c:v>-2.2818401749455397</c:v>
                      </c:pt>
                      <c:pt idx="160">
                        <c:v>4.789608366435246</c:v>
                      </c:pt>
                      <c:pt idx="161">
                        <c:v>12.48866846862494</c:v>
                      </c:pt>
                      <c:pt idx="162">
                        <c:v>19.16305877800086</c:v>
                      </c:pt>
                      <c:pt idx="163">
                        <c:v>24.495960246540118</c:v>
                      </c:pt>
                      <c:pt idx="164">
                        <c:v>25.473893908234832</c:v>
                      </c:pt>
                      <c:pt idx="165">
                        <c:v>19.05056827645997</c:v>
                      </c:pt>
                      <c:pt idx="166">
                        <c:v>17.49557225277773</c:v>
                      </c:pt>
                      <c:pt idx="167">
                        <c:v>13.685032020588014</c:v>
                      </c:pt>
                      <c:pt idx="168">
                        <c:v>12.474338480091255</c:v>
                      </c:pt>
                      <c:pt idx="169">
                        <c:v>8.9396095052157243</c:v>
                      </c:pt>
                      <c:pt idx="170">
                        <c:v>3.1354546898012217</c:v>
                      </c:pt>
                      <c:pt idx="171">
                        <c:v>1.9029876234826482</c:v>
                      </c:pt>
                      <c:pt idx="172">
                        <c:v>2.3383903825851959</c:v>
                      </c:pt>
                      <c:pt idx="173">
                        <c:v>3.6946627670986274</c:v>
                      </c:pt>
                      <c:pt idx="174">
                        <c:v>0.46424619292738001</c:v>
                      </c:pt>
                      <c:pt idx="175">
                        <c:v>0.78331308627559082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03D4-41FA-AC0B-BE9BC066A0E7}"/>
                  </c:ext>
                </c:extLst>
              </c15:ser>
            </c15:filteredLineSeries>
            <c15:filteredLineSeries>
              <c15:ser>
                <c:idx val="0"/>
                <c:order val="6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MACD!$F$17:$F$192</c15:sqref>
                        </c15:formulaRef>
                      </c:ext>
                    </c:extLst>
                    <c:numCache>
                      <c:formatCode>General</c:formatCode>
                      <c:ptCount val="176"/>
                      <c:pt idx="0">
                        <c:v>-1.3528846153849372</c:v>
                      </c:pt>
                      <c:pt idx="1">
                        <c:v>-5.0764475908708846</c:v>
                      </c:pt>
                      <c:pt idx="2">
                        <c:v>-4.493104005461646</c:v>
                      </c:pt>
                      <c:pt idx="3">
                        <c:v>-3.4571168507745824</c:v>
                      </c:pt>
                      <c:pt idx="4">
                        <c:v>-1.8345711587999176</c:v>
                      </c:pt>
                      <c:pt idx="5">
                        <c:v>5.6713357163107503</c:v>
                      </c:pt>
                      <c:pt idx="6">
                        <c:v>11.715826577767984</c:v>
                      </c:pt>
                      <c:pt idx="7">
                        <c:v>16.016758116410529</c:v>
                      </c:pt>
                      <c:pt idx="8">
                        <c:v>20.949712911688039</c:v>
                      </c:pt>
                      <c:pt idx="9">
                        <c:v>26.489986849350316</c:v>
                      </c:pt>
                      <c:pt idx="10">
                        <c:v>35.977012283898148</c:v>
                      </c:pt>
                      <c:pt idx="11">
                        <c:v>45.053563069653137</c:v>
                      </c:pt>
                      <c:pt idx="12">
                        <c:v>52.089318751245628</c:v>
                      </c:pt>
                      <c:pt idx="13">
                        <c:v>62.468623558745094</c:v>
                      </c:pt>
                      <c:pt idx="14">
                        <c:v>66.186016997658044</c:v>
                      </c:pt>
                      <c:pt idx="15">
                        <c:v>67.23860710509507</c:v>
                      </c:pt>
                      <c:pt idx="16">
                        <c:v>66.614982749325463</c:v>
                      </c:pt>
                      <c:pt idx="17">
                        <c:v>64.031060729856108</c:v>
                      </c:pt>
                      <c:pt idx="18">
                        <c:v>62.986437372950604</c:v>
                      </c:pt>
                      <c:pt idx="19">
                        <c:v>62.136245997906371</c:v>
                      </c:pt>
                      <c:pt idx="20">
                        <c:v>61.158503513209325</c:v>
                      </c:pt>
                      <c:pt idx="21">
                        <c:v>57.909406084876537</c:v>
                      </c:pt>
                      <c:pt idx="22">
                        <c:v>55.86935076541522</c:v>
                      </c:pt>
                      <c:pt idx="23">
                        <c:v>56.340198013524969</c:v>
                      </c:pt>
                      <c:pt idx="24">
                        <c:v>58.301457845935147</c:v>
                      </c:pt>
                      <c:pt idx="25">
                        <c:v>61.580376998439533</c:v>
                      </c:pt>
                      <c:pt idx="26">
                        <c:v>63.899070043866232</c:v>
                      </c:pt>
                      <c:pt idx="27">
                        <c:v>65.316974053316699</c:v>
                      </c:pt>
                      <c:pt idx="28">
                        <c:v>70.224939028774315</c:v>
                      </c:pt>
                      <c:pt idx="29">
                        <c:v>69.331578949389041</c:v>
                      </c:pt>
                      <c:pt idx="30">
                        <c:v>70.299327275233736</c:v>
                      </c:pt>
                      <c:pt idx="31">
                        <c:v>71.522385624254639</c:v>
                      </c:pt>
                      <c:pt idx="32">
                        <c:v>74.535751731045821</c:v>
                      </c:pt>
                      <c:pt idx="33">
                        <c:v>69.750830569915706</c:v>
                      </c:pt>
                      <c:pt idx="34">
                        <c:v>61.722635009828991</c:v>
                      </c:pt>
                      <c:pt idx="35">
                        <c:v>51.571169713352901</c:v>
                      </c:pt>
                      <c:pt idx="36">
                        <c:v>47.769296108269373</c:v>
                      </c:pt>
                      <c:pt idx="37">
                        <c:v>43.554616832397187</c:v>
                      </c:pt>
                      <c:pt idx="38">
                        <c:v>29.496681595376685</c:v>
                      </c:pt>
                      <c:pt idx="39">
                        <c:v>15.920046505455502</c:v>
                      </c:pt>
                      <c:pt idx="40">
                        <c:v>9.8784087967651431</c:v>
                      </c:pt>
                      <c:pt idx="41">
                        <c:v>5.3865455344384827</c:v>
                      </c:pt>
                      <c:pt idx="42">
                        <c:v>-0.35592905039902689</c:v>
                      </c:pt>
                      <c:pt idx="43">
                        <c:v>1.9982681159017375</c:v>
                      </c:pt>
                      <c:pt idx="44">
                        <c:v>-2.2124123733601664</c:v>
                      </c:pt>
                      <c:pt idx="45">
                        <c:v>-13.472946518812023</c:v>
                      </c:pt>
                      <c:pt idx="46">
                        <c:v>-34.923644820590198</c:v>
                      </c:pt>
                      <c:pt idx="47">
                        <c:v>-47.047996540552049</c:v>
                      </c:pt>
                      <c:pt idx="48">
                        <c:v>-59.244135391911186</c:v>
                      </c:pt>
                      <c:pt idx="49">
                        <c:v>-58.566875114293907</c:v>
                      </c:pt>
                      <c:pt idx="50">
                        <c:v>-55.386493129102746</c:v>
                      </c:pt>
                      <c:pt idx="51">
                        <c:v>-52.245208176271262</c:v>
                      </c:pt>
                      <c:pt idx="52">
                        <c:v>-42.006022436289641</c:v>
                      </c:pt>
                      <c:pt idx="53">
                        <c:v>-31.847503438453714</c:v>
                      </c:pt>
                      <c:pt idx="54">
                        <c:v>-16.504874554811067</c:v>
                      </c:pt>
                      <c:pt idx="55">
                        <c:v>-3.4163205912191188</c:v>
                      </c:pt>
                      <c:pt idx="56">
                        <c:v>11.184869216053812</c:v>
                      </c:pt>
                      <c:pt idx="57">
                        <c:v>21.609221695073757</c:v>
                      </c:pt>
                      <c:pt idx="58">
                        <c:v>31.42318193709616</c:v>
                      </c:pt>
                      <c:pt idx="59">
                        <c:v>34.748727061904901</c:v>
                      </c:pt>
                      <c:pt idx="60">
                        <c:v>42.061234187473929</c:v>
                      </c:pt>
                      <c:pt idx="61">
                        <c:v>45.893526275171098</c:v>
                      </c:pt>
                      <c:pt idx="62">
                        <c:v>49.08778900741072</c:v>
                      </c:pt>
                      <c:pt idx="63">
                        <c:v>48.349074179308445</c:v>
                      </c:pt>
                      <c:pt idx="64">
                        <c:v>47.201772542712206</c:v>
                      </c:pt>
                      <c:pt idx="65">
                        <c:v>50.26731373862458</c:v>
                      </c:pt>
                      <c:pt idx="66">
                        <c:v>42.565873778286004</c:v>
                      </c:pt>
                      <c:pt idx="67">
                        <c:v>35.340120262028904</c:v>
                      </c:pt>
                      <c:pt idx="68">
                        <c:v>27.94717810243128</c:v>
                      </c:pt>
                      <c:pt idx="69">
                        <c:v>14.258950734058089</c:v>
                      </c:pt>
                      <c:pt idx="70">
                        <c:v>8.3681862632920456</c:v>
                      </c:pt>
                      <c:pt idx="71">
                        <c:v>5.6095738002895814</c:v>
                      </c:pt>
                      <c:pt idx="72">
                        <c:v>8.0597825680197275</c:v>
                      </c:pt>
                      <c:pt idx="73">
                        <c:v>13.20852410891348</c:v>
                      </c:pt>
                      <c:pt idx="74">
                        <c:v>19.505817064213261</c:v>
                      </c:pt>
                      <c:pt idx="75">
                        <c:v>24.781293686579374</c:v>
                      </c:pt>
                      <c:pt idx="76">
                        <c:v>28.75095436009633</c:v>
                      </c:pt>
                      <c:pt idx="77">
                        <c:v>30.231560820998311</c:v>
                      </c:pt>
                      <c:pt idx="78">
                        <c:v>38.655721884998457</c:v>
                      </c:pt>
                      <c:pt idx="79">
                        <c:v>43.930654662947745</c:v>
                      </c:pt>
                      <c:pt idx="80">
                        <c:v>48.84075123070852</c:v>
                      </c:pt>
                      <c:pt idx="81">
                        <c:v>53.276630293989001</c:v>
                      </c:pt>
                      <c:pt idx="82">
                        <c:v>55.293724941357141</c:v>
                      </c:pt>
                      <c:pt idx="83">
                        <c:v>58.087474594521154</c:v>
                      </c:pt>
                      <c:pt idx="84">
                        <c:v>59.039985296065424</c:v>
                      </c:pt>
                      <c:pt idx="85">
                        <c:v>61.052693278232255</c:v>
                      </c:pt>
                      <c:pt idx="86">
                        <c:v>57.647690206958941</c:v>
                      </c:pt>
                      <c:pt idx="87">
                        <c:v>54.386018966422853</c:v>
                      </c:pt>
                      <c:pt idx="88">
                        <c:v>50.444982878066185</c:v>
                      </c:pt>
                      <c:pt idx="89">
                        <c:v>50.861151380031515</c:v>
                      </c:pt>
                      <c:pt idx="90">
                        <c:v>46.209760304591327</c:v>
                      </c:pt>
                      <c:pt idx="91">
                        <c:v>46.441522165090646</c:v>
                      </c:pt>
                      <c:pt idx="92">
                        <c:v>49.357329637959992</c:v>
                      </c:pt>
                      <c:pt idx="93">
                        <c:v>50.122850254732839</c:v>
                      </c:pt>
                      <c:pt idx="94">
                        <c:v>52.941843897448962</c:v>
                      </c:pt>
                      <c:pt idx="95">
                        <c:v>58.122515909293725</c:v>
                      </c:pt>
                      <c:pt idx="96">
                        <c:v>57.962045082000259</c:v>
                      </c:pt>
                      <c:pt idx="97">
                        <c:v>59.346382239168634</c:v>
                      </c:pt>
                      <c:pt idx="98">
                        <c:v>59.674892749894752</c:v>
                      </c:pt>
                      <c:pt idx="99">
                        <c:v>61.102929272544316</c:v>
                      </c:pt>
                      <c:pt idx="100">
                        <c:v>60.672668094875917</c:v>
                      </c:pt>
                      <c:pt idx="101">
                        <c:v>59.422376082801748</c:v>
                      </c:pt>
                      <c:pt idx="102">
                        <c:v>53.475482043907505</c:v>
                      </c:pt>
                      <c:pt idx="103">
                        <c:v>49.199192047122779</c:v>
                      </c:pt>
                      <c:pt idx="104">
                        <c:v>45.149344419474801</c:v>
                      </c:pt>
                      <c:pt idx="105">
                        <c:v>42.690354461408788</c:v>
                      </c:pt>
                      <c:pt idx="106">
                        <c:v>41.027153161369824</c:v>
                      </c:pt>
                      <c:pt idx="107">
                        <c:v>37.72091677915887</c:v>
                      </c:pt>
                      <c:pt idx="108">
                        <c:v>26.06775816883237</c:v>
                      </c:pt>
                      <c:pt idx="109">
                        <c:v>18.503400190155844</c:v>
                      </c:pt>
                      <c:pt idx="110">
                        <c:v>11.080915731760797</c:v>
                      </c:pt>
                      <c:pt idx="111">
                        <c:v>10.728930293055782</c:v>
                      </c:pt>
                      <c:pt idx="112">
                        <c:v>21.999951042867906</c:v>
                      </c:pt>
                      <c:pt idx="113">
                        <c:v>34.094568997360511</c:v>
                      </c:pt>
                      <c:pt idx="114">
                        <c:v>44.971952648345905</c:v>
                      </c:pt>
                      <c:pt idx="115">
                        <c:v>53.445094225063258</c:v>
                      </c:pt>
                      <c:pt idx="116">
                        <c:v>58.08969125268959</c:v>
                      </c:pt>
                      <c:pt idx="117">
                        <c:v>61.177512955215207</c:v>
                      </c:pt>
                      <c:pt idx="118">
                        <c:v>60.011019839471373</c:v>
                      </c:pt>
                      <c:pt idx="119">
                        <c:v>52.147117599621197</c:v>
                      </c:pt>
                      <c:pt idx="120">
                        <c:v>47.226429319400268</c:v>
                      </c:pt>
                      <c:pt idx="121">
                        <c:v>44.696472070573691</c:v>
                      </c:pt>
                      <c:pt idx="122">
                        <c:v>42.215320698181131</c:v>
                      </c:pt>
                      <c:pt idx="123">
                        <c:v>42.311110127809116</c:v>
                      </c:pt>
                      <c:pt idx="124">
                        <c:v>43.549678938738907</c:v>
                      </c:pt>
                      <c:pt idx="125">
                        <c:v>45.462065569083279</c:v>
                      </c:pt>
                      <c:pt idx="126">
                        <c:v>49.175279418280297</c:v>
                      </c:pt>
                      <c:pt idx="127">
                        <c:v>49.698107597358103</c:v>
                      </c:pt>
                      <c:pt idx="128">
                        <c:v>52.224903377576993</c:v>
                      </c:pt>
                      <c:pt idx="129">
                        <c:v>54.787664705354473</c:v>
                      </c:pt>
                      <c:pt idx="130">
                        <c:v>56.388943070931418</c:v>
                      </c:pt>
                      <c:pt idx="131">
                        <c:v>59.921352695574569</c:v>
                      </c:pt>
                      <c:pt idx="132">
                        <c:v>61.09823940781007</c:v>
                      </c:pt>
                      <c:pt idx="133">
                        <c:v>62.533370143517459</c:v>
                      </c:pt>
                      <c:pt idx="134">
                        <c:v>59.960058097209185</c:v>
                      </c:pt>
                      <c:pt idx="135">
                        <c:v>55.829513809107084</c:v>
                      </c:pt>
                      <c:pt idx="136">
                        <c:v>55.888266702370856</c:v>
                      </c:pt>
                      <c:pt idx="137">
                        <c:v>52.669702539516948</c:v>
                      </c:pt>
                      <c:pt idx="138">
                        <c:v>49.535047397229391</c:v>
                      </c:pt>
                      <c:pt idx="139">
                        <c:v>48.348579153018363</c:v>
                      </c:pt>
                      <c:pt idx="140">
                        <c:v>44.995778344556129</c:v>
                      </c:pt>
                      <c:pt idx="141">
                        <c:v>27.620840066193523</c:v>
                      </c:pt>
                      <c:pt idx="142">
                        <c:v>13.287987112305927</c:v>
                      </c:pt>
                      <c:pt idx="143">
                        <c:v>6.9941793893194699</c:v>
                      </c:pt>
                      <c:pt idx="144">
                        <c:v>5.4311769922296662</c:v>
                      </c:pt>
                      <c:pt idx="145">
                        <c:v>9.4072728122619083</c:v>
                      </c:pt>
                      <c:pt idx="146">
                        <c:v>12.219800616420798</c:v>
                      </c:pt>
                      <c:pt idx="147">
                        <c:v>8.9593047294638382</c:v>
                      </c:pt>
                      <c:pt idx="148">
                        <c:v>1.2052489236775727</c:v>
                      </c:pt>
                      <c:pt idx="149">
                        <c:v>-6.9026323933767344</c:v>
                      </c:pt>
                      <c:pt idx="150">
                        <c:v>-14.219717386585216</c:v>
                      </c:pt>
                      <c:pt idx="151">
                        <c:v>-13.893676086260712</c:v>
                      </c:pt>
                      <c:pt idx="152">
                        <c:v>-10.854598986733436</c:v>
                      </c:pt>
                      <c:pt idx="153">
                        <c:v>-13.642734034262503</c:v>
                      </c:pt>
                      <c:pt idx="154">
                        <c:v>-14.936198997035717</c:v>
                      </c:pt>
                      <c:pt idx="155">
                        <c:v>-23.055395774171302</c:v>
                      </c:pt>
                      <c:pt idx="156">
                        <c:v>-28.421542585041607</c:v>
                      </c:pt>
                      <c:pt idx="157">
                        <c:v>-31.768221225068373</c:v>
                      </c:pt>
                      <c:pt idx="158">
                        <c:v>-25.492619347880463</c:v>
                      </c:pt>
                      <c:pt idx="159">
                        <c:v>-21.288058112500948</c:v>
                      </c:pt>
                      <c:pt idx="160">
                        <c:v>-13.019207479511351</c:v>
                      </c:pt>
                      <c:pt idx="161">
                        <c:v>-2.1979802601654228</c:v>
                      </c:pt>
                      <c:pt idx="162">
                        <c:v>9.2671747437107115</c:v>
                      </c:pt>
                      <c:pt idx="163">
                        <c:v>20.724066273885001</c:v>
                      </c:pt>
                      <c:pt idx="164">
                        <c:v>28.070473412638421</c:v>
                      </c:pt>
                      <c:pt idx="165">
                        <c:v>26.409789849978552</c:v>
                      </c:pt>
                      <c:pt idx="166">
                        <c:v>29.228686889490746</c:v>
                      </c:pt>
                      <c:pt idx="167">
                        <c:v>28.839404662448032</c:v>
                      </c:pt>
                      <c:pt idx="168">
                        <c:v>30.747295741974085</c:v>
                      </c:pt>
                      <c:pt idx="169">
                        <c:v>29.447469143402486</c:v>
                      </c:pt>
                      <c:pt idx="170">
                        <c:v>24.427178000438289</c:v>
                      </c:pt>
                      <c:pt idx="171">
                        <c:v>23.670457839990377</c:v>
                      </c:pt>
                      <c:pt idx="172">
                        <c:v>24.690458194739222</c:v>
                      </c:pt>
                      <c:pt idx="173">
                        <c:v>26.970396271027312</c:v>
                      </c:pt>
                      <c:pt idx="174">
                        <c:v>23.856041245087908</c:v>
                      </c:pt>
                      <c:pt idx="175">
                        <c:v>24.370936410005015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3D4-41FA-AC0B-BE9BC066A0E7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MACD!$G$17:$G$192</c15:sqref>
                        </c15:formulaRef>
                      </c:ext>
                    </c:extLst>
                    <c:numCache>
                      <c:formatCode>0.000000</c:formatCode>
                      <c:ptCount val="176"/>
                      <c:pt idx="0">
                        <c:v>-1.3528846153849372</c:v>
                      </c:pt>
                      <c:pt idx="1">
                        <c:v>-3.2146661031279109</c:v>
                      </c:pt>
                      <c:pt idx="2">
                        <c:v>-3.6408120705724891</c:v>
                      </c:pt>
                      <c:pt idx="3">
                        <c:v>-3.5948882656230126</c:v>
                      </c:pt>
                      <c:pt idx="4">
                        <c:v>-3.2428248442583936</c:v>
                      </c:pt>
                      <c:pt idx="5">
                        <c:v>-1.7571314174968695</c:v>
                      </c:pt>
                      <c:pt idx="6">
                        <c:v>0.16757686754096671</c:v>
                      </c:pt>
                      <c:pt idx="7">
                        <c:v>2.1487245236496619</c:v>
                      </c:pt>
                      <c:pt idx="8">
                        <c:v>5.9089222012573375</c:v>
                      </c:pt>
                      <c:pt idx="9">
                        <c:v>10.025135130875935</c:v>
                      </c:pt>
                      <c:pt idx="10">
                        <c:v>15.215510561480379</c:v>
                      </c:pt>
                      <c:pt idx="11">
                        <c:v>21.183121063114932</c:v>
                      </c:pt>
                      <c:pt idx="12">
                        <c:v>27.364360600741072</c:v>
                      </c:pt>
                      <c:pt idx="13">
                        <c:v>34.38521319234188</c:v>
                      </c:pt>
                      <c:pt idx="14">
                        <c:v>40.745373953405114</c:v>
                      </c:pt>
                      <c:pt idx="15">
                        <c:v>46.044020583743105</c:v>
                      </c:pt>
                      <c:pt idx="16">
                        <c:v>50.158213016859577</c:v>
                      </c:pt>
                      <c:pt idx="17">
                        <c:v>52.932782559458886</c:v>
                      </c:pt>
                      <c:pt idx="18">
                        <c:v>54.943513522157232</c:v>
                      </c:pt>
                      <c:pt idx="19">
                        <c:v>56.382060017307062</c:v>
                      </c:pt>
                      <c:pt idx="20">
                        <c:v>57.337348716487512</c:v>
                      </c:pt>
                      <c:pt idx="21">
                        <c:v>57.451760190165317</c:v>
                      </c:pt>
                      <c:pt idx="22">
                        <c:v>57.135278305215294</c:v>
                      </c:pt>
                      <c:pt idx="23">
                        <c:v>56.976262246877226</c:v>
                      </c:pt>
                      <c:pt idx="24">
                        <c:v>57.241301366688809</c:v>
                      </c:pt>
                      <c:pt idx="25">
                        <c:v>58.109116493038954</c:v>
                      </c:pt>
                      <c:pt idx="26">
                        <c:v>59.267107203204411</c:v>
                      </c:pt>
                      <c:pt idx="27">
                        <c:v>60.477080573226871</c:v>
                      </c:pt>
                      <c:pt idx="28">
                        <c:v>62.426652264336361</c:v>
                      </c:pt>
                      <c:pt idx="29">
                        <c:v>63.807637601346897</c:v>
                      </c:pt>
                      <c:pt idx="30">
                        <c:v>65.105975536124262</c:v>
                      </c:pt>
                      <c:pt idx="31">
                        <c:v>66.38925755375034</c:v>
                      </c:pt>
                      <c:pt idx="32">
                        <c:v>68.018556389209436</c:v>
                      </c:pt>
                      <c:pt idx="33">
                        <c:v>68.365011225350685</c:v>
                      </c:pt>
                      <c:pt idx="34">
                        <c:v>67.036535982246349</c:v>
                      </c:pt>
                      <c:pt idx="35">
                        <c:v>63.943462728467658</c:v>
                      </c:pt>
                      <c:pt idx="36">
                        <c:v>60.708629404428002</c:v>
                      </c:pt>
                      <c:pt idx="37">
                        <c:v>57.277826890021842</c:v>
                      </c:pt>
                      <c:pt idx="38">
                        <c:v>51.721597831092808</c:v>
                      </c:pt>
                      <c:pt idx="39">
                        <c:v>44.561287565965344</c:v>
                      </c:pt>
                      <c:pt idx="40">
                        <c:v>37.624711812125305</c:v>
                      </c:pt>
                      <c:pt idx="41">
                        <c:v>31.17707855658794</c:v>
                      </c:pt>
                      <c:pt idx="42">
                        <c:v>24.870477035190547</c:v>
                      </c:pt>
                      <c:pt idx="43">
                        <c:v>20.296035251332786</c:v>
                      </c:pt>
                      <c:pt idx="44">
                        <c:v>15.794345726394194</c:v>
                      </c:pt>
                      <c:pt idx="45">
                        <c:v>9.9408872773529495</c:v>
                      </c:pt>
                      <c:pt idx="46">
                        <c:v>0.96798085776431897</c:v>
                      </c:pt>
                      <c:pt idx="47">
                        <c:v>-8.6352146218989549</c:v>
                      </c:pt>
                      <c:pt idx="48">
                        <c:v>-18.756998775901401</c:v>
                      </c:pt>
                      <c:pt idx="49">
                        <c:v>-26.718974043579902</c:v>
                      </c:pt>
                      <c:pt idx="50">
                        <c:v>-32.452477860684468</c:v>
                      </c:pt>
                      <c:pt idx="51">
                        <c:v>-36.411023923801828</c:v>
                      </c:pt>
                      <c:pt idx="52">
                        <c:v>-37.530023626299389</c:v>
                      </c:pt>
                      <c:pt idx="53">
                        <c:v>-36.393519588730257</c:v>
                      </c:pt>
                      <c:pt idx="54">
                        <c:v>-32.415790581946418</c:v>
                      </c:pt>
                      <c:pt idx="55">
                        <c:v>-26.615896583800957</c:v>
                      </c:pt>
                      <c:pt idx="56">
                        <c:v>-19.055743423830002</c:v>
                      </c:pt>
                      <c:pt idx="57">
                        <c:v>-10.922750400049249</c:v>
                      </c:pt>
                      <c:pt idx="58">
                        <c:v>-2.4535639326201668</c:v>
                      </c:pt>
                      <c:pt idx="59">
                        <c:v>4.9868942662848479</c:v>
                      </c:pt>
                      <c:pt idx="60">
                        <c:v>12.401762250522664</c:v>
                      </c:pt>
                      <c:pt idx="61">
                        <c:v>19.100115055452349</c:v>
                      </c:pt>
                      <c:pt idx="62">
                        <c:v>25.097649845844025</c:v>
                      </c:pt>
                      <c:pt idx="63">
                        <c:v>29.74793471253691</c:v>
                      </c:pt>
                      <c:pt idx="64">
                        <c:v>33.238702278571971</c:v>
                      </c:pt>
                      <c:pt idx="65">
                        <c:v>36.644424570582494</c:v>
                      </c:pt>
                      <c:pt idx="66">
                        <c:v>37.828714412123198</c:v>
                      </c:pt>
                      <c:pt idx="67">
                        <c:v>37.330995582104336</c:v>
                      </c:pt>
                      <c:pt idx="68">
                        <c:v>35.454232086169725</c:v>
                      </c:pt>
                      <c:pt idx="69">
                        <c:v>31.215175815747397</c:v>
                      </c:pt>
                      <c:pt idx="70">
                        <c:v>26.645777905256328</c:v>
                      </c:pt>
                      <c:pt idx="71">
                        <c:v>22.438537084262979</c:v>
                      </c:pt>
                      <c:pt idx="72">
                        <c:v>19.562786181014328</c:v>
                      </c:pt>
                      <c:pt idx="73">
                        <c:v>18.291933766594159</c:v>
                      </c:pt>
                      <c:pt idx="74">
                        <c:v>18.534710426117979</c:v>
                      </c:pt>
                      <c:pt idx="75">
                        <c:v>19.784027078210258</c:v>
                      </c:pt>
                      <c:pt idx="76">
                        <c:v>21.577412534587474</c:v>
                      </c:pt>
                      <c:pt idx="77">
                        <c:v>23.308242191869642</c:v>
                      </c:pt>
                      <c:pt idx="78">
                        <c:v>26.377738130495405</c:v>
                      </c:pt>
                      <c:pt idx="79">
                        <c:v>29.888321436985873</c:v>
                      </c:pt>
                      <c:pt idx="80">
                        <c:v>33.678807395730402</c:v>
                      </c:pt>
                      <c:pt idx="81">
                        <c:v>37.598371975382122</c:v>
                      </c:pt>
                      <c:pt idx="82">
                        <c:v>41.137442568577129</c:v>
                      </c:pt>
                      <c:pt idx="83">
                        <c:v>44.527448973765935</c:v>
                      </c:pt>
                      <c:pt idx="84">
                        <c:v>47.429956238225834</c:v>
                      </c:pt>
                      <c:pt idx="85">
                        <c:v>50.15450364622712</c:v>
                      </c:pt>
                      <c:pt idx="86">
                        <c:v>51.653140958373484</c:v>
                      </c:pt>
                      <c:pt idx="87">
                        <c:v>52.199716559983358</c:v>
                      </c:pt>
                      <c:pt idx="88">
                        <c:v>51.848769823599923</c:v>
                      </c:pt>
                      <c:pt idx="89">
                        <c:v>51.651246134886243</c:v>
                      </c:pt>
                      <c:pt idx="90">
                        <c:v>50.562948968827257</c:v>
                      </c:pt>
                      <c:pt idx="91">
                        <c:v>49.738663608079932</c:v>
                      </c:pt>
                      <c:pt idx="92">
                        <c:v>49.662396814055946</c:v>
                      </c:pt>
                      <c:pt idx="93">
                        <c:v>49.754487502191324</c:v>
                      </c:pt>
                      <c:pt idx="94">
                        <c:v>50.391958781242849</c:v>
                      </c:pt>
                      <c:pt idx="95">
                        <c:v>51.938070206853027</c:v>
                      </c:pt>
                      <c:pt idx="96">
                        <c:v>53.14286518188247</c:v>
                      </c:pt>
                      <c:pt idx="97">
                        <c:v>54.383568593339703</c:v>
                      </c:pt>
                      <c:pt idx="98">
                        <c:v>55.44183342465071</c:v>
                      </c:pt>
                      <c:pt idx="99">
                        <c:v>56.574052594229428</c:v>
                      </c:pt>
                      <c:pt idx="100">
                        <c:v>57.393775694358723</c:v>
                      </c:pt>
                      <c:pt idx="101">
                        <c:v>57.799495772047329</c:v>
                      </c:pt>
                      <c:pt idx="102">
                        <c:v>56.934693026419367</c:v>
                      </c:pt>
                      <c:pt idx="103">
                        <c:v>55.387592830560052</c:v>
                      </c:pt>
                      <c:pt idx="104">
                        <c:v>53.339943148343004</c:v>
                      </c:pt>
                      <c:pt idx="105">
                        <c:v>51.210025410956163</c:v>
                      </c:pt>
                      <c:pt idx="106">
                        <c:v>49.173450961038895</c:v>
                      </c:pt>
                      <c:pt idx="107">
                        <c:v>46.882944124662892</c:v>
                      </c:pt>
                      <c:pt idx="108">
                        <c:v>42.719906933496787</c:v>
                      </c:pt>
                      <c:pt idx="109">
                        <c:v>37.876605584828596</c:v>
                      </c:pt>
                      <c:pt idx="110">
                        <c:v>32.517467614215036</c:v>
                      </c:pt>
                      <c:pt idx="111">
                        <c:v>28.159760149983185</c:v>
                      </c:pt>
                      <c:pt idx="112">
                        <c:v>26.927798328560129</c:v>
                      </c:pt>
                      <c:pt idx="113">
                        <c:v>28.361152462320206</c:v>
                      </c:pt>
                      <c:pt idx="114">
                        <c:v>31.683312499525346</c:v>
                      </c:pt>
                      <c:pt idx="115">
                        <c:v>36.03566884463293</c:v>
                      </c:pt>
                      <c:pt idx="116">
                        <c:v>40.446473326244259</c:v>
                      </c:pt>
                      <c:pt idx="117">
                        <c:v>44.592681252038446</c:v>
                      </c:pt>
                      <c:pt idx="118">
                        <c:v>47.67634896952503</c:v>
                      </c:pt>
                      <c:pt idx="119">
                        <c:v>48.570502695544263</c:v>
                      </c:pt>
                      <c:pt idx="120">
                        <c:v>48.301688020315467</c:v>
                      </c:pt>
                      <c:pt idx="121">
                        <c:v>47.580644830367113</c:v>
                      </c:pt>
                      <c:pt idx="122">
                        <c:v>46.507580003929917</c:v>
                      </c:pt>
                      <c:pt idx="123">
                        <c:v>45.668286028705758</c:v>
                      </c:pt>
                      <c:pt idx="124">
                        <c:v>45.244564610712388</c:v>
                      </c:pt>
                      <c:pt idx="125">
                        <c:v>45.288064802386565</c:v>
                      </c:pt>
                      <c:pt idx="126">
                        <c:v>46.065507725565311</c:v>
                      </c:pt>
                      <c:pt idx="127">
                        <c:v>46.792027699923871</c:v>
                      </c:pt>
                      <c:pt idx="128">
                        <c:v>47.878602835454494</c:v>
                      </c:pt>
                      <c:pt idx="129">
                        <c:v>49.260415209434491</c:v>
                      </c:pt>
                      <c:pt idx="130">
                        <c:v>50.686120781733877</c:v>
                      </c:pt>
                      <c:pt idx="131">
                        <c:v>52.533167164502018</c:v>
                      </c:pt>
                      <c:pt idx="132">
                        <c:v>54.246181613163628</c:v>
                      </c:pt>
                      <c:pt idx="133">
                        <c:v>55.903619319234394</c:v>
                      </c:pt>
                      <c:pt idx="134">
                        <c:v>56.714907074829355</c:v>
                      </c:pt>
                      <c:pt idx="135">
                        <c:v>56.5378284216849</c:v>
                      </c:pt>
                      <c:pt idx="136">
                        <c:v>56.407916077822094</c:v>
                      </c:pt>
                      <c:pt idx="137">
                        <c:v>55.660273370161065</c:v>
                      </c:pt>
                      <c:pt idx="138">
                        <c:v>54.435228175574728</c:v>
                      </c:pt>
                      <c:pt idx="139">
                        <c:v>53.217898371063455</c:v>
                      </c:pt>
                      <c:pt idx="140">
                        <c:v>51.573474365761989</c:v>
                      </c:pt>
                      <c:pt idx="141">
                        <c:v>46.782947505848298</c:v>
                      </c:pt>
                      <c:pt idx="142">
                        <c:v>40.083955427139827</c:v>
                      </c:pt>
                      <c:pt idx="143">
                        <c:v>33.466000219575754</c:v>
                      </c:pt>
                      <c:pt idx="144">
                        <c:v>27.859035574106535</c:v>
                      </c:pt>
                      <c:pt idx="145">
                        <c:v>24.168683021737611</c:v>
                      </c:pt>
                      <c:pt idx="146">
                        <c:v>21.778906540674249</c:v>
                      </c:pt>
                      <c:pt idx="147">
                        <c:v>19.214986178432166</c:v>
                      </c:pt>
                      <c:pt idx="148">
                        <c:v>15.613038727481248</c:v>
                      </c:pt>
                      <c:pt idx="149">
                        <c:v>11.109904503309652</c:v>
                      </c:pt>
                      <c:pt idx="150">
                        <c:v>6.0439801253306786</c:v>
                      </c:pt>
                      <c:pt idx="151">
                        <c:v>2.0564488830124006</c:v>
                      </c:pt>
                      <c:pt idx="152">
                        <c:v>-0.52576069093676692</c:v>
                      </c:pt>
                      <c:pt idx="153">
                        <c:v>-3.1491553596019144</c:v>
                      </c:pt>
                      <c:pt idx="154">
                        <c:v>-5.506564087088675</c:v>
                      </c:pt>
                      <c:pt idx="155">
                        <c:v>-9.0163304245052007</c:v>
                      </c:pt>
                      <c:pt idx="156">
                        <c:v>-12.897372856612483</c:v>
                      </c:pt>
                      <c:pt idx="157">
                        <c:v>-16.671542530303661</c:v>
                      </c:pt>
                      <c:pt idx="158">
                        <c:v>-18.435757893819023</c:v>
                      </c:pt>
                      <c:pt idx="159">
                        <c:v>-19.006217937555409</c:v>
                      </c:pt>
                      <c:pt idx="160">
                        <c:v>-17.808815845946597</c:v>
                      </c:pt>
                      <c:pt idx="161">
                        <c:v>-14.686648728790363</c:v>
                      </c:pt>
                      <c:pt idx="162">
                        <c:v>-9.8958840342901482</c:v>
                      </c:pt>
                      <c:pt idx="163">
                        <c:v>-3.7718939726551177</c:v>
                      </c:pt>
                      <c:pt idx="164">
                        <c:v>2.5965795044035902</c:v>
                      </c:pt>
                      <c:pt idx="165">
                        <c:v>7.3592215735185826</c:v>
                      </c:pt>
                      <c:pt idx="166">
                        <c:v>11.733114636713015</c:v>
                      </c:pt>
                      <c:pt idx="167">
                        <c:v>15.154372641860018</c:v>
                      </c:pt>
                      <c:pt idx="168">
                        <c:v>18.27295726188283</c:v>
                      </c:pt>
                      <c:pt idx="169">
                        <c:v>20.507859638186762</c:v>
                      </c:pt>
                      <c:pt idx="170">
                        <c:v>21.291723310637067</c:v>
                      </c:pt>
                      <c:pt idx="171">
                        <c:v>21.767470216507729</c:v>
                      </c:pt>
                      <c:pt idx="172">
                        <c:v>22.352067812154026</c:v>
                      </c:pt>
                      <c:pt idx="173">
                        <c:v>23.275733503928684</c:v>
                      </c:pt>
                      <c:pt idx="174">
                        <c:v>23.391795052160528</c:v>
                      </c:pt>
                      <c:pt idx="175">
                        <c:v>23.587623323729424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03D4-41FA-AC0B-BE9BC066A0E7}"/>
                  </c:ext>
                </c:extLst>
              </c15:ser>
            </c15:filteredLineSeries>
            <c15:filteredLineSeries>
              <c15:ser>
                <c:idx val="2"/>
                <c:order val="8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MACD!$H$17:$H$192</c15:sqref>
                        </c15:formulaRef>
                      </c:ext>
                    </c:extLst>
                    <c:numCache>
                      <c:formatCode>0.000000</c:formatCode>
                      <c:ptCount val="176"/>
                      <c:pt idx="1">
                        <c:v>-1.8617814877429737</c:v>
                      </c:pt>
                      <c:pt idx="2">
                        <c:v>-0.85229193488915689</c:v>
                      </c:pt>
                      <c:pt idx="3">
                        <c:v>0.13777141484843014</c:v>
                      </c:pt>
                      <c:pt idx="4">
                        <c:v>1.408253685458476</c:v>
                      </c:pt>
                      <c:pt idx="5">
                        <c:v>7.4284671338076196</c:v>
                      </c:pt>
                      <c:pt idx="6">
                        <c:v>11.548249710227017</c:v>
                      </c:pt>
                      <c:pt idx="7">
                        <c:v>13.868033592760867</c:v>
                      </c:pt>
                      <c:pt idx="8">
                        <c:v>15.040790710430702</c:v>
                      </c:pt>
                      <c:pt idx="9">
                        <c:v>16.464851718474382</c:v>
                      </c:pt>
                      <c:pt idx="10">
                        <c:v>20.761501722417769</c:v>
                      </c:pt>
                      <c:pt idx="11">
                        <c:v>23.870442006538205</c:v>
                      </c:pt>
                      <c:pt idx="12">
                        <c:v>24.724958150504555</c:v>
                      </c:pt>
                      <c:pt idx="13">
                        <c:v>28.083410366403214</c:v>
                      </c:pt>
                      <c:pt idx="14">
                        <c:v>25.44064304425293</c:v>
                      </c:pt>
                      <c:pt idx="15">
                        <c:v>21.194586521351965</c:v>
                      </c:pt>
                      <c:pt idx="16">
                        <c:v>16.456769732465887</c:v>
                      </c:pt>
                      <c:pt idx="17">
                        <c:v>11.098278170397222</c:v>
                      </c:pt>
                      <c:pt idx="18">
                        <c:v>8.0429238507933718</c:v>
                      </c:pt>
                      <c:pt idx="19">
                        <c:v>5.7541859805993099</c:v>
                      </c:pt>
                      <c:pt idx="20">
                        <c:v>3.8211547967218138</c:v>
                      </c:pt>
                      <c:pt idx="21">
                        <c:v>0.45764589471122008</c:v>
                      </c:pt>
                      <c:pt idx="22">
                        <c:v>-1.2659275398000744</c:v>
                      </c:pt>
                      <c:pt idx="23">
                        <c:v>-0.6360642333522577</c:v>
                      </c:pt>
                      <c:pt idx="24">
                        <c:v>1.0601564792463378</c:v>
                      </c:pt>
                      <c:pt idx="25">
                        <c:v>3.4712605054005792</c:v>
                      </c:pt>
                      <c:pt idx="26">
                        <c:v>4.6319628406618207</c:v>
                      </c:pt>
                      <c:pt idx="27">
                        <c:v>4.8398934800898274</c:v>
                      </c:pt>
                      <c:pt idx="28">
                        <c:v>7.7982867644379539</c:v>
                      </c:pt>
                      <c:pt idx="29">
                        <c:v>5.5239413480421433</c:v>
                      </c:pt>
                      <c:pt idx="30">
                        <c:v>5.1933517391094739</c:v>
                      </c:pt>
                      <c:pt idx="31">
                        <c:v>5.1331280705042985</c:v>
                      </c:pt>
                      <c:pt idx="32">
                        <c:v>6.5171953418363842</c:v>
                      </c:pt>
                      <c:pt idx="33">
                        <c:v>1.3858193445650215</c:v>
                      </c:pt>
                      <c:pt idx="34">
                        <c:v>-5.3139009724173576</c:v>
                      </c:pt>
                      <c:pt idx="35">
                        <c:v>-12.372293015114757</c:v>
                      </c:pt>
                      <c:pt idx="36">
                        <c:v>-12.93933329615863</c:v>
                      </c:pt>
                      <c:pt idx="37">
                        <c:v>-13.723210057624655</c:v>
                      </c:pt>
                      <c:pt idx="38">
                        <c:v>-22.224916235716123</c:v>
                      </c:pt>
                      <c:pt idx="39">
                        <c:v>-28.641241060509842</c:v>
                      </c:pt>
                      <c:pt idx="40">
                        <c:v>-27.746303015360162</c:v>
                      </c:pt>
                      <c:pt idx="41">
                        <c:v>-25.790533022149457</c:v>
                      </c:pt>
                      <c:pt idx="42">
                        <c:v>-25.226406085589574</c:v>
                      </c:pt>
                      <c:pt idx="43">
                        <c:v>-18.297767135431048</c:v>
                      </c:pt>
                      <c:pt idx="44">
                        <c:v>-18.006758099754361</c:v>
                      </c:pt>
                      <c:pt idx="45">
                        <c:v>-23.413833796164973</c:v>
                      </c:pt>
                      <c:pt idx="46">
                        <c:v>-35.891625678354515</c:v>
                      </c:pt>
                      <c:pt idx="47">
                        <c:v>-38.412781918653096</c:v>
                      </c:pt>
                      <c:pt idx="48">
                        <c:v>-40.487136616009785</c:v>
                      </c:pt>
                      <c:pt idx="49">
                        <c:v>-31.847901070714006</c:v>
                      </c:pt>
                      <c:pt idx="50">
                        <c:v>-22.934015268418278</c:v>
                      </c:pt>
                      <c:pt idx="51">
                        <c:v>-15.834184252469434</c:v>
                      </c:pt>
                      <c:pt idx="52">
                        <c:v>-4.4759988099902515</c:v>
                      </c:pt>
                      <c:pt idx="53">
                        <c:v>4.546016150276543</c:v>
                      </c:pt>
                      <c:pt idx="54">
                        <c:v>15.91091602713535</c:v>
                      </c:pt>
                      <c:pt idx="55">
                        <c:v>23.199575992581838</c:v>
                      </c:pt>
                      <c:pt idx="56">
                        <c:v>30.240612639883814</c:v>
                      </c:pt>
                      <c:pt idx="57">
                        <c:v>32.53197209512301</c:v>
                      </c:pt>
                      <c:pt idx="58">
                        <c:v>33.876745869716331</c:v>
                      </c:pt>
                      <c:pt idx="59">
                        <c:v>29.761832795620052</c:v>
                      </c:pt>
                      <c:pt idx="60">
                        <c:v>29.659471936951263</c:v>
                      </c:pt>
                      <c:pt idx="61">
                        <c:v>26.793411219718749</c:v>
                      </c:pt>
                      <c:pt idx="62">
                        <c:v>23.990139161566695</c:v>
                      </c:pt>
                      <c:pt idx="63">
                        <c:v>18.601139466771535</c:v>
                      </c:pt>
                      <c:pt idx="64">
                        <c:v>13.963070264140235</c:v>
                      </c:pt>
                      <c:pt idx="65">
                        <c:v>13.622889168042086</c:v>
                      </c:pt>
                      <c:pt idx="66">
                        <c:v>4.7371593661628069</c:v>
                      </c:pt>
                      <c:pt idx="67">
                        <c:v>-1.9908753200754319</c:v>
                      </c:pt>
                      <c:pt idx="68">
                        <c:v>-7.5070539837384445</c:v>
                      </c:pt>
                      <c:pt idx="69">
                        <c:v>-16.956225081689308</c:v>
                      </c:pt>
                      <c:pt idx="70">
                        <c:v>-18.277591641964282</c:v>
                      </c:pt>
                      <c:pt idx="71">
                        <c:v>-16.828963283973398</c:v>
                      </c:pt>
                      <c:pt idx="72">
                        <c:v>-11.503003612994601</c:v>
                      </c:pt>
                      <c:pt idx="73">
                        <c:v>-5.0834096576806793</c:v>
                      </c:pt>
                      <c:pt idx="74">
                        <c:v>0.97110663809528219</c:v>
                      </c:pt>
                      <c:pt idx="75">
                        <c:v>4.9972666083691166</c:v>
                      </c:pt>
                      <c:pt idx="76">
                        <c:v>7.1735418255088561</c:v>
                      </c:pt>
                      <c:pt idx="77">
                        <c:v>6.9233186291286692</c:v>
                      </c:pt>
                      <c:pt idx="78">
                        <c:v>12.277983754503051</c:v>
                      </c:pt>
                      <c:pt idx="79">
                        <c:v>14.042333225961873</c:v>
                      </c:pt>
                      <c:pt idx="80">
                        <c:v>15.161943834978118</c:v>
                      </c:pt>
                      <c:pt idx="81">
                        <c:v>15.678258318606879</c:v>
                      </c:pt>
                      <c:pt idx="82">
                        <c:v>14.156282372780012</c:v>
                      </c:pt>
                      <c:pt idx="83">
                        <c:v>13.560025620755219</c:v>
                      </c:pt>
                      <c:pt idx="84">
                        <c:v>11.61002905783959</c:v>
                      </c:pt>
                      <c:pt idx="85">
                        <c:v>10.898189632005135</c:v>
                      </c:pt>
                      <c:pt idx="86">
                        <c:v>5.9945492485854572</c:v>
                      </c:pt>
                      <c:pt idx="87">
                        <c:v>2.1863024064394949</c:v>
                      </c:pt>
                      <c:pt idx="88">
                        <c:v>-1.4037869455337386</c:v>
                      </c:pt>
                      <c:pt idx="89">
                        <c:v>-0.79009475485472791</c:v>
                      </c:pt>
                      <c:pt idx="90">
                        <c:v>-4.3531886642359297</c:v>
                      </c:pt>
                      <c:pt idx="91">
                        <c:v>-3.297141442989286</c:v>
                      </c:pt>
                      <c:pt idx="92">
                        <c:v>-0.30506717609595313</c:v>
                      </c:pt>
                      <c:pt idx="93">
                        <c:v>0.36836275254151474</c:v>
                      </c:pt>
                      <c:pt idx="94">
                        <c:v>2.5498851162061129</c:v>
                      </c:pt>
                      <c:pt idx="95">
                        <c:v>6.1844457024406978</c:v>
                      </c:pt>
                      <c:pt idx="96">
                        <c:v>4.8191799001177884</c:v>
                      </c:pt>
                      <c:pt idx="97">
                        <c:v>4.9628136458289305</c:v>
                      </c:pt>
                      <c:pt idx="98">
                        <c:v>4.2330593252440423</c:v>
                      </c:pt>
                      <c:pt idx="99">
                        <c:v>4.5288766783148873</c:v>
                      </c:pt>
                      <c:pt idx="100">
                        <c:v>3.2788924005171936</c:v>
                      </c:pt>
                      <c:pt idx="101">
                        <c:v>1.6228803107544181</c:v>
                      </c:pt>
                      <c:pt idx="102">
                        <c:v>-3.4592109825118627</c:v>
                      </c:pt>
                      <c:pt idx="103">
                        <c:v>-6.1884007834372738</c:v>
                      </c:pt>
                      <c:pt idx="104">
                        <c:v>-8.1905987288682027</c:v>
                      </c:pt>
                      <c:pt idx="105">
                        <c:v>-8.5196709495473755</c:v>
                      </c:pt>
                      <c:pt idx="106">
                        <c:v>-8.1462977996690711</c:v>
                      </c:pt>
                      <c:pt idx="107">
                        <c:v>-9.162027345504022</c:v>
                      </c:pt>
                      <c:pt idx="108">
                        <c:v>-16.652148764664418</c:v>
                      </c:pt>
                      <c:pt idx="109">
                        <c:v>-19.373205394672752</c:v>
                      </c:pt>
                      <c:pt idx="110">
                        <c:v>-21.436551882454239</c:v>
                      </c:pt>
                      <c:pt idx="111">
                        <c:v>-17.430829856927403</c:v>
                      </c:pt>
                      <c:pt idx="112">
                        <c:v>-4.9278472856922235</c:v>
                      </c:pt>
                      <c:pt idx="113">
                        <c:v>5.7334165350403055</c:v>
                      </c:pt>
                      <c:pt idx="114">
                        <c:v>13.288640148820559</c:v>
                      </c:pt>
                      <c:pt idx="115">
                        <c:v>17.409425380430328</c:v>
                      </c:pt>
                      <c:pt idx="116">
                        <c:v>17.643217926445331</c:v>
                      </c:pt>
                      <c:pt idx="117">
                        <c:v>16.584831703176761</c:v>
                      </c:pt>
                      <c:pt idx="118">
                        <c:v>12.334670869946343</c:v>
                      </c:pt>
                      <c:pt idx="119">
                        <c:v>3.5766149040769335</c:v>
                      </c:pt>
                      <c:pt idx="120">
                        <c:v>-1.0752587009151995</c:v>
                      </c:pt>
                      <c:pt idx="121">
                        <c:v>-2.8841727597934224</c:v>
                      </c:pt>
                      <c:pt idx="122">
                        <c:v>-4.2922593057487859</c:v>
                      </c:pt>
                      <c:pt idx="123">
                        <c:v>-3.3571759008966424</c:v>
                      </c:pt>
                      <c:pt idx="124">
                        <c:v>-1.6948856719734806</c:v>
                      </c:pt>
                      <c:pt idx="125">
                        <c:v>0.17400076669671449</c:v>
                      </c:pt>
                      <c:pt idx="126">
                        <c:v>3.1097716927149861</c:v>
                      </c:pt>
                      <c:pt idx="127">
                        <c:v>2.9060798974342319</c:v>
                      </c:pt>
                      <c:pt idx="128">
                        <c:v>4.3463005421224992</c:v>
                      </c:pt>
                      <c:pt idx="129">
                        <c:v>5.5272494959199818</c:v>
                      </c:pt>
                      <c:pt idx="130">
                        <c:v>5.7028222891975417</c:v>
                      </c:pt>
                      <c:pt idx="131">
                        <c:v>7.3881855310725513</c:v>
                      </c:pt>
                      <c:pt idx="132">
                        <c:v>6.8520577946464414</c:v>
                      </c:pt>
                      <c:pt idx="133">
                        <c:v>6.6297508242830645</c:v>
                      </c:pt>
                      <c:pt idx="134">
                        <c:v>3.2451510223798294</c:v>
                      </c:pt>
                      <c:pt idx="135">
                        <c:v>-0.70831461257781569</c:v>
                      </c:pt>
                      <c:pt idx="136">
                        <c:v>-0.51964937545123746</c:v>
                      </c:pt>
                      <c:pt idx="137">
                        <c:v>-2.990570830644117</c:v>
                      </c:pt>
                      <c:pt idx="138">
                        <c:v>-4.9001807783453373</c:v>
                      </c:pt>
                      <c:pt idx="139">
                        <c:v>-4.8693192180450922</c:v>
                      </c:pt>
                      <c:pt idx="140">
                        <c:v>-6.5776960212058597</c:v>
                      </c:pt>
                      <c:pt idx="141">
                        <c:v>-19.162107439654775</c:v>
                      </c:pt>
                      <c:pt idx="142">
                        <c:v>-26.7959683148339</c:v>
                      </c:pt>
                      <c:pt idx="143">
                        <c:v>-26.471820830256284</c:v>
                      </c:pt>
                      <c:pt idx="144">
                        <c:v>-22.427858581876869</c:v>
                      </c:pt>
                      <c:pt idx="145">
                        <c:v>-14.761410209475702</c:v>
                      </c:pt>
                      <c:pt idx="146">
                        <c:v>-9.5591059242534513</c:v>
                      </c:pt>
                      <c:pt idx="147">
                        <c:v>-10.255681448968328</c:v>
                      </c:pt>
                      <c:pt idx="148">
                        <c:v>-14.407789803803675</c:v>
                      </c:pt>
                      <c:pt idx="149">
                        <c:v>-18.012536896686385</c:v>
                      </c:pt>
                      <c:pt idx="150">
                        <c:v>-20.263697511915893</c:v>
                      </c:pt>
                      <c:pt idx="151">
                        <c:v>-15.950124969273112</c:v>
                      </c:pt>
                      <c:pt idx="152">
                        <c:v>-10.328838295796668</c:v>
                      </c:pt>
                      <c:pt idx="153">
                        <c:v>-10.493578674660588</c:v>
                      </c:pt>
                      <c:pt idx="154">
                        <c:v>-9.4296349099470422</c:v>
                      </c:pt>
                      <c:pt idx="155">
                        <c:v>-14.039065349666101</c:v>
                      </c:pt>
                      <c:pt idx="156">
                        <c:v>-15.524169728429124</c:v>
                      </c:pt>
                      <c:pt idx="157">
                        <c:v>-15.096678694764712</c:v>
                      </c:pt>
                      <c:pt idx="158">
                        <c:v>-7.0568614540614405</c:v>
                      </c:pt>
                      <c:pt idx="159">
                        <c:v>-2.2818401749455397</c:v>
                      </c:pt>
                      <c:pt idx="160">
                        <c:v>4.789608366435246</c:v>
                      </c:pt>
                      <c:pt idx="161">
                        <c:v>12.48866846862494</c:v>
                      </c:pt>
                      <c:pt idx="162">
                        <c:v>19.16305877800086</c:v>
                      </c:pt>
                      <c:pt idx="163">
                        <c:v>24.495960246540118</c:v>
                      </c:pt>
                      <c:pt idx="164">
                        <c:v>25.473893908234832</c:v>
                      </c:pt>
                      <c:pt idx="165">
                        <c:v>19.05056827645997</c:v>
                      </c:pt>
                      <c:pt idx="166">
                        <c:v>17.49557225277773</c:v>
                      </c:pt>
                      <c:pt idx="167">
                        <c:v>13.685032020588014</c:v>
                      </c:pt>
                      <c:pt idx="168">
                        <c:v>12.474338480091255</c:v>
                      </c:pt>
                      <c:pt idx="169">
                        <c:v>8.9396095052157243</c:v>
                      </c:pt>
                      <c:pt idx="170">
                        <c:v>3.1354546898012217</c:v>
                      </c:pt>
                      <c:pt idx="171">
                        <c:v>1.9029876234826482</c:v>
                      </c:pt>
                      <c:pt idx="172">
                        <c:v>2.3383903825851959</c:v>
                      </c:pt>
                      <c:pt idx="173">
                        <c:v>3.6946627670986274</c:v>
                      </c:pt>
                      <c:pt idx="174">
                        <c:v>0.46424619292738001</c:v>
                      </c:pt>
                      <c:pt idx="175">
                        <c:v>0.78331308627559082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03D4-41FA-AC0B-BE9BC066A0E7}"/>
                  </c:ext>
                </c:extLst>
              </c15:ser>
            </c15:filteredLineSeries>
          </c:ext>
        </c:extLst>
      </c:lineChart>
      <c:catAx>
        <c:axId val="863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6016"/>
        <c:crosses val="autoZero"/>
        <c:auto val="1"/>
        <c:lblAlgn val="ctr"/>
        <c:lblOffset val="100"/>
        <c:noMultiLvlLbl val="0"/>
      </c:catAx>
      <c:valAx>
        <c:axId val="863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8896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MACD!$O$4</c:f>
              <c:strCache>
                <c:ptCount val="1"/>
                <c:pt idx="0">
                  <c:v>S&amp;P 500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MACD!$N$5:$N$192</c:f>
              <c:numCache>
                <c:formatCode>m/d/yyyy</c:formatCode>
                <c:ptCount val="188"/>
                <c:pt idx="0">
                  <c:v>45422</c:v>
                </c:pt>
                <c:pt idx="1">
                  <c:v>45425</c:v>
                </c:pt>
                <c:pt idx="2">
                  <c:v>45426</c:v>
                </c:pt>
                <c:pt idx="3">
                  <c:v>45427</c:v>
                </c:pt>
                <c:pt idx="4">
                  <c:v>45428</c:v>
                </c:pt>
                <c:pt idx="5">
                  <c:v>45429</c:v>
                </c:pt>
                <c:pt idx="6">
                  <c:v>45432</c:v>
                </c:pt>
                <c:pt idx="7">
                  <c:v>45433</c:v>
                </c:pt>
                <c:pt idx="8">
                  <c:v>45434</c:v>
                </c:pt>
                <c:pt idx="9">
                  <c:v>45435</c:v>
                </c:pt>
                <c:pt idx="10">
                  <c:v>45436</c:v>
                </c:pt>
                <c:pt idx="11">
                  <c:v>45440</c:v>
                </c:pt>
                <c:pt idx="12">
                  <c:v>45441</c:v>
                </c:pt>
                <c:pt idx="13">
                  <c:v>45442</c:v>
                </c:pt>
                <c:pt idx="14">
                  <c:v>45443</c:v>
                </c:pt>
                <c:pt idx="15">
                  <c:v>45446</c:v>
                </c:pt>
                <c:pt idx="16">
                  <c:v>45447</c:v>
                </c:pt>
                <c:pt idx="17">
                  <c:v>45448</c:v>
                </c:pt>
                <c:pt idx="18">
                  <c:v>45449</c:v>
                </c:pt>
                <c:pt idx="19">
                  <c:v>45450</c:v>
                </c:pt>
                <c:pt idx="20">
                  <c:v>45453</c:v>
                </c:pt>
                <c:pt idx="21">
                  <c:v>45454</c:v>
                </c:pt>
                <c:pt idx="22">
                  <c:v>45455</c:v>
                </c:pt>
                <c:pt idx="23">
                  <c:v>45456</c:v>
                </c:pt>
                <c:pt idx="24">
                  <c:v>45457</c:v>
                </c:pt>
                <c:pt idx="25">
                  <c:v>45460</c:v>
                </c:pt>
                <c:pt idx="26">
                  <c:v>45461</c:v>
                </c:pt>
                <c:pt idx="27">
                  <c:v>45463</c:v>
                </c:pt>
                <c:pt idx="28">
                  <c:v>45464</c:v>
                </c:pt>
                <c:pt idx="29">
                  <c:v>45467</c:v>
                </c:pt>
                <c:pt idx="30">
                  <c:v>45468</c:v>
                </c:pt>
                <c:pt idx="31">
                  <c:v>45469</c:v>
                </c:pt>
                <c:pt idx="32">
                  <c:v>45470</c:v>
                </c:pt>
                <c:pt idx="33">
                  <c:v>45471</c:v>
                </c:pt>
                <c:pt idx="34">
                  <c:v>45474</c:v>
                </c:pt>
                <c:pt idx="35">
                  <c:v>45475</c:v>
                </c:pt>
                <c:pt idx="36">
                  <c:v>45476</c:v>
                </c:pt>
                <c:pt idx="37">
                  <c:v>45478</c:v>
                </c:pt>
                <c:pt idx="38">
                  <c:v>45481</c:v>
                </c:pt>
                <c:pt idx="39">
                  <c:v>45482</c:v>
                </c:pt>
                <c:pt idx="40">
                  <c:v>45483</c:v>
                </c:pt>
                <c:pt idx="41">
                  <c:v>45484</c:v>
                </c:pt>
                <c:pt idx="42">
                  <c:v>45485</c:v>
                </c:pt>
                <c:pt idx="43">
                  <c:v>45488</c:v>
                </c:pt>
                <c:pt idx="44">
                  <c:v>45489</c:v>
                </c:pt>
                <c:pt idx="45">
                  <c:v>45490</c:v>
                </c:pt>
                <c:pt idx="46">
                  <c:v>45491</c:v>
                </c:pt>
                <c:pt idx="47">
                  <c:v>45492</c:v>
                </c:pt>
                <c:pt idx="48">
                  <c:v>45495</c:v>
                </c:pt>
                <c:pt idx="49">
                  <c:v>45496</c:v>
                </c:pt>
                <c:pt idx="50">
                  <c:v>45497</c:v>
                </c:pt>
                <c:pt idx="51">
                  <c:v>45498</c:v>
                </c:pt>
                <c:pt idx="52">
                  <c:v>45499</c:v>
                </c:pt>
                <c:pt idx="53">
                  <c:v>45502</c:v>
                </c:pt>
                <c:pt idx="54">
                  <c:v>45503</c:v>
                </c:pt>
                <c:pt idx="55">
                  <c:v>45504</c:v>
                </c:pt>
                <c:pt idx="56">
                  <c:v>45505</c:v>
                </c:pt>
                <c:pt idx="57">
                  <c:v>45506</c:v>
                </c:pt>
                <c:pt idx="58">
                  <c:v>45509</c:v>
                </c:pt>
                <c:pt idx="59">
                  <c:v>45510</c:v>
                </c:pt>
                <c:pt idx="60">
                  <c:v>45511</c:v>
                </c:pt>
                <c:pt idx="61">
                  <c:v>45512</c:v>
                </c:pt>
                <c:pt idx="62">
                  <c:v>45513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45523</c:v>
                </c:pt>
                <c:pt idx="69">
                  <c:v>45524</c:v>
                </c:pt>
                <c:pt idx="70">
                  <c:v>45525</c:v>
                </c:pt>
                <c:pt idx="71">
                  <c:v>45526</c:v>
                </c:pt>
                <c:pt idx="72">
                  <c:v>45527</c:v>
                </c:pt>
                <c:pt idx="73">
                  <c:v>45530</c:v>
                </c:pt>
                <c:pt idx="74">
                  <c:v>45531</c:v>
                </c:pt>
                <c:pt idx="75">
                  <c:v>45532</c:v>
                </c:pt>
                <c:pt idx="76">
                  <c:v>45533</c:v>
                </c:pt>
                <c:pt idx="77">
                  <c:v>45534</c:v>
                </c:pt>
                <c:pt idx="78">
                  <c:v>45538</c:v>
                </c:pt>
                <c:pt idx="79">
                  <c:v>45539</c:v>
                </c:pt>
                <c:pt idx="80">
                  <c:v>45540</c:v>
                </c:pt>
                <c:pt idx="81">
                  <c:v>45541</c:v>
                </c:pt>
                <c:pt idx="82">
                  <c:v>45544</c:v>
                </c:pt>
                <c:pt idx="83">
                  <c:v>45545</c:v>
                </c:pt>
                <c:pt idx="84">
                  <c:v>45546</c:v>
                </c:pt>
                <c:pt idx="85">
                  <c:v>45547</c:v>
                </c:pt>
                <c:pt idx="86">
                  <c:v>45548</c:v>
                </c:pt>
                <c:pt idx="87">
                  <c:v>45551</c:v>
                </c:pt>
                <c:pt idx="88">
                  <c:v>45552</c:v>
                </c:pt>
                <c:pt idx="89">
                  <c:v>45553</c:v>
                </c:pt>
                <c:pt idx="90">
                  <c:v>45554</c:v>
                </c:pt>
                <c:pt idx="91">
                  <c:v>45555</c:v>
                </c:pt>
                <c:pt idx="92">
                  <c:v>45558</c:v>
                </c:pt>
                <c:pt idx="93">
                  <c:v>45559</c:v>
                </c:pt>
                <c:pt idx="94">
                  <c:v>45560</c:v>
                </c:pt>
                <c:pt idx="95">
                  <c:v>45561</c:v>
                </c:pt>
                <c:pt idx="96">
                  <c:v>45562</c:v>
                </c:pt>
                <c:pt idx="97">
                  <c:v>45565</c:v>
                </c:pt>
                <c:pt idx="98">
                  <c:v>45566</c:v>
                </c:pt>
                <c:pt idx="99">
                  <c:v>45567</c:v>
                </c:pt>
                <c:pt idx="100">
                  <c:v>45568</c:v>
                </c:pt>
                <c:pt idx="101">
                  <c:v>45569</c:v>
                </c:pt>
                <c:pt idx="102">
                  <c:v>45572</c:v>
                </c:pt>
                <c:pt idx="103">
                  <c:v>45573</c:v>
                </c:pt>
                <c:pt idx="104">
                  <c:v>45574</c:v>
                </c:pt>
                <c:pt idx="105">
                  <c:v>45575</c:v>
                </c:pt>
                <c:pt idx="106">
                  <c:v>45576</c:v>
                </c:pt>
                <c:pt idx="107">
                  <c:v>45579</c:v>
                </c:pt>
                <c:pt idx="108">
                  <c:v>45580</c:v>
                </c:pt>
                <c:pt idx="109">
                  <c:v>45581</c:v>
                </c:pt>
                <c:pt idx="110">
                  <c:v>45582</c:v>
                </c:pt>
                <c:pt idx="111">
                  <c:v>45583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45593</c:v>
                </c:pt>
                <c:pt idx="118">
                  <c:v>45594</c:v>
                </c:pt>
                <c:pt idx="119">
                  <c:v>45595</c:v>
                </c:pt>
                <c:pt idx="120">
                  <c:v>45596</c:v>
                </c:pt>
                <c:pt idx="121">
                  <c:v>45597</c:v>
                </c:pt>
                <c:pt idx="122">
                  <c:v>45600</c:v>
                </c:pt>
                <c:pt idx="123">
                  <c:v>45601</c:v>
                </c:pt>
                <c:pt idx="124">
                  <c:v>45602</c:v>
                </c:pt>
                <c:pt idx="125">
                  <c:v>45603</c:v>
                </c:pt>
                <c:pt idx="126">
                  <c:v>45604</c:v>
                </c:pt>
                <c:pt idx="127">
                  <c:v>45607</c:v>
                </c:pt>
                <c:pt idx="128">
                  <c:v>45608</c:v>
                </c:pt>
                <c:pt idx="129">
                  <c:v>45609</c:v>
                </c:pt>
                <c:pt idx="130">
                  <c:v>45610</c:v>
                </c:pt>
                <c:pt idx="131">
                  <c:v>45611</c:v>
                </c:pt>
                <c:pt idx="132">
                  <c:v>45614</c:v>
                </c:pt>
                <c:pt idx="133">
                  <c:v>45615</c:v>
                </c:pt>
                <c:pt idx="134">
                  <c:v>45616</c:v>
                </c:pt>
                <c:pt idx="135">
                  <c:v>45617</c:v>
                </c:pt>
                <c:pt idx="136">
                  <c:v>45618</c:v>
                </c:pt>
                <c:pt idx="137">
                  <c:v>45621</c:v>
                </c:pt>
                <c:pt idx="138">
                  <c:v>45622</c:v>
                </c:pt>
                <c:pt idx="139">
                  <c:v>45623</c:v>
                </c:pt>
                <c:pt idx="140">
                  <c:v>45625</c:v>
                </c:pt>
                <c:pt idx="141">
                  <c:v>45628</c:v>
                </c:pt>
                <c:pt idx="142">
                  <c:v>45629</c:v>
                </c:pt>
                <c:pt idx="143">
                  <c:v>45630</c:v>
                </c:pt>
                <c:pt idx="144">
                  <c:v>45631</c:v>
                </c:pt>
                <c:pt idx="145">
                  <c:v>45632</c:v>
                </c:pt>
                <c:pt idx="146">
                  <c:v>45635</c:v>
                </c:pt>
                <c:pt idx="147">
                  <c:v>45636</c:v>
                </c:pt>
                <c:pt idx="148">
                  <c:v>45637</c:v>
                </c:pt>
                <c:pt idx="149">
                  <c:v>45638</c:v>
                </c:pt>
                <c:pt idx="150">
                  <c:v>45639</c:v>
                </c:pt>
                <c:pt idx="151">
                  <c:v>45642</c:v>
                </c:pt>
                <c:pt idx="152">
                  <c:v>45643</c:v>
                </c:pt>
                <c:pt idx="153">
                  <c:v>45644</c:v>
                </c:pt>
                <c:pt idx="154">
                  <c:v>45645</c:v>
                </c:pt>
                <c:pt idx="155">
                  <c:v>45646</c:v>
                </c:pt>
                <c:pt idx="156">
                  <c:v>45649</c:v>
                </c:pt>
                <c:pt idx="157">
                  <c:v>45650</c:v>
                </c:pt>
                <c:pt idx="158">
                  <c:v>45652</c:v>
                </c:pt>
                <c:pt idx="159">
                  <c:v>45653</c:v>
                </c:pt>
                <c:pt idx="160">
                  <c:v>45656</c:v>
                </c:pt>
                <c:pt idx="161">
                  <c:v>45657</c:v>
                </c:pt>
                <c:pt idx="162">
                  <c:v>45659</c:v>
                </c:pt>
                <c:pt idx="163">
                  <c:v>45660</c:v>
                </c:pt>
                <c:pt idx="164">
                  <c:v>45663</c:v>
                </c:pt>
                <c:pt idx="165">
                  <c:v>45664</c:v>
                </c:pt>
                <c:pt idx="166">
                  <c:v>45665</c:v>
                </c:pt>
                <c:pt idx="167">
                  <c:v>45667</c:v>
                </c:pt>
                <c:pt idx="168">
                  <c:v>45670</c:v>
                </c:pt>
                <c:pt idx="169">
                  <c:v>45671</c:v>
                </c:pt>
                <c:pt idx="170">
                  <c:v>45672</c:v>
                </c:pt>
                <c:pt idx="171">
                  <c:v>45673</c:v>
                </c:pt>
                <c:pt idx="172">
                  <c:v>45674</c:v>
                </c:pt>
                <c:pt idx="173">
                  <c:v>45678</c:v>
                </c:pt>
                <c:pt idx="174">
                  <c:v>45679</c:v>
                </c:pt>
                <c:pt idx="175">
                  <c:v>45680</c:v>
                </c:pt>
                <c:pt idx="176">
                  <c:v>45681</c:v>
                </c:pt>
                <c:pt idx="177">
                  <c:v>45684</c:v>
                </c:pt>
                <c:pt idx="178">
                  <c:v>45685</c:v>
                </c:pt>
                <c:pt idx="179">
                  <c:v>45686</c:v>
                </c:pt>
                <c:pt idx="180">
                  <c:v>45687</c:v>
                </c:pt>
                <c:pt idx="181">
                  <c:v>45688</c:v>
                </c:pt>
                <c:pt idx="182">
                  <c:v>45691</c:v>
                </c:pt>
                <c:pt idx="183">
                  <c:v>45692</c:v>
                </c:pt>
                <c:pt idx="184">
                  <c:v>45693</c:v>
                </c:pt>
                <c:pt idx="185">
                  <c:v>45694</c:v>
                </c:pt>
                <c:pt idx="186">
                  <c:v>45695</c:v>
                </c:pt>
                <c:pt idx="187">
                  <c:v>45698</c:v>
                </c:pt>
              </c:numCache>
            </c:numRef>
          </c:cat>
          <c:val>
            <c:numRef>
              <c:f>MACD!$O$5:$O$192</c:f>
              <c:numCache>
                <c:formatCode>General</c:formatCode>
                <c:ptCount val="188"/>
                <c:pt idx="0">
                  <c:v>5222.68</c:v>
                </c:pt>
                <c:pt idx="1">
                  <c:v>5221.42</c:v>
                </c:pt>
                <c:pt idx="2">
                  <c:v>5246.68</c:v>
                </c:pt>
                <c:pt idx="3">
                  <c:v>5308.15</c:v>
                </c:pt>
                <c:pt idx="4">
                  <c:v>5297.1</c:v>
                </c:pt>
                <c:pt idx="5">
                  <c:v>5303.27</c:v>
                </c:pt>
                <c:pt idx="6">
                  <c:v>5308.13</c:v>
                </c:pt>
                <c:pt idx="7">
                  <c:v>5321.41</c:v>
                </c:pt>
                <c:pt idx="8">
                  <c:v>5307.01</c:v>
                </c:pt>
                <c:pt idx="9">
                  <c:v>5267.84</c:v>
                </c:pt>
                <c:pt idx="10">
                  <c:v>5304.72</c:v>
                </c:pt>
                <c:pt idx="11">
                  <c:v>5306.04</c:v>
                </c:pt>
                <c:pt idx="12">
                  <c:v>5266.95</c:v>
                </c:pt>
                <c:pt idx="13">
                  <c:v>5235.4799999999996</c:v>
                </c:pt>
                <c:pt idx="14">
                  <c:v>5277.51</c:v>
                </c:pt>
                <c:pt idx="15">
                  <c:v>5283.4</c:v>
                </c:pt>
                <c:pt idx="16">
                  <c:v>5291.34</c:v>
                </c:pt>
                <c:pt idx="17">
                  <c:v>5354.03</c:v>
                </c:pt>
                <c:pt idx="18">
                  <c:v>5352.96</c:v>
                </c:pt>
                <c:pt idx="19">
                  <c:v>5346.99</c:v>
                </c:pt>
                <c:pt idx="20">
                  <c:v>5360.79</c:v>
                </c:pt>
                <c:pt idx="21">
                  <c:v>5375.32</c:v>
                </c:pt>
                <c:pt idx="22">
                  <c:v>5421.03</c:v>
                </c:pt>
                <c:pt idx="23">
                  <c:v>5433.74</c:v>
                </c:pt>
                <c:pt idx="24">
                  <c:v>5431.6</c:v>
                </c:pt>
                <c:pt idx="25">
                  <c:v>5473.23</c:v>
                </c:pt>
                <c:pt idx="26">
                  <c:v>5487.03</c:v>
                </c:pt>
                <c:pt idx="27">
                  <c:v>5473.17</c:v>
                </c:pt>
                <c:pt idx="28">
                  <c:v>5464.62</c:v>
                </c:pt>
                <c:pt idx="29">
                  <c:v>5447.87</c:v>
                </c:pt>
                <c:pt idx="30">
                  <c:v>5469.3</c:v>
                </c:pt>
                <c:pt idx="31">
                  <c:v>5477.9</c:v>
                </c:pt>
                <c:pt idx="32">
                  <c:v>5482.87</c:v>
                </c:pt>
                <c:pt idx="33">
                  <c:v>5460.48</c:v>
                </c:pt>
                <c:pt idx="34">
                  <c:v>5475.09</c:v>
                </c:pt>
                <c:pt idx="35">
                  <c:v>5509.01</c:v>
                </c:pt>
                <c:pt idx="36">
                  <c:v>5537.02</c:v>
                </c:pt>
                <c:pt idx="37">
                  <c:v>5567.19</c:v>
                </c:pt>
                <c:pt idx="38">
                  <c:v>5572.85</c:v>
                </c:pt>
                <c:pt idx="39">
                  <c:v>5576.98</c:v>
                </c:pt>
                <c:pt idx="40">
                  <c:v>5633.91</c:v>
                </c:pt>
                <c:pt idx="41">
                  <c:v>5584.54</c:v>
                </c:pt>
                <c:pt idx="42">
                  <c:v>5615.35</c:v>
                </c:pt>
                <c:pt idx="43">
                  <c:v>5631.22</c:v>
                </c:pt>
                <c:pt idx="44">
                  <c:v>5667.2</c:v>
                </c:pt>
                <c:pt idx="45">
                  <c:v>5588.27</c:v>
                </c:pt>
                <c:pt idx="46">
                  <c:v>5544.59</c:v>
                </c:pt>
                <c:pt idx="47">
                  <c:v>5505</c:v>
                </c:pt>
                <c:pt idx="48">
                  <c:v>5564.41</c:v>
                </c:pt>
                <c:pt idx="49">
                  <c:v>5555.74</c:v>
                </c:pt>
                <c:pt idx="50">
                  <c:v>5427.13</c:v>
                </c:pt>
                <c:pt idx="51">
                  <c:v>5399.22</c:v>
                </c:pt>
                <c:pt idx="52">
                  <c:v>5459.1</c:v>
                </c:pt>
                <c:pt idx="53">
                  <c:v>5463.54</c:v>
                </c:pt>
                <c:pt idx="54">
                  <c:v>5436.44</c:v>
                </c:pt>
                <c:pt idx="55">
                  <c:v>5522.3</c:v>
                </c:pt>
                <c:pt idx="56">
                  <c:v>5446.68</c:v>
                </c:pt>
                <c:pt idx="57">
                  <c:v>5346.56</c:v>
                </c:pt>
                <c:pt idx="58">
                  <c:v>5186.33</c:v>
                </c:pt>
                <c:pt idx="59">
                  <c:v>5240.03</c:v>
                </c:pt>
                <c:pt idx="60">
                  <c:v>5199.5</c:v>
                </c:pt>
                <c:pt idx="61">
                  <c:v>5319.31</c:v>
                </c:pt>
                <c:pt idx="62">
                  <c:v>5344.16</c:v>
                </c:pt>
                <c:pt idx="63">
                  <c:v>5344.39</c:v>
                </c:pt>
                <c:pt idx="64">
                  <c:v>5434.43</c:v>
                </c:pt>
                <c:pt idx="65">
                  <c:v>5455.21</c:v>
                </c:pt>
                <c:pt idx="66">
                  <c:v>5543.22</c:v>
                </c:pt>
                <c:pt idx="67">
                  <c:v>5554.25</c:v>
                </c:pt>
                <c:pt idx="68">
                  <c:v>5608.25</c:v>
                </c:pt>
                <c:pt idx="69">
                  <c:v>5597.12</c:v>
                </c:pt>
                <c:pt idx="70">
                  <c:v>5620.85</c:v>
                </c:pt>
                <c:pt idx="71">
                  <c:v>5570.64</c:v>
                </c:pt>
                <c:pt idx="72">
                  <c:v>5634.61</c:v>
                </c:pt>
                <c:pt idx="73">
                  <c:v>5616.84</c:v>
                </c:pt>
                <c:pt idx="74">
                  <c:v>5625.8</c:v>
                </c:pt>
                <c:pt idx="75">
                  <c:v>5592.18</c:v>
                </c:pt>
                <c:pt idx="76">
                  <c:v>5591.96</c:v>
                </c:pt>
                <c:pt idx="77">
                  <c:v>5648.4</c:v>
                </c:pt>
                <c:pt idx="78">
                  <c:v>5528.93</c:v>
                </c:pt>
                <c:pt idx="79">
                  <c:v>5520.07</c:v>
                </c:pt>
                <c:pt idx="80">
                  <c:v>5503.41</c:v>
                </c:pt>
                <c:pt idx="81">
                  <c:v>5408.42</c:v>
                </c:pt>
                <c:pt idx="82">
                  <c:v>5471.05</c:v>
                </c:pt>
                <c:pt idx="83">
                  <c:v>5495.52</c:v>
                </c:pt>
                <c:pt idx="84">
                  <c:v>5554.13</c:v>
                </c:pt>
                <c:pt idx="85">
                  <c:v>5595.76</c:v>
                </c:pt>
                <c:pt idx="86">
                  <c:v>5626.02</c:v>
                </c:pt>
                <c:pt idx="87">
                  <c:v>5633.09</c:v>
                </c:pt>
                <c:pt idx="88">
                  <c:v>5634.58</c:v>
                </c:pt>
                <c:pt idx="89">
                  <c:v>5618.26</c:v>
                </c:pt>
                <c:pt idx="90">
                  <c:v>5713.64</c:v>
                </c:pt>
                <c:pt idx="91">
                  <c:v>5702.55</c:v>
                </c:pt>
                <c:pt idx="92">
                  <c:v>5718.57</c:v>
                </c:pt>
                <c:pt idx="93">
                  <c:v>5732.93</c:v>
                </c:pt>
                <c:pt idx="94">
                  <c:v>5722.26</c:v>
                </c:pt>
                <c:pt idx="95">
                  <c:v>5745.37</c:v>
                </c:pt>
                <c:pt idx="96">
                  <c:v>5738.17</c:v>
                </c:pt>
                <c:pt idx="97">
                  <c:v>5762.48</c:v>
                </c:pt>
                <c:pt idx="98">
                  <c:v>5708.75</c:v>
                </c:pt>
                <c:pt idx="99">
                  <c:v>5709.54</c:v>
                </c:pt>
                <c:pt idx="100">
                  <c:v>5699.94</c:v>
                </c:pt>
                <c:pt idx="101">
                  <c:v>5751.07</c:v>
                </c:pt>
                <c:pt idx="102">
                  <c:v>5695.94</c:v>
                </c:pt>
                <c:pt idx="103">
                  <c:v>5751.13</c:v>
                </c:pt>
                <c:pt idx="104">
                  <c:v>5792.04</c:v>
                </c:pt>
                <c:pt idx="105">
                  <c:v>5780.05</c:v>
                </c:pt>
                <c:pt idx="106">
                  <c:v>5815.03</c:v>
                </c:pt>
                <c:pt idx="107">
                  <c:v>5859.85</c:v>
                </c:pt>
                <c:pt idx="108">
                  <c:v>5815.26</c:v>
                </c:pt>
                <c:pt idx="109">
                  <c:v>5842.47</c:v>
                </c:pt>
                <c:pt idx="110">
                  <c:v>5841.47</c:v>
                </c:pt>
                <c:pt idx="111">
                  <c:v>5864.67</c:v>
                </c:pt>
                <c:pt idx="112">
                  <c:v>5853.98</c:v>
                </c:pt>
                <c:pt idx="113">
                  <c:v>5851.2</c:v>
                </c:pt>
                <c:pt idx="114">
                  <c:v>5797.42</c:v>
                </c:pt>
                <c:pt idx="115">
                  <c:v>5809.86</c:v>
                </c:pt>
                <c:pt idx="116">
                  <c:v>5808.12</c:v>
                </c:pt>
                <c:pt idx="117">
                  <c:v>5823.52</c:v>
                </c:pt>
                <c:pt idx="118">
                  <c:v>5832.92</c:v>
                </c:pt>
                <c:pt idx="119">
                  <c:v>5813.67</c:v>
                </c:pt>
                <c:pt idx="120">
                  <c:v>5705.45</c:v>
                </c:pt>
                <c:pt idx="121">
                  <c:v>5728.8</c:v>
                </c:pt>
                <c:pt idx="122">
                  <c:v>5712.69</c:v>
                </c:pt>
                <c:pt idx="123">
                  <c:v>5782.76</c:v>
                </c:pt>
                <c:pt idx="124">
                  <c:v>5929.04</c:v>
                </c:pt>
                <c:pt idx="125">
                  <c:v>5973.1</c:v>
                </c:pt>
                <c:pt idx="126">
                  <c:v>5995.54</c:v>
                </c:pt>
                <c:pt idx="127">
                  <c:v>6001.35</c:v>
                </c:pt>
                <c:pt idx="128">
                  <c:v>5983.99</c:v>
                </c:pt>
                <c:pt idx="129">
                  <c:v>5985.38</c:v>
                </c:pt>
                <c:pt idx="130">
                  <c:v>5949.17</c:v>
                </c:pt>
                <c:pt idx="131">
                  <c:v>5870.62</c:v>
                </c:pt>
                <c:pt idx="132">
                  <c:v>5893.62</c:v>
                </c:pt>
                <c:pt idx="133">
                  <c:v>5916.98</c:v>
                </c:pt>
                <c:pt idx="134">
                  <c:v>5917.11</c:v>
                </c:pt>
                <c:pt idx="135">
                  <c:v>5948.71</c:v>
                </c:pt>
                <c:pt idx="136">
                  <c:v>5969.34</c:v>
                </c:pt>
                <c:pt idx="137">
                  <c:v>5987.37</c:v>
                </c:pt>
                <c:pt idx="138">
                  <c:v>6021.63</c:v>
                </c:pt>
                <c:pt idx="139">
                  <c:v>5998.74</c:v>
                </c:pt>
                <c:pt idx="140">
                  <c:v>6032.38</c:v>
                </c:pt>
                <c:pt idx="141">
                  <c:v>6047.15</c:v>
                </c:pt>
                <c:pt idx="142">
                  <c:v>6049.88</c:v>
                </c:pt>
                <c:pt idx="143">
                  <c:v>6086.49</c:v>
                </c:pt>
                <c:pt idx="144">
                  <c:v>6075.11</c:v>
                </c:pt>
                <c:pt idx="145">
                  <c:v>6090.27</c:v>
                </c:pt>
                <c:pt idx="146">
                  <c:v>6052.85</c:v>
                </c:pt>
                <c:pt idx="147">
                  <c:v>6034.91</c:v>
                </c:pt>
                <c:pt idx="148">
                  <c:v>6084.19</c:v>
                </c:pt>
                <c:pt idx="149">
                  <c:v>6051.25</c:v>
                </c:pt>
                <c:pt idx="150">
                  <c:v>6051.09</c:v>
                </c:pt>
                <c:pt idx="151">
                  <c:v>6074.08</c:v>
                </c:pt>
                <c:pt idx="152">
                  <c:v>6050.61</c:v>
                </c:pt>
                <c:pt idx="153">
                  <c:v>5872.16</c:v>
                </c:pt>
                <c:pt idx="154">
                  <c:v>5867.08</c:v>
                </c:pt>
                <c:pt idx="155">
                  <c:v>5930.85</c:v>
                </c:pt>
                <c:pt idx="156">
                  <c:v>5974.07</c:v>
                </c:pt>
                <c:pt idx="157">
                  <c:v>6040.04</c:v>
                </c:pt>
                <c:pt idx="158">
                  <c:v>6037.59</c:v>
                </c:pt>
                <c:pt idx="159">
                  <c:v>5970.84</c:v>
                </c:pt>
                <c:pt idx="160">
                  <c:v>5906.94</c:v>
                </c:pt>
                <c:pt idx="161">
                  <c:v>5881.63</c:v>
                </c:pt>
                <c:pt idx="162">
                  <c:v>5868.55</c:v>
                </c:pt>
                <c:pt idx="163">
                  <c:v>5942.47</c:v>
                </c:pt>
                <c:pt idx="164">
                  <c:v>5975.38</c:v>
                </c:pt>
                <c:pt idx="165">
                  <c:v>5909.03</c:v>
                </c:pt>
                <c:pt idx="166">
                  <c:v>5918.25</c:v>
                </c:pt>
                <c:pt idx="167">
                  <c:v>5827.04</c:v>
                </c:pt>
                <c:pt idx="168">
                  <c:v>5836.22</c:v>
                </c:pt>
                <c:pt idx="169">
                  <c:v>5842.91</c:v>
                </c:pt>
                <c:pt idx="170">
                  <c:v>5949.91</c:v>
                </c:pt>
                <c:pt idx="171">
                  <c:v>5937.34</c:v>
                </c:pt>
                <c:pt idx="172">
                  <c:v>5996.66</c:v>
                </c:pt>
                <c:pt idx="173">
                  <c:v>6049.24</c:v>
                </c:pt>
                <c:pt idx="174">
                  <c:v>6086.37</c:v>
                </c:pt>
                <c:pt idx="175">
                  <c:v>6118.71</c:v>
                </c:pt>
                <c:pt idx="176">
                  <c:v>6101.24</c:v>
                </c:pt>
                <c:pt idx="177">
                  <c:v>6012.28</c:v>
                </c:pt>
                <c:pt idx="178">
                  <c:v>6067.7</c:v>
                </c:pt>
                <c:pt idx="179">
                  <c:v>6039.31</c:v>
                </c:pt>
                <c:pt idx="180">
                  <c:v>6071.17</c:v>
                </c:pt>
                <c:pt idx="181">
                  <c:v>6040.53</c:v>
                </c:pt>
                <c:pt idx="182">
                  <c:v>5994.57</c:v>
                </c:pt>
                <c:pt idx="183">
                  <c:v>6037.88</c:v>
                </c:pt>
                <c:pt idx="184">
                  <c:v>6061.48</c:v>
                </c:pt>
                <c:pt idx="185">
                  <c:v>6083.57</c:v>
                </c:pt>
                <c:pt idx="186">
                  <c:v>6025.99</c:v>
                </c:pt>
                <c:pt idx="187">
                  <c:v>6066.44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B-4209-B7E2-7CE78E39CE70}"/>
            </c:ext>
          </c:extLst>
        </c:ser>
        <c:ser>
          <c:idx val="1"/>
          <c:order val="1"/>
          <c:tx>
            <c:strRef>
              <c:f>MACD!$P$4</c:f>
              <c:strCache>
                <c:ptCount val="1"/>
                <c:pt idx="0">
                  <c:v>12 Day EMA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MACD!$N$5:$N$192</c:f>
              <c:numCache>
                <c:formatCode>m/d/yyyy</c:formatCode>
                <c:ptCount val="188"/>
                <c:pt idx="0">
                  <c:v>45422</c:v>
                </c:pt>
                <c:pt idx="1">
                  <c:v>45425</c:v>
                </c:pt>
                <c:pt idx="2">
                  <c:v>45426</c:v>
                </c:pt>
                <c:pt idx="3">
                  <c:v>45427</c:v>
                </c:pt>
                <c:pt idx="4">
                  <c:v>45428</c:v>
                </c:pt>
                <c:pt idx="5">
                  <c:v>45429</c:v>
                </c:pt>
                <c:pt idx="6">
                  <c:v>45432</c:v>
                </c:pt>
                <c:pt idx="7">
                  <c:v>45433</c:v>
                </c:pt>
                <c:pt idx="8">
                  <c:v>45434</c:v>
                </c:pt>
                <c:pt idx="9">
                  <c:v>45435</c:v>
                </c:pt>
                <c:pt idx="10">
                  <c:v>45436</c:v>
                </c:pt>
                <c:pt idx="11">
                  <c:v>45440</c:v>
                </c:pt>
                <c:pt idx="12">
                  <c:v>45441</c:v>
                </c:pt>
                <c:pt idx="13">
                  <c:v>45442</c:v>
                </c:pt>
                <c:pt idx="14">
                  <c:v>45443</c:v>
                </c:pt>
                <c:pt idx="15">
                  <c:v>45446</c:v>
                </c:pt>
                <c:pt idx="16">
                  <c:v>45447</c:v>
                </c:pt>
                <c:pt idx="17">
                  <c:v>45448</c:v>
                </c:pt>
                <c:pt idx="18">
                  <c:v>45449</c:v>
                </c:pt>
                <c:pt idx="19">
                  <c:v>45450</c:v>
                </c:pt>
                <c:pt idx="20">
                  <c:v>45453</c:v>
                </c:pt>
                <c:pt idx="21">
                  <c:v>45454</c:v>
                </c:pt>
                <c:pt idx="22">
                  <c:v>45455</c:v>
                </c:pt>
                <c:pt idx="23">
                  <c:v>45456</c:v>
                </c:pt>
                <c:pt idx="24">
                  <c:v>45457</c:v>
                </c:pt>
                <c:pt idx="25">
                  <c:v>45460</c:v>
                </c:pt>
                <c:pt idx="26">
                  <c:v>45461</c:v>
                </c:pt>
                <c:pt idx="27">
                  <c:v>45463</c:v>
                </c:pt>
                <c:pt idx="28">
                  <c:v>45464</c:v>
                </c:pt>
                <c:pt idx="29">
                  <c:v>45467</c:v>
                </c:pt>
                <c:pt idx="30">
                  <c:v>45468</c:v>
                </c:pt>
                <c:pt idx="31">
                  <c:v>45469</c:v>
                </c:pt>
                <c:pt idx="32">
                  <c:v>45470</c:v>
                </c:pt>
                <c:pt idx="33">
                  <c:v>45471</c:v>
                </c:pt>
                <c:pt idx="34">
                  <c:v>45474</c:v>
                </c:pt>
                <c:pt idx="35">
                  <c:v>45475</c:v>
                </c:pt>
                <c:pt idx="36">
                  <c:v>45476</c:v>
                </c:pt>
                <c:pt idx="37">
                  <c:v>45478</c:v>
                </c:pt>
                <c:pt idx="38">
                  <c:v>45481</c:v>
                </c:pt>
                <c:pt idx="39">
                  <c:v>45482</c:v>
                </c:pt>
                <c:pt idx="40">
                  <c:v>45483</c:v>
                </c:pt>
                <c:pt idx="41">
                  <c:v>45484</c:v>
                </c:pt>
                <c:pt idx="42">
                  <c:v>45485</c:v>
                </c:pt>
                <c:pt idx="43">
                  <c:v>45488</c:v>
                </c:pt>
                <c:pt idx="44">
                  <c:v>45489</c:v>
                </c:pt>
                <c:pt idx="45">
                  <c:v>45490</c:v>
                </c:pt>
                <c:pt idx="46">
                  <c:v>45491</c:v>
                </c:pt>
                <c:pt idx="47">
                  <c:v>45492</c:v>
                </c:pt>
                <c:pt idx="48">
                  <c:v>45495</c:v>
                </c:pt>
                <c:pt idx="49">
                  <c:v>45496</c:v>
                </c:pt>
                <c:pt idx="50">
                  <c:v>45497</c:v>
                </c:pt>
                <c:pt idx="51">
                  <c:v>45498</c:v>
                </c:pt>
                <c:pt idx="52">
                  <c:v>45499</c:v>
                </c:pt>
                <c:pt idx="53">
                  <c:v>45502</c:v>
                </c:pt>
                <c:pt idx="54">
                  <c:v>45503</c:v>
                </c:pt>
                <c:pt idx="55">
                  <c:v>45504</c:v>
                </c:pt>
                <c:pt idx="56">
                  <c:v>45505</c:v>
                </c:pt>
                <c:pt idx="57">
                  <c:v>45506</c:v>
                </c:pt>
                <c:pt idx="58">
                  <c:v>45509</c:v>
                </c:pt>
                <c:pt idx="59">
                  <c:v>45510</c:v>
                </c:pt>
                <c:pt idx="60">
                  <c:v>45511</c:v>
                </c:pt>
                <c:pt idx="61">
                  <c:v>45512</c:v>
                </c:pt>
                <c:pt idx="62">
                  <c:v>45513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45523</c:v>
                </c:pt>
                <c:pt idx="69">
                  <c:v>45524</c:v>
                </c:pt>
                <c:pt idx="70">
                  <c:v>45525</c:v>
                </c:pt>
                <c:pt idx="71">
                  <c:v>45526</c:v>
                </c:pt>
                <c:pt idx="72">
                  <c:v>45527</c:v>
                </c:pt>
                <c:pt idx="73">
                  <c:v>45530</c:v>
                </c:pt>
                <c:pt idx="74">
                  <c:v>45531</c:v>
                </c:pt>
                <c:pt idx="75">
                  <c:v>45532</c:v>
                </c:pt>
                <c:pt idx="76">
                  <c:v>45533</c:v>
                </c:pt>
                <c:pt idx="77">
                  <c:v>45534</c:v>
                </c:pt>
                <c:pt idx="78">
                  <c:v>45538</c:v>
                </c:pt>
                <c:pt idx="79">
                  <c:v>45539</c:v>
                </c:pt>
                <c:pt idx="80">
                  <c:v>45540</c:v>
                </c:pt>
                <c:pt idx="81">
                  <c:v>45541</c:v>
                </c:pt>
                <c:pt idx="82">
                  <c:v>45544</c:v>
                </c:pt>
                <c:pt idx="83">
                  <c:v>45545</c:v>
                </c:pt>
                <c:pt idx="84">
                  <c:v>45546</c:v>
                </c:pt>
                <c:pt idx="85">
                  <c:v>45547</c:v>
                </c:pt>
                <c:pt idx="86">
                  <c:v>45548</c:v>
                </c:pt>
                <c:pt idx="87">
                  <c:v>45551</c:v>
                </c:pt>
                <c:pt idx="88">
                  <c:v>45552</c:v>
                </c:pt>
                <c:pt idx="89">
                  <c:v>45553</c:v>
                </c:pt>
                <c:pt idx="90">
                  <c:v>45554</c:v>
                </c:pt>
                <c:pt idx="91">
                  <c:v>45555</c:v>
                </c:pt>
                <c:pt idx="92">
                  <c:v>45558</c:v>
                </c:pt>
                <c:pt idx="93">
                  <c:v>45559</c:v>
                </c:pt>
                <c:pt idx="94">
                  <c:v>45560</c:v>
                </c:pt>
                <c:pt idx="95">
                  <c:v>45561</c:v>
                </c:pt>
                <c:pt idx="96">
                  <c:v>45562</c:v>
                </c:pt>
                <c:pt idx="97">
                  <c:v>45565</c:v>
                </c:pt>
                <c:pt idx="98">
                  <c:v>45566</c:v>
                </c:pt>
                <c:pt idx="99">
                  <c:v>45567</c:v>
                </c:pt>
                <c:pt idx="100">
                  <c:v>45568</c:v>
                </c:pt>
                <c:pt idx="101">
                  <c:v>45569</c:v>
                </c:pt>
                <c:pt idx="102">
                  <c:v>45572</c:v>
                </c:pt>
                <c:pt idx="103">
                  <c:v>45573</c:v>
                </c:pt>
                <c:pt idx="104">
                  <c:v>45574</c:v>
                </c:pt>
                <c:pt idx="105">
                  <c:v>45575</c:v>
                </c:pt>
                <c:pt idx="106">
                  <c:v>45576</c:v>
                </c:pt>
                <c:pt idx="107">
                  <c:v>45579</c:v>
                </c:pt>
                <c:pt idx="108">
                  <c:v>45580</c:v>
                </c:pt>
                <c:pt idx="109">
                  <c:v>45581</c:v>
                </c:pt>
                <c:pt idx="110">
                  <c:v>45582</c:v>
                </c:pt>
                <c:pt idx="111">
                  <c:v>45583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45593</c:v>
                </c:pt>
                <c:pt idx="118">
                  <c:v>45594</c:v>
                </c:pt>
                <c:pt idx="119">
                  <c:v>45595</c:v>
                </c:pt>
                <c:pt idx="120">
                  <c:v>45596</c:v>
                </c:pt>
                <c:pt idx="121">
                  <c:v>45597</c:v>
                </c:pt>
                <c:pt idx="122">
                  <c:v>45600</c:v>
                </c:pt>
                <c:pt idx="123">
                  <c:v>45601</c:v>
                </c:pt>
                <c:pt idx="124">
                  <c:v>45602</c:v>
                </c:pt>
                <c:pt idx="125">
                  <c:v>45603</c:v>
                </c:pt>
                <c:pt idx="126">
                  <c:v>45604</c:v>
                </c:pt>
                <c:pt idx="127">
                  <c:v>45607</c:v>
                </c:pt>
                <c:pt idx="128">
                  <c:v>45608</c:v>
                </c:pt>
                <c:pt idx="129">
                  <c:v>45609</c:v>
                </c:pt>
                <c:pt idx="130">
                  <c:v>45610</c:v>
                </c:pt>
                <c:pt idx="131">
                  <c:v>45611</c:v>
                </c:pt>
                <c:pt idx="132">
                  <c:v>45614</c:v>
                </c:pt>
                <c:pt idx="133">
                  <c:v>45615</c:v>
                </c:pt>
                <c:pt idx="134">
                  <c:v>45616</c:v>
                </c:pt>
                <c:pt idx="135">
                  <c:v>45617</c:v>
                </c:pt>
                <c:pt idx="136">
                  <c:v>45618</c:v>
                </c:pt>
                <c:pt idx="137">
                  <c:v>45621</c:v>
                </c:pt>
                <c:pt idx="138">
                  <c:v>45622</c:v>
                </c:pt>
                <c:pt idx="139">
                  <c:v>45623</c:v>
                </c:pt>
                <c:pt idx="140">
                  <c:v>45625</c:v>
                </c:pt>
                <c:pt idx="141">
                  <c:v>45628</c:v>
                </c:pt>
                <c:pt idx="142">
                  <c:v>45629</c:v>
                </c:pt>
                <c:pt idx="143">
                  <c:v>45630</c:v>
                </c:pt>
                <c:pt idx="144">
                  <c:v>45631</c:v>
                </c:pt>
                <c:pt idx="145">
                  <c:v>45632</c:v>
                </c:pt>
                <c:pt idx="146">
                  <c:v>45635</c:v>
                </c:pt>
                <c:pt idx="147">
                  <c:v>45636</c:v>
                </c:pt>
                <c:pt idx="148">
                  <c:v>45637</c:v>
                </c:pt>
                <c:pt idx="149">
                  <c:v>45638</c:v>
                </c:pt>
                <c:pt idx="150">
                  <c:v>45639</c:v>
                </c:pt>
                <c:pt idx="151">
                  <c:v>45642</c:v>
                </c:pt>
                <c:pt idx="152">
                  <c:v>45643</c:v>
                </c:pt>
                <c:pt idx="153">
                  <c:v>45644</c:v>
                </c:pt>
                <c:pt idx="154">
                  <c:v>45645</c:v>
                </c:pt>
                <c:pt idx="155">
                  <c:v>45646</c:v>
                </c:pt>
                <c:pt idx="156">
                  <c:v>45649</c:v>
                </c:pt>
                <c:pt idx="157">
                  <c:v>45650</c:v>
                </c:pt>
                <c:pt idx="158">
                  <c:v>45652</c:v>
                </c:pt>
                <c:pt idx="159">
                  <c:v>45653</c:v>
                </c:pt>
                <c:pt idx="160">
                  <c:v>45656</c:v>
                </c:pt>
                <c:pt idx="161">
                  <c:v>45657</c:v>
                </c:pt>
                <c:pt idx="162">
                  <c:v>45659</c:v>
                </c:pt>
                <c:pt idx="163">
                  <c:v>45660</c:v>
                </c:pt>
                <c:pt idx="164">
                  <c:v>45663</c:v>
                </c:pt>
                <c:pt idx="165">
                  <c:v>45664</c:v>
                </c:pt>
                <c:pt idx="166">
                  <c:v>45665</c:v>
                </c:pt>
                <c:pt idx="167">
                  <c:v>45667</c:v>
                </c:pt>
                <c:pt idx="168">
                  <c:v>45670</c:v>
                </c:pt>
                <c:pt idx="169">
                  <c:v>45671</c:v>
                </c:pt>
                <c:pt idx="170">
                  <c:v>45672</c:v>
                </c:pt>
                <c:pt idx="171">
                  <c:v>45673</c:v>
                </c:pt>
                <c:pt idx="172">
                  <c:v>45674</c:v>
                </c:pt>
                <c:pt idx="173">
                  <c:v>45678</c:v>
                </c:pt>
                <c:pt idx="174">
                  <c:v>45679</c:v>
                </c:pt>
                <c:pt idx="175">
                  <c:v>45680</c:v>
                </c:pt>
                <c:pt idx="176">
                  <c:v>45681</c:v>
                </c:pt>
                <c:pt idx="177">
                  <c:v>45684</c:v>
                </c:pt>
                <c:pt idx="178">
                  <c:v>45685</c:v>
                </c:pt>
                <c:pt idx="179">
                  <c:v>45686</c:v>
                </c:pt>
                <c:pt idx="180">
                  <c:v>45687</c:v>
                </c:pt>
                <c:pt idx="181">
                  <c:v>45688</c:v>
                </c:pt>
                <c:pt idx="182">
                  <c:v>45691</c:v>
                </c:pt>
                <c:pt idx="183">
                  <c:v>45692</c:v>
                </c:pt>
                <c:pt idx="184">
                  <c:v>45693</c:v>
                </c:pt>
                <c:pt idx="185">
                  <c:v>45694</c:v>
                </c:pt>
                <c:pt idx="186">
                  <c:v>45695</c:v>
                </c:pt>
                <c:pt idx="187">
                  <c:v>45698</c:v>
                </c:pt>
              </c:numCache>
            </c:numRef>
          </c:cat>
          <c:val>
            <c:numRef>
              <c:f>MACD!$P$5:$P$192</c:f>
              <c:numCache>
                <c:formatCode>General</c:formatCode>
                <c:ptCount val="188"/>
                <c:pt idx="0">
                  <c:v>5222.68</c:v>
                </c:pt>
                <c:pt idx="1">
                  <c:v>5222.05</c:v>
                </c:pt>
                <c:pt idx="2">
                  <c:v>5230.26</c:v>
                </c:pt>
                <c:pt idx="3">
                  <c:v>5249.7325000000001</c:v>
                </c:pt>
                <c:pt idx="4">
                  <c:v>5259.2060000000001</c:v>
                </c:pt>
                <c:pt idx="5">
                  <c:v>5266.55</c:v>
                </c:pt>
                <c:pt idx="6">
                  <c:v>5272.49</c:v>
                </c:pt>
                <c:pt idx="7">
                  <c:v>5278.6049999999996</c:v>
                </c:pt>
                <c:pt idx="8">
                  <c:v>5281.7611111111109</c:v>
                </c:pt>
                <c:pt idx="9">
                  <c:v>5280.3690000000006</c:v>
                </c:pt>
                <c:pt idx="10">
                  <c:v>5282.5827272727274</c:v>
                </c:pt>
                <c:pt idx="11">
                  <c:v>5284.5375000000004</c:v>
                </c:pt>
                <c:pt idx="12">
                  <c:v>5281.8317307692314</c:v>
                </c:pt>
                <c:pt idx="13">
                  <c:v>5274.7006952662723</c:v>
                </c:pt>
                <c:pt idx="14">
                  <c:v>5275.1328959945386</c:v>
                </c:pt>
                <c:pt idx="15">
                  <c:v>5276.404758149225</c:v>
                </c:pt>
                <c:pt idx="16">
                  <c:v>5278.7024876647292</c:v>
                </c:pt>
                <c:pt idx="17">
                  <c:v>5290.2913357163097</c:v>
                </c:pt>
                <c:pt idx="18">
                  <c:v>5299.9326686830309</c:v>
                </c:pt>
                <c:pt idx="19">
                  <c:v>5307.1722581164104</c:v>
                </c:pt>
                <c:pt idx="20">
                  <c:v>5315.4211414831161</c:v>
                </c:pt>
                <c:pt idx="21">
                  <c:v>5324.6363504857136</c:v>
                </c:pt>
                <c:pt idx="22">
                  <c:v>5339.4661427186811</c:v>
                </c:pt>
                <c:pt idx="23">
                  <c:v>5353.9698130696534</c:v>
                </c:pt>
                <c:pt idx="24">
                  <c:v>5365.9129187512453</c:v>
                </c:pt>
                <c:pt idx="25">
                  <c:v>5382.423238943361</c:v>
                </c:pt>
                <c:pt idx="26">
                  <c:v>5398.5165867982287</c:v>
                </c:pt>
                <c:pt idx="27">
                  <c:v>5410.001727290809</c:v>
                </c:pt>
                <c:pt idx="28">
                  <c:v>5418.4045384768388</c:v>
                </c:pt>
                <c:pt idx="29">
                  <c:v>5422.9376864034793</c:v>
                </c:pt>
                <c:pt idx="30">
                  <c:v>5430.0703500337131</c:v>
                </c:pt>
                <c:pt idx="31">
                  <c:v>5437.4287577208343</c:v>
                </c:pt>
                <c:pt idx="32">
                  <c:v>5444.4197180714755</c:v>
                </c:pt>
                <c:pt idx="33">
                  <c:v>5446.8905306758634</c:v>
                </c:pt>
                <c:pt idx="34">
                  <c:v>5451.2289105718846</c:v>
                </c:pt>
                <c:pt idx="35">
                  <c:v>5460.1183089454407</c:v>
                </c:pt>
                <c:pt idx="36">
                  <c:v>5471.9493383384497</c:v>
                </c:pt>
                <c:pt idx="37">
                  <c:v>5486.6017478248423</c:v>
                </c:pt>
                <c:pt idx="38">
                  <c:v>5499.8707096979433</c:v>
                </c:pt>
                <c:pt idx="39">
                  <c:v>5511.7336774367213</c:v>
                </c:pt>
                <c:pt idx="40">
                  <c:v>5530.5300347541488</c:v>
                </c:pt>
                <c:pt idx="41">
                  <c:v>5538.8392601765872</c:v>
                </c:pt>
                <c:pt idx="42">
                  <c:v>5550.6101432263431</c:v>
                </c:pt>
                <c:pt idx="43">
                  <c:v>5563.0116596530597</c:v>
                </c:pt>
                <c:pt idx="44">
                  <c:v>5579.0406350910507</c:v>
                </c:pt>
                <c:pt idx="45">
                  <c:v>5580.4605373847353</c:v>
                </c:pt>
                <c:pt idx="46">
                  <c:v>5574.9419931716993</c:v>
                </c:pt>
                <c:pt idx="47">
                  <c:v>5564.1816865298997</c:v>
                </c:pt>
                <c:pt idx="48">
                  <c:v>5564.2168116791463</c:v>
                </c:pt>
                <c:pt idx="49">
                  <c:v>5562.9126868054318</c:v>
                </c:pt>
                <c:pt idx="50">
                  <c:v>5542.0230426815197</c:v>
                </c:pt>
                <c:pt idx="51">
                  <c:v>5520.0533438074399</c:v>
                </c:pt>
                <c:pt idx="52">
                  <c:v>5510.675906298603</c:v>
                </c:pt>
                <c:pt idx="53">
                  <c:v>5503.4242284065103</c:v>
                </c:pt>
                <c:pt idx="54">
                  <c:v>5493.118962497816</c:v>
                </c:pt>
                <c:pt idx="55">
                  <c:v>5497.6083528827676</c:v>
                </c:pt>
                <c:pt idx="56">
                  <c:v>5489.7732216700342</c:v>
                </c:pt>
                <c:pt idx="57">
                  <c:v>5467.7404183361832</c:v>
                </c:pt>
                <c:pt idx="58">
                  <c:v>5424.4465078229241</c:v>
                </c:pt>
                <c:pt idx="59">
                  <c:v>5396.0747373886279</c:v>
                </c:pt>
                <c:pt idx="60">
                  <c:v>5365.8324700980702</c:v>
                </c:pt>
                <c:pt idx="61">
                  <c:v>5358.6751670060594</c:v>
                </c:pt>
                <c:pt idx="62">
                  <c:v>5356.4420643897429</c:v>
                </c:pt>
                <c:pt idx="63">
                  <c:v>5354.5879006374744</c:v>
                </c:pt>
                <c:pt idx="64">
                  <c:v>5366.8713005394011</c:v>
                </c:pt>
                <c:pt idx="65">
                  <c:v>5380.4618696871858</c:v>
                </c:pt>
                <c:pt idx="66">
                  <c:v>5405.5015820430035</c:v>
                </c:pt>
                <c:pt idx="67">
                  <c:v>5428.3859540363874</c:v>
                </c:pt>
                <c:pt idx="68">
                  <c:v>5456.0573457230967</c:v>
                </c:pt>
                <c:pt idx="69">
                  <c:v>5477.7592925349281</c:v>
                </c:pt>
                <c:pt idx="70">
                  <c:v>5499.7732475295543</c:v>
                </c:pt>
                <c:pt idx="71">
                  <c:v>5510.6758248326996</c:v>
                </c:pt>
                <c:pt idx="72">
                  <c:v>5529.742621012284</c:v>
                </c:pt>
                <c:pt idx="73">
                  <c:v>5543.1422177796248</c:v>
                </c:pt>
                <c:pt idx="74">
                  <c:v>5555.8587996596825</c:v>
                </c:pt>
                <c:pt idx="75">
                  <c:v>5561.4466766351161</c:v>
                </c:pt>
                <c:pt idx="76">
                  <c:v>5566.1410340758675</c:v>
                </c:pt>
                <c:pt idx="77">
                  <c:v>5578.7962596026573</c:v>
                </c:pt>
                <c:pt idx="78">
                  <c:v>5571.1245273560944</c:v>
                </c:pt>
                <c:pt idx="79">
                  <c:v>5563.2699846859259</c:v>
                </c:pt>
                <c:pt idx="80">
                  <c:v>5554.0607562727064</c:v>
                </c:pt>
                <c:pt idx="81">
                  <c:v>5531.6544860769054</c:v>
                </c:pt>
                <c:pt idx="82">
                  <c:v>5522.3307189881507</c:v>
                </c:pt>
                <c:pt idx="83">
                  <c:v>5518.2059929899733</c:v>
                </c:pt>
                <c:pt idx="84">
                  <c:v>5523.7327632992083</c:v>
                </c:pt>
                <c:pt idx="85">
                  <c:v>5534.8138766377915</c:v>
                </c:pt>
                <c:pt idx="86">
                  <c:v>5548.8455879242856</c:v>
                </c:pt>
                <c:pt idx="87">
                  <c:v>5561.8062667051645</c:v>
                </c:pt>
                <c:pt idx="88">
                  <c:v>5573.0022256736011</c:v>
                </c:pt>
                <c:pt idx="89">
                  <c:v>5579.9649601853544</c:v>
                </c:pt>
                <c:pt idx="90">
                  <c:v>5600.5303509260693</c:v>
                </c:pt>
                <c:pt idx="91">
                  <c:v>5616.2256815528281</c:v>
                </c:pt>
                <c:pt idx="92">
                  <c:v>5631.9709613139312</c:v>
                </c:pt>
                <c:pt idx="93">
                  <c:v>5647.5031211117876</c:v>
                </c:pt>
                <c:pt idx="94">
                  <c:v>5659.0041794022818</c:v>
                </c:pt>
                <c:pt idx="95">
                  <c:v>5672.2912287250074</c:v>
                </c:pt>
                <c:pt idx="96">
                  <c:v>5682.4264243057751</c:v>
                </c:pt>
                <c:pt idx="97">
                  <c:v>5694.7423590279632</c:v>
                </c:pt>
                <c:pt idx="98">
                  <c:v>5696.8973807159691</c:v>
                </c:pt>
                <c:pt idx="99">
                  <c:v>5698.8423990673582</c:v>
                </c:pt>
                <c:pt idx="100">
                  <c:v>5699.0112607493029</c:v>
                </c:pt>
                <c:pt idx="101">
                  <c:v>5707.0202975571028</c:v>
                </c:pt>
                <c:pt idx="102">
                  <c:v>5705.3156363944718</c:v>
                </c:pt>
                <c:pt idx="103">
                  <c:v>5712.3640000260912</c:v>
                </c:pt>
                <c:pt idx="104">
                  <c:v>5724.6218461759236</c:v>
                </c:pt>
                <c:pt idx="105">
                  <c:v>5733.1492544565508</c:v>
                </c:pt>
                <c:pt idx="106">
                  <c:v>5745.7462922324657</c:v>
                </c:pt>
                <c:pt idx="107">
                  <c:v>5763.3007088120867</c:v>
                </c:pt>
                <c:pt idx="108">
                  <c:v>5771.2944459179198</c:v>
                </c:pt>
                <c:pt idx="109">
                  <c:v>5782.2445311613164</c:v>
                </c:pt>
                <c:pt idx="110">
                  <c:v>5791.3561417518831</c:v>
                </c:pt>
                <c:pt idx="111">
                  <c:v>5802.6351968669778</c:v>
                </c:pt>
                <c:pt idx="112">
                  <c:v>5810.5343973489807</c:v>
                </c:pt>
                <c:pt idx="113">
                  <c:v>5816.7906439106764</c:v>
                </c:pt>
                <c:pt idx="114">
                  <c:v>5813.8105448474953</c:v>
                </c:pt>
                <c:pt idx="115">
                  <c:v>5813.2027687171112</c:v>
                </c:pt>
                <c:pt idx="116">
                  <c:v>5812.420804299094</c:v>
                </c:pt>
                <c:pt idx="117">
                  <c:v>5814.1283728684639</c:v>
                </c:pt>
                <c:pt idx="118">
                  <c:v>5817.0193924271616</c:v>
                </c:pt>
                <c:pt idx="119">
                  <c:v>5816.5041012845213</c:v>
                </c:pt>
                <c:pt idx="120">
                  <c:v>5799.4188549330565</c:v>
                </c:pt>
                <c:pt idx="121">
                  <c:v>5788.554415712586</c:v>
                </c:pt>
                <c:pt idx="122">
                  <c:v>5776.8829671414187</c:v>
                </c:pt>
                <c:pt idx="123">
                  <c:v>5777.7871260427391</c:v>
                </c:pt>
                <c:pt idx="124">
                  <c:v>5801.056798959241</c:v>
                </c:pt>
                <c:pt idx="125">
                  <c:v>5827.5249837347428</c:v>
                </c:pt>
                <c:pt idx="126">
                  <c:v>5853.3734477755515</c:v>
                </c:pt>
                <c:pt idx="127">
                  <c:v>5876.1390711946979</c:v>
                </c:pt>
                <c:pt idx="128">
                  <c:v>5892.7315217801288</c:v>
                </c:pt>
                <c:pt idx="129">
                  <c:v>5906.9851338139551</c:v>
                </c:pt>
                <c:pt idx="130">
                  <c:v>5913.4751132271931</c:v>
                </c:pt>
                <c:pt idx="131">
                  <c:v>5906.8820188845484</c:v>
                </c:pt>
                <c:pt idx="132">
                  <c:v>5904.8417082869255</c:v>
                </c:pt>
                <c:pt idx="133">
                  <c:v>5906.7091377812449</c:v>
                </c:pt>
                <c:pt idx="134">
                  <c:v>5908.3092704302844</c:v>
                </c:pt>
                <c:pt idx="135">
                  <c:v>5914.5247672871637</c:v>
                </c:pt>
                <c:pt idx="136">
                  <c:v>5922.9578800122154</c:v>
                </c:pt>
                <c:pt idx="137">
                  <c:v>5932.867436933413</c:v>
                </c:pt>
                <c:pt idx="138">
                  <c:v>5946.5232158667341</c:v>
                </c:pt>
                <c:pt idx="139">
                  <c:v>5954.5565672718521</c:v>
                </c:pt>
                <c:pt idx="140">
                  <c:v>5966.5294030761825</c:v>
                </c:pt>
                <c:pt idx="141">
                  <c:v>5978.9325718336931</c:v>
                </c:pt>
                <c:pt idx="142">
                  <c:v>5989.8475607823557</c:v>
                </c:pt>
                <c:pt idx="143">
                  <c:v>6004.7156283543009</c:v>
                </c:pt>
                <c:pt idx="144">
                  <c:v>6015.5455316844082</c:v>
                </c:pt>
                <c:pt idx="145">
                  <c:v>6027.0416037329605</c:v>
                </c:pt>
                <c:pt idx="146">
                  <c:v>6031.0121262355824</c:v>
                </c:pt>
                <c:pt idx="147">
                  <c:v>6031.6117991224155</c:v>
                </c:pt>
                <c:pt idx="148">
                  <c:v>6039.7007531035824</c:v>
                </c:pt>
                <c:pt idx="149">
                  <c:v>6041.4775603184162</c:v>
                </c:pt>
                <c:pt idx="150">
                  <c:v>6042.9563971925063</c:v>
                </c:pt>
                <c:pt idx="151">
                  <c:v>6047.7446437782746</c:v>
                </c:pt>
                <c:pt idx="152">
                  <c:v>6048.1854678123864</c:v>
                </c:pt>
                <c:pt idx="153">
                  <c:v>6021.1046266104804</c:v>
                </c:pt>
                <c:pt idx="154">
                  <c:v>5997.4085302088679</c:v>
                </c:pt>
                <c:pt idx="155">
                  <c:v>5987.1687563305804</c:v>
                </c:pt>
                <c:pt idx="156">
                  <c:v>5985.1535630489525</c:v>
                </c:pt>
                <c:pt idx="157">
                  <c:v>5993.5976302721901</c:v>
                </c:pt>
                <c:pt idx="158">
                  <c:v>6000.3656871533913</c:v>
                </c:pt>
                <c:pt idx="159">
                  <c:v>5995.8232737451772</c:v>
                </c:pt>
                <c:pt idx="160">
                  <c:v>5982.1489239382272</c:v>
                </c:pt>
                <c:pt idx="161">
                  <c:v>5966.6844741015766</c:v>
                </c:pt>
                <c:pt idx="162">
                  <c:v>5951.5868627013342</c:v>
                </c:pt>
                <c:pt idx="163">
                  <c:v>5950.1842684395906</c:v>
                </c:pt>
                <c:pt idx="164">
                  <c:v>5954.0605348334993</c:v>
                </c:pt>
                <c:pt idx="165">
                  <c:v>5947.1327602437304</c:v>
                </c:pt>
                <c:pt idx="166">
                  <c:v>5942.6892586677723</c:v>
                </c:pt>
                <c:pt idx="167">
                  <c:v>5924.8970650265765</c:v>
                </c:pt>
                <c:pt idx="168">
                  <c:v>5911.2544396378726</c:v>
                </c:pt>
                <c:pt idx="169">
                  <c:v>5900.7399104628148</c:v>
                </c:pt>
                <c:pt idx="170">
                  <c:v>5908.3045396223815</c:v>
                </c:pt>
                <c:pt idx="171">
                  <c:v>5912.7715335266303</c:v>
                </c:pt>
                <c:pt idx="172">
                  <c:v>5925.6774514456101</c:v>
                </c:pt>
                <c:pt idx="173">
                  <c:v>5944.6870743001318</c:v>
                </c:pt>
                <c:pt idx="174">
                  <c:v>5966.4844474847268</c:v>
                </c:pt>
                <c:pt idx="175">
                  <c:v>5989.9037632563077</c:v>
                </c:pt>
                <c:pt idx="176">
                  <c:v>6007.0324150630295</c:v>
                </c:pt>
                <c:pt idx="177">
                  <c:v>6007.8397358225629</c:v>
                </c:pt>
                <c:pt idx="178">
                  <c:v>6017.0490072344764</c:v>
                </c:pt>
                <c:pt idx="179">
                  <c:v>6020.4737753522495</c:v>
                </c:pt>
                <c:pt idx="180">
                  <c:v>6028.2731945288269</c:v>
                </c:pt>
                <c:pt idx="181">
                  <c:v>6030.1588569090072</c:v>
                </c:pt>
                <c:pt idx="182">
                  <c:v>6024.6836481537757</c:v>
                </c:pt>
                <c:pt idx="183">
                  <c:v>6026.7138561301181</c:v>
                </c:pt>
                <c:pt idx="184">
                  <c:v>6032.062493648561</c:v>
                </c:pt>
                <c:pt idx="185">
                  <c:v>6039.986725394936</c:v>
                </c:pt>
                <c:pt idx="186">
                  <c:v>6037.8333830264846</c:v>
                </c:pt>
                <c:pt idx="187">
                  <c:v>6042.2344010224097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B-4209-B7E2-7CE78E39CE70}"/>
            </c:ext>
          </c:extLst>
        </c:ser>
        <c:ser>
          <c:idx val="2"/>
          <c:order val="2"/>
          <c:tx>
            <c:strRef>
              <c:f>MACD!$Q$4</c:f>
              <c:strCache>
                <c:ptCount val="1"/>
                <c:pt idx="0">
                  <c:v>26Day EMA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MACD!$N$5:$N$192</c:f>
              <c:numCache>
                <c:formatCode>m/d/yyyy</c:formatCode>
                <c:ptCount val="188"/>
                <c:pt idx="0">
                  <c:v>45422</c:v>
                </c:pt>
                <c:pt idx="1">
                  <c:v>45425</c:v>
                </c:pt>
                <c:pt idx="2">
                  <c:v>45426</c:v>
                </c:pt>
                <c:pt idx="3">
                  <c:v>45427</c:v>
                </c:pt>
                <c:pt idx="4">
                  <c:v>45428</c:v>
                </c:pt>
                <c:pt idx="5">
                  <c:v>45429</c:v>
                </c:pt>
                <c:pt idx="6">
                  <c:v>45432</c:v>
                </c:pt>
                <c:pt idx="7">
                  <c:v>45433</c:v>
                </c:pt>
                <c:pt idx="8">
                  <c:v>45434</c:v>
                </c:pt>
                <c:pt idx="9">
                  <c:v>45435</c:v>
                </c:pt>
                <c:pt idx="10">
                  <c:v>45436</c:v>
                </c:pt>
                <c:pt idx="11">
                  <c:v>45440</c:v>
                </c:pt>
                <c:pt idx="12">
                  <c:v>45441</c:v>
                </c:pt>
                <c:pt idx="13">
                  <c:v>45442</c:v>
                </c:pt>
                <c:pt idx="14">
                  <c:v>45443</c:v>
                </c:pt>
                <c:pt idx="15">
                  <c:v>45446</c:v>
                </c:pt>
                <c:pt idx="16">
                  <c:v>45447</c:v>
                </c:pt>
                <c:pt idx="17">
                  <c:v>45448</c:v>
                </c:pt>
                <c:pt idx="18">
                  <c:v>45449</c:v>
                </c:pt>
                <c:pt idx="19">
                  <c:v>45450</c:v>
                </c:pt>
                <c:pt idx="20">
                  <c:v>45453</c:v>
                </c:pt>
                <c:pt idx="21">
                  <c:v>45454</c:v>
                </c:pt>
                <c:pt idx="22">
                  <c:v>45455</c:v>
                </c:pt>
                <c:pt idx="23">
                  <c:v>45456</c:v>
                </c:pt>
                <c:pt idx="24">
                  <c:v>45457</c:v>
                </c:pt>
                <c:pt idx="25">
                  <c:v>45460</c:v>
                </c:pt>
                <c:pt idx="26">
                  <c:v>45461</c:v>
                </c:pt>
                <c:pt idx="27">
                  <c:v>45463</c:v>
                </c:pt>
                <c:pt idx="28">
                  <c:v>45464</c:v>
                </c:pt>
                <c:pt idx="29">
                  <c:v>45467</c:v>
                </c:pt>
                <c:pt idx="30">
                  <c:v>45468</c:v>
                </c:pt>
                <c:pt idx="31">
                  <c:v>45469</c:v>
                </c:pt>
                <c:pt idx="32">
                  <c:v>45470</c:v>
                </c:pt>
                <c:pt idx="33">
                  <c:v>45471</c:v>
                </c:pt>
                <c:pt idx="34">
                  <c:v>45474</c:v>
                </c:pt>
                <c:pt idx="35">
                  <c:v>45475</c:v>
                </c:pt>
                <c:pt idx="36">
                  <c:v>45476</c:v>
                </c:pt>
                <c:pt idx="37">
                  <c:v>45478</c:v>
                </c:pt>
                <c:pt idx="38">
                  <c:v>45481</c:v>
                </c:pt>
                <c:pt idx="39">
                  <c:v>45482</c:v>
                </c:pt>
                <c:pt idx="40">
                  <c:v>45483</c:v>
                </c:pt>
                <c:pt idx="41">
                  <c:v>45484</c:v>
                </c:pt>
                <c:pt idx="42">
                  <c:v>45485</c:v>
                </c:pt>
                <c:pt idx="43">
                  <c:v>45488</c:v>
                </c:pt>
                <c:pt idx="44">
                  <c:v>45489</c:v>
                </c:pt>
                <c:pt idx="45">
                  <c:v>45490</c:v>
                </c:pt>
                <c:pt idx="46">
                  <c:v>45491</c:v>
                </c:pt>
                <c:pt idx="47">
                  <c:v>45492</c:v>
                </c:pt>
                <c:pt idx="48">
                  <c:v>45495</c:v>
                </c:pt>
                <c:pt idx="49">
                  <c:v>45496</c:v>
                </c:pt>
                <c:pt idx="50">
                  <c:v>45497</c:v>
                </c:pt>
                <c:pt idx="51">
                  <c:v>45498</c:v>
                </c:pt>
                <c:pt idx="52">
                  <c:v>45499</c:v>
                </c:pt>
                <c:pt idx="53">
                  <c:v>45502</c:v>
                </c:pt>
                <c:pt idx="54">
                  <c:v>45503</c:v>
                </c:pt>
                <c:pt idx="55">
                  <c:v>45504</c:v>
                </c:pt>
                <c:pt idx="56">
                  <c:v>45505</c:v>
                </c:pt>
                <c:pt idx="57">
                  <c:v>45506</c:v>
                </c:pt>
                <c:pt idx="58">
                  <c:v>45509</c:v>
                </c:pt>
                <c:pt idx="59">
                  <c:v>45510</c:v>
                </c:pt>
                <c:pt idx="60">
                  <c:v>45511</c:v>
                </c:pt>
                <c:pt idx="61">
                  <c:v>45512</c:v>
                </c:pt>
                <c:pt idx="62">
                  <c:v>45513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45523</c:v>
                </c:pt>
                <c:pt idx="69">
                  <c:v>45524</c:v>
                </c:pt>
                <c:pt idx="70">
                  <c:v>45525</c:v>
                </c:pt>
                <c:pt idx="71">
                  <c:v>45526</c:v>
                </c:pt>
                <c:pt idx="72">
                  <c:v>45527</c:v>
                </c:pt>
                <c:pt idx="73">
                  <c:v>45530</c:v>
                </c:pt>
                <c:pt idx="74">
                  <c:v>45531</c:v>
                </c:pt>
                <c:pt idx="75">
                  <c:v>45532</c:v>
                </c:pt>
                <c:pt idx="76">
                  <c:v>45533</c:v>
                </c:pt>
                <c:pt idx="77">
                  <c:v>45534</c:v>
                </c:pt>
                <c:pt idx="78">
                  <c:v>45538</c:v>
                </c:pt>
                <c:pt idx="79">
                  <c:v>45539</c:v>
                </c:pt>
                <c:pt idx="80">
                  <c:v>45540</c:v>
                </c:pt>
                <c:pt idx="81">
                  <c:v>45541</c:v>
                </c:pt>
                <c:pt idx="82">
                  <c:v>45544</c:v>
                </c:pt>
                <c:pt idx="83">
                  <c:v>45545</c:v>
                </c:pt>
                <c:pt idx="84">
                  <c:v>45546</c:v>
                </c:pt>
                <c:pt idx="85">
                  <c:v>45547</c:v>
                </c:pt>
                <c:pt idx="86">
                  <c:v>45548</c:v>
                </c:pt>
                <c:pt idx="87">
                  <c:v>45551</c:v>
                </c:pt>
                <c:pt idx="88">
                  <c:v>45552</c:v>
                </c:pt>
                <c:pt idx="89">
                  <c:v>45553</c:v>
                </c:pt>
                <c:pt idx="90">
                  <c:v>45554</c:v>
                </c:pt>
                <c:pt idx="91">
                  <c:v>45555</c:v>
                </c:pt>
                <c:pt idx="92">
                  <c:v>45558</c:v>
                </c:pt>
                <c:pt idx="93">
                  <c:v>45559</c:v>
                </c:pt>
                <c:pt idx="94">
                  <c:v>45560</c:v>
                </c:pt>
                <c:pt idx="95">
                  <c:v>45561</c:v>
                </c:pt>
                <c:pt idx="96">
                  <c:v>45562</c:v>
                </c:pt>
                <c:pt idx="97">
                  <c:v>45565</c:v>
                </c:pt>
                <c:pt idx="98">
                  <c:v>45566</c:v>
                </c:pt>
                <c:pt idx="99">
                  <c:v>45567</c:v>
                </c:pt>
                <c:pt idx="100">
                  <c:v>45568</c:v>
                </c:pt>
                <c:pt idx="101">
                  <c:v>45569</c:v>
                </c:pt>
                <c:pt idx="102">
                  <c:v>45572</c:v>
                </c:pt>
                <c:pt idx="103">
                  <c:v>45573</c:v>
                </c:pt>
                <c:pt idx="104">
                  <c:v>45574</c:v>
                </c:pt>
                <c:pt idx="105">
                  <c:v>45575</c:v>
                </c:pt>
                <c:pt idx="106">
                  <c:v>45576</c:v>
                </c:pt>
                <c:pt idx="107">
                  <c:v>45579</c:v>
                </c:pt>
                <c:pt idx="108">
                  <c:v>45580</c:v>
                </c:pt>
                <c:pt idx="109">
                  <c:v>45581</c:v>
                </c:pt>
                <c:pt idx="110">
                  <c:v>45582</c:v>
                </c:pt>
                <c:pt idx="111">
                  <c:v>45583</c:v>
                </c:pt>
                <c:pt idx="112">
                  <c:v>45586</c:v>
                </c:pt>
                <c:pt idx="113">
                  <c:v>45587</c:v>
                </c:pt>
                <c:pt idx="114">
                  <c:v>45588</c:v>
                </c:pt>
                <c:pt idx="115">
                  <c:v>45589</c:v>
                </c:pt>
                <c:pt idx="116">
                  <c:v>45590</c:v>
                </c:pt>
                <c:pt idx="117">
                  <c:v>45593</c:v>
                </c:pt>
                <c:pt idx="118">
                  <c:v>45594</c:v>
                </c:pt>
                <c:pt idx="119">
                  <c:v>45595</c:v>
                </c:pt>
                <c:pt idx="120">
                  <c:v>45596</c:v>
                </c:pt>
                <c:pt idx="121">
                  <c:v>45597</c:v>
                </c:pt>
                <c:pt idx="122">
                  <c:v>45600</c:v>
                </c:pt>
                <c:pt idx="123">
                  <c:v>45601</c:v>
                </c:pt>
                <c:pt idx="124">
                  <c:v>45602</c:v>
                </c:pt>
                <c:pt idx="125">
                  <c:v>45603</c:v>
                </c:pt>
                <c:pt idx="126">
                  <c:v>45604</c:v>
                </c:pt>
                <c:pt idx="127">
                  <c:v>45607</c:v>
                </c:pt>
                <c:pt idx="128">
                  <c:v>45608</c:v>
                </c:pt>
                <c:pt idx="129">
                  <c:v>45609</c:v>
                </c:pt>
                <c:pt idx="130">
                  <c:v>45610</c:v>
                </c:pt>
                <c:pt idx="131">
                  <c:v>45611</c:v>
                </c:pt>
                <c:pt idx="132">
                  <c:v>45614</c:v>
                </c:pt>
                <c:pt idx="133">
                  <c:v>45615</c:v>
                </c:pt>
                <c:pt idx="134">
                  <c:v>45616</c:v>
                </c:pt>
                <c:pt idx="135">
                  <c:v>45617</c:v>
                </c:pt>
                <c:pt idx="136">
                  <c:v>45618</c:v>
                </c:pt>
                <c:pt idx="137">
                  <c:v>45621</c:v>
                </c:pt>
                <c:pt idx="138">
                  <c:v>45622</c:v>
                </c:pt>
                <c:pt idx="139">
                  <c:v>45623</c:v>
                </c:pt>
                <c:pt idx="140">
                  <c:v>45625</c:v>
                </c:pt>
                <c:pt idx="141">
                  <c:v>45628</c:v>
                </c:pt>
                <c:pt idx="142">
                  <c:v>45629</c:v>
                </c:pt>
                <c:pt idx="143">
                  <c:v>45630</c:v>
                </c:pt>
                <c:pt idx="144">
                  <c:v>45631</c:v>
                </c:pt>
                <c:pt idx="145">
                  <c:v>45632</c:v>
                </c:pt>
                <c:pt idx="146">
                  <c:v>45635</c:v>
                </c:pt>
                <c:pt idx="147">
                  <c:v>45636</c:v>
                </c:pt>
                <c:pt idx="148">
                  <c:v>45637</c:v>
                </c:pt>
                <c:pt idx="149">
                  <c:v>45638</c:v>
                </c:pt>
                <c:pt idx="150">
                  <c:v>45639</c:v>
                </c:pt>
                <c:pt idx="151">
                  <c:v>45642</c:v>
                </c:pt>
                <c:pt idx="152">
                  <c:v>45643</c:v>
                </c:pt>
                <c:pt idx="153">
                  <c:v>45644</c:v>
                </c:pt>
                <c:pt idx="154">
                  <c:v>45645</c:v>
                </c:pt>
                <c:pt idx="155">
                  <c:v>45646</c:v>
                </c:pt>
                <c:pt idx="156">
                  <c:v>45649</c:v>
                </c:pt>
                <c:pt idx="157">
                  <c:v>45650</c:v>
                </c:pt>
                <c:pt idx="158">
                  <c:v>45652</c:v>
                </c:pt>
                <c:pt idx="159">
                  <c:v>45653</c:v>
                </c:pt>
                <c:pt idx="160">
                  <c:v>45656</c:v>
                </c:pt>
                <c:pt idx="161">
                  <c:v>45657</c:v>
                </c:pt>
                <c:pt idx="162">
                  <c:v>45659</c:v>
                </c:pt>
                <c:pt idx="163">
                  <c:v>45660</c:v>
                </c:pt>
                <c:pt idx="164">
                  <c:v>45663</c:v>
                </c:pt>
                <c:pt idx="165">
                  <c:v>45664</c:v>
                </c:pt>
                <c:pt idx="166">
                  <c:v>45665</c:v>
                </c:pt>
                <c:pt idx="167">
                  <c:v>45667</c:v>
                </c:pt>
                <c:pt idx="168">
                  <c:v>45670</c:v>
                </c:pt>
                <c:pt idx="169">
                  <c:v>45671</c:v>
                </c:pt>
                <c:pt idx="170">
                  <c:v>45672</c:v>
                </c:pt>
                <c:pt idx="171">
                  <c:v>45673</c:v>
                </c:pt>
                <c:pt idx="172">
                  <c:v>45674</c:v>
                </c:pt>
                <c:pt idx="173">
                  <c:v>45678</c:v>
                </c:pt>
                <c:pt idx="174">
                  <c:v>45679</c:v>
                </c:pt>
                <c:pt idx="175">
                  <c:v>45680</c:v>
                </c:pt>
                <c:pt idx="176">
                  <c:v>45681</c:v>
                </c:pt>
                <c:pt idx="177">
                  <c:v>45684</c:v>
                </c:pt>
                <c:pt idx="178">
                  <c:v>45685</c:v>
                </c:pt>
                <c:pt idx="179">
                  <c:v>45686</c:v>
                </c:pt>
                <c:pt idx="180">
                  <c:v>45687</c:v>
                </c:pt>
                <c:pt idx="181">
                  <c:v>45688</c:v>
                </c:pt>
                <c:pt idx="182">
                  <c:v>45691</c:v>
                </c:pt>
                <c:pt idx="183">
                  <c:v>45692</c:v>
                </c:pt>
                <c:pt idx="184">
                  <c:v>45693</c:v>
                </c:pt>
                <c:pt idx="185">
                  <c:v>45694</c:v>
                </c:pt>
                <c:pt idx="186">
                  <c:v>45695</c:v>
                </c:pt>
                <c:pt idx="187">
                  <c:v>45698</c:v>
                </c:pt>
              </c:numCache>
            </c:numRef>
          </c:cat>
          <c:val>
            <c:numRef>
              <c:f>MACD!$Q$5:$Q$192</c:f>
              <c:numCache>
                <c:formatCode>General</c:formatCode>
                <c:ptCount val="188"/>
                <c:pt idx="0">
                  <c:v>5222.68</c:v>
                </c:pt>
                <c:pt idx="1">
                  <c:v>5222.05</c:v>
                </c:pt>
                <c:pt idx="2">
                  <c:v>5230.26</c:v>
                </c:pt>
                <c:pt idx="3">
                  <c:v>5249.7325000000001</c:v>
                </c:pt>
                <c:pt idx="4">
                  <c:v>5259.2060000000001</c:v>
                </c:pt>
                <c:pt idx="5">
                  <c:v>5266.55</c:v>
                </c:pt>
                <c:pt idx="6">
                  <c:v>5272.49</c:v>
                </c:pt>
                <c:pt idx="7">
                  <c:v>5278.6049999999996</c:v>
                </c:pt>
                <c:pt idx="8">
                  <c:v>5281.7611111111109</c:v>
                </c:pt>
                <c:pt idx="9">
                  <c:v>5280.3690000000006</c:v>
                </c:pt>
                <c:pt idx="10">
                  <c:v>5282.5827272727274</c:v>
                </c:pt>
                <c:pt idx="11">
                  <c:v>5284.5375000000004</c:v>
                </c:pt>
                <c:pt idx="12">
                  <c:v>5283.1846153846163</c:v>
                </c:pt>
                <c:pt idx="13">
                  <c:v>5279.7771428571432</c:v>
                </c:pt>
                <c:pt idx="14">
                  <c:v>5279.6260000000002</c:v>
                </c:pt>
                <c:pt idx="15">
                  <c:v>5279.8618749999996</c:v>
                </c:pt>
                <c:pt idx="16">
                  <c:v>5280.5370588235292</c:v>
                </c:pt>
                <c:pt idx="17">
                  <c:v>5284.619999999999</c:v>
                </c:pt>
                <c:pt idx="18">
                  <c:v>5288.2168421052629</c:v>
                </c:pt>
                <c:pt idx="19">
                  <c:v>5291.1554999999998</c:v>
                </c:pt>
                <c:pt idx="20">
                  <c:v>5294.4714285714281</c:v>
                </c:pt>
                <c:pt idx="21">
                  <c:v>5298.1463636363633</c:v>
                </c:pt>
                <c:pt idx="22">
                  <c:v>5303.489130434783</c:v>
                </c:pt>
                <c:pt idx="23">
                  <c:v>5308.9162500000002</c:v>
                </c:pt>
                <c:pt idx="24">
                  <c:v>5313.8235999999997</c:v>
                </c:pt>
                <c:pt idx="25">
                  <c:v>5319.9546153846159</c:v>
                </c:pt>
                <c:pt idx="26">
                  <c:v>5332.3305698005706</c:v>
                </c:pt>
                <c:pt idx="27">
                  <c:v>5342.7631201857139</c:v>
                </c:pt>
                <c:pt idx="28">
                  <c:v>5351.7895557275133</c:v>
                </c:pt>
                <c:pt idx="29">
                  <c:v>5358.9066256736232</c:v>
                </c:pt>
                <c:pt idx="30">
                  <c:v>5367.0839126607625</c:v>
                </c:pt>
                <c:pt idx="31">
                  <c:v>5375.2925117229279</c:v>
                </c:pt>
                <c:pt idx="32">
                  <c:v>5383.2612145582661</c:v>
                </c:pt>
                <c:pt idx="33">
                  <c:v>5388.9811245909868</c:v>
                </c:pt>
                <c:pt idx="34">
                  <c:v>5395.3595598064694</c:v>
                </c:pt>
                <c:pt idx="35">
                  <c:v>5403.7781109319158</c:v>
                </c:pt>
                <c:pt idx="36">
                  <c:v>5413.6478804925146</c:v>
                </c:pt>
                <c:pt idx="37">
                  <c:v>5425.0213708264027</c:v>
                </c:pt>
                <c:pt idx="38">
                  <c:v>5435.9716396540771</c:v>
                </c:pt>
                <c:pt idx="39">
                  <c:v>5446.4167033834046</c:v>
                </c:pt>
                <c:pt idx="40">
                  <c:v>5460.3050957253745</c:v>
                </c:pt>
                <c:pt idx="41">
                  <c:v>5469.5076812271982</c:v>
                </c:pt>
                <c:pt idx="42">
                  <c:v>5480.3108159511094</c:v>
                </c:pt>
                <c:pt idx="43">
                  <c:v>5491.4892740288051</c:v>
                </c:pt>
                <c:pt idx="44">
                  <c:v>5504.5048833600049</c:v>
                </c:pt>
                <c:pt idx="45">
                  <c:v>5510.7097068148196</c:v>
                </c:pt>
                <c:pt idx="46">
                  <c:v>5513.2193581618703</c:v>
                </c:pt>
                <c:pt idx="47">
                  <c:v>5512.6105168165468</c:v>
                </c:pt>
                <c:pt idx="48">
                  <c:v>5516.4475155708769</c:v>
                </c:pt>
                <c:pt idx="49">
                  <c:v>5519.3580699730346</c:v>
                </c:pt>
                <c:pt idx="50">
                  <c:v>5512.526361086143</c:v>
                </c:pt>
                <c:pt idx="51">
                  <c:v>5504.1332973019844</c:v>
                </c:pt>
                <c:pt idx="52">
                  <c:v>5500.7974975018378</c:v>
                </c:pt>
                <c:pt idx="53">
                  <c:v>5498.0376828720719</c:v>
                </c:pt>
                <c:pt idx="54">
                  <c:v>5493.4748915482151</c:v>
                </c:pt>
                <c:pt idx="55">
                  <c:v>5495.6100847668658</c:v>
                </c:pt>
                <c:pt idx="56">
                  <c:v>5491.9856340433944</c:v>
                </c:pt>
                <c:pt idx="57">
                  <c:v>5481.2133648549952</c:v>
                </c:pt>
                <c:pt idx="58">
                  <c:v>5459.3701526435143</c:v>
                </c:pt>
                <c:pt idx="59">
                  <c:v>5443.12273392918</c:v>
                </c:pt>
                <c:pt idx="60">
                  <c:v>5425.0766054899814</c:v>
                </c:pt>
                <c:pt idx="61">
                  <c:v>5417.2420421203533</c:v>
                </c:pt>
                <c:pt idx="62">
                  <c:v>5411.8285575188456</c:v>
                </c:pt>
                <c:pt idx="63">
                  <c:v>5406.8331088137456</c:v>
                </c:pt>
                <c:pt idx="64">
                  <c:v>5408.8773229756907</c:v>
                </c:pt>
                <c:pt idx="65">
                  <c:v>5412.3093731256395</c:v>
                </c:pt>
                <c:pt idx="66">
                  <c:v>5422.0064565978146</c:v>
                </c:pt>
                <c:pt idx="67">
                  <c:v>5431.8022746276065</c:v>
                </c:pt>
                <c:pt idx="68">
                  <c:v>5444.8724765070428</c:v>
                </c:pt>
                <c:pt idx="69">
                  <c:v>5456.1500708398544</c:v>
                </c:pt>
                <c:pt idx="70">
                  <c:v>5468.3500655924581</c:v>
                </c:pt>
                <c:pt idx="71">
                  <c:v>5475.9270977707947</c:v>
                </c:pt>
                <c:pt idx="72">
                  <c:v>5487.68138682481</c:v>
                </c:pt>
                <c:pt idx="73">
                  <c:v>5497.2486915044537</c:v>
                </c:pt>
                <c:pt idx="74">
                  <c:v>5506.7710106522718</c:v>
                </c:pt>
                <c:pt idx="75">
                  <c:v>5513.0976024558076</c:v>
                </c:pt>
                <c:pt idx="76">
                  <c:v>5518.9392615331553</c:v>
                </c:pt>
                <c:pt idx="77">
                  <c:v>5528.5289458640327</c:v>
                </c:pt>
                <c:pt idx="78">
                  <c:v>5528.5586535778084</c:v>
                </c:pt>
                <c:pt idx="79">
                  <c:v>5527.929864423897</c:v>
                </c:pt>
                <c:pt idx="80">
                  <c:v>5526.1135781702751</c:v>
                </c:pt>
                <c:pt idx="81">
                  <c:v>5517.3955353428473</c:v>
                </c:pt>
                <c:pt idx="82">
                  <c:v>5513.9625327248586</c:v>
                </c:pt>
                <c:pt idx="83">
                  <c:v>5512.5964191896837</c:v>
                </c:pt>
                <c:pt idx="84">
                  <c:v>5515.6729807311885</c:v>
                </c:pt>
                <c:pt idx="85">
                  <c:v>5521.605352528878</c:v>
                </c:pt>
                <c:pt idx="86">
                  <c:v>5529.3397708600723</c:v>
                </c:pt>
                <c:pt idx="87">
                  <c:v>5537.0249730185851</c:v>
                </c:pt>
                <c:pt idx="88">
                  <c:v>5544.2512713135047</c:v>
                </c:pt>
                <c:pt idx="89">
                  <c:v>5549.733399364356</c:v>
                </c:pt>
                <c:pt idx="90">
                  <c:v>5561.8746290410709</c:v>
                </c:pt>
                <c:pt idx="91">
                  <c:v>5572.2950268898803</c:v>
                </c:pt>
                <c:pt idx="92">
                  <c:v>5583.1302100832227</c:v>
                </c:pt>
                <c:pt idx="93">
                  <c:v>5594.2264908177985</c:v>
                </c:pt>
                <c:pt idx="94">
                  <c:v>5603.7104544609247</c:v>
                </c:pt>
                <c:pt idx="95">
                  <c:v>5614.2037541304862</c:v>
                </c:pt>
                <c:pt idx="96">
                  <c:v>5623.3864390097096</c:v>
                </c:pt>
                <c:pt idx="97">
                  <c:v>5633.6896657497309</c:v>
                </c:pt>
                <c:pt idx="98">
                  <c:v>5639.2496905090102</c:v>
                </c:pt>
                <c:pt idx="99">
                  <c:v>5644.4563801009353</c:v>
                </c:pt>
                <c:pt idx="100">
                  <c:v>5648.5662778712367</c:v>
                </c:pt>
                <c:pt idx="101">
                  <c:v>5656.1591461770713</c:v>
                </c:pt>
                <c:pt idx="102">
                  <c:v>5659.1058760898804</c:v>
                </c:pt>
                <c:pt idx="103">
                  <c:v>5665.9224778610005</c:v>
                </c:pt>
                <c:pt idx="104">
                  <c:v>5675.2645165379636</c:v>
                </c:pt>
                <c:pt idx="105">
                  <c:v>5683.026404201818</c:v>
                </c:pt>
                <c:pt idx="106">
                  <c:v>5692.8044483350168</c:v>
                </c:pt>
                <c:pt idx="107">
                  <c:v>5705.1781929027929</c:v>
                </c:pt>
                <c:pt idx="108">
                  <c:v>5713.3324008359195</c:v>
                </c:pt>
                <c:pt idx="109">
                  <c:v>5722.8981489221478</c:v>
                </c:pt>
                <c:pt idx="110">
                  <c:v>5731.6812490019884</c:v>
                </c:pt>
                <c:pt idx="111">
                  <c:v>5741.5322675944335</c:v>
                </c:pt>
                <c:pt idx="112">
                  <c:v>5749.8617292541048</c:v>
                </c:pt>
                <c:pt idx="113">
                  <c:v>5757.3682678278747</c:v>
                </c:pt>
                <c:pt idx="114">
                  <c:v>5760.3350628035878</c:v>
                </c:pt>
                <c:pt idx="115">
                  <c:v>5764.0035766699884</c:v>
                </c:pt>
                <c:pt idx="116">
                  <c:v>5767.2714598796192</c:v>
                </c:pt>
                <c:pt idx="117">
                  <c:v>5771.4380184070551</c:v>
                </c:pt>
                <c:pt idx="118">
                  <c:v>5775.9922392657918</c:v>
                </c:pt>
                <c:pt idx="119">
                  <c:v>5778.7831845053624</c:v>
                </c:pt>
                <c:pt idx="120">
                  <c:v>5773.3510967642242</c:v>
                </c:pt>
                <c:pt idx="121">
                  <c:v>5770.0510155224301</c:v>
                </c:pt>
                <c:pt idx="122">
                  <c:v>5765.8020514096579</c:v>
                </c:pt>
                <c:pt idx="123">
                  <c:v>5767.0581957496834</c:v>
                </c:pt>
                <c:pt idx="124">
                  <c:v>5779.056847916373</c:v>
                </c:pt>
                <c:pt idx="125">
                  <c:v>5793.4304147373823</c:v>
                </c:pt>
                <c:pt idx="126">
                  <c:v>5808.4014951272056</c:v>
                </c:pt>
                <c:pt idx="127">
                  <c:v>5822.6939769696346</c:v>
                </c:pt>
                <c:pt idx="128">
                  <c:v>5834.6418305274392</c:v>
                </c:pt>
                <c:pt idx="129">
                  <c:v>5845.8076208587399</c:v>
                </c:pt>
                <c:pt idx="130">
                  <c:v>5853.4640933877217</c:v>
                </c:pt>
                <c:pt idx="131">
                  <c:v>5854.7349012849272</c:v>
                </c:pt>
                <c:pt idx="132">
                  <c:v>5857.6152789675252</c:v>
                </c:pt>
                <c:pt idx="133">
                  <c:v>5862.0126657106712</c:v>
                </c:pt>
                <c:pt idx="134">
                  <c:v>5866.0939497321033</c:v>
                </c:pt>
                <c:pt idx="135">
                  <c:v>5872.2136571593546</c:v>
                </c:pt>
                <c:pt idx="136">
                  <c:v>5879.4082010734764</c:v>
                </c:pt>
                <c:pt idx="137">
                  <c:v>5887.4053713643298</c:v>
                </c:pt>
                <c:pt idx="138">
                  <c:v>5897.3479364484538</c:v>
                </c:pt>
                <c:pt idx="139">
                  <c:v>5904.858459674494</c:v>
                </c:pt>
                <c:pt idx="140">
                  <c:v>5914.3044996986055</c:v>
                </c:pt>
                <c:pt idx="141">
                  <c:v>5924.1449071283387</c:v>
                </c:pt>
                <c:pt idx="142">
                  <c:v>5933.4586177114243</c:v>
                </c:pt>
                <c:pt idx="143">
                  <c:v>5944.7942756587263</c:v>
                </c:pt>
                <c:pt idx="144">
                  <c:v>5954.4472922765981</c:v>
                </c:pt>
                <c:pt idx="145">
                  <c:v>5964.5082335894431</c:v>
                </c:pt>
                <c:pt idx="146">
                  <c:v>5971.0520681383732</c:v>
                </c:pt>
                <c:pt idx="147">
                  <c:v>5975.7822853133084</c:v>
                </c:pt>
                <c:pt idx="148">
                  <c:v>5983.8124864012116</c:v>
                </c:pt>
                <c:pt idx="149">
                  <c:v>5988.8078577788992</c:v>
                </c:pt>
                <c:pt idx="150">
                  <c:v>5993.4213497952769</c:v>
                </c:pt>
                <c:pt idx="151">
                  <c:v>5999.3960646252563</c:v>
                </c:pt>
                <c:pt idx="152">
                  <c:v>6003.1896894678302</c:v>
                </c:pt>
                <c:pt idx="153">
                  <c:v>5993.4837865442869</c:v>
                </c:pt>
                <c:pt idx="154">
                  <c:v>5984.120543096562</c:v>
                </c:pt>
                <c:pt idx="155">
                  <c:v>5980.174576941261</c:v>
                </c:pt>
                <c:pt idx="156">
                  <c:v>5979.7223860567228</c:v>
                </c:pt>
                <c:pt idx="157">
                  <c:v>5984.1903574599282</c:v>
                </c:pt>
                <c:pt idx="158">
                  <c:v>5988.1458865369705</c:v>
                </c:pt>
                <c:pt idx="159">
                  <c:v>5986.8639690157133</c:v>
                </c:pt>
                <c:pt idx="160">
                  <c:v>5980.9436750145496</c:v>
                </c:pt>
                <c:pt idx="161">
                  <c:v>5973.5871064949533</c:v>
                </c:pt>
                <c:pt idx="162">
                  <c:v>5965.8065800879194</c:v>
                </c:pt>
                <c:pt idx="163">
                  <c:v>5964.0779445258513</c:v>
                </c:pt>
                <c:pt idx="164">
                  <c:v>5964.9151338202328</c:v>
                </c:pt>
                <c:pt idx="165">
                  <c:v>5960.7754942779929</c:v>
                </c:pt>
                <c:pt idx="166">
                  <c:v>5957.625457664808</c:v>
                </c:pt>
                <c:pt idx="167">
                  <c:v>5947.9524608007478</c:v>
                </c:pt>
                <c:pt idx="168">
                  <c:v>5939.6759822229142</c:v>
                </c:pt>
                <c:pt idx="169">
                  <c:v>5932.5081316878832</c:v>
                </c:pt>
                <c:pt idx="170">
                  <c:v>5933.797158970262</c:v>
                </c:pt>
                <c:pt idx="171">
                  <c:v>5934.0595916391312</c:v>
                </c:pt>
                <c:pt idx="172">
                  <c:v>5938.6966589251215</c:v>
                </c:pt>
                <c:pt idx="173">
                  <c:v>5946.8850545602972</c:v>
                </c:pt>
                <c:pt idx="174">
                  <c:v>5957.2172727410161</c:v>
                </c:pt>
                <c:pt idx="175">
                  <c:v>5969.1796969824227</c:v>
                </c:pt>
                <c:pt idx="176">
                  <c:v>5978.9619416503911</c:v>
                </c:pt>
                <c:pt idx="177">
                  <c:v>5981.4299459725844</c:v>
                </c:pt>
                <c:pt idx="178">
                  <c:v>5987.8203203449857</c:v>
                </c:pt>
                <c:pt idx="179">
                  <c:v>5991.6343706898015</c:v>
                </c:pt>
                <c:pt idx="180">
                  <c:v>5997.5258987868528</c:v>
                </c:pt>
                <c:pt idx="181">
                  <c:v>6000.7113877656047</c:v>
                </c:pt>
                <c:pt idx="182">
                  <c:v>6000.2564701533374</c:v>
                </c:pt>
                <c:pt idx="183">
                  <c:v>6003.0433982901277</c:v>
                </c:pt>
                <c:pt idx="184">
                  <c:v>6007.3720354538218</c:v>
                </c:pt>
                <c:pt idx="185">
                  <c:v>6013.0163291239087</c:v>
                </c:pt>
                <c:pt idx="186">
                  <c:v>6013.9773417813967</c:v>
                </c:pt>
                <c:pt idx="187">
                  <c:v>6017.8634646124046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B-4209-B7E2-7CE78E39C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581744"/>
        <c:axId val="1624990720"/>
      </c:lineChart>
      <c:dateAx>
        <c:axId val="1942581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90720"/>
        <c:crosses val="autoZero"/>
        <c:auto val="1"/>
        <c:lblOffset val="100"/>
        <c:baseTimeUnit val="days"/>
      </c:dateAx>
      <c:valAx>
        <c:axId val="1624990720"/>
        <c:scaling>
          <c:orientation val="minMax"/>
          <c:min val="5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8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RSI</a:t>
            </a:r>
            <a:r>
              <a:rPr lang="en-GB" baseline="0"/>
              <a:t> of Visa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RSI!$J$15:$J$189</c:f>
              <c:numCache>
                <c:formatCode>General</c:formatCode>
                <c:ptCount val="175"/>
                <c:pt idx="0">
                  <c:v>29.370629370629416</c:v>
                </c:pt>
                <c:pt idx="1">
                  <c:v>34.728955486998657</c:v>
                </c:pt>
                <c:pt idx="2">
                  <c:v>34.083044982698937</c:v>
                </c:pt>
                <c:pt idx="3">
                  <c:v>28.785046728972034</c:v>
                </c:pt>
                <c:pt idx="4">
                  <c:v>37.763519706691163</c:v>
                </c:pt>
                <c:pt idx="5">
                  <c:v>43.651452282157656</c:v>
                </c:pt>
                <c:pt idx="6">
                  <c:v>50.268928423665692</c:v>
                </c:pt>
                <c:pt idx="7">
                  <c:v>48.195160650535556</c:v>
                </c:pt>
                <c:pt idx="8">
                  <c:v>48.195160650535556</c:v>
                </c:pt>
                <c:pt idx="9">
                  <c:v>43.069833392413983</c:v>
                </c:pt>
                <c:pt idx="10">
                  <c:v>44.274809160305317</c:v>
                </c:pt>
                <c:pt idx="11">
                  <c:v>49.380804953560386</c:v>
                </c:pt>
                <c:pt idx="12">
                  <c:v>54.766817994222052</c:v>
                </c:pt>
                <c:pt idx="13">
                  <c:v>54.78547854785478</c:v>
                </c:pt>
                <c:pt idx="14">
                  <c:v>58.295281582952853</c:v>
                </c:pt>
                <c:pt idx="15">
                  <c:v>59.379844961240387</c:v>
                </c:pt>
                <c:pt idx="16">
                  <c:v>57.80998389694043</c:v>
                </c:pt>
                <c:pt idx="17">
                  <c:v>48.10027418723066</c:v>
                </c:pt>
                <c:pt idx="18">
                  <c:v>42.541196877710327</c:v>
                </c:pt>
                <c:pt idx="19">
                  <c:v>28.762306610407848</c:v>
                </c:pt>
                <c:pt idx="20">
                  <c:v>28.275146906325631</c:v>
                </c:pt>
                <c:pt idx="21">
                  <c:v>30.51483123082167</c:v>
                </c:pt>
                <c:pt idx="22">
                  <c:v>46.513179846513218</c:v>
                </c:pt>
                <c:pt idx="23">
                  <c:v>46.316141995981262</c:v>
                </c:pt>
                <c:pt idx="24">
                  <c:v>49.511400651465785</c:v>
                </c:pt>
                <c:pt idx="25">
                  <c:v>43.016105417276677</c:v>
                </c:pt>
                <c:pt idx="26">
                  <c:v>37.477036129822409</c:v>
                </c:pt>
                <c:pt idx="27">
                  <c:v>28.338557993730447</c:v>
                </c:pt>
                <c:pt idx="28">
                  <c:v>29.398373983739859</c:v>
                </c:pt>
                <c:pt idx="29">
                  <c:v>33.931832014607451</c:v>
                </c:pt>
                <c:pt idx="30">
                  <c:v>42.256097560975633</c:v>
                </c:pt>
                <c:pt idx="31">
                  <c:v>43.513271696987729</c:v>
                </c:pt>
                <c:pt idx="32">
                  <c:v>60.193526860193586</c:v>
                </c:pt>
                <c:pt idx="33">
                  <c:v>61.360544217687</c:v>
                </c:pt>
                <c:pt idx="34">
                  <c:v>53.434405940594019</c:v>
                </c:pt>
                <c:pt idx="35">
                  <c:v>49.121027721433336</c:v>
                </c:pt>
                <c:pt idx="36">
                  <c:v>43.383742911153128</c:v>
                </c:pt>
                <c:pt idx="37">
                  <c:v>30.251280800195133</c:v>
                </c:pt>
                <c:pt idx="38">
                  <c:v>33.101975440469843</c:v>
                </c:pt>
                <c:pt idx="39">
                  <c:v>42.918048318332509</c:v>
                </c:pt>
                <c:pt idx="40">
                  <c:v>48.330152671755755</c:v>
                </c:pt>
                <c:pt idx="41">
                  <c:v>50.6399813823598</c:v>
                </c:pt>
                <c:pt idx="42">
                  <c:v>49.917355371900832</c:v>
                </c:pt>
                <c:pt idx="43">
                  <c:v>46.842105263157919</c:v>
                </c:pt>
                <c:pt idx="44">
                  <c:v>46.641509433962241</c:v>
                </c:pt>
                <c:pt idx="45">
                  <c:v>32.493540051679574</c:v>
                </c:pt>
                <c:pt idx="46">
                  <c:v>37.821516439275328</c:v>
                </c:pt>
                <c:pt idx="47">
                  <c:v>39.546304957904567</c:v>
                </c:pt>
                <c:pt idx="48">
                  <c:v>41.008671839342753</c:v>
                </c:pt>
                <c:pt idx="49">
                  <c:v>43.86136197217472</c:v>
                </c:pt>
                <c:pt idx="50">
                  <c:v>59.383202099737552</c:v>
                </c:pt>
                <c:pt idx="51">
                  <c:v>60.54803565533178</c:v>
                </c:pt>
                <c:pt idx="52">
                  <c:v>53.283815480844417</c:v>
                </c:pt>
                <c:pt idx="53">
                  <c:v>58.934707903780058</c:v>
                </c:pt>
                <c:pt idx="54">
                  <c:v>57.594038325053198</c:v>
                </c:pt>
                <c:pt idx="55">
                  <c:v>51.508295625942708</c:v>
                </c:pt>
                <c:pt idx="56">
                  <c:v>53.790873158462126</c:v>
                </c:pt>
                <c:pt idx="57">
                  <c:v>52.962692026335063</c:v>
                </c:pt>
                <c:pt idx="58">
                  <c:v>82.932416953035656</c:v>
                </c:pt>
                <c:pt idx="59">
                  <c:v>78.438661710037323</c:v>
                </c:pt>
                <c:pt idx="60">
                  <c:v>88.529993408042429</c:v>
                </c:pt>
                <c:pt idx="61">
                  <c:v>87.89144050104413</c:v>
                </c:pt>
                <c:pt idx="62">
                  <c:v>79.785217940619134</c:v>
                </c:pt>
                <c:pt idx="63">
                  <c:v>84.637542006721119</c:v>
                </c:pt>
                <c:pt idx="64">
                  <c:v>85.865724381625483</c:v>
                </c:pt>
                <c:pt idx="65">
                  <c:v>86.554621848739544</c:v>
                </c:pt>
                <c:pt idx="66">
                  <c:v>84.071677451468432</c:v>
                </c:pt>
                <c:pt idx="67">
                  <c:v>76.286248830682908</c:v>
                </c:pt>
                <c:pt idx="68">
                  <c:v>80.395852968897174</c:v>
                </c:pt>
                <c:pt idx="69">
                  <c:v>83.932020084974823</c:v>
                </c:pt>
                <c:pt idx="70">
                  <c:v>82.961538461538282</c:v>
                </c:pt>
                <c:pt idx="71">
                  <c:v>79.535398230088333</c:v>
                </c:pt>
                <c:pt idx="72">
                  <c:v>81.983589011772949</c:v>
                </c:pt>
                <c:pt idx="73">
                  <c:v>82.729138166894543</c:v>
                </c:pt>
                <c:pt idx="74">
                  <c:v>83.087742799731927</c:v>
                </c:pt>
                <c:pt idx="75">
                  <c:v>88.031281876912516</c:v>
                </c:pt>
                <c:pt idx="76">
                  <c:v>75.877192982456123</c:v>
                </c:pt>
                <c:pt idx="77">
                  <c:v>65.534150612959678</c:v>
                </c:pt>
                <c:pt idx="78">
                  <c:v>61.60148975791423</c:v>
                </c:pt>
                <c:pt idx="79">
                  <c:v>64.151599443671685</c:v>
                </c:pt>
                <c:pt idx="80">
                  <c:v>43.167992512868487</c:v>
                </c:pt>
                <c:pt idx="81">
                  <c:v>39.211342490031029</c:v>
                </c:pt>
                <c:pt idx="82">
                  <c:v>33.007812500000014</c:v>
                </c:pt>
                <c:pt idx="83">
                  <c:v>38.487661308580549</c:v>
                </c:pt>
                <c:pt idx="84">
                  <c:v>39.525691699604778</c:v>
                </c:pt>
                <c:pt idx="85">
                  <c:v>41.220338983050894</c:v>
                </c:pt>
                <c:pt idx="86">
                  <c:v>37.928621413575932</c:v>
                </c:pt>
                <c:pt idx="87">
                  <c:v>32.92377131394187</c:v>
                </c:pt>
                <c:pt idx="88">
                  <c:v>32.906947579633879</c:v>
                </c:pt>
                <c:pt idx="89">
                  <c:v>32.054727583679508</c:v>
                </c:pt>
                <c:pt idx="90">
                  <c:v>36.773031394750369</c:v>
                </c:pt>
                <c:pt idx="91">
                  <c:v>40.287413280475761</c:v>
                </c:pt>
                <c:pt idx="92">
                  <c:v>34.935205183585381</c:v>
                </c:pt>
                <c:pt idx="93">
                  <c:v>61.734693877551024</c:v>
                </c:pt>
                <c:pt idx="94">
                  <c:v>75.999999999999957</c:v>
                </c:pt>
                <c:pt idx="95">
                  <c:v>68.464528668610313</c:v>
                </c:pt>
                <c:pt idx="96">
                  <c:v>74.378207658902426</c:v>
                </c:pt>
                <c:pt idx="97">
                  <c:v>77.591136526090096</c:v>
                </c:pt>
                <c:pt idx="98">
                  <c:v>75.469483568075134</c:v>
                </c:pt>
                <c:pt idx="99">
                  <c:v>67.142359902540989</c:v>
                </c:pt>
                <c:pt idx="100">
                  <c:v>62.936378466557962</c:v>
                </c:pt>
                <c:pt idx="101">
                  <c:v>59.523031688990507</c:v>
                </c:pt>
                <c:pt idx="102">
                  <c:v>67.456497593483959</c:v>
                </c:pt>
                <c:pt idx="103">
                  <c:v>62.385656787413183</c:v>
                </c:pt>
                <c:pt idx="104">
                  <c:v>63.048166786484558</c:v>
                </c:pt>
                <c:pt idx="105">
                  <c:v>57.451841838458904</c:v>
                </c:pt>
                <c:pt idx="106">
                  <c:v>66.426666666666733</c:v>
                </c:pt>
                <c:pt idx="107">
                  <c:v>63.111238204175038</c:v>
                </c:pt>
                <c:pt idx="108">
                  <c:v>66.608645198723536</c:v>
                </c:pt>
                <c:pt idx="109">
                  <c:v>57.915904936014698</c:v>
                </c:pt>
                <c:pt idx="110">
                  <c:v>55.594135802469197</c:v>
                </c:pt>
                <c:pt idx="111">
                  <c:v>71.080402010050236</c:v>
                </c:pt>
                <c:pt idx="112">
                  <c:v>75.179378155726837</c:v>
                </c:pt>
                <c:pt idx="113">
                  <c:v>80.658873538788555</c:v>
                </c:pt>
                <c:pt idx="114">
                  <c:v>84.241048915784276</c:v>
                </c:pt>
                <c:pt idx="115">
                  <c:v>83.130131873600448</c:v>
                </c:pt>
                <c:pt idx="116">
                  <c:v>85.513181469157985</c:v>
                </c:pt>
                <c:pt idx="117">
                  <c:v>81.791754756871057</c:v>
                </c:pt>
                <c:pt idx="118">
                  <c:v>87.594799566630584</c:v>
                </c:pt>
                <c:pt idx="119">
                  <c:v>85.301668806161786</c:v>
                </c:pt>
                <c:pt idx="120">
                  <c:v>85.301668806161786</c:v>
                </c:pt>
                <c:pt idx="121">
                  <c:v>73.970630578750317</c:v>
                </c:pt>
                <c:pt idx="122">
                  <c:v>74.979241627456346</c:v>
                </c:pt>
                <c:pt idx="123">
                  <c:v>73.955632382598651</c:v>
                </c:pt>
                <c:pt idx="124">
                  <c:v>62.128194386258912</c:v>
                </c:pt>
                <c:pt idx="125">
                  <c:v>62.732656514382306</c:v>
                </c:pt>
                <c:pt idx="126">
                  <c:v>63.967280163599092</c:v>
                </c:pt>
                <c:pt idx="127">
                  <c:v>59.550045913682162</c:v>
                </c:pt>
                <c:pt idx="128">
                  <c:v>65.260323159784392</c:v>
                </c:pt>
                <c:pt idx="129">
                  <c:v>56.908023483365881</c:v>
                </c:pt>
                <c:pt idx="130">
                  <c:v>53.007655851257695</c:v>
                </c:pt>
                <c:pt idx="131">
                  <c:v>48.957557706626957</c:v>
                </c:pt>
                <c:pt idx="132">
                  <c:v>47.811191473163248</c:v>
                </c:pt>
                <c:pt idx="133">
                  <c:v>43.808859434949412</c:v>
                </c:pt>
                <c:pt idx="134">
                  <c:v>58.819370802403704</c:v>
                </c:pt>
                <c:pt idx="135">
                  <c:v>57.153365207797066</c:v>
                </c:pt>
                <c:pt idx="136">
                  <c:v>57.80514306410722</c:v>
                </c:pt>
                <c:pt idx="137">
                  <c:v>53.118712273641876</c:v>
                </c:pt>
                <c:pt idx="138">
                  <c:v>58.262281770198953</c:v>
                </c:pt>
                <c:pt idx="139">
                  <c:v>57.450331125827873</c:v>
                </c:pt>
                <c:pt idx="140">
                  <c:v>41.795665634674911</c:v>
                </c:pt>
                <c:pt idx="141">
                  <c:v>47.530002790957326</c:v>
                </c:pt>
                <c:pt idx="142">
                  <c:v>56.710451170759541</c:v>
                </c:pt>
                <c:pt idx="143">
                  <c:v>61.296296296296383</c:v>
                </c:pt>
                <c:pt idx="144">
                  <c:v>66.523850328477593</c:v>
                </c:pt>
                <c:pt idx="145">
                  <c:v>64.847030593881286</c:v>
                </c:pt>
                <c:pt idx="146">
                  <c:v>65.754257907542609</c:v>
                </c:pt>
                <c:pt idx="147">
                  <c:v>54.556765163297051</c:v>
                </c:pt>
                <c:pt idx="148">
                  <c:v>53.574833174451854</c:v>
                </c:pt>
                <c:pt idx="149">
                  <c:v>50.260177532904748</c:v>
                </c:pt>
                <c:pt idx="150">
                  <c:v>50.260177532904834</c:v>
                </c:pt>
                <c:pt idx="151">
                  <c:v>45.732255166217499</c:v>
                </c:pt>
                <c:pt idx="152">
                  <c:v>39.752704791344719</c:v>
                </c:pt>
                <c:pt idx="153">
                  <c:v>55.694668820678594</c:v>
                </c:pt>
                <c:pt idx="154">
                  <c:v>35.397148676171113</c:v>
                </c:pt>
                <c:pt idx="155">
                  <c:v>26.032874278098816</c:v>
                </c:pt>
                <c:pt idx="156">
                  <c:v>33.195535345183927</c:v>
                </c:pt>
                <c:pt idx="157">
                  <c:v>42.182468694096642</c:v>
                </c:pt>
                <c:pt idx="158">
                  <c:v>43.614794138171661</c:v>
                </c:pt>
                <c:pt idx="159">
                  <c:v>51.667824878387727</c:v>
                </c:pt>
                <c:pt idx="160">
                  <c:v>64.130434782608631</c:v>
                </c:pt>
                <c:pt idx="161">
                  <c:v>63.064628214037455</c:v>
                </c:pt>
                <c:pt idx="162">
                  <c:v>71.720666876376214</c:v>
                </c:pt>
                <c:pt idx="163">
                  <c:v>72.978659452960585</c:v>
                </c:pt>
                <c:pt idx="164">
                  <c:v>80.078343592613308</c:v>
                </c:pt>
                <c:pt idx="165">
                  <c:v>83.125181527737439</c:v>
                </c:pt>
                <c:pt idx="166">
                  <c:v>83.352435530085941</c:v>
                </c:pt>
                <c:pt idx="167">
                  <c:v>97.525551371705319</c:v>
                </c:pt>
                <c:pt idx="168">
                  <c:v>96.333687566418718</c:v>
                </c:pt>
                <c:pt idx="169">
                  <c:v>96.505444416307938</c:v>
                </c:pt>
                <c:pt idx="170">
                  <c:v>93.782226266302672</c:v>
                </c:pt>
                <c:pt idx="171">
                  <c:v>94.351060898319062</c:v>
                </c:pt>
                <c:pt idx="172">
                  <c:v>88.823857302118199</c:v>
                </c:pt>
                <c:pt idx="173">
                  <c:v>87.627275532243146</c:v>
                </c:pt>
                <c:pt idx="174">
                  <c:v>88.917018284106902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A-4075-BC0C-6E978BFC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398448"/>
        <c:axId val="922401808"/>
      </c:lineChart>
      <c:catAx>
        <c:axId val="92239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1808"/>
        <c:crosses val="autoZero"/>
        <c:auto val="1"/>
        <c:lblAlgn val="ctr"/>
        <c:lblOffset val="100"/>
        <c:noMultiLvlLbl val="0"/>
      </c:catAx>
      <c:valAx>
        <c:axId val="9224018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9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Bolling</a:t>
            </a:r>
            <a:r>
              <a:rPr lang="en-GB" baseline="0"/>
              <a:t> Bollard Visa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BB!$K$20</c:f>
              <c:strCache>
                <c:ptCount val="1"/>
                <c:pt idx="0">
                  <c:v>Visa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BB!$K$21:$K$189</c:f>
              <c:numCache>
                <c:formatCode>General</c:formatCode>
                <c:ptCount val="169"/>
                <c:pt idx="0">
                  <c:v>278.67</c:v>
                </c:pt>
                <c:pt idx="1">
                  <c:v>275.04000000000002</c:v>
                </c:pt>
                <c:pt idx="2">
                  <c:v>274.67</c:v>
                </c:pt>
                <c:pt idx="3">
                  <c:v>270.32</c:v>
                </c:pt>
                <c:pt idx="4">
                  <c:v>271.19</c:v>
                </c:pt>
                <c:pt idx="5">
                  <c:v>270.66000000000003</c:v>
                </c:pt>
                <c:pt idx="6">
                  <c:v>271.17</c:v>
                </c:pt>
                <c:pt idx="7">
                  <c:v>273.62</c:v>
                </c:pt>
                <c:pt idx="8">
                  <c:v>276.82</c:v>
                </c:pt>
                <c:pt idx="9">
                  <c:v>275.22000000000003</c:v>
                </c:pt>
                <c:pt idx="10">
                  <c:v>276.3</c:v>
                </c:pt>
                <c:pt idx="11">
                  <c:v>273.52999999999997</c:v>
                </c:pt>
                <c:pt idx="12">
                  <c:v>273.60000000000002</c:v>
                </c:pt>
                <c:pt idx="13">
                  <c:v>266.58999999999997</c:v>
                </c:pt>
                <c:pt idx="14">
                  <c:v>262.47000000000003</c:v>
                </c:pt>
                <c:pt idx="15">
                  <c:v>263.24</c:v>
                </c:pt>
                <c:pt idx="16">
                  <c:v>268.23</c:v>
                </c:pt>
                <c:pt idx="17">
                  <c:v>268.99</c:v>
                </c:pt>
                <c:pt idx="18">
                  <c:v>270.36</c:v>
                </c:pt>
                <c:pt idx="19">
                  <c:v>266.39999999999998</c:v>
                </c:pt>
                <c:pt idx="20">
                  <c:v>265.44</c:v>
                </c:pt>
                <c:pt idx="21">
                  <c:v>263</c:v>
                </c:pt>
                <c:pt idx="22">
                  <c:v>262.55</c:v>
                </c:pt>
                <c:pt idx="23">
                  <c:v>265.74</c:v>
                </c:pt>
                <c:pt idx="24">
                  <c:v>268.45</c:v>
                </c:pt>
                <c:pt idx="25">
                  <c:v>269.25</c:v>
                </c:pt>
                <c:pt idx="26">
                  <c:v>272.7</c:v>
                </c:pt>
                <c:pt idx="27">
                  <c:v>269.14999999999998</c:v>
                </c:pt>
                <c:pt idx="28">
                  <c:v>265.45999999999998</c:v>
                </c:pt>
                <c:pt idx="29">
                  <c:v>267.70999999999998</c:v>
                </c:pt>
                <c:pt idx="30">
                  <c:v>264.79000000000002</c:v>
                </c:pt>
                <c:pt idx="31">
                  <c:v>254.17</c:v>
                </c:pt>
                <c:pt idx="32">
                  <c:v>253.74</c:v>
                </c:pt>
                <c:pt idx="33">
                  <c:v>259.45999999999998</c:v>
                </c:pt>
                <c:pt idx="34">
                  <c:v>261.60000000000002</c:v>
                </c:pt>
                <c:pt idx="35">
                  <c:v>263.10000000000002</c:v>
                </c:pt>
                <c:pt idx="36">
                  <c:v>265.67</c:v>
                </c:pt>
                <c:pt idx="37">
                  <c:v>265.93</c:v>
                </c:pt>
                <c:pt idx="38">
                  <c:v>266.58</c:v>
                </c:pt>
                <c:pt idx="39">
                  <c:v>256.44</c:v>
                </c:pt>
                <c:pt idx="40">
                  <c:v>258.26</c:v>
                </c:pt>
                <c:pt idx="41">
                  <c:v>256.52</c:v>
                </c:pt>
                <c:pt idx="42">
                  <c:v>259.83</c:v>
                </c:pt>
                <c:pt idx="43">
                  <c:v>259.76</c:v>
                </c:pt>
                <c:pt idx="44">
                  <c:v>259.89</c:v>
                </c:pt>
                <c:pt idx="45">
                  <c:v>260.13</c:v>
                </c:pt>
                <c:pt idx="46">
                  <c:v>261.14</c:v>
                </c:pt>
                <c:pt idx="47">
                  <c:v>266.8</c:v>
                </c:pt>
                <c:pt idx="48">
                  <c:v>267.38</c:v>
                </c:pt>
                <c:pt idx="49">
                  <c:v>266.47000000000003</c:v>
                </c:pt>
                <c:pt idx="50">
                  <c:v>268.04000000000002</c:v>
                </c:pt>
                <c:pt idx="51">
                  <c:v>268.2</c:v>
                </c:pt>
                <c:pt idx="52">
                  <c:v>267.94</c:v>
                </c:pt>
                <c:pt idx="53">
                  <c:v>267.44</c:v>
                </c:pt>
                <c:pt idx="54">
                  <c:v>268.20999999999998</c:v>
                </c:pt>
                <c:pt idx="55">
                  <c:v>270.72000000000003</c:v>
                </c:pt>
                <c:pt idx="56">
                  <c:v>269.19</c:v>
                </c:pt>
                <c:pt idx="57">
                  <c:v>274.32</c:v>
                </c:pt>
                <c:pt idx="58">
                  <c:v>276.37</c:v>
                </c:pt>
                <c:pt idx="59">
                  <c:v>278.54000000000002</c:v>
                </c:pt>
                <c:pt idx="60">
                  <c:v>280.49</c:v>
                </c:pt>
                <c:pt idx="61">
                  <c:v>278.62</c:v>
                </c:pt>
                <c:pt idx="62">
                  <c:v>279.37</c:v>
                </c:pt>
                <c:pt idx="63">
                  <c:v>285.61</c:v>
                </c:pt>
                <c:pt idx="64">
                  <c:v>285.33999999999997</c:v>
                </c:pt>
                <c:pt idx="65">
                  <c:v>283.95999999999998</c:v>
                </c:pt>
                <c:pt idx="66">
                  <c:v>285.37</c:v>
                </c:pt>
                <c:pt idx="67">
                  <c:v>287.35000000000002</c:v>
                </c:pt>
                <c:pt idx="68">
                  <c:v>290.48</c:v>
                </c:pt>
                <c:pt idx="69">
                  <c:v>291.56</c:v>
                </c:pt>
                <c:pt idx="70">
                  <c:v>288.48</c:v>
                </c:pt>
                <c:pt idx="71">
                  <c:v>285.24</c:v>
                </c:pt>
                <c:pt idx="72">
                  <c:v>284.77</c:v>
                </c:pt>
                <c:pt idx="73">
                  <c:v>288.63</c:v>
                </c:pt>
                <c:pt idx="74">
                  <c:v>272.77999999999997</c:v>
                </c:pt>
                <c:pt idx="75">
                  <c:v>269.63</c:v>
                </c:pt>
                <c:pt idx="76">
                  <c:v>271.69</c:v>
                </c:pt>
                <c:pt idx="77">
                  <c:v>275.17</c:v>
                </c:pt>
                <c:pt idx="78">
                  <c:v>274.95</c:v>
                </c:pt>
                <c:pt idx="79">
                  <c:v>277.60000000000002</c:v>
                </c:pt>
                <c:pt idx="80">
                  <c:v>277</c:v>
                </c:pt>
                <c:pt idx="81">
                  <c:v>276.86</c:v>
                </c:pt>
                <c:pt idx="82">
                  <c:v>277.93</c:v>
                </c:pt>
                <c:pt idx="83">
                  <c:v>273.79000000000002</c:v>
                </c:pt>
                <c:pt idx="84">
                  <c:v>274.95999999999998</c:v>
                </c:pt>
                <c:pt idx="85">
                  <c:v>276.93</c:v>
                </c:pt>
                <c:pt idx="86">
                  <c:v>277.47000000000003</c:v>
                </c:pt>
                <c:pt idx="87">
                  <c:v>277.83999999999997</c:v>
                </c:pt>
                <c:pt idx="88">
                  <c:v>280.68</c:v>
                </c:pt>
                <c:pt idx="89">
                  <c:v>279.29000000000002</c:v>
                </c:pt>
                <c:pt idx="90">
                  <c:v>287.52</c:v>
                </c:pt>
                <c:pt idx="91">
                  <c:v>290.39</c:v>
                </c:pt>
                <c:pt idx="92">
                  <c:v>290.62</c:v>
                </c:pt>
                <c:pt idx="93">
                  <c:v>286.85000000000002</c:v>
                </c:pt>
                <c:pt idx="94">
                  <c:v>284.79000000000002</c:v>
                </c:pt>
                <c:pt idx="95">
                  <c:v>283.76</c:v>
                </c:pt>
                <c:pt idx="96">
                  <c:v>283.22000000000003</c:v>
                </c:pt>
                <c:pt idx="97">
                  <c:v>281.73</c:v>
                </c:pt>
                <c:pt idx="98">
                  <c:v>284.19</c:v>
                </c:pt>
                <c:pt idx="99">
                  <c:v>281.88</c:v>
                </c:pt>
                <c:pt idx="100">
                  <c:v>290.16000000000003</c:v>
                </c:pt>
                <c:pt idx="101">
                  <c:v>289.85000000000002</c:v>
                </c:pt>
                <c:pt idx="102">
                  <c:v>290.74</c:v>
                </c:pt>
                <c:pt idx="103">
                  <c:v>291.85000000000002</c:v>
                </c:pt>
                <c:pt idx="104">
                  <c:v>293.29000000000002</c:v>
                </c:pt>
                <c:pt idx="105">
                  <c:v>307.39999999999998</c:v>
                </c:pt>
                <c:pt idx="106">
                  <c:v>305.8</c:v>
                </c:pt>
                <c:pt idx="107">
                  <c:v>307.87</c:v>
                </c:pt>
                <c:pt idx="108">
                  <c:v>310.92</c:v>
                </c:pt>
                <c:pt idx="109">
                  <c:v>309.85000000000002</c:v>
                </c:pt>
                <c:pt idx="110">
                  <c:v>309.48</c:v>
                </c:pt>
                <c:pt idx="111">
                  <c:v>308.25</c:v>
                </c:pt>
                <c:pt idx="112">
                  <c:v>309.64</c:v>
                </c:pt>
                <c:pt idx="113">
                  <c:v>312.16000000000003</c:v>
                </c:pt>
                <c:pt idx="114">
                  <c:v>311.85000000000002</c:v>
                </c:pt>
                <c:pt idx="115">
                  <c:v>307.39</c:v>
                </c:pt>
                <c:pt idx="116">
                  <c:v>309.89999999999998</c:v>
                </c:pt>
                <c:pt idx="117">
                  <c:v>309.92</c:v>
                </c:pt>
                <c:pt idx="118">
                  <c:v>313.19</c:v>
                </c:pt>
                <c:pt idx="119">
                  <c:v>311.82</c:v>
                </c:pt>
                <c:pt idx="120">
                  <c:v>314.7</c:v>
                </c:pt>
                <c:pt idx="121">
                  <c:v>315.08</c:v>
                </c:pt>
                <c:pt idx="122">
                  <c:v>316.64999999999998</c:v>
                </c:pt>
                <c:pt idx="123">
                  <c:v>313.01</c:v>
                </c:pt>
                <c:pt idx="124">
                  <c:v>309.89999999999998</c:v>
                </c:pt>
                <c:pt idx="125">
                  <c:v>309.08</c:v>
                </c:pt>
                <c:pt idx="126">
                  <c:v>311.01</c:v>
                </c:pt>
                <c:pt idx="127">
                  <c:v>308.3</c:v>
                </c:pt>
                <c:pt idx="128">
                  <c:v>312.38</c:v>
                </c:pt>
                <c:pt idx="129">
                  <c:v>313.79000000000002</c:v>
                </c:pt>
                <c:pt idx="130">
                  <c:v>314.23</c:v>
                </c:pt>
                <c:pt idx="131">
                  <c:v>314.74</c:v>
                </c:pt>
                <c:pt idx="132">
                  <c:v>315.89</c:v>
                </c:pt>
                <c:pt idx="133">
                  <c:v>318.3</c:v>
                </c:pt>
                <c:pt idx="134">
                  <c:v>309.77999999999997</c:v>
                </c:pt>
                <c:pt idx="135">
                  <c:v>314.88</c:v>
                </c:pt>
                <c:pt idx="136">
                  <c:v>317.70999999999998</c:v>
                </c:pt>
                <c:pt idx="137">
                  <c:v>317.22000000000003</c:v>
                </c:pt>
                <c:pt idx="138">
                  <c:v>320.64999999999998</c:v>
                </c:pt>
                <c:pt idx="139">
                  <c:v>320.91000000000003</c:v>
                </c:pt>
                <c:pt idx="140">
                  <c:v>318.66000000000003</c:v>
                </c:pt>
                <c:pt idx="141">
                  <c:v>315.31</c:v>
                </c:pt>
                <c:pt idx="142">
                  <c:v>316.04000000000002</c:v>
                </c:pt>
                <c:pt idx="143">
                  <c:v>314.39999999999998</c:v>
                </c:pt>
                <c:pt idx="144">
                  <c:v>314.91000000000003</c:v>
                </c:pt>
                <c:pt idx="145">
                  <c:v>313.04000000000002</c:v>
                </c:pt>
                <c:pt idx="146">
                  <c:v>311.67</c:v>
                </c:pt>
                <c:pt idx="147">
                  <c:v>312.60000000000002</c:v>
                </c:pt>
                <c:pt idx="148">
                  <c:v>307.70999999999998</c:v>
                </c:pt>
                <c:pt idx="149">
                  <c:v>306.92</c:v>
                </c:pt>
                <c:pt idx="150">
                  <c:v>309.08999999999997</c:v>
                </c:pt>
                <c:pt idx="151">
                  <c:v>316.27999999999997</c:v>
                </c:pt>
                <c:pt idx="152">
                  <c:v>317.25</c:v>
                </c:pt>
                <c:pt idx="153">
                  <c:v>319.62</c:v>
                </c:pt>
                <c:pt idx="154">
                  <c:v>323.63</c:v>
                </c:pt>
                <c:pt idx="155">
                  <c:v>323.56</c:v>
                </c:pt>
                <c:pt idx="156">
                  <c:v>328.21</c:v>
                </c:pt>
                <c:pt idx="157">
                  <c:v>330.2</c:v>
                </c:pt>
                <c:pt idx="158">
                  <c:v>334.54</c:v>
                </c:pt>
                <c:pt idx="159">
                  <c:v>334.48</c:v>
                </c:pt>
                <c:pt idx="160">
                  <c:v>335.88</c:v>
                </c:pt>
                <c:pt idx="161">
                  <c:v>343.05</c:v>
                </c:pt>
                <c:pt idx="162">
                  <c:v>341.8</c:v>
                </c:pt>
                <c:pt idx="163">
                  <c:v>345.82</c:v>
                </c:pt>
                <c:pt idx="164">
                  <c:v>345.15</c:v>
                </c:pt>
                <c:pt idx="165">
                  <c:v>349.44</c:v>
                </c:pt>
                <c:pt idx="166">
                  <c:v>347.48</c:v>
                </c:pt>
                <c:pt idx="167">
                  <c:v>348.02</c:v>
                </c:pt>
                <c:pt idx="168">
                  <c:v>351.23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4-44E9-9045-66F84AF9073A}"/>
            </c:ext>
          </c:extLst>
        </c:ser>
        <c:ser>
          <c:idx val="1"/>
          <c:order val="1"/>
          <c:tx>
            <c:strRef>
              <c:f>BB!$L$20</c:f>
              <c:strCache>
                <c:ptCount val="1"/>
                <c:pt idx="0">
                  <c:v>20 Day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BB!$L$21:$L$189</c:f>
              <c:numCache>
                <c:formatCode>General</c:formatCode>
                <c:ptCount val="169"/>
                <c:pt idx="0">
                  <c:v>278.67</c:v>
                </c:pt>
                <c:pt idx="1">
                  <c:v>276.85500000000002</c:v>
                </c:pt>
                <c:pt idx="2">
                  <c:v>276.12666666666672</c:v>
                </c:pt>
                <c:pt idx="3">
                  <c:v>274.67500000000001</c:v>
                </c:pt>
                <c:pt idx="4">
                  <c:v>273.97800000000001</c:v>
                </c:pt>
                <c:pt idx="5">
                  <c:v>273.42500000000001</c:v>
                </c:pt>
                <c:pt idx="6">
                  <c:v>273.1028571428572</c:v>
                </c:pt>
                <c:pt idx="7">
                  <c:v>273.16750000000002</c:v>
                </c:pt>
                <c:pt idx="8">
                  <c:v>273.57333333333338</c:v>
                </c:pt>
                <c:pt idx="9">
                  <c:v>273.738</c:v>
                </c:pt>
                <c:pt idx="10">
                  <c:v>273.97090909090912</c:v>
                </c:pt>
                <c:pt idx="11">
                  <c:v>273.93416666666667</c:v>
                </c:pt>
                <c:pt idx="12">
                  <c:v>273.90846153846155</c:v>
                </c:pt>
                <c:pt idx="13">
                  <c:v>273.3857142857143</c:v>
                </c:pt>
                <c:pt idx="14">
                  <c:v>272.65800000000002</c:v>
                </c:pt>
                <c:pt idx="15">
                  <c:v>272.06937499999998</c:v>
                </c:pt>
                <c:pt idx="16">
                  <c:v>271.84352941176473</c:v>
                </c:pt>
                <c:pt idx="17">
                  <c:v>271.685</c:v>
                </c:pt>
                <c:pt idx="18">
                  <c:v>271.61526315789473</c:v>
                </c:pt>
                <c:pt idx="19">
                  <c:v>271.35449999999997</c:v>
                </c:pt>
                <c:pt idx="20">
                  <c:v>270.69299999999993</c:v>
                </c:pt>
                <c:pt idx="21">
                  <c:v>270.09099999999995</c:v>
                </c:pt>
                <c:pt idx="22">
                  <c:v>269.48499999999996</c:v>
                </c:pt>
                <c:pt idx="23">
                  <c:v>269.25599999999997</c:v>
                </c:pt>
                <c:pt idx="24">
                  <c:v>269.11900000000003</c:v>
                </c:pt>
                <c:pt idx="25">
                  <c:v>269.04849999999999</c:v>
                </c:pt>
                <c:pt idx="26">
                  <c:v>269.125</c:v>
                </c:pt>
                <c:pt idx="27">
                  <c:v>268.9015</c:v>
                </c:pt>
                <c:pt idx="28">
                  <c:v>268.33350000000002</c:v>
                </c:pt>
                <c:pt idx="29">
                  <c:v>267.95799999999997</c:v>
                </c:pt>
                <c:pt idx="30">
                  <c:v>267.38249999999999</c:v>
                </c:pt>
                <c:pt idx="31">
                  <c:v>266.41449999999998</c:v>
                </c:pt>
                <c:pt idx="32">
                  <c:v>265.42149999999998</c:v>
                </c:pt>
                <c:pt idx="33">
                  <c:v>265.06499999999994</c:v>
                </c:pt>
                <c:pt idx="34">
                  <c:v>265.02150000000006</c:v>
                </c:pt>
                <c:pt idx="35">
                  <c:v>265.0145</c:v>
                </c:pt>
                <c:pt idx="36">
                  <c:v>264.88650000000001</c:v>
                </c:pt>
                <c:pt idx="37">
                  <c:v>264.73350000000005</c:v>
                </c:pt>
                <c:pt idx="38">
                  <c:v>264.54450000000008</c:v>
                </c:pt>
                <c:pt idx="39">
                  <c:v>264.04650000000004</c:v>
                </c:pt>
                <c:pt idx="40">
                  <c:v>263.6875</c:v>
                </c:pt>
                <c:pt idx="41">
                  <c:v>263.36350000000004</c:v>
                </c:pt>
                <c:pt idx="42">
                  <c:v>263.22749999999996</c:v>
                </c:pt>
                <c:pt idx="43">
                  <c:v>262.92849999999999</c:v>
                </c:pt>
                <c:pt idx="44">
                  <c:v>262.50050000000005</c:v>
                </c:pt>
                <c:pt idx="45">
                  <c:v>262.04449999999997</c:v>
                </c:pt>
                <c:pt idx="46">
                  <c:v>261.46650000000005</c:v>
                </c:pt>
                <c:pt idx="47">
                  <c:v>261.34900000000005</c:v>
                </c:pt>
                <c:pt idx="48">
                  <c:v>261.44500000000005</c:v>
                </c:pt>
                <c:pt idx="49">
                  <c:v>261.38299999999998</c:v>
                </c:pt>
                <c:pt idx="50">
                  <c:v>261.5455</c:v>
                </c:pt>
                <c:pt idx="51">
                  <c:v>262.24699999999996</c:v>
                </c:pt>
                <c:pt idx="52">
                  <c:v>262.95699999999999</c:v>
                </c:pt>
                <c:pt idx="53">
                  <c:v>263.35599999999999</c:v>
                </c:pt>
                <c:pt idx="54">
                  <c:v>263.68649999999997</c:v>
                </c:pt>
                <c:pt idx="55">
                  <c:v>264.0675</c:v>
                </c:pt>
                <c:pt idx="56">
                  <c:v>264.24349999999993</c:v>
                </c:pt>
                <c:pt idx="57">
                  <c:v>264.66299999999995</c:v>
                </c:pt>
                <c:pt idx="58">
                  <c:v>265.15249999999997</c:v>
                </c:pt>
                <c:pt idx="59">
                  <c:v>266.25749999999999</c:v>
                </c:pt>
                <c:pt idx="60">
                  <c:v>267.36899999999997</c:v>
                </c:pt>
                <c:pt idx="61">
                  <c:v>268.47399999999999</c:v>
                </c:pt>
                <c:pt idx="62">
                  <c:v>269.45099999999996</c:v>
                </c:pt>
                <c:pt idx="63">
                  <c:v>270.74349999999998</c:v>
                </c:pt>
                <c:pt idx="64">
                  <c:v>272.01599999999996</c:v>
                </c:pt>
                <c:pt idx="65">
                  <c:v>273.20749999999998</c:v>
                </c:pt>
                <c:pt idx="66">
                  <c:v>274.41899999999998</c:v>
                </c:pt>
                <c:pt idx="67">
                  <c:v>275.44650000000001</c:v>
                </c:pt>
                <c:pt idx="68">
                  <c:v>276.60150000000004</c:v>
                </c:pt>
                <c:pt idx="69">
                  <c:v>277.85599999999999</c:v>
                </c:pt>
                <c:pt idx="70">
                  <c:v>278.87800000000004</c:v>
                </c:pt>
                <c:pt idx="71">
                  <c:v>279.73000000000013</c:v>
                </c:pt>
                <c:pt idx="72">
                  <c:v>280.57150000000001</c:v>
                </c:pt>
                <c:pt idx="73">
                  <c:v>281.63100000000009</c:v>
                </c:pt>
                <c:pt idx="74">
                  <c:v>281.85950000000003</c:v>
                </c:pt>
                <c:pt idx="75">
                  <c:v>281.80499999999995</c:v>
                </c:pt>
                <c:pt idx="76">
                  <c:v>281.93</c:v>
                </c:pt>
                <c:pt idx="77">
                  <c:v>281.97249999999997</c:v>
                </c:pt>
                <c:pt idx="78">
                  <c:v>281.90149999999994</c:v>
                </c:pt>
                <c:pt idx="79">
                  <c:v>281.85450000000003</c:v>
                </c:pt>
                <c:pt idx="80">
                  <c:v>281.68</c:v>
                </c:pt>
                <c:pt idx="81">
                  <c:v>281.59199999999998</c:v>
                </c:pt>
                <c:pt idx="82">
                  <c:v>281.52000000000004</c:v>
                </c:pt>
                <c:pt idx="83">
                  <c:v>280.92900000000003</c:v>
                </c:pt>
                <c:pt idx="84">
                  <c:v>280.40999999999997</c:v>
                </c:pt>
                <c:pt idx="85">
                  <c:v>280.05849999999998</c:v>
                </c:pt>
                <c:pt idx="86">
                  <c:v>279.6635</c:v>
                </c:pt>
                <c:pt idx="87">
                  <c:v>279.18799999999999</c:v>
                </c:pt>
                <c:pt idx="88">
                  <c:v>278.69800000000004</c:v>
                </c:pt>
                <c:pt idx="89">
                  <c:v>278.08450000000005</c:v>
                </c:pt>
                <c:pt idx="90">
                  <c:v>278.03650000000005</c:v>
                </c:pt>
                <c:pt idx="91">
                  <c:v>278.29399999999998</c:v>
                </c:pt>
                <c:pt idx="92">
                  <c:v>278.58650000000006</c:v>
                </c:pt>
                <c:pt idx="93">
                  <c:v>278.49750000000006</c:v>
                </c:pt>
                <c:pt idx="94">
                  <c:v>279.09800000000001</c:v>
                </c:pt>
                <c:pt idx="95">
                  <c:v>279.80450000000008</c:v>
                </c:pt>
                <c:pt idx="96">
                  <c:v>280.38100000000003</c:v>
                </c:pt>
                <c:pt idx="97">
                  <c:v>280.709</c:v>
                </c:pt>
                <c:pt idx="98">
                  <c:v>281.17099999999994</c:v>
                </c:pt>
                <c:pt idx="99">
                  <c:v>281.38500000000005</c:v>
                </c:pt>
                <c:pt idx="100">
                  <c:v>282.04299999999995</c:v>
                </c:pt>
                <c:pt idx="101">
                  <c:v>282.6925</c:v>
                </c:pt>
                <c:pt idx="102">
                  <c:v>283.33299999999997</c:v>
                </c:pt>
                <c:pt idx="103">
                  <c:v>284.23599999999999</c:v>
                </c:pt>
                <c:pt idx="104">
                  <c:v>285.15250000000003</c:v>
                </c:pt>
                <c:pt idx="105">
                  <c:v>286.67600000000004</c:v>
                </c:pt>
                <c:pt idx="106">
                  <c:v>288.09250000000003</c:v>
                </c:pt>
                <c:pt idx="107">
                  <c:v>289.59399999999999</c:v>
                </c:pt>
                <c:pt idx="108">
                  <c:v>291.10599999999999</c:v>
                </c:pt>
                <c:pt idx="109">
                  <c:v>292.63400000000001</c:v>
                </c:pt>
                <c:pt idx="110">
                  <c:v>293.73200000000008</c:v>
                </c:pt>
                <c:pt idx="111">
                  <c:v>294.625</c:v>
                </c:pt>
                <c:pt idx="112">
                  <c:v>295.57600000000008</c:v>
                </c:pt>
                <c:pt idx="113">
                  <c:v>296.84150000000005</c:v>
                </c:pt>
                <c:pt idx="114">
                  <c:v>298.19450000000012</c:v>
                </c:pt>
                <c:pt idx="115">
                  <c:v>299.37600000000009</c:v>
                </c:pt>
                <c:pt idx="116">
                  <c:v>300.71000000000004</c:v>
                </c:pt>
                <c:pt idx="117">
                  <c:v>302.11950000000007</c:v>
                </c:pt>
                <c:pt idx="118">
                  <c:v>303.56950000000001</c:v>
                </c:pt>
                <c:pt idx="119">
                  <c:v>305.06650000000002</c:v>
                </c:pt>
                <c:pt idx="120">
                  <c:v>306.29349999999994</c:v>
                </c:pt>
                <c:pt idx="121">
                  <c:v>307.55499999999995</c:v>
                </c:pt>
                <c:pt idx="122">
                  <c:v>308.8504999999999</c:v>
                </c:pt>
                <c:pt idx="123">
                  <c:v>309.90849999999989</c:v>
                </c:pt>
                <c:pt idx="124">
                  <c:v>310.73899999999992</c:v>
                </c:pt>
                <c:pt idx="125">
                  <c:v>310.82299999999998</c:v>
                </c:pt>
                <c:pt idx="126">
                  <c:v>311.08349999999996</c:v>
                </c:pt>
                <c:pt idx="127">
                  <c:v>311.10500000000002</c:v>
                </c:pt>
                <c:pt idx="128">
                  <c:v>311.178</c:v>
                </c:pt>
                <c:pt idx="129">
                  <c:v>311.375</c:v>
                </c:pt>
                <c:pt idx="130">
                  <c:v>311.61250000000001</c:v>
                </c:pt>
                <c:pt idx="131">
                  <c:v>311.93700000000007</c:v>
                </c:pt>
                <c:pt idx="132">
                  <c:v>312.24950000000001</c:v>
                </c:pt>
                <c:pt idx="133">
                  <c:v>312.55650000000003</c:v>
                </c:pt>
                <c:pt idx="134">
                  <c:v>312.45300000000003</c:v>
                </c:pt>
                <c:pt idx="135">
                  <c:v>312.82749999999999</c:v>
                </c:pt>
                <c:pt idx="136">
                  <c:v>313.21799999999996</c:v>
                </c:pt>
                <c:pt idx="137">
                  <c:v>313.58300000000003</c:v>
                </c:pt>
                <c:pt idx="138">
                  <c:v>313.95600000000002</c:v>
                </c:pt>
                <c:pt idx="139">
                  <c:v>314.41050000000001</c:v>
                </c:pt>
                <c:pt idx="140">
                  <c:v>314.60849999999999</c:v>
                </c:pt>
                <c:pt idx="141">
                  <c:v>314.62</c:v>
                </c:pt>
                <c:pt idx="142">
                  <c:v>314.58949999999999</c:v>
                </c:pt>
                <c:pt idx="143">
                  <c:v>314.65899999999999</c:v>
                </c:pt>
                <c:pt idx="144">
                  <c:v>314.90949999999998</c:v>
                </c:pt>
                <c:pt idx="145">
                  <c:v>315.10750000000002</c:v>
                </c:pt>
                <c:pt idx="146">
                  <c:v>315.14050000000003</c:v>
                </c:pt>
                <c:pt idx="147">
                  <c:v>315.35550000000001</c:v>
                </c:pt>
                <c:pt idx="148">
                  <c:v>315.12199999999996</c:v>
                </c:pt>
                <c:pt idx="149">
                  <c:v>314.77850000000001</c:v>
                </c:pt>
                <c:pt idx="150">
                  <c:v>314.5215</c:v>
                </c:pt>
                <c:pt idx="151">
                  <c:v>314.5985</c:v>
                </c:pt>
                <c:pt idx="152">
                  <c:v>314.66649999999998</c:v>
                </c:pt>
                <c:pt idx="153">
                  <c:v>314.73249999999996</c:v>
                </c:pt>
                <c:pt idx="154">
                  <c:v>315.42500000000001</c:v>
                </c:pt>
                <c:pt idx="155">
                  <c:v>315.85900000000004</c:v>
                </c:pt>
                <c:pt idx="156">
                  <c:v>316.38400000000001</c:v>
                </c:pt>
                <c:pt idx="157">
                  <c:v>317.03300000000002</c:v>
                </c:pt>
                <c:pt idx="158">
                  <c:v>317.72750000000008</c:v>
                </c:pt>
                <c:pt idx="159">
                  <c:v>318.40600000000006</c:v>
                </c:pt>
                <c:pt idx="160">
                  <c:v>319.26700000000005</c:v>
                </c:pt>
                <c:pt idx="161">
                  <c:v>320.65400000000011</c:v>
                </c:pt>
                <c:pt idx="162">
                  <c:v>321.94199999999995</c:v>
                </c:pt>
                <c:pt idx="163">
                  <c:v>323.51299999999998</c:v>
                </c:pt>
                <c:pt idx="164">
                  <c:v>325.02499999999998</c:v>
                </c:pt>
                <c:pt idx="165">
                  <c:v>326.84499999999997</c:v>
                </c:pt>
                <c:pt idx="166">
                  <c:v>328.63549999999998</c:v>
                </c:pt>
                <c:pt idx="167">
                  <c:v>330.40649999999994</c:v>
                </c:pt>
                <c:pt idx="168">
                  <c:v>332.58249999999998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4-44E9-9045-66F84AF9073A}"/>
            </c:ext>
          </c:extLst>
        </c:ser>
        <c:ser>
          <c:idx val="2"/>
          <c:order val="2"/>
          <c:tx>
            <c:strRef>
              <c:f>BB!$M$20</c:f>
              <c:strCache>
                <c:ptCount val="1"/>
                <c:pt idx="0">
                  <c:v>Upper Band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BB!$M$21:$M$189</c:f>
              <c:numCache>
                <c:formatCode>General</c:formatCode>
                <c:ptCount val="169"/>
                <c:pt idx="0">
                  <c:v>283.34574371972963</c:v>
                </c:pt>
                <c:pt idx="1">
                  <c:v>282.68949229683835</c:v>
                </c:pt>
                <c:pt idx="2">
                  <c:v>282.21660336819923</c:v>
                </c:pt>
                <c:pt idx="3">
                  <c:v>282.06503293246925</c:v>
                </c:pt>
                <c:pt idx="4">
                  <c:v>280.99984689966971</c:v>
                </c:pt>
                <c:pt idx="5">
                  <c:v>280.1985095012422</c:v>
                </c:pt>
                <c:pt idx="6">
                  <c:v>279.13066174668484</c:v>
                </c:pt>
                <c:pt idx="7">
                  <c:v>278.35560081608355</c:v>
                </c:pt>
                <c:pt idx="8">
                  <c:v>278.51059940888194</c:v>
                </c:pt>
                <c:pt idx="9">
                  <c:v>278.46114781970175</c:v>
                </c:pt>
                <c:pt idx="10">
                  <c:v>278.72874616326504</c:v>
                </c:pt>
                <c:pt idx="11">
                  <c:v>278.65352924185441</c:v>
                </c:pt>
                <c:pt idx="12">
                  <c:v>278.67788271196974</c:v>
                </c:pt>
                <c:pt idx="13">
                  <c:v>279.04877191316592</c:v>
                </c:pt>
                <c:pt idx="14">
                  <c:v>280.33503745645032</c:v>
                </c:pt>
                <c:pt idx="15">
                  <c:v>281.01684558114823</c:v>
                </c:pt>
                <c:pt idx="16">
                  <c:v>281.06573561518707</c:v>
                </c:pt>
                <c:pt idx="17">
                  <c:v>281.0143785854782</c:v>
                </c:pt>
                <c:pt idx="18">
                  <c:v>280.764286056397</c:v>
                </c:pt>
                <c:pt idx="19">
                  <c:v>280.20714509980814</c:v>
                </c:pt>
                <c:pt idx="20">
                  <c:v>279.21501384650361</c:v>
                </c:pt>
                <c:pt idx="21">
                  <c:v>279.01176442322833</c:v>
                </c:pt>
                <c:pt idx="22">
                  <c:v>278.73657056367921</c:v>
                </c:pt>
                <c:pt idx="23">
                  <c:v>278.64623994985158</c:v>
                </c:pt>
                <c:pt idx="24">
                  <c:v>278.47030477808482</c:v>
                </c:pt>
                <c:pt idx="25">
                  <c:v>278.37210733215477</c:v>
                </c:pt>
                <c:pt idx="26">
                  <c:v>278.54649278595434</c:v>
                </c:pt>
                <c:pt idx="27">
                  <c:v>278.08303816949507</c:v>
                </c:pt>
                <c:pt idx="28">
                  <c:v>276.83262509429187</c:v>
                </c:pt>
                <c:pt idx="29">
                  <c:v>275.81543657140696</c:v>
                </c:pt>
                <c:pt idx="30">
                  <c:v>274.2967868871558</c:v>
                </c:pt>
                <c:pt idx="31">
                  <c:v>274.93843404355914</c:v>
                </c:pt>
                <c:pt idx="32">
                  <c:v>274.98473502851027</c:v>
                </c:pt>
                <c:pt idx="33">
                  <c:v>274.97029576592871</c:v>
                </c:pt>
                <c:pt idx="34">
                  <c:v>274.98226571776547</c:v>
                </c:pt>
                <c:pt idx="35">
                  <c:v>274.98073240854097</c:v>
                </c:pt>
                <c:pt idx="36">
                  <c:v>274.74401174966266</c:v>
                </c:pt>
                <c:pt idx="37">
                  <c:v>274.41627966832169</c:v>
                </c:pt>
                <c:pt idx="38">
                  <c:v>273.90713227719084</c:v>
                </c:pt>
                <c:pt idx="39">
                  <c:v>274.03238113815019</c:v>
                </c:pt>
                <c:pt idx="40">
                  <c:v>273.97416766153879</c:v>
                </c:pt>
                <c:pt idx="41">
                  <c:v>274.13797915458713</c:v>
                </c:pt>
                <c:pt idx="42">
                  <c:v>274.113305097997</c:v>
                </c:pt>
                <c:pt idx="43">
                  <c:v>273.85217255575077</c:v>
                </c:pt>
                <c:pt idx="44">
                  <c:v>273.18135641155294</c:v>
                </c:pt>
                <c:pt idx="45">
                  <c:v>272.28156470059702</c:v>
                </c:pt>
                <c:pt idx="46">
                  <c:v>270.39174338456297</c:v>
                </c:pt>
                <c:pt idx="47">
                  <c:v>269.90246996376635</c:v>
                </c:pt>
                <c:pt idx="48">
                  <c:v>270.23263605120411</c:v>
                </c:pt>
                <c:pt idx="49">
                  <c:v>270.00037070658658</c:v>
                </c:pt>
                <c:pt idx="50">
                  <c:v>270.54737693878633</c:v>
                </c:pt>
                <c:pt idx="51">
                  <c:v>271.01239631913916</c:v>
                </c:pt>
                <c:pt idx="52">
                  <c:v>271.09931339168548</c:v>
                </c:pt>
                <c:pt idx="53">
                  <c:v>271.55864758284918</c:v>
                </c:pt>
                <c:pt idx="54">
                  <c:v>272.120634342377</c:v>
                </c:pt>
                <c:pt idx="55">
                  <c:v>273.06003930532944</c:v>
                </c:pt>
                <c:pt idx="56">
                  <c:v>273.50195110383504</c:v>
                </c:pt>
                <c:pt idx="57">
                  <c:v>274.9467308405072</c:v>
                </c:pt>
                <c:pt idx="58">
                  <c:v>276.67751695397772</c:v>
                </c:pt>
                <c:pt idx="59">
                  <c:v>278.48189816622136</c:v>
                </c:pt>
                <c:pt idx="60">
                  <c:v>280.53767079573015</c:v>
                </c:pt>
                <c:pt idx="61">
                  <c:v>281.51789092741564</c:v>
                </c:pt>
                <c:pt idx="62">
                  <c:v>282.6944148879636</c:v>
                </c:pt>
                <c:pt idx="63">
                  <c:v>285.01072305440726</c:v>
                </c:pt>
                <c:pt idx="64">
                  <c:v>286.73980156860239</c:v>
                </c:pt>
                <c:pt idx="65">
                  <c:v>287.73690955803994</c:v>
                </c:pt>
                <c:pt idx="66">
                  <c:v>288.75107650140427</c:v>
                </c:pt>
                <c:pt idx="67">
                  <c:v>290.4112758700926</c:v>
                </c:pt>
                <c:pt idx="68">
                  <c:v>292.48259538181537</c:v>
                </c:pt>
                <c:pt idx="69">
                  <c:v>294.32049244826413</c:v>
                </c:pt>
                <c:pt idx="70">
                  <c:v>295.31450314968106</c:v>
                </c:pt>
                <c:pt idx="71">
                  <c:v>295.59250660486794</c:v>
                </c:pt>
                <c:pt idx="72">
                  <c:v>295.56220487440731</c:v>
                </c:pt>
                <c:pt idx="73">
                  <c:v>295.67962368235493</c:v>
                </c:pt>
                <c:pt idx="74">
                  <c:v>295.1152903534545</c:v>
                </c:pt>
                <c:pt idx="75">
                  <c:v>295.26107825873726</c:v>
                </c:pt>
                <c:pt idx="76">
                  <c:v>294.93142664236672</c:v>
                </c:pt>
                <c:pt idx="77">
                  <c:v>294.87436094288233</c:v>
                </c:pt>
                <c:pt idx="78">
                  <c:v>294.94799382219725</c:v>
                </c:pt>
                <c:pt idx="79">
                  <c:v>294.95862787515529</c:v>
                </c:pt>
                <c:pt idx="80">
                  <c:v>294.95250105332548</c:v>
                </c:pt>
                <c:pt idx="81">
                  <c:v>294.97282304132142</c:v>
                </c:pt>
                <c:pt idx="82">
                  <c:v>294.96650062088162</c:v>
                </c:pt>
                <c:pt idx="83">
                  <c:v>294.65472674712868</c:v>
                </c:pt>
                <c:pt idx="84">
                  <c:v>294.21818826486276</c:v>
                </c:pt>
                <c:pt idx="85">
                  <c:v>293.84408098731768</c:v>
                </c:pt>
                <c:pt idx="86">
                  <c:v>293.25969493983905</c:v>
                </c:pt>
                <c:pt idx="87">
                  <c:v>292.30921079137056</c:v>
                </c:pt>
                <c:pt idx="88">
                  <c:v>290.73044840989741</c:v>
                </c:pt>
                <c:pt idx="89">
                  <c:v>288.49801242629655</c:v>
                </c:pt>
                <c:pt idx="90">
                  <c:v>288.25528615718702</c:v>
                </c:pt>
                <c:pt idx="91">
                  <c:v>289.48990601867251</c:v>
                </c:pt>
                <c:pt idx="92">
                  <c:v>290.75795110926651</c:v>
                </c:pt>
                <c:pt idx="93">
                  <c:v>290.38238801621185</c:v>
                </c:pt>
                <c:pt idx="94">
                  <c:v>290.98017523945231</c:v>
                </c:pt>
                <c:pt idx="95">
                  <c:v>290.97534829271927</c:v>
                </c:pt>
                <c:pt idx="96">
                  <c:v>290.9631675224731</c:v>
                </c:pt>
                <c:pt idx="97">
                  <c:v>291.01412779869167</c:v>
                </c:pt>
                <c:pt idx="98">
                  <c:v>291.21418863184078</c:v>
                </c:pt>
                <c:pt idx="99">
                  <c:v>291.28924151563365</c:v>
                </c:pt>
                <c:pt idx="100">
                  <c:v>292.45614574038632</c:v>
                </c:pt>
                <c:pt idx="101">
                  <c:v>293.36177092660336</c:v>
                </c:pt>
                <c:pt idx="102">
                  <c:v>294.33141538825623</c:v>
                </c:pt>
                <c:pt idx="103">
                  <c:v>294.89577860933332</c:v>
                </c:pt>
                <c:pt idx="104">
                  <c:v>295.60417299627449</c:v>
                </c:pt>
                <c:pt idx="105">
                  <c:v>300.43940441361195</c:v>
                </c:pt>
                <c:pt idx="106">
                  <c:v>303.58882333303956</c:v>
                </c:pt>
                <c:pt idx="107">
                  <c:v>306.64866060703207</c:v>
                </c:pt>
                <c:pt idx="108">
                  <c:v>310.08636592182341</c:v>
                </c:pt>
                <c:pt idx="109">
                  <c:v>312.50851094399957</c:v>
                </c:pt>
                <c:pt idx="110">
                  <c:v>314.80707642490989</c:v>
                </c:pt>
                <c:pt idx="111">
                  <c:v>316.59823204073058</c:v>
                </c:pt>
                <c:pt idx="112">
                  <c:v>318.44740747745976</c:v>
                </c:pt>
                <c:pt idx="113">
                  <c:v>320.46836809099921</c:v>
                </c:pt>
                <c:pt idx="114">
                  <c:v>322.01395907291601</c:v>
                </c:pt>
                <c:pt idx="115">
                  <c:v>322.51528116064935</c:v>
                </c:pt>
                <c:pt idx="116">
                  <c:v>322.98777840194839</c:v>
                </c:pt>
                <c:pt idx="117">
                  <c:v>322.85478442052346</c:v>
                </c:pt>
                <c:pt idx="118">
                  <c:v>323.04315883497634</c:v>
                </c:pt>
                <c:pt idx="119">
                  <c:v>321.95079513202325</c:v>
                </c:pt>
                <c:pt idx="120">
                  <c:v>322.15220011929358</c:v>
                </c:pt>
                <c:pt idx="121">
                  <c:v>321.84230389652214</c:v>
                </c:pt>
                <c:pt idx="122">
                  <c:v>321.29838627163571</c:v>
                </c:pt>
                <c:pt idx="123">
                  <c:v>319.55388673476369</c:v>
                </c:pt>
                <c:pt idx="124">
                  <c:v>316.39473728266489</c:v>
                </c:pt>
                <c:pt idx="125">
                  <c:v>316.31753738294964</c:v>
                </c:pt>
                <c:pt idx="126">
                  <c:v>316.04332714045131</c:v>
                </c:pt>
                <c:pt idx="127">
                  <c:v>316.00959505276217</c:v>
                </c:pt>
                <c:pt idx="128">
                  <c:v>316.11435962180525</c:v>
                </c:pt>
                <c:pt idx="129">
                  <c:v>316.40185629499456</c:v>
                </c:pt>
                <c:pt idx="130">
                  <c:v>316.7107138255007</c:v>
                </c:pt>
                <c:pt idx="131">
                  <c:v>316.95968160710157</c:v>
                </c:pt>
                <c:pt idx="132">
                  <c:v>317.44518029080029</c:v>
                </c:pt>
                <c:pt idx="133">
                  <c:v>318.41343030789847</c:v>
                </c:pt>
                <c:pt idx="134">
                  <c:v>318.43433623514807</c:v>
                </c:pt>
                <c:pt idx="135">
                  <c:v>318.39789495906706</c:v>
                </c:pt>
                <c:pt idx="136">
                  <c:v>319.01469452088173</c:v>
                </c:pt>
                <c:pt idx="137">
                  <c:v>319.42446016352983</c:v>
                </c:pt>
                <c:pt idx="138">
                  <c:v>320.59064717659464</c:v>
                </c:pt>
                <c:pt idx="139">
                  <c:v>321.64713624970375</c:v>
                </c:pt>
                <c:pt idx="140">
                  <c:v>322.09100809344176</c:v>
                </c:pt>
                <c:pt idx="141">
                  <c:v>322.10626531863869</c:v>
                </c:pt>
                <c:pt idx="142">
                  <c:v>322.04585292534955</c:v>
                </c:pt>
                <c:pt idx="143">
                  <c:v>322.07918839312543</c:v>
                </c:pt>
                <c:pt idx="144">
                  <c:v>321.98341196766796</c:v>
                </c:pt>
                <c:pt idx="145">
                  <c:v>321.69966400856271</c:v>
                </c:pt>
                <c:pt idx="146">
                  <c:v>321.65241773839159</c:v>
                </c:pt>
                <c:pt idx="147">
                  <c:v>321.16223465627809</c:v>
                </c:pt>
                <c:pt idx="148">
                  <c:v>321.75002534696415</c:v>
                </c:pt>
                <c:pt idx="149">
                  <c:v>322.34309419024959</c:v>
                </c:pt>
                <c:pt idx="150">
                  <c:v>322.50235676709224</c:v>
                </c:pt>
                <c:pt idx="151">
                  <c:v>322.61785625451586</c:v>
                </c:pt>
                <c:pt idx="152">
                  <c:v>322.75473518581481</c:v>
                </c:pt>
                <c:pt idx="153">
                  <c:v>322.9658158249689</c:v>
                </c:pt>
                <c:pt idx="154">
                  <c:v>324.2153978713618</c:v>
                </c:pt>
                <c:pt idx="155">
                  <c:v>325.36414298461079</c:v>
                </c:pt>
                <c:pt idx="156">
                  <c:v>327.36494310972182</c:v>
                </c:pt>
                <c:pt idx="157">
                  <c:v>329.63641824978237</c:v>
                </c:pt>
                <c:pt idx="158">
                  <c:v>332.51216470794378</c:v>
                </c:pt>
                <c:pt idx="159">
                  <c:v>334.9468310107539</c:v>
                </c:pt>
                <c:pt idx="160">
                  <c:v>337.56307619711203</c:v>
                </c:pt>
                <c:pt idx="161">
                  <c:v>341.68802396619657</c:v>
                </c:pt>
                <c:pt idx="162">
                  <c:v>344.85707763805073</c:v>
                </c:pt>
                <c:pt idx="163">
                  <c:v>348.46830750424806</c:v>
                </c:pt>
                <c:pt idx="164">
                  <c:v>351.4090873095488</c:v>
                </c:pt>
                <c:pt idx="165">
                  <c:v>354.7273630350989</c:v>
                </c:pt>
                <c:pt idx="166">
                  <c:v>357.00961383267276</c:v>
                </c:pt>
                <c:pt idx="167">
                  <c:v>358.98721434781811</c:v>
                </c:pt>
                <c:pt idx="168">
                  <c:v>360.50668071172458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64-44E9-9045-66F84AF9073A}"/>
            </c:ext>
          </c:extLst>
        </c:ser>
        <c:ser>
          <c:idx val="3"/>
          <c:order val="3"/>
          <c:tx>
            <c:strRef>
              <c:f>BB!$N$20</c:f>
              <c:strCache>
                <c:ptCount val="1"/>
                <c:pt idx="0">
                  <c:v>Lower Band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BB!$N$21:$N$189</c:f>
              <c:numCache>
                <c:formatCode>General</c:formatCode>
                <c:ptCount val="169"/>
                <c:pt idx="0">
                  <c:v>268.12525628027038</c:v>
                </c:pt>
                <c:pt idx="1">
                  <c:v>268.21150770316171</c:v>
                </c:pt>
                <c:pt idx="2">
                  <c:v>268.21239663180074</c:v>
                </c:pt>
                <c:pt idx="3">
                  <c:v>267.62196706753087</c:v>
                </c:pt>
                <c:pt idx="4">
                  <c:v>267.65615310033036</c:v>
                </c:pt>
                <c:pt idx="5">
                  <c:v>267.53949049875774</c:v>
                </c:pt>
                <c:pt idx="6">
                  <c:v>267.71433825331519</c:v>
                </c:pt>
                <c:pt idx="7">
                  <c:v>267.99739918391629</c:v>
                </c:pt>
                <c:pt idx="8">
                  <c:v>267.92940059111788</c:v>
                </c:pt>
                <c:pt idx="9">
                  <c:v>267.94285218029825</c:v>
                </c:pt>
                <c:pt idx="10">
                  <c:v>267.88225383673506</c:v>
                </c:pt>
                <c:pt idx="11">
                  <c:v>267.86147075814569</c:v>
                </c:pt>
                <c:pt idx="12">
                  <c:v>268.0991172880303</c:v>
                </c:pt>
                <c:pt idx="13">
                  <c:v>267.50122808683415</c:v>
                </c:pt>
                <c:pt idx="14">
                  <c:v>265.33196254354982</c:v>
                </c:pt>
                <c:pt idx="15">
                  <c:v>263.72815441885189</c:v>
                </c:pt>
                <c:pt idx="16">
                  <c:v>263.46426438481302</c:v>
                </c:pt>
                <c:pt idx="17">
                  <c:v>263.17262141452193</c:v>
                </c:pt>
                <c:pt idx="18">
                  <c:v>263.00871394360291</c:v>
                </c:pt>
                <c:pt idx="19">
                  <c:v>262.5018549001918</c:v>
                </c:pt>
                <c:pt idx="20">
                  <c:v>262.17098615349624</c:v>
                </c:pt>
                <c:pt idx="21">
                  <c:v>261.17023557677157</c:v>
                </c:pt>
                <c:pt idx="22">
                  <c:v>260.23342943632071</c:v>
                </c:pt>
                <c:pt idx="23">
                  <c:v>259.86576005014837</c:v>
                </c:pt>
                <c:pt idx="24">
                  <c:v>259.76769522191523</c:v>
                </c:pt>
                <c:pt idx="25">
                  <c:v>259.72489266784521</c:v>
                </c:pt>
                <c:pt idx="26">
                  <c:v>259.70350721404566</c:v>
                </c:pt>
                <c:pt idx="27">
                  <c:v>259.71996183050493</c:v>
                </c:pt>
                <c:pt idx="28">
                  <c:v>259.83437490570816</c:v>
                </c:pt>
                <c:pt idx="29">
                  <c:v>260.10056342859298</c:v>
                </c:pt>
                <c:pt idx="30">
                  <c:v>260.46821311284418</c:v>
                </c:pt>
                <c:pt idx="31">
                  <c:v>257.89056595644081</c:v>
                </c:pt>
                <c:pt idx="32">
                  <c:v>255.85826497148969</c:v>
                </c:pt>
                <c:pt idx="33">
                  <c:v>255.15970423407117</c:v>
                </c:pt>
                <c:pt idx="34">
                  <c:v>255.06073428223465</c:v>
                </c:pt>
                <c:pt idx="35">
                  <c:v>255.04826759145902</c:v>
                </c:pt>
                <c:pt idx="36">
                  <c:v>255.02898825033739</c:v>
                </c:pt>
                <c:pt idx="37">
                  <c:v>255.05072033167841</c:v>
                </c:pt>
                <c:pt idx="38">
                  <c:v>255.1818677228093</c:v>
                </c:pt>
                <c:pt idx="39">
                  <c:v>254.06061886184989</c:v>
                </c:pt>
                <c:pt idx="40">
                  <c:v>253.40083233846124</c:v>
                </c:pt>
                <c:pt idx="41">
                  <c:v>252.58902084541296</c:v>
                </c:pt>
                <c:pt idx="42">
                  <c:v>252.3416949020029</c:v>
                </c:pt>
                <c:pt idx="43">
                  <c:v>252.0048274442492</c:v>
                </c:pt>
                <c:pt idx="44">
                  <c:v>251.81964358844715</c:v>
                </c:pt>
                <c:pt idx="45">
                  <c:v>251.8074352994029</c:v>
                </c:pt>
                <c:pt idx="46">
                  <c:v>252.54125661543713</c:v>
                </c:pt>
                <c:pt idx="47">
                  <c:v>252.79553003623371</c:v>
                </c:pt>
                <c:pt idx="48">
                  <c:v>252.65736394879599</c:v>
                </c:pt>
                <c:pt idx="49">
                  <c:v>252.76562929341335</c:v>
                </c:pt>
                <c:pt idx="50">
                  <c:v>252.54362306121368</c:v>
                </c:pt>
                <c:pt idx="51">
                  <c:v>253.48160368086076</c:v>
                </c:pt>
                <c:pt idx="52">
                  <c:v>254.81468660831447</c:v>
                </c:pt>
                <c:pt idx="53">
                  <c:v>255.15335241715084</c:v>
                </c:pt>
                <c:pt idx="54">
                  <c:v>255.25236565762296</c:v>
                </c:pt>
                <c:pt idx="55">
                  <c:v>255.07496069467055</c:v>
                </c:pt>
                <c:pt idx="56">
                  <c:v>254.98504889616481</c:v>
                </c:pt>
                <c:pt idx="57">
                  <c:v>254.37926915949268</c:v>
                </c:pt>
                <c:pt idx="58">
                  <c:v>253.62748304602226</c:v>
                </c:pt>
                <c:pt idx="59">
                  <c:v>254.03310183377863</c:v>
                </c:pt>
                <c:pt idx="60">
                  <c:v>254.20032920426982</c:v>
                </c:pt>
                <c:pt idx="61">
                  <c:v>255.43010907258434</c:v>
                </c:pt>
                <c:pt idx="62">
                  <c:v>256.20758511203633</c:v>
                </c:pt>
                <c:pt idx="63">
                  <c:v>256.4762769455927</c:v>
                </c:pt>
                <c:pt idx="64">
                  <c:v>257.29219843139754</c:v>
                </c:pt>
                <c:pt idx="65">
                  <c:v>258.67809044196002</c:v>
                </c:pt>
                <c:pt idx="66">
                  <c:v>260.0869234985957</c:v>
                </c:pt>
                <c:pt idx="67">
                  <c:v>260.48172412990743</c:v>
                </c:pt>
                <c:pt idx="68">
                  <c:v>260.72040461818472</c:v>
                </c:pt>
                <c:pt idx="69">
                  <c:v>261.39150755173586</c:v>
                </c:pt>
                <c:pt idx="70">
                  <c:v>262.44149685031903</c:v>
                </c:pt>
                <c:pt idx="71">
                  <c:v>263.86749339513233</c:v>
                </c:pt>
                <c:pt idx="72">
                  <c:v>265.58079512559272</c:v>
                </c:pt>
                <c:pt idx="73">
                  <c:v>267.58237631764524</c:v>
                </c:pt>
                <c:pt idx="74">
                  <c:v>268.60370964654555</c:v>
                </c:pt>
                <c:pt idx="75">
                  <c:v>268.34892174126264</c:v>
                </c:pt>
                <c:pt idx="76">
                  <c:v>268.9285733576333</c:v>
                </c:pt>
                <c:pt idx="77">
                  <c:v>269.0706390571176</c:v>
                </c:pt>
                <c:pt idx="78">
                  <c:v>268.85500617780264</c:v>
                </c:pt>
                <c:pt idx="79">
                  <c:v>268.75037212484477</c:v>
                </c:pt>
                <c:pt idx="80">
                  <c:v>268.40749894667454</c:v>
                </c:pt>
                <c:pt idx="81">
                  <c:v>268.21117695867855</c:v>
                </c:pt>
                <c:pt idx="82">
                  <c:v>268.07349937911846</c:v>
                </c:pt>
                <c:pt idx="83">
                  <c:v>267.20327325287138</c:v>
                </c:pt>
                <c:pt idx="84">
                  <c:v>266.60181173513718</c:v>
                </c:pt>
                <c:pt idx="85">
                  <c:v>266.27291901268228</c:v>
                </c:pt>
                <c:pt idx="86">
                  <c:v>266.06730506016095</c:v>
                </c:pt>
                <c:pt idx="87">
                  <c:v>266.06678920862942</c:v>
                </c:pt>
                <c:pt idx="88">
                  <c:v>266.66555159010267</c:v>
                </c:pt>
                <c:pt idx="89">
                  <c:v>267.67098757370354</c:v>
                </c:pt>
                <c:pt idx="90">
                  <c:v>267.81771384281308</c:v>
                </c:pt>
                <c:pt idx="91">
                  <c:v>267.09809398132745</c:v>
                </c:pt>
                <c:pt idx="92">
                  <c:v>266.4150488907336</c:v>
                </c:pt>
                <c:pt idx="93">
                  <c:v>266.61261198378827</c:v>
                </c:pt>
                <c:pt idx="94">
                  <c:v>267.21582476054772</c:v>
                </c:pt>
                <c:pt idx="95">
                  <c:v>268.63365170728088</c:v>
                </c:pt>
                <c:pt idx="96">
                  <c:v>269.79883247752696</c:v>
                </c:pt>
                <c:pt idx="97">
                  <c:v>270.40387220130833</c:v>
                </c:pt>
                <c:pt idx="98">
                  <c:v>271.12781136815909</c:v>
                </c:pt>
                <c:pt idx="99">
                  <c:v>271.48075848436645</c:v>
                </c:pt>
                <c:pt idx="100">
                  <c:v>271.62985425961358</c:v>
                </c:pt>
                <c:pt idx="101">
                  <c:v>272.02322907339664</c:v>
                </c:pt>
                <c:pt idx="102">
                  <c:v>272.33458461174371</c:v>
                </c:pt>
                <c:pt idx="103">
                  <c:v>273.57622139066666</c:v>
                </c:pt>
                <c:pt idx="104">
                  <c:v>274.70082700372558</c:v>
                </c:pt>
                <c:pt idx="105">
                  <c:v>272.91259558638814</c:v>
                </c:pt>
                <c:pt idx="106">
                  <c:v>272.5961766669605</c:v>
                </c:pt>
                <c:pt idx="107">
                  <c:v>272.53933939296792</c:v>
                </c:pt>
                <c:pt idx="108">
                  <c:v>272.12563407817657</c:v>
                </c:pt>
                <c:pt idx="109">
                  <c:v>272.75948905600046</c:v>
                </c:pt>
                <c:pt idx="110">
                  <c:v>272.65692357509027</c:v>
                </c:pt>
                <c:pt idx="111">
                  <c:v>272.65176795926942</c:v>
                </c:pt>
                <c:pt idx="112">
                  <c:v>272.70459252254039</c:v>
                </c:pt>
                <c:pt idx="113">
                  <c:v>273.2146319090009</c:v>
                </c:pt>
                <c:pt idx="114">
                  <c:v>274.37504092708423</c:v>
                </c:pt>
                <c:pt idx="115">
                  <c:v>276.23671883935083</c:v>
                </c:pt>
                <c:pt idx="116">
                  <c:v>278.43222159805168</c:v>
                </c:pt>
                <c:pt idx="117">
                  <c:v>281.38421557947669</c:v>
                </c:pt>
                <c:pt idx="118">
                  <c:v>284.09584116502367</c:v>
                </c:pt>
                <c:pt idx="119">
                  <c:v>288.18220486797679</c:v>
                </c:pt>
                <c:pt idx="120">
                  <c:v>290.43479988070629</c:v>
                </c:pt>
                <c:pt idx="121">
                  <c:v>293.26769610347776</c:v>
                </c:pt>
                <c:pt idx="122">
                  <c:v>296.40261372836409</c:v>
                </c:pt>
                <c:pt idx="123">
                  <c:v>300.26311326523609</c:v>
                </c:pt>
                <c:pt idx="124">
                  <c:v>305.08326271733495</c:v>
                </c:pt>
                <c:pt idx="125">
                  <c:v>305.32846261705032</c:v>
                </c:pt>
                <c:pt idx="126">
                  <c:v>306.12367285954861</c:v>
                </c:pt>
                <c:pt idx="127">
                  <c:v>306.20040494723787</c:v>
                </c:pt>
                <c:pt idx="128">
                  <c:v>306.24164037819475</c:v>
                </c:pt>
                <c:pt idx="129">
                  <c:v>306.34814370500544</c:v>
                </c:pt>
                <c:pt idx="130">
                  <c:v>306.51428617449932</c:v>
                </c:pt>
                <c:pt idx="131">
                  <c:v>306.91431839289856</c:v>
                </c:pt>
                <c:pt idx="132">
                  <c:v>307.05381970919973</c:v>
                </c:pt>
                <c:pt idx="133">
                  <c:v>306.69956969210159</c:v>
                </c:pt>
                <c:pt idx="134">
                  <c:v>306.471663764852</c:v>
                </c:pt>
                <c:pt idx="135">
                  <c:v>307.25710504093291</c:v>
                </c:pt>
                <c:pt idx="136">
                  <c:v>307.42130547911819</c:v>
                </c:pt>
                <c:pt idx="137">
                  <c:v>307.74153983647022</c:v>
                </c:pt>
                <c:pt idx="138">
                  <c:v>307.32135282340539</c:v>
                </c:pt>
                <c:pt idx="139">
                  <c:v>307.17386375029628</c:v>
                </c:pt>
                <c:pt idx="140">
                  <c:v>307.12599190655823</c:v>
                </c:pt>
                <c:pt idx="141">
                  <c:v>307.13373468136132</c:v>
                </c:pt>
                <c:pt idx="142">
                  <c:v>307.13314707465042</c:v>
                </c:pt>
                <c:pt idx="143">
                  <c:v>307.23881160687455</c:v>
                </c:pt>
                <c:pt idx="144">
                  <c:v>307.835588032332</c:v>
                </c:pt>
                <c:pt idx="145">
                  <c:v>308.51533599143733</c:v>
                </c:pt>
                <c:pt idx="146">
                  <c:v>308.62858226160847</c:v>
                </c:pt>
                <c:pt idx="147">
                  <c:v>309.54876534372193</c:v>
                </c:pt>
                <c:pt idx="148">
                  <c:v>308.49397465303576</c:v>
                </c:pt>
                <c:pt idx="149">
                  <c:v>307.21390580975043</c:v>
                </c:pt>
                <c:pt idx="150">
                  <c:v>306.54064323290777</c:v>
                </c:pt>
                <c:pt idx="151">
                  <c:v>306.57914374548415</c:v>
                </c:pt>
                <c:pt idx="152">
                  <c:v>306.57826481418516</c:v>
                </c:pt>
                <c:pt idx="153">
                  <c:v>306.49918417503102</c:v>
                </c:pt>
                <c:pt idx="154">
                  <c:v>306.63460212863822</c:v>
                </c:pt>
                <c:pt idx="155">
                  <c:v>306.35385701538928</c:v>
                </c:pt>
                <c:pt idx="156">
                  <c:v>305.40305689027821</c:v>
                </c:pt>
                <c:pt idx="157">
                  <c:v>304.42958175021766</c:v>
                </c:pt>
                <c:pt idx="158">
                  <c:v>302.94283529205637</c:v>
                </c:pt>
                <c:pt idx="159">
                  <c:v>301.86516898924623</c:v>
                </c:pt>
                <c:pt idx="160">
                  <c:v>300.97092380288808</c:v>
                </c:pt>
                <c:pt idx="161">
                  <c:v>299.61997603380365</c:v>
                </c:pt>
                <c:pt idx="162">
                  <c:v>299.02692236194918</c:v>
                </c:pt>
                <c:pt idx="163">
                  <c:v>298.55769249575189</c:v>
                </c:pt>
                <c:pt idx="164">
                  <c:v>298.64091269045116</c:v>
                </c:pt>
                <c:pt idx="165">
                  <c:v>298.96263696490104</c:v>
                </c:pt>
                <c:pt idx="166">
                  <c:v>300.2613861673272</c:v>
                </c:pt>
                <c:pt idx="167">
                  <c:v>301.82578565218176</c:v>
                </c:pt>
                <c:pt idx="168">
                  <c:v>304.65831928827538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64-44E9-9045-66F84AF90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066672"/>
        <c:axId val="312063792"/>
      </c:lineChart>
      <c:catAx>
        <c:axId val="3120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63792"/>
        <c:crosses val="autoZero"/>
        <c:auto val="1"/>
        <c:lblAlgn val="ctr"/>
        <c:lblOffset val="100"/>
        <c:noMultiLvlLbl val="0"/>
      </c:catAx>
      <c:valAx>
        <c:axId val="312063792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6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KD</a:t>
            </a:r>
            <a:r>
              <a:rPr lang="en-GB" baseline="0"/>
              <a:t> Visa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KD!$U$4</c:f>
              <c:strCache>
                <c:ptCount val="1"/>
                <c:pt idx="0">
                  <c:v>%K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KD!$U$5:$U$177</c:f>
              <c:numCache>
                <c:formatCode>General</c:formatCode>
                <c:ptCount val="173"/>
                <c:pt idx="0">
                  <c:v>12.025316455696071</c:v>
                </c:pt>
                <c:pt idx="1">
                  <c:v>28.164556962025365</c:v>
                </c:pt>
                <c:pt idx="2">
                  <c:v>50.177935943060334</c:v>
                </c:pt>
                <c:pt idx="3">
                  <c:v>72.77580071174377</c:v>
                </c:pt>
                <c:pt idx="4">
                  <c:v>100</c:v>
                </c:pt>
                <c:pt idx="5">
                  <c:v>62.996941896024516</c:v>
                </c:pt>
                <c:pt idx="6">
                  <c:v>59.225280326197769</c:v>
                </c:pt>
                <c:pt idx="7">
                  <c:v>14.882772680937606</c:v>
                </c:pt>
                <c:pt idx="8">
                  <c:v>23.751274209989639</c:v>
                </c:pt>
                <c:pt idx="9">
                  <c:v>18.348623853211123</c:v>
                </c:pt>
                <c:pt idx="10">
                  <c:v>23.547400611620812</c:v>
                </c:pt>
                <c:pt idx="11">
                  <c:v>39.520958083832362</c:v>
                </c:pt>
                <c:pt idx="12">
                  <c:v>77.844311377245305</c:v>
                </c:pt>
                <c:pt idx="13">
                  <c:v>58.682634730539171</c:v>
                </c:pt>
                <c:pt idx="14">
                  <c:v>71.616766467065901</c:v>
                </c:pt>
                <c:pt idx="15">
                  <c:v>38.443113772454737</c:v>
                </c:pt>
                <c:pt idx="16">
                  <c:v>39.281437125748752</c:v>
                </c:pt>
                <c:pt idx="17">
                  <c:v>0</c:v>
                </c:pt>
                <c:pt idx="18">
                  <c:v>0</c:v>
                </c:pt>
                <c:pt idx="19">
                  <c:v>5.3658536585364711</c:v>
                </c:pt>
                <c:pt idx="20">
                  <c:v>40.139372822299684</c:v>
                </c:pt>
                <c:pt idx="21">
                  <c:v>45.43554006968639</c:v>
                </c:pt>
                <c:pt idx="22">
                  <c:v>54.982578397212578</c:v>
                </c:pt>
                <c:pt idx="23">
                  <c:v>27.386759581881247</c:v>
                </c:pt>
                <c:pt idx="24">
                  <c:v>20.696864111498101</c:v>
                </c:pt>
                <c:pt idx="25">
                  <c:v>3.6933797909405852</c:v>
                </c:pt>
                <c:pt idx="26">
                  <c:v>0.57845263919005185</c:v>
                </c:pt>
                <c:pt idx="27">
                  <c:v>23.644251626897944</c:v>
                </c:pt>
                <c:pt idx="28">
                  <c:v>53.72866127583076</c:v>
                </c:pt>
                <c:pt idx="29">
                  <c:v>60.916442048517304</c:v>
                </c:pt>
                <c:pt idx="30">
                  <c:v>100</c:v>
                </c:pt>
                <c:pt idx="31">
                  <c:v>65.298142717497313</c:v>
                </c:pt>
                <c:pt idx="32">
                  <c:v>28.669950738916008</c:v>
                </c:pt>
                <c:pt idx="33">
                  <c:v>50.837438423645118</c:v>
                </c:pt>
                <c:pt idx="34">
                  <c:v>22.068965517241519</c:v>
                </c:pt>
                <c:pt idx="35">
                  <c:v>0</c:v>
                </c:pt>
                <c:pt idx="36">
                  <c:v>0</c:v>
                </c:pt>
                <c:pt idx="37">
                  <c:v>30.168776371307892</c:v>
                </c:pt>
                <c:pt idx="38">
                  <c:v>41.455696202531762</c:v>
                </c:pt>
                <c:pt idx="39">
                  <c:v>49.367088607595058</c:v>
                </c:pt>
                <c:pt idx="40">
                  <c:v>62.921940928270146</c:v>
                </c:pt>
                <c:pt idx="41">
                  <c:v>64.293248945147738</c:v>
                </c:pt>
                <c:pt idx="42">
                  <c:v>67.72151898734171</c:v>
                </c:pt>
                <c:pt idx="43">
                  <c:v>14.240506329113881</c:v>
                </c:pt>
                <c:pt idx="44">
                  <c:v>29.331602855288718</c:v>
                </c:pt>
                <c:pt idx="45">
                  <c:v>19.899785254115809</c:v>
                </c:pt>
                <c:pt idx="46">
                  <c:v>43.593414459556108</c:v>
                </c:pt>
                <c:pt idx="47">
                  <c:v>46.884735202492159</c:v>
                </c:pt>
                <c:pt idx="48">
                  <c:v>47.897196261682154</c:v>
                </c:pt>
                <c:pt idx="49">
                  <c:v>49.76635514018691</c:v>
                </c:pt>
                <c:pt idx="50">
                  <c:v>46.35108481262322</c:v>
                </c:pt>
                <c:pt idx="51">
                  <c:v>100</c:v>
                </c:pt>
                <c:pt idx="52">
                  <c:v>100</c:v>
                </c:pt>
                <c:pt idx="53">
                  <c:v>91.681901279707787</c:v>
                </c:pt>
                <c:pt idx="54">
                  <c:v>100</c:v>
                </c:pt>
                <c:pt idx="55">
                  <c:v>100</c:v>
                </c:pt>
                <c:pt idx="56">
                  <c:v>97.78911564625858</c:v>
                </c:pt>
                <c:pt idx="57">
                  <c:v>93.493150684931592</c:v>
                </c:pt>
                <c:pt idx="58">
                  <c:v>100</c:v>
                </c:pt>
                <c:pt idx="59">
                  <c:v>100</c:v>
                </c:pt>
                <c:pt idx="60">
                  <c:v>86.040145985401239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86.661911554921488</c:v>
                </c:pt>
                <c:pt idx="66">
                  <c:v>92.011412268188266</c:v>
                </c:pt>
                <c:pt idx="67">
                  <c:v>100</c:v>
                </c:pt>
                <c:pt idx="68">
                  <c:v>98.514034122179211</c:v>
                </c:pt>
                <c:pt idx="69">
                  <c:v>90.919097413318468</c:v>
                </c:pt>
                <c:pt idx="70">
                  <c:v>98.679141441937219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82.134570765661351</c:v>
                </c:pt>
                <c:pt idx="75">
                  <c:v>58.393680052666262</c:v>
                </c:pt>
                <c:pt idx="76">
                  <c:v>47.849462365591165</c:v>
                </c:pt>
                <c:pt idx="77">
                  <c:v>77.357032457496075</c:v>
                </c:pt>
                <c:pt idx="78">
                  <c:v>0</c:v>
                </c:pt>
                <c:pt idx="79">
                  <c:v>0</c:v>
                </c:pt>
                <c:pt idx="80">
                  <c:v>9.3935248518011925</c:v>
                </c:pt>
                <c:pt idx="81">
                  <c:v>25.262197902416865</c:v>
                </c:pt>
                <c:pt idx="82">
                  <c:v>24.259005927952536</c:v>
                </c:pt>
                <c:pt idx="83">
                  <c:v>36.34290925672606</c:v>
                </c:pt>
                <c:pt idx="84">
                  <c:v>33.606931144550856</c:v>
                </c:pt>
                <c:pt idx="85">
                  <c:v>32.968536251710056</c:v>
                </c:pt>
                <c:pt idx="86">
                  <c:v>37.847697218422297</c:v>
                </c:pt>
                <c:pt idx="87">
                  <c:v>21.894736842105395</c:v>
                </c:pt>
                <c:pt idx="88">
                  <c:v>28.052631578947285</c:v>
                </c:pt>
                <c:pt idx="89">
                  <c:v>38.421052631579009</c:v>
                </c:pt>
                <c:pt idx="90">
                  <c:v>41.263157894737006</c:v>
                </c:pt>
                <c:pt idx="91">
                  <c:v>98.91566265060203</c:v>
                </c:pt>
                <c:pt idx="92">
                  <c:v>100</c:v>
                </c:pt>
                <c:pt idx="93">
                  <c:v>84.538375973303843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77.599524658348273</c:v>
                </c:pt>
                <c:pt idx="98">
                  <c:v>65.359477124183059</c:v>
                </c:pt>
                <c:pt idx="99">
                  <c:v>59.239453357100288</c:v>
                </c:pt>
                <c:pt idx="100">
                  <c:v>56.030897207367893</c:v>
                </c:pt>
                <c:pt idx="101">
                  <c:v>43.23116219667962</c:v>
                </c:pt>
                <c:pt idx="102">
                  <c:v>53.031409788166485</c:v>
                </c:pt>
                <c:pt idx="103">
                  <c:v>33.536121673003613</c:v>
                </c:pt>
                <c:pt idx="104">
                  <c:v>96.400625978090943</c:v>
                </c:pt>
                <c:pt idx="105">
                  <c:v>93.203883495145774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93.767043241137642</c:v>
                </c:pt>
                <c:pt idx="111">
                  <c:v>100</c:v>
                </c:pt>
                <c:pt idx="112">
                  <c:v>100</c:v>
                </c:pt>
                <c:pt idx="113">
                  <c:v>96.334361082562552</c:v>
                </c:pt>
                <c:pt idx="114">
                  <c:v>95.066803699897235</c:v>
                </c:pt>
                <c:pt idx="115">
                  <c:v>90.805785123966899</c:v>
                </c:pt>
                <c:pt idx="116">
                  <c:v>95.592286501377316</c:v>
                </c:pt>
                <c:pt idx="117">
                  <c:v>100</c:v>
                </c:pt>
                <c:pt idx="118">
                  <c:v>98.610488570147908</c:v>
                </c:pt>
                <c:pt idx="119">
                  <c:v>77.73109243697462</c:v>
                </c:pt>
                <c:pt idx="120">
                  <c:v>88.87247661250592</c:v>
                </c:pt>
                <c:pt idx="121">
                  <c:v>88.129305776364546</c:v>
                </c:pt>
                <c:pt idx="122">
                  <c:v>100</c:v>
                </c:pt>
                <c:pt idx="123">
                  <c:v>81.461434370771215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60.691144708423437</c:v>
                </c:pt>
                <c:pt idx="128">
                  <c:v>27.105831533477247</c:v>
                </c:pt>
                <c:pt idx="129">
                  <c:v>18.250539956803451</c:v>
                </c:pt>
                <c:pt idx="130">
                  <c:v>39.092872570194473</c:v>
                </c:pt>
                <c:pt idx="131">
                  <c:v>9.8272138228944481</c:v>
                </c:pt>
                <c:pt idx="132">
                  <c:v>53.887688984881365</c:v>
                </c:pt>
                <c:pt idx="133">
                  <c:v>65.748502994012355</c:v>
                </c:pt>
                <c:pt idx="134">
                  <c:v>71.017964071856653</c:v>
                </c:pt>
                <c:pt idx="135">
                  <c:v>77.125748502994298</c:v>
                </c:pt>
                <c:pt idx="136">
                  <c:v>90.89820359281444</c:v>
                </c:pt>
                <c:pt idx="137">
                  <c:v>100</c:v>
                </c:pt>
                <c:pt idx="138">
                  <c:v>14.799999999999613</c:v>
                </c:pt>
                <c:pt idx="139">
                  <c:v>65.799999999999841</c:v>
                </c:pt>
                <c:pt idx="140">
                  <c:v>94.099999999999682</c:v>
                </c:pt>
                <c:pt idx="141">
                  <c:v>89.200000000000159</c:v>
                </c:pt>
                <c:pt idx="142">
                  <c:v>100</c:v>
                </c:pt>
                <c:pt idx="143">
                  <c:v>100</c:v>
                </c:pt>
                <c:pt idx="144">
                  <c:v>82.157018239492487</c:v>
                </c:pt>
                <c:pt idx="145">
                  <c:v>49.685534591195001</c:v>
                </c:pt>
                <c:pt idx="146">
                  <c:v>56.244384546271512</c:v>
                </c:pt>
                <c:pt idx="147">
                  <c:v>41.509433962263998</c:v>
                </c:pt>
                <c:pt idx="148">
                  <c:v>46.091644204852003</c:v>
                </c:pt>
                <c:pt idx="149">
                  <c:v>29.290206648697509</c:v>
                </c:pt>
                <c:pt idx="150">
                  <c:v>16.981132075472004</c:v>
                </c:pt>
                <c:pt idx="151">
                  <c:v>25.336927223720007</c:v>
                </c:pt>
                <c:pt idx="152">
                  <c:v>0</c:v>
                </c:pt>
                <c:pt idx="153">
                  <c:v>0</c:v>
                </c:pt>
                <c:pt idx="154">
                  <c:v>15.511079342387116</c:v>
                </c:pt>
                <c:pt idx="155">
                  <c:v>66.904932094352759</c:v>
                </c:pt>
                <c:pt idx="156">
                  <c:v>73.838456040028433</c:v>
                </c:pt>
                <c:pt idx="157">
                  <c:v>100</c:v>
                </c:pt>
                <c:pt idx="158">
                  <c:v>100</c:v>
                </c:pt>
                <c:pt idx="159">
                  <c:v>99.581089168162819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99.782766111513382</c:v>
                </c:pt>
                <c:pt idx="164">
                  <c:v>100</c:v>
                </c:pt>
                <c:pt idx="165">
                  <c:v>100</c:v>
                </c:pt>
                <c:pt idx="166">
                  <c:v>96.540271242734562</c:v>
                </c:pt>
                <c:pt idx="167">
                  <c:v>100</c:v>
                </c:pt>
                <c:pt idx="168">
                  <c:v>97.731888964116393</c:v>
                </c:pt>
                <c:pt idx="169">
                  <c:v>100</c:v>
                </c:pt>
                <c:pt idx="170">
                  <c:v>93.427230046948424</c:v>
                </c:pt>
                <c:pt idx="171">
                  <c:v>94.513137557959752</c:v>
                </c:pt>
                <c:pt idx="17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1-4F1F-AE46-3ECA5093DFF2}"/>
            </c:ext>
          </c:extLst>
        </c:ser>
        <c:ser>
          <c:idx val="1"/>
          <c:order val="1"/>
          <c:tx>
            <c:strRef>
              <c:f>KD!$V$4</c:f>
              <c:strCache>
                <c:ptCount val="1"/>
                <c:pt idx="0">
                  <c:v>%D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KD!$V$5:$V$177</c:f>
              <c:numCache>
                <c:formatCode>General</c:formatCode>
                <c:ptCount val="173"/>
                <c:pt idx="0">
                  <c:v>19.936708860759371</c:v>
                </c:pt>
                <c:pt idx="1">
                  <c:v>22.890295358649684</c:v>
                </c:pt>
                <c:pt idx="2">
                  <c:v>30.122603120260589</c:v>
                </c:pt>
                <c:pt idx="3">
                  <c:v>50.372764538943159</c:v>
                </c:pt>
                <c:pt idx="4">
                  <c:v>74.317912218268035</c:v>
                </c:pt>
                <c:pt idx="5">
                  <c:v>78.590914202589431</c:v>
                </c:pt>
                <c:pt idx="6">
                  <c:v>74.07407407407409</c:v>
                </c:pt>
                <c:pt idx="7">
                  <c:v>45.701664967719957</c:v>
                </c:pt>
                <c:pt idx="8">
                  <c:v>32.619775739041671</c:v>
                </c:pt>
                <c:pt idx="9">
                  <c:v>18.994223581379455</c:v>
                </c:pt>
                <c:pt idx="10">
                  <c:v>21.882432891607191</c:v>
                </c:pt>
                <c:pt idx="11">
                  <c:v>27.138994182888098</c:v>
                </c:pt>
                <c:pt idx="12">
                  <c:v>46.970890024232823</c:v>
                </c:pt>
                <c:pt idx="13">
                  <c:v>58.68263473053895</c:v>
                </c:pt>
                <c:pt idx="14">
                  <c:v>69.381237524950123</c:v>
                </c:pt>
                <c:pt idx="15">
                  <c:v>56.247504990019934</c:v>
                </c:pt>
                <c:pt idx="16">
                  <c:v>49.780439121756466</c:v>
                </c:pt>
                <c:pt idx="17">
                  <c:v>25.908183632734495</c:v>
                </c:pt>
                <c:pt idx="18">
                  <c:v>13.093812375249584</c:v>
                </c:pt>
                <c:pt idx="19">
                  <c:v>1.7886178861788238</c:v>
                </c:pt>
                <c:pt idx="20">
                  <c:v>15.168408826945386</c:v>
                </c:pt>
                <c:pt idx="21">
                  <c:v>30.313588850174181</c:v>
                </c:pt>
                <c:pt idx="22">
                  <c:v>46.852497096399553</c:v>
                </c:pt>
                <c:pt idx="23">
                  <c:v>42.60162601626007</c:v>
                </c:pt>
                <c:pt idx="24">
                  <c:v>34.355400696863974</c:v>
                </c:pt>
                <c:pt idx="25">
                  <c:v>17.259001161439979</c:v>
                </c:pt>
                <c:pt idx="26">
                  <c:v>8.3228988472095793</c:v>
                </c:pt>
                <c:pt idx="27">
                  <c:v>9.3053613523428602</c:v>
                </c:pt>
                <c:pt idx="28">
                  <c:v>25.983788513972922</c:v>
                </c:pt>
                <c:pt idx="29">
                  <c:v>46.096451650415332</c:v>
                </c:pt>
                <c:pt idx="30">
                  <c:v>71.54836777478269</c:v>
                </c:pt>
                <c:pt idx="31">
                  <c:v>75.404861588671537</c:v>
                </c:pt>
                <c:pt idx="32">
                  <c:v>64.656031152137771</c:v>
                </c:pt>
                <c:pt idx="33">
                  <c:v>48.268510626686151</c:v>
                </c:pt>
                <c:pt idx="34">
                  <c:v>33.858784893267547</c:v>
                </c:pt>
                <c:pt idx="35">
                  <c:v>24.302134646962212</c:v>
                </c:pt>
                <c:pt idx="36">
                  <c:v>7.3563218390805067</c:v>
                </c:pt>
                <c:pt idx="37">
                  <c:v>10.056258790435963</c:v>
                </c:pt>
                <c:pt idx="38">
                  <c:v>23.874824191279885</c:v>
                </c:pt>
                <c:pt idx="39">
                  <c:v>40.330520393811575</c:v>
                </c:pt>
                <c:pt idx="40">
                  <c:v>51.248241912798989</c:v>
                </c:pt>
                <c:pt idx="41">
                  <c:v>58.86075949367099</c:v>
                </c:pt>
                <c:pt idx="42">
                  <c:v>64.978902953586541</c:v>
                </c:pt>
                <c:pt idx="43">
                  <c:v>48.751758087201118</c:v>
                </c:pt>
                <c:pt idx="44">
                  <c:v>37.097876057248108</c:v>
                </c:pt>
                <c:pt idx="45">
                  <c:v>21.157298146172803</c:v>
                </c:pt>
                <c:pt idx="46">
                  <c:v>30.941600856320211</c:v>
                </c:pt>
                <c:pt idx="47">
                  <c:v>36.792644972054688</c:v>
                </c:pt>
                <c:pt idx="48">
                  <c:v>46.125115307910143</c:v>
                </c:pt>
                <c:pt idx="49">
                  <c:v>48.182762201453734</c:v>
                </c:pt>
                <c:pt idx="50">
                  <c:v>48.004878738164088</c:v>
                </c:pt>
                <c:pt idx="51">
                  <c:v>65.372479984270043</c:v>
                </c:pt>
                <c:pt idx="52">
                  <c:v>82.1170282708744</c:v>
                </c:pt>
                <c:pt idx="53">
                  <c:v>97.227300426569272</c:v>
                </c:pt>
                <c:pt idx="54">
                  <c:v>97.227300426569272</c:v>
                </c:pt>
                <c:pt idx="55">
                  <c:v>97.227300426569272</c:v>
                </c:pt>
                <c:pt idx="56">
                  <c:v>99.263038548752846</c:v>
                </c:pt>
                <c:pt idx="57">
                  <c:v>97.094088777063391</c:v>
                </c:pt>
                <c:pt idx="58">
                  <c:v>97.094088777063391</c:v>
                </c:pt>
                <c:pt idx="59">
                  <c:v>97.831050228310531</c:v>
                </c:pt>
                <c:pt idx="60">
                  <c:v>95.346715328467084</c:v>
                </c:pt>
                <c:pt idx="61">
                  <c:v>95.346715328467084</c:v>
                </c:pt>
                <c:pt idx="62">
                  <c:v>95.346715328467084</c:v>
                </c:pt>
                <c:pt idx="63">
                  <c:v>100</c:v>
                </c:pt>
                <c:pt idx="64">
                  <c:v>100</c:v>
                </c:pt>
                <c:pt idx="65">
                  <c:v>95.553970518307167</c:v>
                </c:pt>
                <c:pt idx="66">
                  <c:v>92.89110794103658</c:v>
                </c:pt>
                <c:pt idx="67">
                  <c:v>92.89110794103658</c:v>
                </c:pt>
                <c:pt idx="68">
                  <c:v>96.841815463455831</c:v>
                </c:pt>
                <c:pt idx="69">
                  <c:v>96.477710511832569</c:v>
                </c:pt>
                <c:pt idx="70">
                  <c:v>96.037424325811642</c:v>
                </c:pt>
                <c:pt idx="71">
                  <c:v>96.532746285085224</c:v>
                </c:pt>
                <c:pt idx="72">
                  <c:v>99.559713813979059</c:v>
                </c:pt>
                <c:pt idx="73">
                  <c:v>100</c:v>
                </c:pt>
                <c:pt idx="74">
                  <c:v>94.044856921887117</c:v>
                </c:pt>
                <c:pt idx="75">
                  <c:v>80.176083606109202</c:v>
                </c:pt>
                <c:pt idx="76">
                  <c:v>62.792571061306262</c:v>
                </c:pt>
                <c:pt idx="77">
                  <c:v>61.200058291917834</c:v>
                </c:pt>
                <c:pt idx="78">
                  <c:v>41.735498274362413</c:v>
                </c:pt>
                <c:pt idx="79">
                  <c:v>25.785677485832025</c:v>
                </c:pt>
                <c:pt idx="80">
                  <c:v>3.1311749506003976</c:v>
                </c:pt>
                <c:pt idx="81">
                  <c:v>11.551907584739354</c:v>
                </c:pt>
                <c:pt idx="82">
                  <c:v>19.638242894056866</c:v>
                </c:pt>
                <c:pt idx="83">
                  <c:v>28.62137102903182</c:v>
                </c:pt>
                <c:pt idx="84">
                  <c:v>31.402948776409819</c:v>
                </c:pt>
                <c:pt idx="85">
                  <c:v>34.30612555099566</c:v>
                </c:pt>
                <c:pt idx="86">
                  <c:v>34.807721538227732</c:v>
                </c:pt>
                <c:pt idx="87">
                  <c:v>30.903656770745915</c:v>
                </c:pt>
                <c:pt idx="88">
                  <c:v>29.265021879824996</c:v>
                </c:pt>
                <c:pt idx="89">
                  <c:v>29.456140350877231</c:v>
                </c:pt>
                <c:pt idx="90">
                  <c:v>35.912280701754433</c:v>
                </c:pt>
                <c:pt idx="91">
                  <c:v>59.533291058972679</c:v>
                </c:pt>
                <c:pt idx="92">
                  <c:v>80.059606848446336</c:v>
                </c:pt>
                <c:pt idx="93">
                  <c:v>94.484679541301958</c:v>
                </c:pt>
                <c:pt idx="94">
                  <c:v>94.846125324434624</c:v>
                </c:pt>
                <c:pt idx="95">
                  <c:v>94.846125324434624</c:v>
                </c:pt>
                <c:pt idx="96">
                  <c:v>100</c:v>
                </c:pt>
                <c:pt idx="97">
                  <c:v>92.5331748861161</c:v>
                </c:pt>
                <c:pt idx="98">
                  <c:v>80.986333927510444</c:v>
                </c:pt>
                <c:pt idx="99">
                  <c:v>67.399485046543873</c:v>
                </c:pt>
                <c:pt idx="100">
                  <c:v>60.209942562883747</c:v>
                </c:pt>
                <c:pt idx="101">
                  <c:v>52.833837587049267</c:v>
                </c:pt>
                <c:pt idx="102">
                  <c:v>50.764489730737999</c:v>
                </c:pt>
                <c:pt idx="103">
                  <c:v>43.266231219283242</c:v>
                </c:pt>
                <c:pt idx="104">
                  <c:v>60.989385813087011</c:v>
                </c:pt>
                <c:pt idx="105">
                  <c:v>74.380210382080108</c:v>
                </c:pt>
                <c:pt idx="106">
                  <c:v>96.534836491078906</c:v>
                </c:pt>
                <c:pt idx="107">
                  <c:v>97.734627831715258</c:v>
                </c:pt>
                <c:pt idx="108">
                  <c:v>100</c:v>
                </c:pt>
                <c:pt idx="109">
                  <c:v>100</c:v>
                </c:pt>
                <c:pt idx="110">
                  <c:v>97.922347747045876</c:v>
                </c:pt>
                <c:pt idx="111">
                  <c:v>97.922347747045876</c:v>
                </c:pt>
                <c:pt idx="112">
                  <c:v>97.922347747045876</c:v>
                </c:pt>
                <c:pt idx="113">
                  <c:v>98.778120360854189</c:v>
                </c:pt>
                <c:pt idx="114">
                  <c:v>97.133721594153258</c:v>
                </c:pt>
                <c:pt idx="115">
                  <c:v>94.068983302142215</c:v>
                </c:pt>
                <c:pt idx="116">
                  <c:v>93.821625108413812</c:v>
                </c:pt>
                <c:pt idx="117">
                  <c:v>95.466023875114729</c:v>
                </c:pt>
                <c:pt idx="118">
                  <c:v>98.067591690508422</c:v>
                </c:pt>
                <c:pt idx="119">
                  <c:v>92.1138603357075</c:v>
                </c:pt>
                <c:pt idx="120">
                  <c:v>88.404685873209473</c:v>
                </c:pt>
                <c:pt idx="121">
                  <c:v>84.9109582752817</c:v>
                </c:pt>
                <c:pt idx="122">
                  <c:v>92.333927462956822</c:v>
                </c:pt>
                <c:pt idx="123">
                  <c:v>89.863580049045254</c:v>
                </c:pt>
                <c:pt idx="124">
                  <c:v>93.820478123590405</c:v>
                </c:pt>
                <c:pt idx="125">
                  <c:v>93.820478123590405</c:v>
                </c:pt>
                <c:pt idx="126">
                  <c:v>100</c:v>
                </c:pt>
                <c:pt idx="127">
                  <c:v>86.897048236141146</c:v>
                </c:pt>
                <c:pt idx="128">
                  <c:v>62.598992080633565</c:v>
                </c:pt>
                <c:pt idx="129">
                  <c:v>35.349172066234708</c:v>
                </c:pt>
                <c:pt idx="130">
                  <c:v>28.149748020158388</c:v>
                </c:pt>
                <c:pt idx="131">
                  <c:v>22.390208783297457</c:v>
                </c:pt>
                <c:pt idx="132">
                  <c:v>34.269258459323432</c:v>
                </c:pt>
                <c:pt idx="133">
                  <c:v>43.154468600596054</c:v>
                </c:pt>
                <c:pt idx="134">
                  <c:v>63.551385350250122</c:v>
                </c:pt>
                <c:pt idx="135">
                  <c:v>71.297405189621102</c:v>
                </c:pt>
                <c:pt idx="136">
                  <c:v>79.68063872255513</c:v>
                </c:pt>
                <c:pt idx="137">
                  <c:v>89.341317365269575</c:v>
                </c:pt>
                <c:pt idx="138">
                  <c:v>68.566067864271346</c:v>
                </c:pt>
                <c:pt idx="139">
                  <c:v>60.199999999999818</c:v>
                </c:pt>
                <c:pt idx="140">
                  <c:v>58.233333333333043</c:v>
                </c:pt>
                <c:pt idx="141">
                  <c:v>83.033333333333232</c:v>
                </c:pt>
                <c:pt idx="142">
                  <c:v>94.43333333333328</c:v>
                </c:pt>
                <c:pt idx="143">
                  <c:v>96.400000000000048</c:v>
                </c:pt>
                <c:pt idx="144">
                  <c:v>94.052339413164148</c:v>
                </c:pt>
                <c:pt idx="145">
                  <c:v>77.280850943562498</c:v>
                </c:pt>
                <c:pt idx="146">
                  <c:v>62.69564579231966</c:v>
                </c:pt>
                <c:pt idx="147">
                  <c:v>49.146451033243501</c:v>
                </c:pt>
                <c:pt idx="148">
                  <c:v>47.948487571129171</c:v>
                </c:pt>
                <c:pt idx="149">
                  <c:v>38.963761605271166</c:v>
                </c:pt>
                <c:pt idx="150">
                  <c:v>30.787660976340504</c:v>
                </c:pt>
                <c:pt idx="151">
                  <c:v>23.869421982629841</c:v>
                </c:pt>
                <c:pt idx="152">
                  <c:v>14.106019766397338</c:v>
                </c:pt>
                <c:pt idx="153">
                  <c:v>8.4456424079066696</c:v>
                </c:pt>
                <c:pt idx="154">
                  <c:v>5.1703597807957058</c:v>
                </c:pt>
                <c:pt idx="155">
                  <c:v>27.472003812246626</c:v>
                </c:pt>
                <c:pt idx="156">
                  <c:v>52.084822492256102</c:v>
                </c:pt>
                <c:pt idx="157">
                  <c:v>80.247796044793731</c:v>
                </c:pt>
                <c:pt idx="158">
                  <c:v>91.27948534667614</c:v>
                </c:pt>
                <c:pt idx="159">
                  <c:v>99.860363056054268</c:v>
                </c:pt>
                <c:pt idx="160">
                  <c:v>99.860363056054268</c:v>
                </c:pt>
                <c:pt idx="161">
                  <c:v>99.860363056054268</c:v>
                </c:pt>
                <c:pt idx="162">
                  <c:v>100</c:v>
                </c:pt>
                <c:pt idx="163">
                  <c:v>99.927588703837799</c:v>
                </c:pt>
                <c:pt idx="164">
                  <c:v>99.927588703837799</c:v>
                </c:pt>
                <c:pt idx="165">
                  <c:v>99.927588703837799</c:v>
                </c:pt>
                <c:pt idx="166">
                  <c:v>98.846757080911516</c:v>
                </c:pt>
                <c:pt idx="167">
                  <c:v>98.846757080911516</c:v>
                </c:pt>
                <c:pt idx="168">
                  <c:v>98.090720068950304</c:v>
                </c:pt>
                <c:pt idx="169">
                  <c:v>99.243962988038788</c:v>
                </c:pt>
                <c:pt idx="170">
                  <c:v>97.053039670354948</c:v>
                </c:pt>
                <c:pt idx="171">
                  <c:v>95.980122534969382</c:v>
                </c:pt>
                <c:pt idx="172">
                  <c:v>95.980122534969382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1-4F1F-AE46-3ECA5093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552912"/>
        <c:axId val="1939555312"/>
      </c:lineChart>
      <c:catAx>
        <c:axId val="19395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55312"/>
        <c:crosses val="autoZero"/>
        <c:auto val="1"/>
        <c:lblAlgn val="ctr"/>
        <c:lblOffset val="100"/>
        <c:noMultiLvlLbl val="0"/>
      </c:catAx>
      <c:valAx>
        <c:axId val="1939555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Monte</a:t>
            </a:r>
            <a:r>
              <a:rPr lang="en-GB" baseline="0"/>
              <a:t> Carlo Simulation Visa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Carlo'!$E$2:$CJ$2</c:f>
              <c:numCache>
                <c:formatCode>General</c:formatCode>
                <c:ptCount val="84"/>
                <c:pt idx="0">
                  <c:v>351.23</c:v>
                </c:pt>
                <c:pt idx="1">
                  <c:v>350.05127259321875</c:v>
                </c:pt>
                <c:pt idx="2">
                  <c:v>350.25205951190833</c:v>
                </c:pt>
                <c:pt idx="3">
                  <c:v>348.96080307708331</c:v>
                </c:pt>
                <c:pt idx="4">
                  <c:v>352.05335213050984</c:v>
                </c:pt>
                <c:pt idx="5">
                  <c:v>349.85600489194763</c:v>
                </c:pt>
                <c:pt idx="6">
                  <c:v>350.24971994091788</c:v>
                </c:pt>
                <c:pt idx="7">
                  <c:v>350.62938025644661</c:v>
                </c:pt>
                <c:pt idx="8">
                  <c:v>351.15264753927499</c:v>
                </c:pt>
                <c:pt idx="9">
                  <c:v>349.33612887431133</c:v>
                </c:pt>
                <c:pt idx="10">
                  <c:v>350.59615781031209</c:v>
                </c:pt>
                <c:pt idx="11">
                  <c:v>348.9991162629849</c:v>
                </c:pt>
                <c:pt idx="12">
                  <c:v>351.34384679153504</c:v>
                </c:pt>
                <c:pt idx="13">
                  <c:v>354.15217033362029</c:v>
                </c:pt>
                <c:pt idx="14">
                  <c:v>352.8196433216354</c:v>
                </c:pt>
                <c:pt idx="15">
                  <c:v>348.6416040452591</c:v>
                </c:pt>
                <c:pt idx="16">
                  <c:v>346.58776092279192</c:v>
                </c:pt>
                <c:pt idx="17">
                  <c:v>343.86469297923458</c:v>
                </c:pt>
                <c:pt idx="18">
                  <c:v>345.56293870382171</c:v>
                </c:pt>
                <c:pt idx="19">
                  <c:v>342.73495586523353</c:v>
                </c:pt>
                <c:pt idx="20">
                  <c:v>345.09606571794114</c:v>
                </c:pt>
                <c:pt idx="21">
                  <c:v>344.46978157777261</c:v>
                </c:pt>
                <c:pt idx="22">
                  <c:v>341.62357224392991</c:v>
                </c:pt>
                <c:pt idx="23">
                  <c:v>341.07063709083008</c:v>
                </c:pt>
                <c:pt idx="24">
                  <c:v>338.60754782687286</c:v>
                </c:pt>
                <c:pt idx="25">
                  <c:v>336.57075512698469</c:v>
                </c:pt>
                <c:pt idx="26">
                  <c:v>336.10267527238778</c:v>
                </c:pt>
                <c:pt idx="27">
                  <c:v>336.11168274750747</c:v>
                </c:pt>
                <c:pt idx="28">
                  <c:v>335.70310851082132</c:v>
                </c:pt>
                <c:pt idx="29">
                  <c:v>336.82373124892229</c:v>
                </c:pt>
                <c:pt idx="30">
                  <c:v>335.54130643385093</c:v>
                </c:pt>
                <c:pt idx="31">
                  <c:v>332.46438436033378</c:v>
                </c:pt>
                <c:pt idx="32">
                  <c:v>333.27306250600287</c:v>
                </c:pt>
                <c:pt idx="33">
                  <c:v>334.5777492283421</c:v>
                </c:pt>
                <c:pt idx="34">
                  <c:v>337.98899943381451</c:v>
                </c:pt>
                <c:pt idx="35">
                  <c:v>338.96333851709682</c:v>
                </c:pt>
                <c:pt idx="36">
                  <c:v>340.65375752698651</c:v>
                </c:pt>
                <c:pt idx="37">
                  <c:v>341.35150669954919</c:v>
                </c:pt>
                <c:pt idx="38">
                  <c:v>339.85180193857752</c:v>
                </c:pt>
                <c:pt idx="39">
                  <c:v>337.63796779829011</c:v>
                </c:pt>
                <c:pt idx="40">
                  <c:v>339.34713351490274</c:v>
                </c:pt>
                <c:pt idx="41">
                  <c:v>336.73461304811718</c:v>
                </c:pt>
                <c:pt idx="42">
                  <c:v>335.22377026503051</c:v>
                </c:pt>
                <c:pt idx="43">
                  <c:v>334.49660670310402</c:v>
                </c:pt>
                <c:pt idx="44">
                  <c:v>332.48836438846496</c:v>
                </c:pt>
                <c:pt idx="45">
                  <c:v>332.68949028544824</c:v>
                </c:pt>
                <c:pt idx="46">
                  <c:v>329.52033364314008</c:v>
                </c:pt>
                <c:pt idx="47">
                  <c:v>329.49907822282285</c:v>
                </c:pt>
                <c:pt idx="48">
                  <c:v>332.11790822037716</c:v>
                </c:pt>
                <c:pt idx="49">
                  <c:v>329.70437809892297</c:v>
                </c:pt>
                <c:pt idx="50">
                  <c:v>328.20867149768685</c:v>
                </c:pt>
                <c:pt idx="51">
                  <c:v>325.02870590597371</c:v>
                </c:pt>
                <c:pt idx="52">
                  <c:v>324.971159377758</c:v>
                </c:pt>
                <c:pt idx="53">
                  <c:v>323.1674842420382</c:v>
                </c:pt>
                <c:pt idx="54">
                  <c:v>323.59914051540778</c:v>
                </c:pt>
                <c:pt idx="55">
                  <c:v>325.04837165604749</c:v>
                </c:pt>
                <c:pt idx="56">
                  <c:v>325.01380237083782</c:v>
                </c:pt>
                <c:pt idx="57">
                  <c:v>327.59058586694164</c:v>
                </c:pt>
                <c:pt idx="58">
                  <c:v>327.03039274705407</c:v>
                </c:pt>
                <c:pt idx="59">
                  <c:v>325.98108693338139</c:v>
                </c:pt>
                <c:pt idx="60">
                  <c:v>325.65119433417232</c:v>
                </c:pt>
                <c:pt idx="61">
                  <c:v>323.06500719003299</c:v>
                </c:pt>
                <c:pt idx="62">
                  <c:v>323.46169986128712</c:v>
                </c:pt>
                <c:pt idx="63">
                  <c:v>323.49216896403226</c:v>
                </c:pt>
                <c:pt idx="64">
                  <c:v>321.4494697161719</c:v>
                </c:pt>
                <c:pt idx="65">
                  <c:v>321.82606547202801</c:v>
                </c:pt>
                <c:pt idx="66">
                  <c:v>320.83583180098742</c:v>
                </c:pt>
                <c:pt idx="67">
                  <c:v>319.3644768297828</c:v>
                </c:pt>
                <c:pt idx="68">
                  <c:v>319.89679771479967</c:v>
                </c:pt>
                <c:pt idx="69">
                  <c:v>322.50933921351435</c:v>
                </c:pt>
                <c:pt idx="70">
                  <c:v>320.41946236678615</c:v>
                </c:pt>
                <c:pt idx="71">
                  <c:v>320.24766666831903</c:v>
                </c:pt>
                <c:pt idx="72">
                  <c:v>321.31093927293642</c:v>
                </c:pt>
                <c:pt idx="73">
                  <c:v>317.1172092656505</c:v>
                </c:pt>
                <c:pt idx="74">
                  <c:v>317.5191146544426</c:v>
                </c:pt>
                <c:pt idx="75">
                  <c:v>314.68670269305176</c:v>
                </c:pt>
                <c:pt idx="76">
                  <c:v>316.07166309138245</c:v>
                </c:pt>
                <c:pt idx="77">
                  <c:v>319.15382439691115</c:v>
                </c:pt>
                <c:pt idx="78">
                  <c:v>318.49944496145997</c:v>
                </c:pt>
                <c:pt idx="79">
                  <c:v>316.65495847327526</c:v>
                </c:pt>
                <c:pt idx="80">
                  <c:v>314.1517001904968</c:v>
                </c:pt>
                <c:pt idx="81">
                  <c:v>310.24718334021179</c:v>
                </c:pt>
                <c:pt idx="82">
                  <c:v>312.19409711734727</c:v>
                </c:pt>
                <c:pt idx="83">
                  <c:v>309.38221867709382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F-4733-B1D2-64FA448039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Carlo'!$E$3:$CJ$3</c:f>
              <c:numCache>
                <c:formatCode>General</c:formatCode>
                <c:ptCount val="84"/>
                <c:pt idx="0">
                  <c:v>351.23</c:v>
                </c:pt>
                <c:pt idx="1">
                  <c:v>354.21215168276291</c:v>
                </c:pt>
                <c:pt idx="2">
                  <c:v>357.62152293151968</c:v>
                </c:pt>
                <c:pt idx="3">
                  <c:v>352.29902455560932</c:v>
                </c:pt>
                <c:pt idx="4">
                  <c:v>349.49735530589891</c:v>
                </c:pt>
                <c:pt idx="5">
                  <c:v>350.2321597183664</c:v>
                </c:pt>
                <c:pt idx="6">
                  <c:v>349.96531689797081</c:v>
                </c:pt>
                <c:pt idx="7">
                  <c:v>350.95458076007208</c:v>
                </c:pt>
                <c:pt idx="8">
                  <c:v>352.88083218071262</c:v>
                </c:pt>
                <c:pt idx="9">
                  <c:v>352.08051486093814</c:v>
                </c:pt>
                <c:pt idx="10">
                  <c:v>352.28987003766622</c:v>
                </c:pt>
                <c:pt idx="11">
                  <c:v>354.25072861492885</c:v>
                </c:pt>
                <c:pt idx="12">
                  <c:v>357.02134184614846</c:v>
                </c:pt>
                <c:pt idx="13">
                  <c:v>355.53931560584999</c:v>
                </c:pt>
                <c:pt idx="14">
                  <c:v>354.31342285224434</c:v>
                </c:pt>
                <c:pt idx="15">
                  <c:v>354.38641914531667</c:v>
                </c:pt>
                <c:pt idx="16">
                  <c:v>356.73526330944742</c:v>
                </c:pt>
                <c:pt idx="17">
                  <c:v>352.73841765498048</c:v>
                </c:pt>
                <c:pt idx="18">
                  <c:v>355.06008599773304</c:v>
                </c:pt>
                <c:pt idx="19">
                  <c:v>353.22654998050945</c:v>
                </c:pt>
                <c:pt idx="20">
                  <c:v>352.02763912994436</c:v>
                </c:pt>
                <c:pt idx="21">
                  <c:v>353.76388955938586</c:v>
                </c:pt>
                <c:pt idx="22">
                  <c:v>350.48675052515767</c:v>
                </c:pt>
                <c:pt idx="23">
                  <c:v>347.37604985102337</c:v>
                </c:pt>
                <c:pt idx="24">
                  <c:v>348.24837039416423</c:v>
                </c:pt>
                <c:pt idx="25">
                  <c:v>350.53853533883915</c:v>
                </c:pt>
                <c:pt idx="26">
                  <c:v>351.52191496110845</c:v>
                </c:pt>
                <c:pt idx="27">
                  <c:v>349.64195734748841</c:v>
                </c:pt>
                <c:pt idx="28">
                  <c:v>349.08380265446914</c:v>
                </c:pt>
                <c:pt idx="29">
                  <c:v>348.73300565348535</c:v>
                </c:pt>
                <c:pt idx="30">
                  <c:v>348.01301978440097</c:v>
                </c:pt>
                <c:pt idx="31">
                  <c:v>349.46091239901727</c:v>
                </c:pt>
                <c:pt idx="32">
                  <c:v>349.33490480037801</c:v>
                </c:pt>
                <c:pt idx="33">
                  <c:v>351.34458354498884</c:v>
                </c:pt>
                <c:pt idx="34">
                  <c:v>353.42710169994359</c:v>
                </c:pt>
                <c:pt idx="35">
                  <c:v>354.60707655824041</c:v>
                </c:pt>
                <c:pt idx="36">
                  <c:v>352.37128336458744</c:v>
                </c:pt>
                <c:pt idx="37">
                  <c:v>353.01742760549945</c:v>
                </c:pt>
                <c:pt idx="38">
                  <c:v>351.96120480261499</c:v>
                </c:pt>
                <c:pt idx="39">
                  <c:v>352.03763408508001</c:v>
                </c:pt>
                <c:pt idx="40">
                  <c:v>355.45958049286429</c:v>
                </c:pt>
                <c:pt idx="41">
                  <c:v>356.1776894104907</c:v>
                </c:pt>
                <c:pt idx="42">
                  <c:v>359.47010457285995</c:v>
                </c:pt>
                <c:pt idx="43">
                  <c:v>359.17718700679632</c:v>
                </c:pt>
                <c:pt idx="44">
                  <c:v>361.17048337461586</c:v>
                </c:pt>
                <c:pt idx="45">
                  <c:v>361.21784814370693</c:v>
                </c:pt>
                <c:pt idx="46">
                  <c:v>362.89304023242903</c:v>
                </c:pt>
                <c:pt idx="47">
                  <c:v>363.96912323154095</c:v>
                </c:pt>
                <c:pt idx="48">
                  <c:v>361.14702402888548</c:v>
                </c:pt>
                <c:pt idx="49">
                  <c:v>359.69981354949192</c:v>
                </c:pt>
                <c:pt idx="50">
                  <c:v>361.97553931395595</c:v>
                </c:pt>
                <c:pt idx="51">
                  <c:v>361.86732798441216</c:v>
                </c:pt>
                <c:pt idx="52">
                  <c:v>360.00448963681532</c:v>
                </c:pt>
                <c:pt idx="53">
                  <c:v>363.12352599512809</c:v>
                </c:pt>
                <c:pt idx="54">
                  <c:v>363.05286798466062</c:v>
                </c:pt>
                <c:pt idx="55">
                  <c:v>359.73801273555836</c:v>
                </c:pt>
                <c:pt idx="56">
                  <c:v>359.35798119191952</c:v>
                </c:pt>
                <c:pt idx="57">
                  <c:v>364.34975047976644</c:v>
                </c:pt>
                <c:pt idx="58">
                  <c:v>365.89426878236162</c:v>
                </c:pt>
                <c:pt idx="59">
                  <c:v>366.86395394778896</c:v>
                </c:pt>
                <c:pt idx="60">
                  <c:v>367.19469022978245</c:v>
                </c:pt>
                <c:pt idx="61">
                  <c:v>366.4797570171325</c:v>
                </c:pt>
                <c:pt idx="62">
                  <c:v>370.23110120258826</c:v>
                </c:pt>
                <c:pt idx="63">
                  <c:v>367.82010810198318</c:v>
                </c:pt>
                <c:pt idx="64">
                  <c:v>367.10481328018892</c:v>
                </c:pt>
                <c:pt idx="65">
                  <c:v>370.91751809751889</c:v>
                </c:pt>
                <c:pt idx="66">
                  <c:v>372.04135931248618</c:v>
                </c:pt>
                <c:pt idx="67">
                  <c:v>372.51601108082605</c:v>
                </c:pt>
                <c:pt idx="68">
                  <c:v>373.08685449493811</c:v>
                </c:pt>
                <c:pt idx="69">
                  <c:v>376.05058822759929</c:v>
                </c:pt>
                <c:pt idx="70">
                  <c:v>380.41828303811303</c:v>
                </c:pt>
                <c:pt idx="71">
                  <c:v>377.00433861983561</c:v>
                </c:pt>
                <c:pt idx="72">
                  <c:v>375.14442124690794</c:v>
                </c:pt>
                <c:pt idx="73">
                  <c:v>376.03782831917363</c:v>
                </c:pt>
                <c:pt idx="74">
                  <c:v>376.48929767070001</c:v>
                </c:pt>
                <c:pt idx="75">
                  <c:v>378.56080741237395</c:v>
                </c:pt>
                <c:pt idx="76">
                  <c:v>380.21429797399122</c:v>
                </c:pt>
                <c:pt idx="77">
                  <c:v>382.96251830590126</c:v>
                </c:pt>
                <c:pt idx="78">
                  <c:v>383.89568837801426</c:v>
                </c:pt>
                <c:pt idx="79">
                  <c:v>385.03391553849508</c:v>
                </c:pt>
                <c:pt idx="80">
                  <c:v>382.92376256272479</c:v>
                </c:pt>
                <c:pt idx="81">
                  <c:v>384.93319852764512</c:v>
                </c:pt>
                <c:pt idx="82">
                  <c:v>386.34612133346934</c:v>
                </c:pt>
                <c:pt idx="83">
                  <c:v>382.74027979579347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F-4733-B1D2-64FA448039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Carlo'!$E$4:$CJ$4</c:f>
              <c:numCache>
                <c:formatCode>General</c:formatCode>
                <c:ptCount val="84"/>
                <c:pt idx="0">
                  <c:v>351.23</c:v>
                </c:pt>
                <c:pt idx="1">
                  <c:v>353.9622497904212</c:v>
                </c:pt>
                <c:pt idx="2">
                  <c:v>350.71827428976616</c:v>
                </c:pt>
                <c:pt idx="3">
                  <c:v>351.43280366706637</c:v>
                </c:pt>
                <c:pt idx="4">
                  <c:v>354.0556227376369</c:v>
                </c:pt>
                <c:pt idx="5">
                  <c:v>350.69227515895665</c:v>
                </c:pt>
                <c:pt idx="6">
                  <c:v>351.21675879442495</c:v>
                </c:pt>
                <c:pt idx="7">
                  <c:v>352.86488890431156</c:v>
                </c:pt>
                <c:pt idx="8">
                  <c:v>355.08529692167679</c:v>
                </c:pt>
                <c:pt idx="9">
                  <c:v>356.89900931283404</c:v>
                </c:pt>
                <c:pt idx="10">
                  <c:v>363.27273362514416</c:v>
                </c:pt>
                <c:pt idx="11">
                  <c:v>362.29849316860191</c:v>
                </c:pt>
                <c:pt idx="12">
                  <c:v>359.36451756496263</c:v>
                </c:pt>
                <c:pt idx="13">
                  <c:v>354.58610663049211</c:v>
                </c:pt>
                <c:pt idx="14">
                  <c:v>354.29165771953097</c:v>
                </c:pt>
                <c:pt idx="15">
                  <c:v>357.74785780070931</c:v>
                </c:pt>
                <c:pt idx="16">
                  <c:v>357.33277754859859</c:v>
                </c:pt>
                <c:pt idx="17">
                  <c:v>358.99839189911478</c:v>
                </c:pt>
                <c:pt idx="18">
                  <c:v>360.45806973886044</c:v>
                </c:pt>
                <c:pt idx="19">
                  <c:v>357.47659578357707</c:v>
                </c:pt>
                <c:pt idx="20">
                  <c:v>359.57032123323802</c:v>
                </c:pt>
                <c:pt idx="21">
                  <c:v>359.19846610204087</c:v>
                </c:pt>
                <c:pt idx="22">
                  <c:v>360.2551992645499</c:v>
                </c:pt>
                <c:pt idx="23">
                  <c:v>359.64060487052626</c:v>
                </c:pt>
                <c:pt idx="24">
                  <c:v>361.69513694189203</c:v>
                </c:pt>
                <c:pt idx="25">
                  <c:v>358.77063812985506</c:v>
                </c:pt>
                <c:pt idx="26">
                  <c:v>358.71699098430219</c:v>
                </c:pt>
                <c:pt idx="27">
                  <c:v>358.95109414467925</c:v>
                </c:pt>
                <c:pt idx="28">
                  <c:v>359.18342351200369</c:v>
                </c:pt>
                <c:pt idx="29">
                  <c:v>359.83376209085554</c:v>
                </c:pt>
                <c:pt idx="30">
                  <c:v>361.82740530187891</c:v>
                </c:pt>
                <c:pt idx="31">
                  <c:v>364.00400199675613</c:v>
                </c:pt>
                <c:pt idx="32">
                  <c:v>364.36242797084799</c:v>
                </c:pt>
                <c:pt idx="33">
                  <c:v>363.48010145035312</c:v>
                </c:pt>
                <c:pt idx="34">
                  <c:v>359.44456865903999</c:v>
                </c:pt>
                <c:pt idx="35">
                  <c:v>359.56550184015271</c:v>
                </c:pt>
                <c:pt idx="36">
                  <c:v>360.73586591928819</c:v>
                </c:pt>
                <c:pt idx="37">
                  <c:v>360.79045395317422</c:v>
                </c:pt>
                <c:pt idx="38">
                  <c:v>361.8870426234547</c:v>
                </c:pt>
                <c:pt idx="39">
                  <c:v>363.16966829384961</c:v>
                </c:pt>
                <c:pt idx="40">
                  <c:v>360.94312401761135</c:v>
                </c:pt>
                <c:pt idx="41">
                  <c:v>358.16012015241898</c:v>
                </c:pt>
                <c:pt idx="42">
                  <c:v>359.03659365116346</c:v>
                </c:pt>
                <c:pt idx="43">
                  <c:v>358.66562593039487</c:v>
                </c:pt>
                <c:pt idx="44">
                  <c:v>358.37286738294836</c:v>
                </c:pt>
                <c:pt idx="45">
                  <c:v>356.93534932930606</c:v>
                </c:pt>
                <c:pt idx="46">
                  <c:v>357.62000435559634</c:v>
                </c:pt>
                <c:pt idx="47">
                  <c:v>355.73733901979961</c:v>
                </c:pt>
                <c:pt idx="48">
                  <c:v>357.15706666654859</c:v>
                </c:pt>
                <c:pt idx="49">
                  <c:v>356.05233712579133</c:v>
                </c:pt>
                <c:pt idx="50">
                  <c:v>354.54632001698491</c:v>
                </c:pt>
                <c:pt idx="51">
                  <c:v>353.46384752698333</c:v>
                </c:pt>
                <c:pt idx="52">
                  <c:v>353.7101577532498</c:v>
                </c:pt>
                <c:pt idx="53">
                  <c:v>351.33060207774497</c:v>
                </c:pt>
                <c:pt idx="54">
                  <c:v>352.89247753179387</c:v>
                </c:pt>
                <c:pt idx="55">
                  <c:v>351.82973302125686</c:v>
                </c:pt>
                <c:pt idx="56">
                  <c:v>349.48010335789991</c:v>
                </c:pt>
                <c:pt idx="57">
                  <c:v>347.84292956456903</c:v>
                </c:pt>
                <c:pt idx="58">
                  <c:v>344.11901759864958</c:v>
                </c:pt>
                <c:pt idx="59">
                  <c:v>344.96174069567326</c:v>
                </c:pt>
                <c:pt idx="60">
                  <c:v>342.71042830341986</c:v>
                </c:pt>
                <c:pt idx="61">
                  <c:v>342.16628709784641</c:v>
                </c:pt>
                <c:pt idx="62">
                  <c:v>345.73807299238706</c:v>
                </c:pt>
                <c:pt idx="63">
                  <c:v>347.02134606953769</c:v>
                </c:pt>
                <c:pt idx="64">
                  <c:v>349.40136736795006</c:v>
                </c:pt>
                <c:pt idx="65">
                  <c:v>348.61787989038191</c:v>
                </c:pt>
                <c:pt idx="66">
                  <c:v>347.672345919105</c:v>
                </c:pt>
                <c:pt idx="67">
                  <c:v>346.78595016447707</c:v>
                </c:pt>
                <c:pt idx="68">
                  <c:v>348.0625047378249</c:v>
                </c:pt>
                <c:pt idx="69">
                  <c:v>343.2650725030594</c:v>
                </c:pt>
                <c:pt idx="70">
                  <c:v>346.51908289403116</c:v>
                </c:pt>
                <c:pt idx="71">
                  <c:v>348.88558630147662</c:v>
                </c:pt>
                <c:pt idx="72">
                  <c:v>347.93063298936619</c:v>
                </c:pt>
                <c:pt idx="73">
                  <c:v>343.92595590657601</c:v>
                </c:pt>
                <c:pt idx="74">
                  <c:v>342.15873479520457</c:v>
                </c:pt>
                <c:pt idx="75">
                  <c:v>343.60514521092585</c:v>
                </c:pt>
                <c:pt idx="76">
                  <c:v>344.61467034607676</c:v>
                </c:pt>
                <c:pt idx="77">
                  <c:v>342.26059446457225</c:v>
                </c:pt>
                <c:pt idx="78">
                  <c:v>344.50047648098609</c:v>
                </c:pt>
                <c:pt idx="79">
                  <c:v>343.62214033455786</c:v>
                </c:pt>
                <c:pt idx="80">
                  <c:v>341.05461656862286</c:v>
                </c:pt>
                <c:pt idx="81">
                  <c:v>336.60864156328694</c:v>
                </c:pt>
                <c:pt idx="82">
                  <c:v>334.10388899701036</c:v>
                </c:pt>
                <c:pt idx="83">
                  <c:v>333.31627465344263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F-4733-B1D2-64FA4480395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Carlo'!$E$5:$CJ$5</c:f>
              <c:numCache>
                <c:formatCode>General</c:formatCode>
                <c:ptCount val="84"/>
                <c:pt idx="0">
                  <c:v>351.23</c:v>
                </c:pt>
                <c:pt idx="1">
                  <c:v>353.49293692512333</c:v>
                </c:pt>
                <c:pt idx="2">
                  <c:v>355.14092336851115</c:v>
                </c:pt>
                <c:pt idx="3">
                  <c:v>352.82832324733585</c:v>
                </c:pt>
                <c:pt idx="4">
                  <c:v>355.70897955440995</c:v>
                </c:pt>
                <c:pt idx="5">
                  <c:v>354.98572270478405</c:v>
                </c:pt>
                <c:pt idx="6">
                  <c:v>353.856707886621</c:v>
                </c:pt>
                <c:pt idx="7">
                  <c:v>356.30636310304629</c:v>
                </c:pt>
                <c:pt idx="8">
                  <c:v>356.52202762743048</c:v>
                </c:pt>
                <c:pt idx="9">
                  <c:v>356.52916372492825</c:v>
                </c:pt>
                <c:pt idx="10">
                  <c:v>358.9339385475983</c:v>
                </c:pt>
                <c:pt idx="11">
                  <c:v>359.96513332533237</c:v>
                </c:pt>
                <c:pt idx="12">
                  <c:v>355.68554620663861</c:v>
                </c:pt>
                <c:pt idx="13">
                  <c:v>350.74549189281583</c:v>
                </c:pt>
                <c:pt idx="14">
                  <c:v>351.64412799332166</c:v>
                </c:pt>
                <c:pt idx="15">
                  <c:v>350.59412037624105</c:v>
                </c:pt>
                <c:pt idx="16">
                  <c:v>352.19017473849442</c:v>
                </c:pt>
                <c:pt idx="17">
                  <c:v>349.05471754656162</c:v>
                </c:pt>
                <c:pt idx="18">
                  <c:v>347.76904304947334</c:v>
                </c:pt>
                <c:pt idx="19">
                  <c:v>346.85131452198499</c:v>
                </c:pt>
                <c:pt idx="20">
                  <c:v>346.56804154359509</c:v>
                </c:pt>
                <c:pt idx="21">
                  <c:v>348.92432212065415</c:v>
                </c:pt>
                <c:pt idx="22">
                  <c:v>352.19964542781923</c:v>
                </c:pt>
                <c:pt idx="23">
                  <c:v>350.94881087675157</c:v>
                </c:pt>
                <c:pt idx="24">
                  <c:v>350.26058777149069</c:v>
                </c:pt>
                <c:pt idx="25">
                  <c:v>350.80117964276866</c:v>
                </c:pt>
                <c:pt idx="26">
                  <c:v>352.48155471875418</c:v>
                </c:pt>
                <c:pt idx="27">
                  <c:v>353.00181542037825</c:v>
                </c:pt>
                <c:pt idx="28">
                  <c:v>355.20849417442037</c:v>
                </c:pt>
                <c:pt idx="29">
                  <c:v>356.96879559506101</c:v>
                </c:pt>
                <c:pt idx="30">
                  <c:v>351.53813803067192</c:v>
                </c:pt>
                <c:pt idx="31">
                  <c:v>352.25332773068794</c:v>
                </c:pt>
                <c:pt idx="32">
                  <c:v>353.61013427792381</c:v>
                </c:pt>
                <c:pt idx="33">
                  <c:v>350.66030816599243</c:v>
                </c:pt>
                <c:pt idx="34">
                  <c:v>348.90812824780278</c:v>
                </c:pt>
                <c:pt idx="35">
                  <c:v>350.24975708484118</c:v>
                </c:pt>
                <c:pt idx="36">
                  <c:v>352.4537795633629</c:v>
                </c:pt>
                <c:pt idx="37">
                  <c:v>352.64012607024864</c:v>
                </c:pt>
                <c:pt idx="38">
                  <c:v>349.98274180406156</c:v>
                </c:pt>
                <c:pt idx="39">
                  <c:v>350.49710647087841</c:v>
                </c:pt>
                <c:pt idx="40">
                  <c:v>347.01179885292237</c:v>
                </c:pt>
                <c:pt idx="41">
                  <c:v>347.64657011392131</c:v>
                </c:pt>
                <c:pt idx="42">
                  <c:v>347.74759835819401</c:v>
                </c:pt>
                <c:pt idx="43">
                  <c:v>348.57002709448057</c:v>
                </c:pt>
                <c:pt idx="44">
                  <c:v>348.50937073087465</c:v>
                </c:pt>
                <c:pt idx="45">
                  <c:v>347.44720782285174</c:v>
                </c:pt>
                <c:pt idx="46">
                  <c:v>347.05254824198016</c:v>
                </c:pt>
                <c:pt idx="47">
                  <c:v>349.03983728679526</c:v>
                </c:pt>
                <c:pt idx="48">
                  <c:v>351.65525881257634</c:v>
                </c:pt>
                <c:pt idx="49">
                  <c:v>352.42269409449352</c:v>
                </c:pt>
                <c:pt idx="50">
                  <c:v>355.07867874132791</c:v>
                </c:pt>
                <c:pt idx="51">
                  <c:v>354.20447806833573</c:v>
                </c:pt>
                <c:pt idx="52">
                  <c:v>354.84441472576839</c:v>
                </c:pt>
                <c:pt idx="53">
                  <c:v>354.39791465679235</c:v>
                </c:pt>
                <c:pt idx="54">
                  <c:v>354.56722931242473</c:v>
                </c:pt>
                <c:pt idx="55">
                  <c:v>356.79458174903408</c:v>
                </c:pt>
                <c:pt idx="56">
                  <c:v>357.94637903409586</c:v>
                </c:pt>
                <c:pt idx="57">
                  <c:v>360.15809531951163</c:v>
                </c:pt>
                <c:pt idx="58">
                  <c:v>360.51028759493641</c:v>
                </c:pt>
                <c:pt idx="59">
                  <c:v>360.23027417034768</c:v>
                </c:pt>
                <c:pt idx="60">
                  <c:v>361.93331702093781</c:v>
                </c:pt>
                <c:pt idx="61">
                  <c:v>361.6494705462315</c:v>
                </c:pt>
                <c:pt idx="62">
                  <c:v>362.83284194488942</c:v>
                </c:pt>
                <c:pt idx="63">
                  <c:v>363.70214781069433</c:v>
                </c:pt>
                <c:pt idx="64">
                  <c:v>364.80010429225882</c:v>
                </c:pt>
                <c:pt idx="65">
                  <c:v>363.17031486185186</c:v>
                </c:pt>
                <c:pt idx="66">
                  <c:v>360.90975744745054</c:v>
                </c:pt>
                <c:pt idx="67">
                  <c:v>360.55949045341561</c:v>
                </c:pt>
                <c:pt idx="68">
                  <c:v>360.95300346419316</c:v>
                </c:pt>
                <c:pt idx="69">
                  <c:v>363.51382628506269</c:v>
                </c:pt>
                <c:pt idx="70">
                  <c:v>364.34343005242084</c:v>
                </c:pt>
                <c:pt idx="71">
                  <c:v>362.57705093103908</c:v>
                </c:pt>
                <c:pt idx="72">
                  <c:v>369.0804029054201</c:v>
                </c:pt>
                <c:pt idx="73">
                  <c:v>371.25184673808218</c:v>
                </c:pt>
                <c:pt idx="74">
                  <c:v>365.70172049380147</c:v>
                </c:pt>
                <c:pt idx="75">
                  <c:v>367.16247174726647</c:v>
                </c:pt>
                <c:pt idx="76">
                  <c:v>366.36642899574389</c:v>
                </c:pt>
                <c:pt idx="77">
                  <c:v>366.88452260944734</c:v>
                </c:pt>
                <c:pt idx="78">
                  <c:v>369.45062362381782</c:v>
                </c:pt>
                <c:pt idx="79">
                  <c:v>369.18888270197027</c:v>
                </c:pt>
                <c:pt idx="80">
                  <c:v>370.95455230438262</c:v>
                </c:pt>
                <c:pt idx="81">
                  <c:v>369.28920040110506</c:v>
                </c:pt>
                <c:pt idx="82">
                  <c:v>369.20384985746489</c:v>
                </c:pt>
                <c:pt idx="83">
                  <c:v>368.57852094951085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F-4733-B1D2-64FA4480395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Carlo'!$E$6:$CJ$6</c:f>
              <c:numCache>
                <c:formatCode>General</c:formatCode>
                <c:ptCount val="84"/>
                <c:pt idx="0">
                  <c:v>351.23</c:v>
                </c:pt>
                <c:pt idx="1">
                  <c:v>349.15869586505107</c:v>
                </c:pt>
                <c:pt idx="2">
                  <c:v>348.78103594086161</c:v>
                </c:pt>
                <c:pt idx="3">
                  <c:v>349.07174307206338</c:v>
                </c:pt>
                <c:pt idx="4">
                  <c:v>344.66229910315519</c:v>
                </c:pt>
                <c:pt idx="5">
                  <c:v>346.35714949281385</c:v>
                </c:pt>
                <c:pt idx="6">
                  <c:v>345.57657140323835</c:v>
                </c:pt>
                <c:pt idx="7">
                  <c:v>347.14813914174948</c:v>
                </c:pt>
                <c:pt idx="8">
                  <c:v>348.77835286389859</c:v>
                </c:pt>
                <c:pt idx="9">
                  <c:v>347.23467604231934</c:v>
                </c:pt>
                <c:pt idx="10">
                  <c:v>352.80993349793636</c:v>
                </c:pt>
                <c:pt idx="11">
                  <c:v>353.58919091866744</c:v>
                </c:pt>
                <c:pt idx="12">
                  <c:v>355.99873936199526</c:v>
                </c:pt>
                <c:pt idx="13">
                  <c:v>356.06587849418787</c:v>
                </c:pt>
                <c:pt idx="14">
                  <c:v>357.81797932267648</c:v>
                </c:pt>
                <c:pt idx="15">
                  <c:v>358.47566714670688</c:v>
                </c:pt>
                <c:pt idx="16">
                  <c:v>364.75750005189798</c:v>
                </c:pt>
                <c:pt idx="17">
                  <c:v>364.54880848130443</c:v>
                </c:pt>
                <c:pt idx="18">
                  <c:v>362.84126014861459</c:v>
                </c:pt>
                <c:pt idx="19">
                  <c:v>364.88568796926478</c:v>
                </c:pt>
                <c:pt idx="20">
                  <c:v>365.3591949643598</c:v>
                </c:pt>
                <c:pt idx="21">
                  <c:v>367.85791827434809</c:v>
                </c:pt>
                <c:pt idx="22">
                  <c:v>369.98407362756126</c:v>
                </c:pt>
                <c:pt idx="23">
                  <c:v>367.95740961170333</c:v>
                </c:pt>
                <c:pt idx="24">
                  <c:v>364.73199853201061</c:v>
                </c:pt>
                <c:pt idx="25">
                  <c:v>364.35126055660862</c:v>
                </c:pt>
                <c:pt idx="26">
                  <c:v>364.64807272678757</c:v>
                </c:pt>
                <c:pt idx="27">
                  <c:v>363.25775489582054</c:v>
                </c:pt>
                <c:pt idx="28">
                  <c:v>361.28702930069051</c:v>
                </c:pt>
                <c:pt idx="29">
                  <c:v>361.91748816528406</c:v>
                </c:pt>
                <c:pt idx="30">
                  <c:v>360.17428623164892</c:v>
                </c:pt>
                <c:pt idx="31">
                  <c:v>358.48686420871184</c:v>
                </c:pt>
                <c:pt idx="32">
                  <c:v>357.06683681467354</c:v>
                </c:pt>
                <c:pt idx="33">
                  <c:v>360.3747264997923</c:v>
                </c:pt>
                <c:pt idx="34">
                  <c:v>361.36111688306829</c:v>
                </c:pt>
                <c:pt idx="35">
                  <c:v>365.41255983005385</c:v>
                </c:pt>
                <c:pt idx="36">
                  <c:v>365.98809812860611</c:v>
                </c:pt>
                <c:pt idx="37">
                  <c:v>370.10840467654526</c:v>
                </c:pt>
                <c:pt idx="38">
                  <c:v>369.79740479266002</c:v>
                </c:pt>
                <c:pt idx="39">
                  <c:v>370.05656082158896</c:v>
                </c:pt>
                <c:pt idx="40">
                  <c:v>368.44898250127778</c:v>
                </c:pt>
                <c:pt idx="41">
                  <c:v>368.08534240769757</c:v>
                </c:pt>
                <c:pt idx="42">
                  <c:v>366.7317900782536</c:v>
                </c:pt>
                <c:pt idx="43">
                  <c:v>367.82627674927903</c:v>
                </c:pt>
                <c:pt idx="44">
                  <c:v>366.19291144499806</c:v>
                </c:pt>
                <c:pt idx="45">
                  <c:v>365.28948333039239</c:v>
                </c:pt>
                <c:pt idx="46">
                  <c:v>365.84434586392797</c:v>
                </c:pt>
                <c:pt idx="47">
                  <c:v>366.20961126534064</c:v>
                </c:pt>
                <c:pt idx="48">
                  <c:v>364.73876766782183</c:v>
                </c:pt>
                <c:pt idx="49">
                  <c:v>364.00251422463123</c:v>
                </c:pt>
                <c:pt idx="50">
                  <c:v>364.88486952463421</c:v>
                </c:pt>
                <c:pt idx="51">
                  <c:v>363.14634875086239</c:v>
                </c:pt>
                <c:pt idx="52">
                  <c:v>363.22037887464074</c:v>
                </c:pt>
                <c:pt idx="53">
                  <c:v>361.61562041215353</c:v>
                </c:pt>
                <c:pt idx="54">
                  <c:v>361.89550298770774</c:v>
                </c:pt>
                <c:pt idx="55">
                  <c:v>360.73582865577805</c:v>
                </c:pt>
                <c:pt idx="56">
                  <c:v>364.1933161778918</c:v>
                </c:pt>
                <c:pt idx="57">
                  <c:v>362.5905107642493</c:v>
                </c:pt>
                <c:pt idx="58">
                  <c:v>358.61243526492103</c:v>
                </c:pt>
                <c:pt idx="59">
                  <c:v>357.16560831227753</c:v>
                </c:pt>
                <c:pt idx="60">
                  <c:v>358.0631632817587</c:v>
                </c:pt>
                <c:pt idx="61">
                  <c:v>356.83358730015607</c:v>
                </c:pt>
                <c:pt idx="62">
                  <c:v>355.3613260060086</c:v>
                </c:pt>
                <c:pt idx="63">
                  <c:v>354.49617281091781</c:v>
                </c:pt>
                <c:pt idx="64">
                  <c:v>355.18455317942795</c:v>
                </c:pt>
                <c:pt idx="65">
                  <c:v>352.64191880451466</c:v>
                </c:pt>
                <c:pt idx="66">
                  <c:v>355.57375833206606</c:v>
                </c:pt>
                <c:pt idx="67">
                  <c:v>355.67220065301603</c:v>
                </c:pt>
                <c:pt idx="68">
                  <c:v>356.99542277122765</c:v>
                </c:pt>
                <c:pt idx="69">
                  <c:v>359.81177427874775</c:v>
                </c:pt>
                <c:pt idx="70">
                  <c:v>361.22410604118801</c:v>
                </c:pt>
                <c:pt idx="71">
                  <c:v>361.20892612526541</c:v>
                </c:pt>
                <c:pt idx="72">
                  <c:v>359.48212605649286</c:v>
                </c:pt>
                <c:pt idx="73">
                  <c:v>357.95508400880703</c:v>
                </c:pt>
                <c:pt idx="74">
                  <c:v>358.0511632939444</c:v>
                </c:pt>
                <c:pt idx="75">
                  <c:v>360.2454584713816</c:v>
                </c:pt>
                <c:pt idx="76">
                  <c:v>361.10560557193872</c:v>
                </c:pt>
                <c:pt idx="77">
                  <c:v>358.79046559347421</c:v>
                </c:pt>
                <c:pt idx="78">
                  <c:v>363.55389408827591</c:v>
                </c:pt>
                <c:pt idx="79">
                  <c:v>363.85374107264533</c:v>
                </c:pt>
                <c:pt idx="80">
                  <c:v>362.63792680279767</c:v>
                </c:pt>
                <c:pt idx="81">
                  <c:v>360.5389217835563</c:v>
                </c:pt>
                <c:pt idx="82">
                  <c:v>363.52375696051899</c:v>
                </c:pt>
                <c:pt idx="83">
                  <c:v>361.85759022751506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F-4733-B1D2-64FA4480395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Carlo'!$E$7:$CJ$7</c:f>
              <c:numCache>
                <c:formatCode>General</c:formatCode>
                <c:ptCount val="84"/>
                <c:pt idx="0">
                  <c:v>351.23</c:v>
                </c:pt>
                <c:pt idx="1">
                  <c:v>348.81260829413674</c:v>
                </c:pt>
                <c:pt idx="2">
                  <c:v>347.86431354542378</c:v>
                </c:pt>
                <c:pt idx="3">
                  <c:v>348.18533657166608</c:v>
                </c:pt>
                <c:pt idx="4">
                  <c:v>349.76752639284888</c:v>
                </c:pt>
                <c:pt idx="5">
                  <c:v>350.16575169131755</c:v>
                </c:pt>
                <c:pt idx="6">
                  <c:v>352.08345626100959</c:v>
                </c:pt>
                <c:pt idx="7">
                  <c:v>352.79292965369655</c:v>
                </c:pt>
                <c:pt idx="8">
                  <c:v>349.90708291777628</c:v>
                </c:pt>
                <c:pt idx="9">
                  <c:v>348.38812004015648</c:v>
                </c:pt>
                <c:pt idx="10">
                  <c:v>345.33097337470389</c:v>
                </c:pt>
                <c:pt idx="11">
                  <c:v>345.89108420380893</c:v>
                </c:pt>
                <c:pt idx="12">
                  <c:v>345.11879145030736</c:v>
                </c:pt>
                <c:pt idx="13">
                  <c:v>346.52904082541693</c:v>
                </c:pt>
                <c:pt idx="14">
                  <c:v>346.3348577406876</c:v>
                </c:pt>
                <c:pt idx="15">
                  <c:v>345.96142607349657</c:v>
                </c:pt>
                <c:pt idx="16">
                  <c:v>345.57505311770007</c:v>
                </c:pt>
                <c:pt idx="17">
                  <c:v>343.19877935202362</c:v>
                </c:pt>
                <c:pt idx="18">
                  <c:v>344.49480754994812</c:v>
                </c:pt>
                <c:pt idx="19">
                  <c:v>343.30071968546019</c:v>
                </c:pt>
                <c:pt idx="20">
                  <c:v>341.12133640299049</c:v>
                </c:pt>
                <c:pt idx="21">
                  <c:v>341.52088101319237</c:v>
                </c:pt>
                <c:pt idx="22">
                  <c:v>345.16817935366652</c:v>
                </c:pt>
                <c:pt idx="23">
                  <c:v>344.46803521818322</c:v>
                </c:pt>
                <c:pt idx="24">
                  <c:v>343.25010756843443</c:v>
                </c:pt>
                <c:pt idx="25">
                  <c:v>340.88350051074019</c:v>
                </c:pt>
                <c:pt idx="26">
                  <c:v>342.08827181023901</c:v>
                </c:pt>
                <c:pt idx="27">
                  <c:v>339.6058947726948</c:v>
                </c:pt>
                <c:pt idx="28">
                  <c:v>340.64819242846153</c:v>
                </c:pt>
                <c:pt idx="29">
                  <c:v>342.53937320695815</c:v>
                </c:pt>
                <c:pt idx="30">
                  <c:v>342.74194942513185</c:v>
                </c:pt>
                <c:pt idx="31">
                  <c:v>348.53665425265979</c:v>
                </c:pt>
                <c:pt idx="32">
                  <c:v>344.6277070230858</c:v>
                </c:pt>
                <c:pt idx="33">
                  <c:v>342.51785035979196</c:v>
                </c:pt>
                <c:pt idx="34">
                  <c:v>342.11325801465972</c:v>
                </c:pt>
                <c:pt idx="35">
                  <c:v>342.79723672707888</c:v>
                </c:pt>
                <c:pt idx="36">
                  <c:v>344.84195787723729</c:v>
                </c:pt>
                <c:pt idx="37">
                  <c:v>346.70371102506323</c:v>
                </c:pt>
                <c:pt idx="38">
                  <c:v>348.09809480820195</c:v>
                </c:pt>
                <c:pt idx="39">
                  <c:v>349.04186301883476</c:v>
                </c:pt>
                <c:pt idx="40">
                  <c:v>348.59199438543396</c:v>
                </c:pt>
                <c:pt idx="41">
                  <c:v>348.07469720676329</c:v>
                </c:pt>
                <c:pt idx="42">
                  <c:v>348.68414636997056</c:v>
                </c:pt>
                <c:pt idx="43">
                  <c:v>350.33033330460648</c:v>
                </c:pt>
                <c:pt idx="44">
                  <c:v>349.55504313706865</c:v>
                </c:pt>
                <c:pt idx="45">
                  <c:v>347.68404833293886</c:v>
                </c:pt>
                <c:pt idx="46">
                  <c:v>350.32032501478199</c:v>
                </c:pt>
                <c:pt idx="47">
                  <c:v>350.78433570212076</c:v>
                </c:pt>
                <c:pt idx="48">
                  <c:v>348.95187763778893</c:v>
                </c:pt>
                <c:pt idx="49">
                  <c:v>350.40258576421604</c:v>
                </c:pt>
                <c:pt idx="50">
                  <c:v>350.81909899942042</c:v>
                </c:pt>
                <c:pt idx="51">
                  <c:v>351.9617298065528</c:v>
                </c:pt>
                <c:pt idx="52">
                  <c:v>353.35377386306146</c:v>
                </c:pt>
                <c:pt idx="53">
                  <c:v>354.6179773609806</c:v>
                </c:pt>
                <c:pt idx="54">
                  <c:v>352.55994504267653</c:v>
                </c:pt>
                <c:pt idx="55">
                  <c:v>351.37183318823315</c:v>
                </c:pt>
                <c:pt idx="56">
                  <c:v>352.1391813518681</c:v>
                </c:pt>
                <c:pt idx="57">
                  <c:v>357.23369594405887</c:v>
                </c:pt>
                <c:pt idx="58">
                  <c:v>354.48341250619796</c:v>
                </c:pt>
                <c:pt idx="59">
                  <c:v>354.65015413249142</c:v>
                </c:pt>
                <c:pt idx="60">
                  <c:v>357.68659355097452</c:v>
                </c:pt>
                <c:pt idx="61">
                  <c:v>357.16403117235819</c:v>
                </c:pt>
                <c:pt idx="62">
                  <c:v>356.17126916450684</c:v>
                </c:pt>
                <c:pt idx="63">
                  <c:v>355.52109165908684</c:v>
                </c:pt>
                <c:pt idx="64">
                  <c:v>356.72992937982684</c:v>
                </c:pt>
                <c:pt idx="65">
                  <c:v>360.89656937803039</c:v>
                </c:pt>
                <c:pt idx="66">
                  <c:v>362.13654513856932</c:v>
                </c:pt>
                <c:pt idx="67">
                  <c:v>363.57682795197297</c:v>
                </c:pt>
                <c:pt idx="68">
                  <c:v>360.34508943250967</c:v>
                </c:pt>
                <c:pt idx="69">
                  <c:v>362.69477650023128</c:v>
                </c:pt>
                <c:pt idx="70">
                  <c:v>362.4421170017111</c:v>
                </c:pt>
                <c:pt idx="71">
                  <c:v>361.80020011975364</c:v>
                </c:pt>
                <c:pt idx="72">
                  <c:v>359.87270512440335</c:v>
                </c:pt>
                <c:pt idx="73">
                  <c:v>357.39880351864156</c:v>
                </c:pt>
                <c:pt idx="74">
                  <c:v>357.80025074550144</c:v>
                </c:pt>
                <c:pt idx="75">
                  <c:v>358.37951295902519</c:v>
                </c:pt>
                <c:pt idx="76">
                  <c:v>358.12553891837183</c:v>
                </c:pt>
                <c:pt idx="77">
                  <c:v>362.73144518749865</c:v>
                </c:pt>
                <c:pt idx="78">
                  <c:v>362.77787864210819</c:v>
                </c:pt>
                <c:pt idx="79">
                  <c:v>359.9383197885021</c:v>
                </c:pt>
                <c:pt idx="80">
                  <c:v>359.56523900591083</c:v>
                </c:pt>
                <c:pt idx="81">
                  <c:v>357.97439181127078</c:v>
                </c:pt>
                <c:pt idx="82">
                  <c:v>357.26152824846071</c:v>
                </c:pt>
                <c:pt idx="83">
                  <c:v>354.89434074629673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5F-4733-B1D2-64FA4480395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Carlo'!$E$8:$CJ$8</c:f>
              <c:numCache>
                <c:formatCode>General</c:formatCode>
                <c:ptCount val="84"/>
                <c:pt idx="0">
                  <c:v>351.23</c:v>
                </c:pt>
                <c:pt idx="1">
                  <c:v>354.06094057598648</c:v>
                </c:pt>
                <c:pt idx="2">
                  <c:v>353.15308028376808</c:v>
                </c:pt>
                <c:pt idx="3">
                  <c:v>353.3179903161211</c:v>
                </c:pt>
                <c:pt idx="4">
                  <c:v>349.67857401168226</c:v>
                </c:pt>
                <c:pt idx="5">
                  <c:v>352.24465157253638</c:v>
                </c:pt>
                <c:pt idx="6">
                  <c:v>354.73157341108981</c:v>
                </c:pt>
                <c:pt idx="7">
                  <c:v>352.35826811453296</c:v>
                </c:pt>
                <c:pt idx="8">
                  <c:v>355.89719184204483</c:v>
                </c:pt>
                <c:pt idx="9">
                  <c:v>353.89623066872281</c:v>
                </c:pt>
                <c:pt idx="10">
                  <c:v>355.71704919334786</c:v>
                </c:pt>
                <c:pt idx="11">
                  <c:v>352.505693237782</c:v>
                </c:pt>
                <c:pt idx="12">
                  <c:v>353.55531609736573</c:v>
                </c:pt>
                <c:pt idx="13">
                  <c:v>353.07703502174525</c:v>
                </c:pt>
                <c:pt idx="14">
                  <c:v>352.16018650293262</c:v>
                </c:pt>
                <c:pt idx="15">
                  <c:v>350.84335477690905</c:v>
                </c:pt>
                <c:pt idx="16">
                  <c:v>353.07503256049699</c:v>
                </c:pt>
                <c:pt idx="17">
                  <c:v>354.15271490440244</c:v>
                </c:pt>
                <c:pt idx="18">
                  <c:v>355.24907356090034</c:v>
                </c:pt>
                <c:pt idx="19">
                  <c:v>355.42042135107101</c:v>
                </c:pt>
                <c:pt idx="20">
                  <c:v>354.67417923469588</c:v>
                </c:pt>
                <c:pt idx="21">
                  <c:v>354.44135012412085</c:v>
                </c:pt>
                <c:pt idx="22">
                  <c:v>354.67466073119061</c:v>
                </c:pt>
                <c:pt idx="23">
                  <c:v>355.28663741012468</c:v>
                </c:pt>
                <c:pt idx="24">
                  <c:v>355.7911961959033</c:v>
                </c:pt>
                <c:pt idx="25">
                  <c:v>358.62798081338644</c:v>
                </c:pt>
                <c:pt idx="26">
                  <c:v>358.07184928046325</c:v>
                </c:pt>
                <c:pt idx="27">
                  <c:v>354.40626200100633</c:v>
                </c:pt>
                <c:pt idx="28">
                  <c:v>352.9451179142747</c:v>
                </c:pt>
                <c:pt idx="29">
                  <c:v>355.15918381248218</c:v>
                </c:pt>
                <c:pt idx="30">
                  <c:v>356.09164622425408</c:v>
                </c:pt>
                <c:pt idx="31">
                  <c:v>357.24039343023628</c:v>
                </c:pt>
                <c:pt idx="32">
                  <c:v>356.50957255103452</c:v>
                </c:pt>
                <c:pt idx="33">
                  <c:v>356.95175058336997</c:v>
                </c:pt>
                <c:pt idx="34">
                  <c:v>354.71223705336973</c:v>
                </c:pt>
                <c:pt idx="35">
                  <c:v>353.0030986074039</c:v>
                </c:pt>
                <c:pt idx="36">
                  <c:v>353.98921577423499</c:v>
                </c:pt>
                <c:pt idx="37">
                  <c:v>356.35909491862753</c:v>
                </c:pt>
                <c:pt idx="38">
                  <c:v>359.83615504820125</c:v>
                </c:pt>
                <c:pt idx="39">
                  <c:v>363.36865771631659</c:v>
                </c:pt>
                <c:pt idx="40">
                  <c:v>363.04752556143967</c:v>
                </c:pt>
                <c:pt idx="41">
                  <c:v>359.58089598292611</c:v>
                </c:pt>
                <c:pt idx="42">
                  <c:v>355.58497563114815</c:v>
                </c:pt>
                <c:pt idx="43">
                  <c:v>354.72890961625444</c:v>
                </c:pt>
                <c:pt idx="44">
                  <c:v>353.47370469462538</c:v>
                </c:pt>
                <c:pt idx="45">
                  <c:v>352.25566312044634</c:v>
                </c:pt>
                <c:pt idx="46">
                  <c:v>351.85396427207331</c:v>
                </c:pt>
                <c:pt idx="47">
                  <c:v>351.12991711995244</c:v>
                </c:pt>
                <c:pt idx="48">
                  <c:v>352.03653757402458</c:v>
                </c:pt>
                <c:pt idx="49">
                  <c:v>348.99443006225596</c:v>
                </c:pt>
                <c:pt idx="50">
                  <c:v>349.2865007611868</c:v>
                </c:pt>
                <c:pt idx="51">
                  <c:v>348.36325674044423</c:v>
                </c:pt>
                <c:pt idx="52">
                  <c:v>348.2105204695705</c:v>
                </c:pt>
                <c:pt idx="53">
                  <c:v>349.06510887220622</c:v>
                </c:pt>
                <c:pt idx="54">
                  <c:v>350.18488131283164</c:v>
                </c:pt>
                <c:pt idx="55">
                  <c:v>350.16976290087945</c:v>
                </c:pt>
                <c:pt idx="56">
                  <c:v>348.9037884751383</c:v>
                </c:pt>
                <c:pt idx="57">
                  <c:v>346.86346146465911</c:v>
                </c:pt>
                <c:pt idx="58">
                  <c:v>345.11912987252526</c:v>
                </c:pt>
                <c:pt idx="59">
                  <c:v>346.53645075164832</c:v>
                </c:pt>
                <c:pt idx="60">
                  <c:v>346.34600552350133</c:v>
                </c:pt>
                <c:pt idx="61">
                  <c:v>347.86592543453429</c:v>
                </c:pt>
                <c:pt idx="62">
                  <c:v>346.94267884571008</c:v>
                </c:pt>
                <c:pt idx="63">
                  <c:v>345.34738945050617</c:v>
                </c:pt>
                <c:pt idx="64">
                  <c:v>348.52714111277407</c:v>
                </c:pt>
                <c:pt idx="65">
                  <c:v>349.53571600655232</c:v>
                </c:pt>
                <c:pt idx="66">
                  <c:v>349.85107955667576</c:v>
                </c:pt>
                <c:pt idx="67">
                  <c:v>352.05080535360543</c:v>
                </c:pt>
                <c:pt idx="68">
                  <c:v>350.80262931516592</c:v>
                </c:pt>
                <c:pt idx="69">
                  <c:v>347.83670596281166</c:v>
                </c:pt>
                <c:pt idx="70">
                  <c:v>347.76784165884055</c:v>
                </c:pt>
                <c:pt idx="71">
                  <c:v>347.92044453595742</c:v>
                </c:pt>
                <c:pt idx="72">
                  <c:v>346.93340785638719</c:v>
                </c:pt>
                <c:pt idx="73">
                  <c:v>348.10438425600893</c:v>
                </c:pt>
                <c:pt idx="74">
                  <c:v>346.75118541323354</c:v>
                </c:pt>
                <c:pt idx="75">
                  <c:v>347.82460242277642</c:v>
                </c:pt>
                <c:pt idx="76">
                  <c:v>347.33512126640755</c:v>
                </c:pt>
                <c:pt idx="77">
                  <c:v>349.27765992936338</c:v>
                </c:pt>
                <c:pt idx="78">
                  <c:v>350.51189373321785</c:v>
                </c:pt>
                <c:pt idx="79">
                  <c:v>349.69976086431996</c:v>
                </c:pt>
                <c:pt idx="80">
                  <c:v>353.17702346670114</c:v>
                </c:pt>
                <c:pt idx="81">
                  <c:v>353.75455794492734</c:v>
                </c:pt>
                <c:pt idx="82">
                  <c:v>356.6868291713883</c:v>
                </c:pt>
                <c:pt idx="83">
                  <c:v>358.28766736100556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5F-4733-B1D2-64FA4480395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'Monte Carlo'!$E$1:$CJ$1</c:f>
              <c:numCache>
                <c:formatCode>0.000</c:formatCode>
                <c:ptCount val="84"/>
                <c:pt idx="0" formatCode="General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</c:numCache>
            </c:numRef>
          </c:cat>
          <c:val>
            <c:numRef>
              <c:f>'Monte Carlo'!$E$9:$CJ$9</c:f>
              <c:numCache>
                <c:formatCode>General</c:formatCode>
                <c:ptCount val="84"/>
                <c:pt idx="0">
                  <c:v>351.23</c:v>
                </c:pt>
                <c:pt idx="1">
                  <c:v>349.92430170211833</c:v>
                </c:pt>
                <c:pt idx="2">
                  <c:v>347.01148840399759</c:v>
                </c:pt>
                <c:pt idx="3">
                  <c:v>349.10385174940274</c:v>
                </c:pt>
                <c:pt idx="4">
                  <c:v>348.46141937354622</c:v>
                </c:pt>
                <c:pt idx="5">
                  <c:v>347.72757553673659</c:v>
                </c:pt>
                <c:pt idx="6">
                  <c:v>350.56408658096524</c:v>
                </c:pt>
                <c:pt idx="7">
                  <c:v>349.1533060738011</c:v>
                </c:pt>
                <c:pt idx="8">
                  <c:v>346.33904420132779</c:v>
                </c:pt>
                <c:pt idx="9">
                  <c:v>344.55719519422507</c:v>
                </c:pt>
                <c:pt idx="10">
                  <c:v>341.33652766877367</c:v>
                </c:pt>
                <c:pt idx="11">
                  <c:v>340.52269972153846</c:v>
                </c:pt>
                <c:pt idx="12">
                  <c:v>339.43901519767326</c:v>
                </c:pt>
                <c:pt idx="13">
                  <c:v>340.10437365773612</c:v>
                </c:pt>
                <c:pt idx="14">
                  <c:v>339.02864060604514</c:v>
                </c:pt>
                <c:pt idx="15">
                  <c:v>337.13159122902954</c:v>
                </c:pt>
                <c:pt idx="16">
                  <c:v>337.62135450351366</c:v>
                </c:pt>
                <c:pt idx="17">
                  <c:v>340.03776955239408</c:v>
                </c:pt>
                <c:pt idx="18">
                  <c:v>341.92147372373546</c:v>
                </c:pt>
                <c:pt idx="19">
                  <c:v>341.52153487168869</c:v>
                </c:pt>
                <c:pt idx="20">
                  <c:v>344.5997882567865</c:v>
                </c:pt>
                <c:pt idx="21">
                  <c:v>343.25609223224518</c:v>
                </c:pt>
                <c:pt idx="22">
                  <c:v>343.08140105706656</c:v>
                </c:pt>
                <c:pt idx="23">
                  <c:v>344.7042894624276</c:v>
                </c:pt>
                <c:pt idx="24">
                  <c:v>343.28695250608655</c:v>
                </c:pt>
                <c:pt idx="25">
                  <c:v>340.37093981616221</c:v>
                </c:pt>
                <c:pt idx="26">
                  <c:v>341.69442163357638</c:v>
                </c:pt>
                <c:pt idx="27">
                  <c:v>343.3356487276277</c:v>
                </c:pt>
                <c:pt idx="28">
                  <c:v>344.499147509404</c:v>
                </c:pt>
                <c:pt idx="29">
                  <c:v>343.59134434359106</c:v>
                </c:pt>
                <c:pt idx="30">
                  <c:v>344.28618433989573</c:v>
                </c:pt>
                <c:pt idx="31">
                  <c:v>345.12930384326575</c:v>
                </c:pt>
                <c:pt idx="32">
                  <c:v>348.2341429922983</c:v>
                </c:pt>
                <c:pt idx="33">
                  <c:v>347.81629654865935</c:v>
                </c:pt>
                <c:pt idx="34">
                  <c:v>346.25785211324813</c:v>
                </c:pt>
                <c:pt idx="35">
                  <c:v>346.37652388604613</c:v>
                </c:pt>
                <c:pt idx="36">
                  <c:v>344.31378643632365</c:v>
                </c:pt>
                <c:pt idx="37">
                  <c:v>344.83896404531038</c:v>
                </c:pt>
                <c:pt idx="38">
                  <c:v>342.37079806711677</c:v>
                </c:pt>
                <c:pt idx="39">
                  <c:v>341.01209763008166</c:v>
                </c:pt>
                <c:pt idx="40">
                  <c:v>344.17688161923985</c:v>
                </c:pt>
                <c:pt idx="41">
                  <c:v>344.79121975157136</c:v>
                </c:pt>
                <c:pt idx="42">
                  <c:v>346.51019971565063</c:v>
                </c:pt>
                <c:pt idx="43">
                  <c:v>350.90148916106165</c:v>
                </c:pt>
                <c:pt idx="44">
                  <c:v>349.95311859986538</c:v>
                </c:pt>
                <c:pt idx="45">
                  <c:v>351.63827146450399</c:v>
                </c:pt>
                <c:pt idx="46">
                  <c:v>353.89637492767685</c:v>
                </c:pt>
                <c:pt idx="47">
                  <c:v>353.96822477867994</c:v>
                </c:pt>
                <c:pt idx="48">
                  <c:v>356.76018697080298</c:v>
                </c:pt>
                <c:pt idx="49">
                  <c:v>357.18594382907645</c:v>
                </c:pt>
                <c:pt idx="50">
                  <c:v>357.71875532189881</c:v>
                </c:pt>
                <c:pt idx="51">
                  <c:v>358.4710701239984</c:v>
                </c:pt>
                <c:pt idx="52">
                  <c:v>357.18943962252985</c:v>
                </c:pt>
                <c:pt idx="53">
                  <c:v>355.75882846312055</c:v>
                </c:pt>
                <c:pt idx="54">
                  <c:v>358.23687378717398</c:v>
                </c:pt>
                <c:pt idx="55">
                  <c:v>357.78602444703199</c:v>
                </c:pt>
                <c:pt idx="56">
                  <c:v>357.64788491053906</c:v>
                </c:pt>
                <c:pt idx="57">
                  <c:v>359.98152137326724</c:v>
                </c:pt>
                <c:pt idx="58">
                  <c:v>361.41759251216723</c:v>
                </c:pt>
                <c:pt idx="59">
                  <c:v>361.36491917933938</c:v>
                </c:pt>
                <c:pt idx="60">
                  <c:v>362.36667966197706</c:v>
                </c:pt>
                <c:pt idx="61">
                  <c:v>359.59578801951261</c:v>
                </c:pt>
                <c:pt idx="62">
                  <c:v>358.54111829525135</c:v>
                </c:pt>
                <c:pt idx="63">
                  <c:v>360.81035698832341</c:v>
                </c:pt>
                <c:pt idx="64">
                  <c:v>361.49993805029624</c:v>
                </c:pt>
                <c:pt idx="65">
                  <c:v>364.97492995181261</c:v>
                </c:pt>
                <c:pt idx="66">
                  <c:v>362.0773349090008</c:v>
                </c:pt>
                <c:pt idx="67">
                  <c:v>362.08908681770879</c:v>
                </c:pt>
                <c:pt idx="68">
                  <c:v>364.130093722705</c:v>
                </c:pt>
                <c:pt idx="69">
                  <c:v>363.27011450105709</c:v>
                </c:pt>
                <c:pt idx="70">
                  <c:v>365.55050870931177</c:v>
                </c:pt>
                <c:pt idx="71">
                  <c:v>366.47522197813282</c:v>
                </c:pt>
                <c:pt idx="72">
                  <c:v>369.73795104986107</c:v>
                </c:pt>
                <c:pt idx="73">
                  <c:v>365.46598712155026</c:v>
                </c:pt>
                <c:pt idx="74">
                  <c:v>366.1312136283417</c:v>
                </c:pt>
                <c:pt idx="75">
                  <c:v>368.7425451152501</c:v>
                </c:pt>
                <c:pt idx="76">
                  <c:v>369.31569205585868</c:v>
                </c:pt>
                <c:pt idx="77">
                  <c:v>369.11384054172447</c:v>
                </c:pt>
                <c:pt idx="78">
                  <c:v>368.83386572156365</c:v>
                </c:pt>
                <c:pt idx="79">
                  <c:v>368.37461313838452</c:v>
                </c:pt>
                <c:pt idx="80">
                  <c:v>370.77144573802622</c:v>
                </c:pt>
                <c:pt idx="81">
                  <c:v>369.54573354282837</c:v>
                </c:pt>
                <c:pt idx="82">
                  <c:v>370.79727674262972</c:v>
                </c:pt>
                <c:pt idx="83">
                  <c:v>370.2559326304214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5F-4733-B1D2-64FA44803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902063"/>
        <c:axId val="402902543"/>
      </c:lineChart>
      <c:catAx>
        <c:axId val="40290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02543"/>
        <c:crosses val="autoZero"/>
        <c:auto val="1"/>
        <c:lblAlgn val="ctr"/>
        <c:lblOffset val="100"/>
        <c:noMultiLvlLbl val="0"/>
      </c:catAx>
      <c:valAx>
        <c:axId val="402902543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0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608511</xdr:colOff>
      <xdr:row>71</xdr:row>
      <xdr:rowOff>102870</xdr:rowOff>
    </xdr:from>
    <xdr:to>
      <xdr:col>31</xdr:col>
      <xdr:colOff>21771</xdr:colOff>
      <xdr:row>96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E5583-5889-FA68-5FAE-52E8E9A7E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</xdr:colOff>
      <xdr:row>40</xdr:row>
      <xdr:rowOff>57150</xdr:rowOff>
    </xdr:from>
    <xdr:to>
      <xdr:col>31</xdr:col>
      <xdr:colOff>15240</xdr:colOff>
      <xdr:row>71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3DD2B0-896E-75CF-DB06-D444DA038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15</xdr:row>
      <xdr:rowOff>148590</xdr:rowOff>
    </xdr:from>
    <xdr:to>
      <xdr:col>18</xdr:col>
      <xdr:colOff>76200</xdr:colOff>
      <xdr:row>30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08876-8078-E2FE-475B-41A16CCBC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</cdr:x>
      <cdr:y>0.38194</cdr:y>
    </cdr:from>
    <cdr:to>
      <cdr:x>0.94333</cdr:x>
      <cdr:y>0.38472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25DBE9-17C8-270D-8500-876D12B4478D}"/>
            </a:ext>
          </a:extLst>
        </cdr:cNvPr>
        <cdr:cNvCxnSpPr/>
      </cdr:nvCxnSpPr>
      <cdr:spPr>
        <a:xfrm xmlns:a="http://schemas.openxmlformats.org/drawingml/2006/main" flipV="1">
          <a:off x="342900" y="1047750"/>
          <a:ext cx="3970020" cy="762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0.07444</cdr:x>
      <cdr:y>0.66019</cdr:y>
    </cdr:from>
    <cdr:to>
      <cdr:x>0.94278</cdr:x>
      <cdr:y>0.66296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630B8A2-1D87-6AD4-0B5C-D9565A8C4A44}"/>
            </a:ext>
          </a:extLst>
        </cdr:cNvPr>
        <cdr:cNvCxnSpPr/>
      </cdr:nvCxnSpPr>
      <cdr:spPr>
        <a:xfrm xmlns:a="http://schemas.openxmlformats.org/drawingml/2006/main" flipV="1">
          <a:off x="340360" y="1811020"/>
          <a:ext cx="3970020" cy="762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228601</xdr:colOff>
      <xdr:row>12</xdr:row>
      <xdr:rowOff>125186</xdr:rowOff>
    </xdr:from>
    <xdr:to>
      <xdr:col>29</xdr:col>
      <xdr:colOff>228600</xdr:colOff>
      <xdr:row>45</xdr:row>
      <xdr:rowOff>43543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C9FE6A-CCE6-B5C7-C4C5-DB99ECE1C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1</xdr:row>
      <xdr:rowOff>28575</xdr:rowOff>
    </xdr:from>
    <xdr:to>
      <xdr:col>13</xdr:col>
      <xdr:colOff>436245</xdr:colOff>
      <xdr:row>20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2CE582-490A-5B34-FCE3-8464C3739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0.04924</cdr:x>
      <cdr:y>0.27203</cdr:y>
    </cdr:from>
    <cdr:to>
      <cdr:x>0.97241</cdr:x>
      <cdr:y>0.27203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7307E5A-FC28-D3D3-8370-0226F03C2529}"/>
            </a:ext>
          </a:extLst>
        </cdr:cNvPr>
        <cdr:cNvCxnSpPr/>
      </cdr:nvCxnSpPr>
      <cdr:spPr>
        <a:xfrm xmlns:a="http://schemas.openxmlformats.org/drawingml/2006/main">
          <a:off x="327147" y="968387"/>
          <a:ext cx="6133162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0.05847</cdr:x>
      <cdr:y>0.68935</cdr:y>
    </cdr:from>
    <cdr:to>
      <cdr:x>0.98335</cdr:x>
      <cdr:y>0.69006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D373FEC5-4A15-35B5-6BF7-C6B45F272749}"/>
            </a:ext>
          </a:extLst>
        </cdr:cNvPr>
        <cdr:cNvCxnSpPr/>
      </cdr:nvCxnSpPr>
      <cdr:spPr>
        <a:xfrm xmlns:a="http://schemas.openxmlformats.org/drawingml/2006/main">
          <a:off x="388451" y="2454038"/>
          <a:ext cx="6144522" cy="252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36</xdr:row>
      <xdr:rowOff>166686</xdr:rowOff>
    </xdr:from>
    <xdr:to>
      <xdr:col>12</xdr:col>
      <xdr:colOff>638175</xdr:colOff>
      <xdr:row>65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24EE3D-A42D-FEC3-D688-F73AE49E7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04A0-719F-4935-8A42-FDD521957AC1}">
  <dimension ref="A1:AH202"/>
  <sheetViews>
    <sheetView topLeftCell="E1" zoomScale="90" zoomScaleNormal="90" workbookViewId="0">
      <selection activeCell="AD20" sqref="AD20"/>
    </sheetView>
  </sheetViews>
  <sheetFormatPr defaultRowHeight="14.25" x14ac:dyDescent="0.2"/>
  <cols>
    <col min="1" max="1" width="9.875" bestFit="1" customWidth="1"/>
    <col min="17" max="17" width="9.875" bestFit="1" customWidth="1"/>
    <col min="20" max="20" width="9.875" bestFit="1" customWidth="1"/>
    <col min="26" max="26" width="23.375" bestFit="1" customWidth="1"/>
    <col min="27" max="27" width="20.25" bestFit="1" customWidth="1"/>
    <col min="30" max="30" width="14.125" customWidth="1"/>
    <col min="31" max="31" width="18.5" customWidth="1"/>
    <col min="32" max="32" width="26.625" customWidth="1"/>
    <col min="33" max="33" width="22.625" customWidth="1"/>
  </cols>
  <sheetData>
    <row r="1" spans="1:34" x14ac:dyDescent="0.2">
      <c r="A1" t="s">
        <v>0</v>
      </c>
      <c r="B1" t="s">
        <v>1</v>
      </c>
      <c r="C1" t="s">
        <v>2</v>
      </c>
      <c r="E1" t="s">
        <v>3</v>
      </c>
      <c r="T1" t="s">
        <v>0</v>
      </c>
      <c r="U1" t="s">
        <v>15</v>
      </c>
      <c r="V1" t="s">
        <v>10</v>
      </c>
      <c r="Z1" t="s">
        <v>8</v>
      </c>
      <c r="AA1" t="s">
        <v>9</v>
      </c>
    </row>
    <row r="2" spans="1:34" x14ac:dyDescent="0.2">
      <c r="A2" s="1">
        <v>45422</v>
      </c>
      <c r="B2">
        <v>280.74</v>
      </c>
      <c r="T2" s="1">
        <v>45422</v>
      </c>
      <c r="U2">
        <v>5222.68</v>
      </c>
      <c r="Z2">
        <f t="shared" ref="Z2:Z33" si="0">C2-($AD$16/252)</f>
        <v>-1.5515873015873016E-4</v>
      </c>
      <c r="AA2">
        <f t="shared" ref="AA2:AA33" si="1">V2-($AD$16/252)</f>
        <v>-1.5515873015873016E-4</v>
      </c>
    </row>
    <row r="3" spans="1:34" x14ac:dyDescent="0.2">
      <c r="A3" s="1">
        <v>45425</v>
      </c>
      <c r="B3">
        <v>279.39</v>
      </c>
      <c r="C3" s="2">
        <f>(B3-B2)/B2</f>
        <v>-4.8087198119257058E-3</v>
      </c>
      <c r="T3" s="1">
        <v>45425</v>
      </c>
      <c r="U3">
        <v>5221.42</v>
      </c>
      <c r="V3" s="3">
        <f>(U3-U2)/U2</f>
        <v>-2.412554473948659E-4</v>
      </c>
      <c r="Z3">
        <f t="shared" si="0"/>
        <v>-4.9638785420844361E-3</v>
      </c>
      <c r="AA3">
        <f t="shared" si="1"/>
        <v>-3.9641417755359606E-4</v>
      </c>
      <c r="AD3" t="s">
        <v>4</v>
      </c>
    </row>
    <row r="4" spans="1:34" x14ac:dyDescent="0.2">
      <c r="A4" s="1">
        <v>45426</v>
      </c>
      <c r="B4">
        <v>277.74</v>
      </c>
      <c r="C4" s="2">
        <f t="shared" ref="C4:C67" si="2">(B4-B3)/B3</f>
        <v>-5.9057231826478308E-3</v>
      </c>
      <c r="T4" s="1">
        <v>45426</v>
      </c>
      <c r="U4">
        <v>5246.68</v>
      </c>
      <c r="V4" s="3">
        <f t="shared" ref="V4:V67" si="3">(U4-U3)/U3</f>
        <v>4.8377644395586296E-3</v>
      </c>
      <c r="Z4">
        <f t="shared" si="0"/>
        <v>-6.060881912806561E-3</v>
      </c>
      <c r="AA4">
        <f t="shared" si="1"/>
        <v>4.6826057093998993E-3</v>
      </c>
      <c r="AE4" s="21" t="s">
        <v>5</v>
      </c>
      <c r="AF4" s="21" t="s">
        <v>12</v>
      </c>
      <c r="AG4" s="21" t="s">
        <v>6</v>
      </c>
    </row>
    <row r="5" spans="1:34" x14ac:dyDescent="0.2">
      <c r="A5" s="1">
        <v>45427</v>
      </c>
      <c r="B5">
        <v>281.5</v>
      </c>
      <c r="C5" s="2">
        <f t="shared" si="2"/>
        <v>1.3537841146395876E-2</v>
      </c>
      <c r="Q5" s="1"/>
      <c r="T5" s="1">
        <v>45427</v>
      </c>
      <c r="U5">
        <v>5308.15</v>
      </c>
      <c r="V5" s="3">
        <f t="shared" si="3"/>
        <v>1.17159803914093E-2</v>
      </c>
      <c r="Z5">
        <f t="shared" si="0"/>
        <v>1.3382682416237147E-2</v>
      </c>
      <c r="AA5">
        <f t="shared" si="1"/>
        <v>1.1560821661250571E-2</v>
      </c>
      <c r="AE5" s="19">
        <v>0.31900000000000001</v>
      </c>
      <c r="AF5" s="20">
        <f>_xlfn.STDEV.S(C2:C201)</f>
        <v>1.1438835570371342E-2</v>
      </c>
      <c r="AG5" s="18">
        <f>AF5*SQRT(252)</f>
        <v>0.18158588524417352</v>
      </c>
    </row>
    <row r="6" spans="1:34" x14ac:dyDescent="0.2">
      <c r="A6" s="1">
        <v>45428</v>
      </c>
      <c r="B6">
        <v>279.83999999999997</v>
      </c>
      <c r="C6" s="2">
        <f t="shared" si="2"/>
        <v>-5.8969804618118115E-3</v>
      </c>
      <c r="Q6" s="1"/>
      <c r="T6" s="1">
        <v>45428</v>
      </c>
      <c r="U6">
        <v>5297.1</v>
      </c>
      <c r="V6" s="3">
        <f t="shared" si="3"/>
        <v>-2.0817045486655941E-3</v>
      </c>
      <c r="Z6">
        <f t="shared" si="0"/>
        <v>-6.0521391919705417E-3</v>
      </c>
      <c r="AA6">
        <f t="shared" si="1"/>
        <v>-2.2368632788243243E-3</v>
      </c>
      <c r="AH6" s="11"/>
    </row>
    <row r="7" spans="1:34" x14ac:dyDescent="0.2">
      <c r="A7" s="1">
        <v>45429</v>
      </c>
      <c r="B7">
        <v>280.10000000000002</v>
      </c>
      <c r="C7" s="2">
        <f t="shared" si="2"/>
        <v>9.2910234419685451E-4</v>
      </c>
      <c r="T7" s="1">
        <v>45429</v>
      </c>
      <c r="U7">
        <v>5303.27</v>
      </c>
      <c r="V7" s="3">
        <f t="shared" si="3"/>
        <v>1.1647882803798441E-3</v>
      </c>
      <c r="Z7">
        <f t="shared" si="0"/>
        <v>7.7394361403812441E-4</v>
      </c>
      <c r="AA7">
        <f t="shared" si="1"/>
        <v>1.0096295502211138E-3</v>
      </c>
      <c r="AH7" s="2"/>
    </row>
    <row r="8" spans="1:34" x14ac:dyDescent="0.2">
      <c r="A8" s="1">
        <v>45432</v>
      </c>
      <c r="B8">
        <v>278.54000000000002</v>
      </c>
      <c r="C8" s="2">
        <f t="shared" si="2"/>
        <v>-5.5694394858979016E-3</v>
      </c>
      <c r="T8" s="1">
        <v>45432</v>
      </c>
      <c r="U8">
        <v>5308.13</v>
      </c>
      <c r="V8" s="3">
        <f t="shared" si="3"/>
        <v>9.1641572086649786E-4</v>
      </c>
      <c r="Z8">
        <f t="shared" si="0"/>
        <v>-5.7245982160566318E-3</v>
      </c>
      <c r="AA8">
        <f t="shared" si="1"/>
        <v>7.6125699070776764E-4</v>
      </c>
      <c r="AH8" s="2"/>
    </row>
    <row r="9" spans="1:34" x14ac:dyDescent="0.2">
      <c r="A9" s="1">
        <v>45433</v>
      </c>
      <c r="B9">
        <v>275.95</v>
      </c>
      <c r="C9" s="2">
        <f t="shared" si="2"/>
        <v>-9.2984849572773452E-3</v>
      </c>
      <c r="T9" s="1">
        <v>45433</v>
      </c>
      <c r="U9">
        <v>5321.41</v>
      </c>
      <c r="V9" s="3">
        <f t="shared" si="3"/>
        <v>2.5018226757821953E-3</v>
      </c>
      <c r="Z9">
        <f t="shared" si="0"/>
        <v>-9.4536436874360745E-3</v>
      </c>
      <c r="AA9">
        <f t="shared" si="1"/>
        <v>2.3466639456234651E-3</v>
      </c>
      <c r="AH9" s="2"/>
    </row>
    <row r="10" spans="1:34" x14ac:dyDescent="0.2">
      <c r="A10" s="1">
        <v>45434</v>
      </c>
      <c r="B10">
        <v>275.58</v>
      </c>
      <c r="C10" s="2">
        <f t="shared" si="2"/>
        <v>-1.3408226127921889E-3</v>
      </c>
      <c r="T10" s="1">
        <v>45434</v>
      </c>
      <c r="U10">
        <v>5307.01</v>
      </c>
      <c r="V10" s="3">
        <f t="shared" si="3"/>
        <v>-2.7060497123881895E-3</v>
      </c>
      <c r="Z10">
        <f t="shared" si="0"/>
        <v>-1.4959813429509191E-3</v>
      </c>
      <c r="AA10">
        <f t="shared" si="1"/>
        <v>-2.8612084425469198E-3</v>
      </c>
    </row>
    <row r="11" spans="1:34" x14ac:dyDescent="0.2">
      <c r="A11" s="1">
        <v>45435</v>
      </c>
      <c r="B11">
        <v>274.23</v>
      </c>
      <c r="C11" s="2">
        <f t="shared" si="2"/>
        <v>-4.8987589810580087E-3</v>
      </c>
      <c r="T11" s="1">
        <v>45435</v>
      </c>
      <c r="U11">
        <v>5267.84</v>
      </c>
      <c r="V11" s="3">
        <f t="shared" si="3"/>
        <v>-7.3808038801509834E-3</v>
      </c>
      <c r="Z11">
        <f t="shared" si="0"/>
        <v>-5.0539177112167389E-3</v>
      </c>
      <c r="AA11">
        <f t="shared" si="1"/>
        <v>-7.5359626103097136E-3</v>
      </c>
    </row>
    <row r="12" spans="1:34" x14ac:dyDescent="0.2">
      <c r="A12" s="1">
        <v>45436</v>
      </c>
      <c r="B12">
        <v>274.49</v>
      </c>
      <c r="C12" s="2">
        <f t="shared" si="2"/>
        <v>9.481092513583156E-4</v>
      </c>
      <c r="T12" s="1">
        <v>45436</v>
      </c>
      <c r="U12">
        <v>5304.72</v>
      </c>
      <c r="V12" s="3">
        <f t="shared" si="3"/>
        <v>7.0009719353663191E-3</v>
      </c>
      <c r="Z12">
        <f t="shared" si="0"/>
        <v>7.9295052119958539E-4</v>
      </c>
      <c r="AA12">
        <f t="shared" si="1"/>
        <v>6.8458132052075888E-3</v>
      </c>
    </row>
    <row r="13" spans="1:34" x14ac:dyDescent="0.2">
      <c r="A13" s="1">
        <v>45440</v>
      </c>
      <c r="B13">
        <v>270.98</v>
      </c>
      <c r="C13" s="2">
        <f t="shared" si="2"/>
        <v>-1.2787351087471277E-2</v>
      </c>
      <c r="T13" s="1">
        <v>45440</v>
      </c>
      <c r="U13">
        <v>5306.04</v>
      </c>
      <c r="V13" s="3">
        <f t="shared" si="3"/>
        <v>2.4883499977373149E-4</v>
      </c>
      <c r="Z13">
        <f t="shared" si="0"/>
        <v>-1.2942509817630007E-2</v>
      </c>
      <c r="AA13">
        <f t="shared" si="1"/>
        <v>9.3676269615001334E-5</v>
      </c>
    </row>
    <row r="14" spans="1:34" x14ac:dyDescent="0.2">
      <c r="A14" s="1">
        <v>45441</v>
      </c>
      <c r="B14">
        <v>268.86</v>
      </c>
      <c r="C14" s="2">
        <f t="shared" si="2"/>
        <v>-7.8234556055797634E-3</v>
      </c>
      <c r="G14" t="s">
        <v>54</v>
      </c>
      <c r="T14" s="1">
        <v>45441</v>
      </c>
      <c r="U14">
        <v>5266.95</v>
      </c>
      <c r="V14" s="3">
        <f t="shared" si="3"/>
        <v>-7.3670760114888214E-3</v>
      </c>
      <c r="Z14">
        <f t="shared" si="0"/>
        <v>-7.9786143357384928E-3</v>
      </c>
      <c r="AA14">
        <f t="shared" si="1"/>
        <v>-7.5222347416475516E-3</v>
      </c>
    </row>
    <row r="15" spans="1:34" x14ac:dyDescent="0.2">
      <c r="A15" s="1">
        <v>45442</v>
      </c>
      <c r="B15">
        <v>271.3</v>
      </c>
      <c r="C15" s="2">
        <f t="shared" si="2"/>
        <v>9.0753552034516013E-3</v>
      </c>
      <c r="G15" s="4">
        <f>AVERAGE(C3:C189)</f>
        <v>1.2639785301234541E-3</v>
      </c>
      <c r="I15" t="str">
        <f ca="1">_xlfn.FORMULATEXT(G15)</f>
        <v>=AVERAGE(C3:C189)</v>
      </c>
      <c r="T15" s="1">
        <v>45442</v>
      </c>
      <c r="U15">
        <v>5235.4799999999996</v>
      </c>
      <c r="V15" s="3">
        <f t="shared" si="3"/>
        <v>-5.9749950160909553E-3</v>
      </c>
      <c r="Z15">
        <f t="shared" si="0"/>
        <v>8.9201964732928719E-3</v>
      </c>
      <c r="AA15">
        <f t="shared" si="1"/>
        <v>-6.1301537462496855E-3</v>
      </c>
      <c r="AD15" s="22" t="s">
        <v>7</v>
      </c>
    </row>
    <row r="16" spans="1:34" x14ac:dyDescent="0.2">
      <c r="A16" s="1">
        <v>45443</v>
      </c>
      <c r="B16">
        <v>272.45999999999998</v>
      </c>
      <c r="C16" s="2">
        <f t="shared" si="2"/>
        <v>4.2757095466272321E-3</v>
      </c>
      <c r="T16" s="1">
        <v>45443</v>
      </c>
      <c r="U16">
        <v>5277.51</v>
      </c>
      <c r="V16" s="3">
        <f t="shared" si="3"/>
        <v>8.0279172110294863E-3</v>
      </c>
      <c r="Z16">
        <f t="shared" si="0"/>
        <v>4.1205508164685019E-3</v>
      </c>
      <c r="AA16">
        <f t="shared" si="1"/>
        <v>7.8727584808707569E-3</v>
      </c>
      <c r="AD16" s="4">
        <v>3.9100000000000003E-2</v>
      </c>
    </row>
    <row r="17" spans="1:30" x14ac:dyDescent="0.2">
      <c r="A17" s="1">
        <v>45446</v>
      </c>
      <c r="B17">
        <v>270.38</v>
      </c>
      <c r="C17" s="2">
        <f t="shared" si="2"/>
        <v>-7.6341481318358082E-3</v>
      </c>
      <c r="G17" t="s">
        <v>5</v>
      </c>
      <c r="T17" s="1">
        <v>45446</v>
      </c>
      <c r="U17">
        <v>5283.4</v>
      </c>
      <c r="V17" s="3">
        <f t="shared" si="3"/>
        <v>1.1160566251886624E-3</v>
      </c>
      <c r="Z17">
        <f t="shared" si="0"/>
        <v>-7.7893068619945384E-3</v>
      </c>
      <c r="AA17">
        <f t="shared" si="1"/>
        <v>9.6089789502993217E-4</v>
      </c>
    </row>
    <row r="18" spans="1:30" x14ac:dyDescent="0.2">
      <c r="A18" s="1">
        <v>45447</v>
      </c>
      <c r="B18">
        <v>272.42</v>
      </c>
      <c r="C18" s="2">
        <f t="shared" si="2"/>
        <v>7.5449367556772711E-3</v>
      </c>
      <c r="G18">
        <f>G15*252</f>
        <v>0.31852258959111041</v>
      </c>
      <c r="I18" t="str">
        <f ca="1">_xlfn.FORMULATEXT(G18)</f>
        <v>=G15*252</v>
      </c>
      <c r="T18" s="1">
        <v>45447</v>
      </c>
      <c r="U18">
        <v>5291.34</v>
      </c>
      <c r="V18" s="3">
        <f t="shared" si="3"/>
        <v>1.502820153689009E-3</v>
      </c>
      <c r="Z18">
        <f t="shared" si="0"/>
        <v>7.3897780255185409E-3</v>
      </c>
      <c r="AA18">
        <f t="shared" si="1"/>
        <v>1.3476614235302788E-3</v>
      </c>
    </row>
    <row r="19" spans="1:30" x14ac:dyDescent="0.2">
      <c r="A19" s="1">
        <v>45448</v>
      </c>
      <c r="B19">
        <v>274.5</v>
      </c>
      <c r="C19" s="2">
        <f t="shared" si="2"/>
        <v>7.6352690698186032E-3</v>
      </c>
      <c r="T19" s="1">
        <v>45448</v>
      </c>
      <c r="U19">
        <v>5354.03</v>
      </c>
      <c r="V19" s="3">
        <f t="shared" si="3"/>
        <v>1.1847660516995619E-2</v>
      </c>
      <c r="Z19">
        <f t="shared" si="0"/>
        <v>7.480110339659873E-3</v>
      </c>
      <c r="AA19">
        <f t="shared" si="1"/>
        <v>1.169250178683689E-2</v>
      </c>
      <c r="AD19" s="22" t="s">
        <v>11</v>
      </c>
    </row>
    <row r="20" spans="1:30" x14ac:dyDescent="0.2">
      <c r="A20" s="1">
        <v>45449</v>
      </c>
      <c r="B20">
        <v>277.04000000000002</v>
      </c>
      <c r="C20" s="2">
        <f t="shared" si="2"/>
        <v>9.2531876138434253E-3</v>
      </c>
      <c r="T20" s="1">
        <v>45449</v>
      </c>
      <c r="U20">
        <v>5352.96</v>
      </c>
      <c r="V20" s="3">
        <f t="shared" si="3"/>
        <v>-1.9984945919236706E-4</v>
      </c>
      <c r="Z20">
        <f t="shared" si="0"/>
        <v>9.0980288836846959E-3</v>
      </c>
      <c r="AA20">
        <f t="shared" si="1"/>
        <v>-3.5500818935109722E-4</v>
      </c>
      <c r="AD20">
        <f>SLOPE(Z2:Z189,AA2:AA189)</f>
        <v>0.55423179359174801</v>
      </c>
    </row>
    <row r="21" spans="1:30" x14ac:dyDescent="0.2">
      <c r="A21" s="1">
        <v>45450</v>
      </c>
      <c r="B21">
        <v>278.67</v>
      </c>
      <c r="C21" s="2">
        <f t="shared" si="2"/>
        <v>5.8836269130811266E-3</v>
      </c>
      <c r="T21" s="1">
        <v>45450</v>
      </c>
      <c r="U21">
        <v>5346.99</v>
      </c>
      <c r="V21" s="3">
        <f t="shared" si="3"/>
        <v>-1.1152708034433761E-3</v>
      </c>
      <c r="Z21">
        <f t="shared" si="0"/>
        <v>5.7284681829223964E-3</v>
      </c>
      <c r="AA21">
        <f t="shared" si="1"/>
        <v>-1.2704295336021063E-3</v>
      </c>
      <c r="AD21" t="str">
        <f ca="1">_xlfn.FORMULATEXT(AD20)</f>
        <v>=SLOPE(Z2:Z189,AA2:AA189)</v>
      </c>
    </row>
    <row r="22" spans="1:30" x14ac:dyDescent="0.2">
      <c r="A22" s="1">
        <v>45453</v>
      </c>
      <c r="B22">
        <v>275.04000000000002</v>
      </c>
      <c r="C22" s="2">
        <f t="shared" si="2"/>
        <v>-1.3026159974162971E-2</v>
      </c>
      <c r="T22" s="1">
        <v>45453</v>
      </c>
      <c r="U22">
        <v>5360.79</v>
      </c>
      <c r="V22" s="3">
        <f t="shared" si="3"/>
        <v>2.5808913052016522E-3</v>
      </c>
      <c r="Z22">
        <f t="shared" si="0"/>
        <v>-1.3181318704321701E-2</v>
      </c>
      <c r="AA22">
        <f t="shared" si="1"/>
        <v>2.425732575042922E-3</v>
      </c>
    </row>
    <row r="23" spans="1:30" x14ac:dyDescent="0.2">
      <c r="A23" s="1">
        <v>45454</v>
      </c>
      <c r="B23">
        <v>274.67</v>
      </c>
      <c r="C23" s="2">
        <f t="shared" si="2"/>
        <v>-1.3452588714368983E-3</v>
      </c>
      <c r="T23" s="1">
        <v>45454</v>
      </c>
      <c r="U23">
        <v>5375.32</v>
      </c>
      <c r="V23" s="3">
        <f t="shared" si="3"/>
        <v>2.7104214117694863E-3</v>
      </c>
      <c r="Z23">
        <f t="shared" si="0"/>
        <v>-1.5004176015956285E-3</v>
      </c>
      <c r="AA23">
        <f t="shared" si="1"/>
        <v>2.5552626816107561E-3</v>
      </c>
    </row>
    <row r="24" spans="1:30" x14ac:dyDescent="0.2">
      <c r="A24" s="1">
        <v>45455</v>
      </c>
      <c r="B24">
        <v>270.32</v>
      </c>
      <c r="C24" s="2">
        <f t="shared" si="2"/>
        <v>-1.5837186441912194E-2</v>
      </c>
      <c r="T24" s="1">
        <v>45455</v>
      </c>
      <c r="U24">
        <v>5421.03</v>
      </c>
      <c r="V24" s="3">
        <f t="shared" si="3"/>
        <v>8.5036797809246775E-3</v>
      </c>
      <c r="Z24">
        <f t="shared" si="0"/>
        <v>-1.5992345172070925E-2</v>
      </c>
      <c r="AA24">
        <f t="shared" si="1"/>
        <v>8.3485210507659481E-3</v>
      </c>
    </row>
    <row r="25" spans="1:30" x14ac:dyDescent="0.2">
      <c r="A25" s="1">
        <v>45456</v>
      </c>
      <c r="B25">
        <v>271.19</v>
      </c>
      <c r="C25" s="2">
        <f t="shared" si="2"/>
        <v>3.2184078129624317E-3</v>
      </c>
      <c r="T25" s="1">
        <v>45456</v>
      </c>
      <c r="U25">
        <v>5433.74</v>
      </c>
      <c r="V25" s="3">
        <f t="shared" si="3"/>
        <v>2.3445728948188883E-3</v>
      </c>
      <c r="Z25">
        <f t="shared" si="0"/>
        <v>3.0632490828037015E-3</v>
      </c>
      <c r="AA25">
        <f t="shared" si="1"/>
        <v>2.1894141646601581E-3</v>
      </c>
    </row>
    <row r="26" spans="1:30" x14ac:dyDescent="0.2">
      <c r="A26" s="1">
        <v>45457</v>
      </c>
      <c r="B26">
        <v>270.66000000000003</v>
      </c>
      <c r="C26" s="2">
        <f t="shared" si="2"/>
        <v>-1.9543493491646917E-3</v>
      </c>
      <c r="T26" s="1">
        <v>45457</v>
      </c>
      <c r="U26">
        <v>5431.6</v>
      </c>
      <c r="V26" s="3">
        <f t="shared" si="3"/>
        <v>-3.9383555341245956E-4</v>
      </c>
      <c r="Z26">
        <f t="shared" si="0"/>
        <v>-2.1095080793234219E-3</v>
      </c>
      <c r="AA26">
        <f t="shared" si="1"/>
        <v>-5.4899428357118966E-4</v>
      </c>
    </row>
    <row r="27" spans="1:30" x14ac:dyDescent="0.2">
      <c r="A27" s="1">
        <v>45460</v>
      </c>
      <c r="B27">
        <v>271.17</v>
      </c>
      <c r="C27" s="2">
        <f t="shared" si="2"/>
        <v>1.8842828641099196E-3</v>
      </c>
      <c r="T27" s="1">
        <v>45460</v>
      </c>
      <c r="U27">
        <v>5473.23</v>
      </c>
      <c r="V27" s="3">
        <f t="shared" si="3"/>
        <v>7.6644082774871489E-3</v>
      </c>
      <c r="Z27">
        <f t="shared" si="0"/>
        <v>1.7291241339511894E-3</v>
      </c>
      <c r="AA27">
        <f t="shared" si="1"/>
        <v>7.5092495473284187E-3</v>
      </c>
    </row>
    <row r="28" spans="1:30" x14ac:dyDescent="0.2">
      <c r="A28" s="1">
        <v>45461</v>
      </c>
      <c r="B28">
        <v>273.62</v>
      </c>
      <c r="C28" s="2">
        <f t="shared" si="2"/>
        <v>9.0349227421912034E-3</v>
      </c>
      <c r="T28" s="1">
        <v>45461</v>
      </c>
      <c r="U28">
        <v>5487.03</v>
      </c>
      <c r="V28" s="3">
        <f t="shared" si="3"/>
        <v>2.5213630708010048E-3</v>
      </c>
      <c r="Z28">
        <f t="shared" si="0"/>
        <v>8.879764012032474E-3</v>
      </c>
      <c r="AA28">
        <f t="shared" si="1"/>
        <v>2.3662043406422746E-3</v>
      </c>
    </row>
    <row r="29" spans="1:30" x14ac:dyDescent="0.2">
      <c r="A29" s="1">
        <v>45463</v>
      </c>
      <c r="B29">
        <v>276.82</v>
      </c>
      <c r="C29" s="2">
        <f t="shared" si="2"/>
        <v>1.1695051531320768E-2</v>
      </c>
      <c r="T29" s="1">
        <v>45463</v>
      </c>
      <c r="U29">
        <v>5473.17</v>
      </c>
      <c r="V29" s="3">
        <f t="shared" si="3"/>
        <v>-2.5259566650810499E-3</v>
      </c>
      <c r="Z29">
        <f t="shared" si="0"/>
        <v>1.1539892801162039E-2</v>
      </c>
      <c r="AA29">
        <f t="shared" si="1"/>
        <v>-2.6811153952397801E-3</v>
      </c>
    </row>
    <row r="30" spans="1:30" x14ac:dyDescent="0.2">
      <c r="A30" s="1">
        <v>45464</v>
      </c>
      <c r="B30">
        <v>275.22000000000003</v>
      </c>
      <c r="C30" s="2">
        <f t="shared" si="2"/>
        <v>-5.7799291958672274E-3</v>
      </c>
      <c r="T30" s="1">
        <v>45464</v>
      </c>
      <c r="U30">
        <v>5464.62</v>
      </c>
      <c r="V30" s="3">
        <f t="shared" si="3"/>
        <v>-1.5621659842468226E-3</v>
      </c>
      <c r="Z30">
        <f t="shared" si="0"/>
        <v>-5.9350879260259577E-3</v>
      </c>
      <c r="AA30">
        <f t="shared" si="1"/>
        <v>-1.7173247144055528E-3</v>
      </c>
    </row>
    <row r="31" spans="1:30" x14ac:dyDescent="0.2">
      <c r="A31" s="1">
        <v>45467</v>
      </c>
      <c r="B31">
        <v>276.3</v>
      </c>
      <c r="C31" s="2">
        <f t="shared" si="2"/>
        <v>3.9241334205362402E-3</v>
      </c>
      <c r="T31" s="1">
        <v>45467</v>
      </c>
      <c r="U31">
        <v>5447.87</v>
      </c>
      <c r="V31" s="3">
        <f t="shared" si="3"/>
        <v>-3.0651719607218799E-3</v>
      </c>
      <c r="Z31">
        <f t="shared" si="0"/>
        <v>3.76897469037751E-3</v>
      </c>
      <c r="AA31">
        <f t="shared" si="1"/>
        <v>-3.2203306908806101E-3</v>
      </c>
    </row>
    <row r="32" spans="1:30" x14ac:dyDescent="0.2">
      <c r="A32" s="1">
        <v>45468</v>
      </c>
      <c r="B32">
        <v>273.52999999999997</v>
      </c>
      <c r="C32" s="2">
        <f t="shared" si="2"/>
        <v>-1.0025334781035245E-2</v>
      </c>
      <c r="T32" s="1">
        <v>45468</v>
      </c>
      <c r="U32">
        <v>5469.3</v>
      </c>
      <c r="V32" s="3">
        <f t="shared" si="3"/>
        <v>3.9336474622192327E-3</v>
      </c>
      <c r="Z32">
        <f t="shared" si="0"/>
        <v>-1.0180493511193975E-2</v>
      </c>
      <c r="AA32">
        <f t="shared" si="1"/>
        <v>3.7784887320605025E-3</v>
      </c>
    </row>
    <row r="33" spans="1:27" x14ac:dyDescent="0.2">
      <c r="A33" s="1">
        <v>45469</v>
      </c>
      <c r="B33">
        <v>273.60000000000002</v>
      </c>
      <c r="C33" s="2">
        <f t="shared" si="2"/>
        <v>2.5591342814334817E-4</v>
      </c>
      <c r="T33" s="1">
        <v>45469</v>
      </c>
      <c r="U33">
        <v>5477.9</v>
      </c>
      <c r="V33" s="3">
        <f t="shared" si="3"/>
        <v>1.5724132887205773E-3</v>
      </c>
      <c r="Z33">
        <f t="shared" si="0"/>
        <v>1.0075469798461801E-4</v>
      </c>
      <c r="AA33">
        <f t="shared" si="1"/>
        <v>1.4172545585618471E-3</v>
      </c>
    </row>
    <row r="34" spans="1:27" x14ac:dyDescent="0.2">
      <c r="A34" s="1">
        <v>45470</v>
      </c>
      <c r="B34">
        <v>266.58999999999997</v>
      </c>
      <c r="C34" s="2">
        <f t="shared" si="2"/>
        <v>-2.5621345029239937E-2</v>
      </c>
      <c r="T34" s="1">
        <v>45470</v>
      </c>
      <c r="U34">
        <v>5482.87</v>
      </c>
      <c r="V34" s="3">
        <f t="shared" si="3"/>
        <v>9.0728198762304077E-4</v>
      </c>
      <c r="Z34">
        <f t="shared" ref="Z34:Z65" si="4">C34-($AD$16/252)</f>
        <v>-2.5776503759398668E-2</v>
      </c>
      <c r="AA34">
        <f t="shared" ref="AA34:AA65" si="5">V34-($AD$16/252)</f>
        <v>7.5212325746431066E-4</v>
      </c>
    </row>
    <row r="35" spans="1:27" x14ac:dyDescent="0.2">
      <c r="A35" s="1">
        <v>45471</v>
      </c>
      <c r="B35">
        <v>262.47000000000003</v>
      </c>
      <c r="C35" s="2">
        <f t="shared" si="2"/>
        <v>-1.5454443152406122E-2</v>
      </c>
      <c r="T35" s="1">
        <v>45471</v>
      </c>
      <c r="U35">
        <v>5460.48</v>
      </c>
      <c r="V35" s="3">
        <f t="shared" si="3"/>
        <v>-4.0836277351095915E-3</v>
      </c>
      <c r="Z35">
        <f t="shared" si="4"/>
        <v>-1.5609601882564852E-2</v>
      </c>
      <c r="AA35">
        <f t="shared" si="5"/>
        <v>-4.2387864652683217E-3</v>
      </c>
    </row>
    <row r="36" spans="1:27" x14ac:dyDescent="0.2">
      <c r="A36" s="1">
        <v>45474</v>
      </c>
      <c r="B36">
        <v>263.24</v>
      </c>
      <c r="C36" s="2">
        <f t="shared" si="2"/>
        <v>2.9336686097458063E-3</v>
      </c>
      <c r="T36" s="1">
        <v>45474</v>
      </c>
      <c r="U36">
        <v>5475.09</v>
      </c>
      <c r="V36" s="3">
        <f t="shared" si="3"/>
        <v>2.6755889592124838E-3</v>
      </c>
      <c r="Z36">
        <f t="shared" si="4"/>
        <v>2.7785098795870761E-3</v>
      </c>
      <c r="AA36">
        <f t="shared" si="5"/>
        <v>2.5204302290537535E-3</v>
      </c>
    </row>
    <row r="37" spans="1:27" x14ac:dyDescent="0.2">
      <c r="A37" s="1">
        <v>45475</v>
      </c>
      <c r="B37">
        <v>268.23</v>
      </c>
      <c r="C37" s="2">
        <f t="shared" si="2"/>
        <v>1.8956085701261241E-2</v>
      </c>
      <c r="T37" s="1">
        <v>45475</v>
      </c>
      <c r="U37">
        <v>5509.01</v>
      </c>
      <c r="V37" s="3">
        <f t="shared" si="3"/>
        <v>6.1953319488812185E-3</v>
      </c>
      <c r="Z37">
        <f t="shared" si="4"/>
        <v>1.880092697110251E-2</v>
      </c>
      <c r="AA37">
        <f t="shared" si="5"/>
        <v>6.0401732187224883E-3</v>
      </c>
    </row>
    <row r="38" spans="1:27" x14ac:dyDescent="0.2">
      <c r="A38" s="1">
        <v>45476</v>
      </c>
      <c r="B38">
        <v>268.99</v>
      </c>
      <c r="C38" s="2">
        <f t="shared" si="2"/>
        <v>2.8333892554896576E-3</v>
      </c>
      <c r="T38" s="1">
        <v>45476</v>
      </c>
      <c r="U38">
        <v>5537.02</v>
      </c>
      <c r="V38" s="3">
        <f t="shared" si="3"/>
        <v>5.0843981041966196E-3</v>
      </c>
      <c r="Z38">
        <f t="shared" si="4"/>
        <v>2.6782305253309274E-3</v>
      </c>
      <c r="AA38">
        <f t="shared" si="5"/>
        <v>4.9292393740378894E-3</v>
      </c>
    </row>
    <row r="39" spans="1:27" x14ac:dyDescent="0.2">
      <c r="A39" s="1">
        <v>45478</v>
      </c>
      <c r="B39">
        <v>270.36</v>
      </c>
      <c r="C39" s="2">
        <f t="shared" si="2"/>
        <v>5.0931261385181769E-3</v>
      </c>
      <c r="T39" s="1">
        <v>45478</v>
      </c>
      <c r="U39">
        <v>5567.19</v>
      </c>
      <c r="V39" s="3">
        <f t="shared" si="3"/>
        <v>5.4487793072806601E-3</v>
      </c>
      <c r="Z39">
        <f t="shared" si="4"/>
        <v>4.9379674083594467E-3</v>
      </c>
      <c r="AA39">
        <f t="shared" si="5"/>
        <v>5.2936205771219299E-3</v>
      </c>
    </row>
    <row r="40" spans="1:27" x14ac:dyDescent="0.2">
      <c r="A40" s="1">
        <v>45481</v>
      </c>
      <c r="B40">
        <v>266.39999999999998</v>
      </c>
      <c r="C40" s="2">
        <f t="shared" si="2"/>
        <v>-1.4647137150466179E-2</v>
      </c>
      <c r="T40" s="1">
        <v>45481</v>
      </c>
      <c r="U40">
        <v>5572.85</v>
      </c>
      <c r="V40" s="3">
        <f t="shared" si="3"/>
        <v>1.0166708878268506E-3</v>
      </c>
      <c r="Z40">
        <f t="shared" si="4"/>
        <v>-1.4802295880624908E-2</v>
      </c>
      <c r="AA40">
        <f t="shared" si="5"/>
        <v>8.6151215766812035E-4</v>
      </c>
    </row>
    <row r="41" spans="1:27" x14ac:dyDescent="0.2">
      <c r="A41" s="1">
        <v>45482</v>
      </c>
      <c r="B41">
        <v>265.44</v>
      </c>
      <c r="C41" s="2">
        <f t="shared" si="2"/>
        <v>-3.6036036036035269E-3</v>
      </c>
      <c r="T41" s="1">
        <v>45482</v>
      </c>
      <c r="U41">
        <v>5576.98</v>
      </c>
      <c r="V41" s="3">
        <f t="shared" si="3"/>
        <v>7.4109297756070941E-4</v>
      </c>
      <c r="Z41">
        <f t="shared" si="4"/>
        <v>-3.7587623337622571E-3</v>
      </c>
      <c r="AA41">
        <f t="shared" si="5"/>
        <v>5.8593424740197931E-4</v>
      </c>
    </row>
    <row r="42" spans="1:27" x14ac:dyDescent="0.2">
      <c r="A42" s="1">
        <v>45483</v>
      </c>
      <c r="B42">
        <v>263</v>
      </c>
      <c r="C42" s="2">
        <f t="shared" si="2"/>
        <v>-9.192284508740196E-3</v>
      </c>
      <c r="T42" s="1">
        <v>45483</v>
      </c>
      <c r="U42">
        <v>5633.91</v>
      </c>
      <c r="V42" s="3">
        <f t="shared" si="3"/>
        <v>1.0208033738690168E-2</v>
      </c>
      <c r="Z42">
        <f t="shared" si="4"/>
        <v>-9.3474432388989254E-3</v>
      </c>
      <c r="AA42">
        <f t="shared" si="5"/>
        <v>1.0052875008531439E-2</v>
      </c>
    </row>
    <row r="43" spans="1:27" x14ac:dyDescent="0.2">
      <c r="A43" s="1">
        <v>45484</v>
      </c>
      <c r="B43">
        <v>262.55</v>
      </c>
      <c r="C43" s="2">
        <f t="shared" si="2"/>
        <v>-1.7110266159695384E-3</v>
      </c>
      <c r="T43" s="1">
        <v>45484</v>
      </c>
      <c r="U43">
        <v>5584.54</v>
      </c>
      <c r="V43" s="3">
        <f t="shared" si="3"/>
        <v>-8.7630082837673821E-3</v>
      </c>
      <c r="Z43">
        <f t="shared" si="4"/>
        <v>-1.8661853461282686E-3</v>
      </c>
      <c r="AA43">
        <f t="shared" si="5"/>
        <v>-8.9181670139261114E-3</v>
      </c>
    </row>
    <row r="44" spans="1:27" x14ac:dyDescent="0.2">
      <c r="A44" s="1">
        <v>45485</v>
      </c>
      <c r="B44">
        <v>265.74</v>
      </c>
      <c r="C44" s="2">
        <f t="shared" si="2"/>
        <v>1.2150066653970663E-2</v>
      </c>
      <c r="T44" s="1">
        <v>45485</v>
      </c>
      <c r="U44">
        <v>5615.35</v>
      </c>
      <c r="V44" s="3">
        <f t="shared" si="3"/>
        <v>5.5170166208855882E-3</v>
      </c>
      <c r="Z44">
        <f t="shared" si="4"/>
        <v>1.1994907923811934E-2</v>
      </c>
      <c r="AA44">
        <f t="shared" si="5"/>
        <v>5.361857890726858E-3</v>
      </c>
    </row>
    <row r="45" spans="1:27" x14ac:dyDescent="0.2">
      <c r="A45" s="1">
        <v>45488</v>
      </c>
      <c r="B45">
        <v>268.45</v>
      </c>
      <c r="C45" s="2">
        <f t="shared" si="2"/>
        <v>1.0197937833972978E-2</v>
      </c>
      <c r="T45" s="1">
        <v>45488</v>
      </c>
      <c r="U45">
        <v>5631.22</v>
      </c>
      <c r="V45" s="3">
        <f t="shared" si="3"/>
        <v>2.8261818052302866E-3</v>
      </c>
      <c r="Z45">
        <f t="shared" si="4"/>
        <v>1.0042779103814249E-2</v>
      </c>
      <c r="AA45">
        <f t="shared" si="5"/>
        <v>2.6710230750715564E-3</v>
      </c>
    </row>
    <row r="46" spans="1:27" x14ac:dyDescent="0.2">
      <c r="A46" s="1">
        <v>45489</v>
      </c>
      <c r="B46">
        <v>269.25</v>
      </c>
      <c r="C46" s="2">
        <f t="shared" si="2"/>
        <v>2.9800707766809886E-3</v>
      </c>
      <c r="T46" s="1">
        <v>45489</v>
      </c>
      <c r="U46">
        <v>5667.2</v>
      </c>
      <c r="V46" s="3">
        <f t="shared" si="3"/>
        <v>6.389379210899159E-3</v>
      </c>
      <c r="Z46">
        <f t="shared" si="4"/>
        <v>2.8249120465222584E-3</v>
      </c>
      <c r="AA46">
        <f t="shared" si="5"/>
        <v>6.2342204807404288E-3</v>
      </c>
    </row>
    <row r="47" spans="1:27" x14ac:dyDescent="0.2">
      <c r="A47" s="1">
        <v>45490</v>
      </c>
      <c r="B47">
        <v>272.7</v>
      </c>
      <c r="C47" s="2">
        <f t="shared" si="2"/>
        <v>1.2813370473537563E-2</v>
      </c>
      <c r="T47" s="1">
        <v>45490</v>
      </c>
      <c r="U47">
        <v>5588.27</v>
      </c>
      <c r="V47" s="3">
        <f t="shared" si="3"/>
        <v>-1.3927512704686508E-2</v>
      </c>
      <c r="Z47">
        <f t="shared" si="4"/>
        <v>1.2658211743378833E-2</v>
      </c>
      <c r="AA47">
        <f t="shared" si="5"/>
        <v>-1.4082671434845238E-2</v>
      </c>
    </row>
    <row r="48" spans="1:27" x14ac:dyDescent="0.2">
      <c r="A48" s="1">
        <v>45491</v>
      </c>
      <c r="B48">
        <v>269.14999999999998</v>
      </c>
      <c r="C48" s="2">
        <f t="shared" si="2"/>
        <v>-1.3017968463513061E-2</v>
      </c>
      <c r="T48" s="1">
        <v>45491</v>
      </c>
      <c r="U48">
        <v>5544.59</v>
      </c>
      <c r="V48" s="3">
        <f t="shared" si="3"/>
        <v>-7.8163725088444703E-3</v>
      </c>
      <c r="Z48">
        <f t="shared" si="4"/>
        <v>-1.317312719367179E-2</v>
      </c>
      <c r="AA48">
        <f t="shared" si="5"/>
        <v>-7.9715312390031996E-3</v>
      </c>
    </row>
    <row r="49" spans="1:27" x14ac:dyDescent="0.2">
      <c r="A49" s="1">
        <v>45492</v>
      </c>
      <c r="B49">
        <v>265.45999999999998</v>
      </c>
      <c r="C49" s="2">
        <f t="shared" si="2"/>
        <v>-1.3709827233884444E-2</v>
      </c>
      <c r="T49" s="1">
        <v>45492</v>
      </c>
      <c r="U49">
        <v>5505</v>
      </c>
      <c r="V49" s="3">
        <f t="shared" si="3"/>
        <v>-7.1402935113326947E-3</v>
      </c>
      <c r="Z49">
        <f t="shared" si="4"/>
        <v>-1.3864985964043173E-2</v>
      </c>
      <c r="AA49">
        <f t="shared" si="5"/>
        <v>-7.295452241491425E-3</v>
      </c>
    </row>
    <row r="50" spans="1:27" x14ac:dyDescent="0.2">
      <c r="A50" s="1">
        <v>45495</v>
      </c>
      <c r="B50">
        <v>267.70999999999998</v>
      </c>
      <c r="C50" s="2">
        <f t="shared" si="2"/>
        <v>8.4758532358924134E-3</v>
      </c>
      <c r="T50" s="1">
        <v>45495</v>
      </c>
      <c r="U50">
        <v>5564.41</v>
      </c>
      <c r="V50" s="3">
        <f t="shared" si="3"/>
        <v>1.0792007266121681E-2</v>
      </c>
      <c r="Z50">
        <f t="shared" si="4"/>
        <v>8.3206945057336841E-3</v>
      </c>
      <c r="AA50">
        <f t="shared" si="5"/>
        <v>1.0636848535962952E-2</v>
      </c>
    </row>
    <row r="51" spans="1:27" x14ac:dyDescent="0.2">
      <c r="A51" s="1">
        <v>45496</v>
      </c>
      <c r="B51">
        <v>264.79000000000002</v>
      </c>
      <c r="C51" s="2">
        <f t="shared" si="2"/>
        <v>-1.0907325090582941E-2</v>
      </c>
      <c r="T51" s="1">
        <v>45496</v>
      </c>
      <c r="U51">
        <v>5555.74</v>
      </c>
      <c r="V51" s="3">
        <f t="shared" si="3"/>
        <v>-1.5581166736455569E-3</v>
      </c>
      <c r="Z51">
        <f t="shared" si="4"/>
        <v>-1.106248382074167E-2</v>
      </c>
      <c r="AA51">
        <f t="shared" si="5"/>
        <v>-1.7132754038042871E-3</v>
      </c>
    </row>
    <row r="52" spans="1:27" x14ac:dyDescent="0.2">
      <c r="A52" s="1">
        <v>45497</v>
      </c>
      <c r="B52">
        <v>254.17</v>
      </c>
      <c r="C52" s="2">
        <f t="shared" si="2"/>
        <v>-4.01072548056952E-2</v>
      </c>
      <c r="T52" s="1">
        <v>45497</v>
      </c>
      <c r="U52">
        <v>5427.13</v>
      </c>
      <c r="V52" s="3">
        <f t="shared" si="3"/>
        <v>-2.314903145215573E-2</v>
      </c>
      <c r="Z52">
        <f t="shared" si="4"/>
        <v>-4.0262413535853928E-2</v>
      </c>
      <c r="AA52">
        <f t="shared" si="5"/>
        <v>-2.3304190182314461E-2</v>
      </c>
    </row>
    <row r="53" spans="1:27" x14ac:dyDescent="0.2">
      <c r="A53" s="1">
        <v>45498</v>
      </c>
      <c r="B53">
        <v>253.74</v>
      </c>
      <c r="C53" s="2">
        <f t="shared" si="2"/>
        <v>-1.6917810913954377E-3</v>
      </c>
      <c r="T53" s="1">
        <v>45498</v>
      </c>
      <c r="U53">
        <v>5399.22</v>
      </c>
      <c r="V53" s="3">
        <f t="shared" si="3"/>
        <v>-5.1426813066943033E-3</v>
      </c>
      <c r="Z53">
        <f t="shared" si="4"/>
        <v>-1.8469398215541679E-3</v>
      </c>
      <c r="AA53">
        <f t="shared" si="5"/>
        <v>-5.2978400368530335E-3</v>
      </c>
    </row>
    <row r="54" spans="1:27" x14ac:dyDescent="0.2">
      <c r="A54" s="1">
        <v>45499</v>
      </c>
      <c r="B54">
        <v>259.45999999999998</v>
      </c>
      <c r="C54" s="2">
        <f t="shared" si="2"/>
        <v>2.2542760305824742E-2</v>
      </c>
      <c r="T54" s="1">
        <v>45499</v>
      </c>
      <c r="U54">
        <v>5459.1</v>
      </c>
      <c r="V54" s="3">
        <f t="shared" si="3"/>
        <v>1.1090490848678162E-2</v>
      </c>
      <c r="Z54">
        <f t="shared" si="4"/>
        <v>2.2387601575666011E-2</v>
      </c>
      <c r="AA54">
        <f t="shared" si="5"/>
        <v>1.0935332118519433E-2</v>
      </c>
    </row>
    <row r="55" spans="1:27" x14ac:dyDescent="0.2">
      <c r="A55" s="1">
        <v>45502</v>
      </c>
      <c r="B55">
        <v>261.60000000000002</v>
      </c>
      <c r="C55" s="2">
        <f t="shared" si="2"/>
        <v>8.2478994835429101E-3</v>
      </c>
      <c r="T55" s="1">
        <v>45502</v>
      </c>
      <c r="U55">
        <v>5463.54</v>
      </c>
      <c r="V55" s="3">
        <f t="shared" si="3"/>
        <v>8.1332087706757511E-4</v>
      </c>
      <c r="Z55">
        <f t="shared" si="4"/>
        <v>8.0927407533841807E-3</v>
      </c>
      <c r="AA55">
        <f t="shared" si="5"/>
        <v>6.5816214690884501E-4</v>
      </c>
    </row>
    <row r="56" spans="1:27" x14ac:dyDescent="0.2">
      <c r="A56" s="1">
        <v>45503</v>
      </c>
      <c r="B56">
        <v>263.10000000000002</v>
      </c>
      <c r="C56" s="2">
        <f t="shared" si="2"/>
        <v>5.7339449541284398E-3</v>
      </c>
      <c r="T56" s="1">
        <v>45503</v>
      </c>
      <c r="U56">
        <v>5436.44</v>
      </c>
      <c r="V56" s="3">
        <f t="shared" si="3"/>
        <v>-4.960154039322557E-3</v>
      </c>
      <c r="Z56">
        <f t="shared" si="4"/>
        <v>5.5787862239697096E-3</v>
      </c>
      <c r="AA56">
        <f t="shared" si="5"/>
        <v>-5.1153127694812872E-3</v>
      </c>
    </row>
    <row r="57" spans="1:27" x14ac:dyDescent="0.2">
      <c r="A57" s="1">
        <v>45504</v>
      </c>
      <c r="B57">
        <v>265.67</v>
      </c>
      <c r="C57" s="2">
        <f t="shared" si="2"/>
        <v>9.7681489927783846E-3</v>
      </c>
      <c r="T57" s="1">
        <v>45504</v>
      </c>
      <c r="U57">
        <v>5522.3</v>
      </c>
      <c r="V57" s="3">
        <f t="shared" si="3"/>
        <v>1.5793423637527608E-2</v>
      </c>
      <c r="Z57">
        <f t="shared" si="4"/>
        <v>9.6129902626196553E-3</v>
      </c>
      <c r="AA57">
        <f t="shared" si="5"/>
        <v>1.5638264907368877E-2</v>
      </c>
    </row>
    <row r="58" spans="1:27" x14ac:dyDescent="0.2">
      <c r="A58" s="1">
        <v>45505</v>
      </c>
      <c r="B58">
        <v>265.93</v>
      </c>
      <c r="C58" s="2">
        <f t="shared" si="2"/>
        <v>9.7865773327809272E-4</v>
      </c>
      <c r="T58" s="1">
        <v>45505</v>
      </c>
      <c r="U58">
        <v>5446.68</v>
      </c>
      <c r="V58" s="3">
        <f t="shared" si="3"/>
        <v>-1.3693569708273706E-2</v>
      </c>
      <c r="Z58">
        <f t="shared" si="4"/>
        <v>8.2349900311936251E-4</v>
      </c>
      <c r="AA58">
        <f t="shared" si="5"/>
        <v>-1.3848728438432436E-2</v>
      </c>
    </row>
    <row r="59" spans="1:27" x14ac:dyDescent="0.2">
      <c r="A59" s="1">
        <v>45506</v>
      </c>
      <c r="B59">
        <v>266.58</v>
      </c>
      <c r="C59" s="2">
        <f t="shared" si="2"/>
        <v>2.4442522468317873E-3</v>
      </c>
      <c r="T59" s="1">
        <v>45506</v>
      </c>
      <c r="U59">
        <v>5346.56</v>
      </c>
      <c r="V59" s="3">
        <f t="shared" si="3"/>
        <v>-1.8381839946536218E-2</v>
      </c>
      <c r="Z59">
        <f t="shared" si="4"/>
        <v>2.2890935166730571E-3</v>
      </c>
      <c r="AA59">
        <f t="shared" si="5"/>
        <v>-1.8536998676694949E-2</v>
      </c>
    </row>
    <row r="60" spans="1:27" x14ac:dyDescent="0.2">
      <c r="A60" s="1">
        <v>45509</v>
      </c>
      <c r="B60">
        <v>256.44</v>
      </c>
      <c r="C60" s="2">
        <f t="shared" si="2"/>
        <v>-3.8037362142696325E-2</v>
      </c>
      <c r="T60" s="1">
        <v>45509</v>
      </c>
      <c r="U60">
        <v>5186.33</v>
      </c>
      <c r="V60" s="3">
        <f t="shared" si="3"/>
        <v>-2.9968802370122182E-2</v>
      </c>
      <c r="Z60">
        <f t="shared" si="4"/>
        <v>-3.8192520872855053E-2</v>
      </c>
      <c r="AA60">
        <f t="shared" si="5"/>
        <v>-3.0123961100280913E-2</v>
      </c>
    </row>
    <row r="61" spans="1:27" x14ac:dyDescent="0.2">
      <c r="A61" s="1">
        <v>45510</v>
      </c>
      <c r="B61">
        <v>258.26</v>
      </c>
      <c r="C61" s="2">
        <f t="shared" si="2"/>
        <v>7.0971767274995833E-3</v>
      </c>
      <c r="T61" s="1">
        <v>45510</v>
      </c>
      <c r="U61">
        <v>5240.03</v>
      </c>
      <c r="V61" s="3">
        <f t="shared" si="3"/>
        <v>1.0354142524675409E-2</v>
      </c>
      <c r="Z61">
        <f t="shared" si="4"/>
        <v>6.9420179973408531E-3</v>
      </c>
      <c r="AA61">
        <f t="shared" si="5"/>
        <v>1.019898379451668E-2</v>
      </c>
    </row>
    <row r="62" spans="1:27" x14ac:dyDescent="0.2">
      <c r="A62" s="1">
        <v>45511</v>
      </c>
      <c r="B62">
        <v>256.52</v>
      </c>
      <c r="C62" s="2">
        <f t="shared" si="2"/>
        <v>-6.7373964222102109E-3</v>
      </c>
      <c r="T62" s="1">
        <v>45511</v>
      </c>
      <c r="U62">
        <v>5199.5</v>
      </c>
      <c r="V62" s="3">
        <f t="shared" si="3"/>
        <v>-7.7346885418594453E-3</v>
      </c>
      <c r="Z62">
        <f t="shared" si="4"/>
        <v>-6.8925551523689411E-3</v>
      </c>
      <c r="AA62">
        <f t="shared" si="5"/>
        <v>-7.8898472720181755E-3</v>
      </c>
    </row>
    <row r="63" spans="1:27" x14ac:dyDescent="0.2">
      <c r="A63" s="1">
        <v>45512</v>
      </c>
      <c r="B63">
        <v>259.83</v>
      </c>
      <c r="C63" s="2">
        <f t="shared" si="2"/>
        <v>1.2903477311710598E-2</v>
      </c>
      <c r="T63" s="1">
        <v>45512</v>
      </c>
      <c r="U63">
        <v>5319.31</v>
      </c>
      <c r="V63" s="3">
        <f t="shared" si="3"/>
        <v>2.3042600250024119E-2</v>
      </c>
      <c r="Z63">
        <f t="shared" si="4"/>
        <v>1.2748318581551869E-2</v>
      </c>
      <c r="AA63">
        <f t="shared" si="5"/>
        <v>2.2887441519865388E-2</v>
      </c>
    </row>
    <row r="64" spans="1:27" x14ac:dyDescent="0.2">
      <c r="A64" s="1">
        <v>45513</v>
      </c>
      <c r="B64">
        <v>259.76</v>
      </c>
      <c r="C64" s="2">
        <f t="shared" si="2"/>
        <v>-2.6940691990914514E-4</v>
      </c>
      <c r="T64" s="1">
        <v>45513</v>
      </c>
      <c r="U64">
        <v>5344.16</v>
      </c>
      <c r="V64" s="3">
        <f t="shared" si="3"/>
        <v>4.6716585421792403E-3</v>
      </c>
      <c r="Z64">
        <f t="shared" si="4"/>
        <v>-4.245656500678753E-4</v>
      </c>
      <c r="AA64">
        <f t="shared" si="5"/>
        <v>4.5164998120205101E-3</v>
      </c>
    </row>
    <row r="65" spans="1:27" x14ac:dyDescent="0.2">
      <c r="A65" s="1">
        <v>45516</v>
      </c>
      <c r="B65">
        <v>259.89</v>
      </c>
      <c r="C65" s="2">
        <f t="shared" si="2"/>
        <v>5.0046196489065078E-4</v>
      </c>
      <c r="T65" s="1">
        <v>45516</v>
      </c>
      <c r="U65">
        <v>5344.39</v>
      </c>
      <c r="V65" s="3">
        <f t="shared" si="3"/>
        <v>4.3037633603872814E-5</v>
      </c>
      <c r="Z65">
        <f t="shared" si="4"/>
        <v>3.4530323473192062E-4</v>
      </c>
      <c r="AA65">
        <f t="shared" si="5"/>
        <v>-1.1212109655485734E-4</v>
      </c>
    </row>
    <row r="66" spans="1:27" x14ac:dyDescent="0.2">
      <c r="A66" s="1">
        <v>45517</v>
      </c>
      <c r="B66">
        <v>260.13</v>
      </c>
      <c r="C66" s="2">
        <f t="shared" si="2"/>
        <v>9.234676209165767E-4</v>
      </c>
      <c r="T66" s="1">
        <v>45517</v>
      </c>
      <c r="U66">
        <v>5434.43</v>
      </c>
      <c r="V66" s="3">
        <f t="shared" si="3"/>
        <v>1.6847572875482508E-2</v>
      </c>
      <c r="Z66">
        <f t="shared" ref="Z66:Z97" si="6">C66-($AD$16/252)</f>
        <v>7.6830889075784649E-4</v>
      </c>
      <c r="AA66">
        <f t="shared" ref="AA66:AA97" si="7">V66-($AD$16/252)</f>
        <v>1.6692414145323776E-2</v>
      </c>
    </row>
    <row r="67" spans="1:27" x14ac:dyDescent="0.2">
      <c r="A67" s="1">
        <v>45518</v>
      </c>
      <c r="B67">
        <v>261.14</v>
      </c>
      <c r="C67" s="2">
        <f t="shared" si="2"/>
        <v>3.882674047591554E-3</v>
      </c>
      <c r="T67" s="1">
        <v>45518</v>
      </c>
      <c r="U67">
        <v>5455.21</v>
      </c>
      <c r="V67" s="3">
        <f t="shared" si="3"/>
        <v>3.8237680860733776E-3</v>
      </c>
      <c r="Z67">
        <f t="shared" si="6"/>
        <v>3.7275153174328238E-3</v>
      </c>
      <c r="AA67">
        <f t="shared" si="7"/>
        <v>3.6686093559146473E-3</v>
      </c>
    </row>
    <row r="68" spans="1:27" x14ac:dyDescent="0.2">
      <c r="A68" s="1">
        <v>45519</v>
      </c>
      <c r="B68">
        <v>266.8</v>
      </c>
      <c r="C68" s="2">
        <f t="shared" ref="C68:C131" si="8">(B68-B67)/B67</f>
        <v>2.1674197748334324E-2</v>
      </c>
      <c r="T68" s="1">
        <v>45519</v>
      </c>
      <c r="U68">
        <v>5543.22</v>
      </c>
      <c r="V68" s="3">
        <f t="shared" ref="V68:V131" si="9">(U68-U67)/U67</f>
        <v>1.6133201104998749E-2</v>
      </c>
      <c r="Z68">
        <f t="shared" si="6"/>
        <v>2.1519039018175593E-2</v>
      </c>
      <c r="AA68">
        <f t="shared" si="7"/>
        <v>1.5978042374840018E-2</v>
      </c>
    </row>
    <row r="69" spans="1:27" x14ac:dyDescent="0.2">
      <c r="A69" s="1">
        <v>45520</v>
      </c>
      <c r="B69">
        <v>267.38</v>
      </c>
      <c r="C69" s="2">
        <f t="shared" si="8"/>
        <v>2.173913043478201E-3</v>
      </c>
      <c r="T69" s="1">
        <v>45520</v>
      </c>
      <c r="U69">
        <v>5554.25</v>
      </c>
      <c r="V69" s="3">
        <f t="shared" si="9"/>
        <v>1.9898181923141685E-3</v>
      </c>
      <c r="Z69">
        <f t="shared" si="6"/>
        <v>2.0187543133194708E-3</v>
      </c>
      <c r="AA69">
        <f t="shared" si="7"/>
        <v>1.8346594621554383E-3</v>
      </c>
    </row>
    <row r="70" spans="1:27" x14ac:dyDescent="0.2">
      <c r="A70" s="1">
        <v>45523</v>
      </c>
      <c r="B70">
        <v>266.47000000000003</v>
      </c>
      <c r="C70" s="2">
        <f t="shared" si="8"/>
        <v>-3.4033959159247818E-3</v>
      </c>
      <c r="T70" s="1">
        <v>45523</v>
      </c>
      <c r="U70">
        <v>5608.25</v>
      </c>
      <c r="V70" s="3">
        <f t="shared" si="9"/>
        <v>9.722284736913174E-3</v>
      </c>
      <c r="Z70">
        <f t="shared" si="6"/>
        <v>-3.558554646083512E-3</v>
      </c>
      <c r="AA70">
        <f t="shared" si="7"/>
        <v>9.5671260067544447E-3</v>
      </c>
    </row>
    <row r="71" spans="1:27" x14ac:dyDescent="0.2">
      <c r="A71" s="1">
        <v>45524</v>
      </c>
      <c r="B71">
        <v>268.04000000000002</v>
      </c>
      <c r="C71" s="2">
        <f t="shared" si="8"/>
        <v>5.8918452358614213E-3</v>
      </c>
      <c r="T71" s="1">
        <v>45524</v>
      </c>
      <c r="U71">
        <v>5597.12</v>
      </c>
      <c r="V71" s="3">
        <f t="shared" si="9"/>
        <v>-1.9845762938528258E-3</v>
      </c>
      <c r="Z71">
        <f t="shared" si="6"/>
        <v>5.736686505702691E-3</v>
      </c>
      <c r="AA71">
        <f t="shared" si="7"/>
        <v>-2.139735024011556E-3</v>
      </c>
    </row>
    <row r="72" spans="1:27" x14ac:dyDescent="0.2">
      <c r="A72" s="1">
        <v>45525</v>
      </c>
      <c r="B72">
        <v>268.2</v>
      </c>
      <c r="C72" s="2">
        <f t="shared" si="8"/>
        <v>5.9692583196525948E-4</v>
      </c>
      <c r="T72" s="1">
        <v>45525</v>
      </c>
      <c r="U72">
        <v>5620.85</v>
      </c>
      <c r="V72" s="3">
        <f t="shared" si="9"/>
        <v>4.2396804070665758E-3</v>
      </c>
      <c r="Z72">
        <f t="shared" si="6"/>
        <v>4.4176710180652933E-4</v>
      </c>
      <c r="AA72">
        <f t="shared" si="7"/>
        <v>4.0845216769078456E-3</v>
      </c>
    </row>
    <row r="73" spans="1:27" x14ac:dyDescent="0.2">
      <c r="A73" s="1">
        <v>45526</v>
      </c>
      <c r="B73">
        <v>267.94</v>
      </c>
      <c r="C73" s="2">
        <f t="shared" si="8"/>
        <v>-9.6942580164053292E-4</v>
      </c>
      <c r="T73" s="1">
        <v>45526</v>
      </c>
      <c r="U73">
        <v>5570.64</v>
      </c>
      <c r="V73" s="3">
        <f t="shared" si="9"/>
        <v>-8.9328126528905837E-3</v>
      </c>
      <c r="Z73">
        <f t="shared" si="6"/>
        <v>-1.1245845317992631E-3</v>
      </c>
      <c r="AA73">
        <f t="shared" si="7"/>
        <v>-9.087971383049313E-3</v>
      </c>
    </row>
    <row r="74" spans="1:27" x14ac:dyDescent="0.2">
      <c r="A74" s="1">
        <v>45527</v>
      </c>
      <c r="B74">
        <v>267.44</v>
      </c>
      <c r="C74" s="2">
        <f t="shared" si="8"/>
        <v>-1.8660894230051505E-3</v>
      </c>
      <c r="T74" s="1">
        <v>45527</v>
      </c>
      <c r="U74">
        <v>5634.61</v>
      </c>
      <c r="V74" s="3">
        <f t="shared" si="9"/>
        <v>1.1483420217425528E-2</v>
      </c>
      <c r="Z74">
        <f t="shared" si="6"/>
        <v>-2.0212481531638807E-3</v>
      </c>
      <c r="AA74">
        <f t="shared" si="7"/>
        <v>1.1328261487266799E-2</v>
      </c>
    </row>
    <row r="75" spans="1:27" x14ac:dyDescent="0.2">
      <c r="A75" s="1">
        <v>45530</v>
      </c>
      <c r="B75">
        <v>268.20999999999998</v>
      </c>
      <c r="C75" s="2">
        <f t="shared" si="8"/>
        <v>2.8791504636553312E-3</v>
      </c>
      <c r="T75" s="1">
        <v>45530</v>
      </c>
      <c r="U75">
        <v>5616.84</v>
      </c>
      <c r="V75" s="3">
        <f t="shared" si="9"/>
        <v>-3.1537231503155549E-3</v>
      </c>
      <c r="Z75">
        <f t="shared" si="6"/>
        <v>2.723991733496601E-3</v>
      </c>
      <c r="AA75">
        <f t="shared" si="7"/>
        <v>-3.3088818804742851E-3</v>
      </c>
    </row>
    <row r="76" spans="1:27" x14ac:dyDescent="0.2">
      <c r="A76" s="1">
        <v>45531</v>
      </c>
      <c r="B76">
        <v>270.72000000000003</v>
      </c>
      <c r="C76" s="2">
        <f t="shared" si="8"/>
        <v>9.3583386152643368E-3</v>
      </c>
      <c r="T76" s="1">
        <v>45531</v>
      </c>
      <c r="U76">
        <v>5625.8</v>
      </c>
      <c r="V76" s="3">
        <f t="shared" si="9"/>
        <v>1.5952029967027789E-3</v>
      </c>
      <c r="Z76">
        <f t="shared" si="6"/>
        <v>9.2031798851056074E-3</v>
      </c>
      <c r="AA76">
        <f t="shared" si="7"/>
        <v>1.4400442665440487E-3</v>
      </c>
    </row>
    <row r="77" spans="1:27" x14ac:dyDescent="0.2">
      <c r="A77" s="1">
        <v>45532</v>
      </c>
      <c r="B77">
        <v>269.19</v>
      </c>
      <c r="C77" s="2">
        <f t="shared" si="8"/>
        <v>-5.6515957446809598E-3</v>
      </c>
      <c r="T77" s="1">
        <v>45532</v>
      </c>
      <c r="U77">
        <v>5592.18</v>
      </c>
      <c r="V77" s="3">
        <f t="shared" si="9"/>
        <v>-5.9760389633474152E-3</v>
      </c>
      <c r="Z77">
        <f t="shared" si="6"/>
        <v>-5.80675447483969E-3</v>
      </c>
      <c r="AA77">
        <f t="shared" si="7"/>
        <v>-6.1311976935061454E-3</v>
      </c>
    </row>
    <row r="78" spans="1:27" x14ac:dyDescent="0.2">
      <c r="A78" s="1">
        <v>45533</v>
      </c>
      <c r="B78">
        <v>274.32</v>
      </c>
      <c r="C78" s="2">
        <f t="shared" si="8"/>
        <v>1.9057171514543614E-2</v>
      </c>
      <c r="T78" s="1">
        <v>45533</v>
      </c>
      <c r="U78">
        <v>5591.96</v>
      </c>
      <c r="V78" s="3">
        <f t="shared" si="9"/>
        <v>-3.9340650694408023E-5</v>
      </c>
      <c r="Z78">
        <f t="shared" si="6"/>
        <v>1.8902012784384883E-2</v>
      </c>
      <c r="AA78">
        <f t="shared" si="7"/>
        <v>-1.9449938085313819E-4</v>
      </c>
    </row>
    <row r="79" spans="1:27" x14ac:dyDescent="0.2">
      <c r="A79" s="1">
        <v>45534</v>
      </c>
      <c r="B79">
        <v>276.37</v>
      </c>
      <c r="C79" s="2">
        <f t="shared" si="8"/>
        <v>7.4730242053077118E-3</v>
      </c>
      <c r="T79" s="1">
        <v>45534</v>
      </c>
      <c r="U79">
        <v>5648.4</v>
      </c>
      <c r="V79" s="3">
        <f t="shared" si="9"/>
        <v>1.0093062182132849E-2</v>
      </c>
      <c r="Z79">
        <f t="shared" si="6"/>
        <v>7.3178654751489816E-3</v>
      </c>
      <c r="AA79">
        <f t="shared" si="7"/>
        <v>9.9379034519741193E-3</v>
      </c>
    </row>
    <row r="80" spans="1:27" x14ac:dyDescent="0.2">
      <c r="A80" s="1">
        <v>45538</v>
      </c>
      <c r="B80">
        <v>278.54000000000002</v>
      </c>
      <c r="C80" s="2">
        <f t="shared" si="8"/>
        <v>7.8517928863480694E-3</v>
      </c>
      <c r="T80" s="1">
        <v>45538</v>
      </c>
      <c r="U80">
        <v>5528.93</v>
      </c>
      <c r="V80" s="3">
        <f t="shared" si="9"/>
        <v>-2.1151122441753302E-2</v>
      </c>
      <c r="Z80">
        <f t="shared" si="6"/>
        <v>7.6966341561893392E-3</v>
      </c>
      <c r="AA80">
        <f t="shared" si="7"/>
        <v>-2.1306281171912033E-2</v>
      </c>
    </row>
    <row r="81" spans="1:27" x14ac:dyDescent="0.2">
      <c r="A81" s="1">
        <v>45539</v>
      </c>
      <c r="B81">
        <v>280.49</v>
      </c>
      <c r="C81" s="2">
        <f t="shared" si="8"/>
        <v>7.0007898326990324E-3</v>
      </c>
      <c r="T81" s="1">
        <v>45539</v>
      </c>
      <c r="U81">
        <v>5520.07</v>
      </c>
      <c r="V81" s="3">
        <f t="shared" si="9"/>
        <v>-1.6024800458679313E-3</v>
      </c>
      <c r="Z81">
        <f t="shared" si="6"/>
        <v>6.8456311025403022E-3</v>
      </c>
      <c r="AA81">
        <f t="shared" si="7"/>
        <v>-1.7576387760266615E-3</v>
      </c>
    </row>
    <row r="82" spans="1:27" x14ac:dyDescent="0.2">
      <c r="A82" s="1">
        <v>45540</v>
      </c>
      <c r="B82">
        <v>278.62</v>
      </c>
      <c r="C82" s="2">
        <f t="shared" si="8"/>
        <v>-6.6669043459660045E-3</v>
      </c>
      <c r="T82" s="1">
        <v>45540</v>
      </c>
      <c r="U82">
        <v>5503.41</v>
      </c>
      <c r="V82" s="3">
        <f t="shared" si="9"/>
        <v>-3.018077669304892E-3</v>
      </c>
      <c r="Z82">
        <f t="shared" si="6"/>
        <v>-6.8220630761247347E-3</v>
      </c>
      <c r="AA82">
        <f t="shared" si="7"/>
        <v>-3.1732363994636222E-3</v>
      </c>
    </row>
    <row r="83" spans="1:27" x14ac:dyDescent="0.2">
      <c r="A83" s="1">
        <v>45541</v>
      </c>
      <c r="B83">
        <v>279.37</v>
      </c>
      <c r="C83" s="2">
        <f t="shared" si="8"/>
        <v>2.6918383461345201E-3</v>
      </c>
      <c r="T83" s="1">
        <v>45541</v>
      </c>
      <c r="U83">
        <v>5408.42</v>
      </c>
      <c r="V83" s="3">
        <f t="shared" si="9"/>
        <v>-1.7260207762096552E-2</v>
      </c>
      <c r="Z83">
        <f t="shared" si="6"/>
        <v>2.5366796159757899E-3</v>
      </c>
      <c r="AA83">
        <f t="shared" si="7"/>
        <v>-1.7415366492255283E-2</v>
      </c>
    </row>
    <row r="84" spans="1:27" x14ac:dyDescent="0.2">
      <c r="A84" s="1">
        <v>45544</v>
      </c>
      <c r="B84">
        <v>285.61</v>
      </c>
      <c r="C84" s="2">
        <f t="shared" si="8"/>
        <v>2.2335970218706407E-2</v>
      </c>
      <c r="T84" s="1">
        <v>45544</v>
      </c>
      <c r="U84">
        <v>5471.05</v>
      </c>
      <c r="V84" s="3">
        <f t="shared" si="9"/>
        <v>1.1580091782812746E-2</v>
      </c>
      <c r="Z84">
        <f t="shared" si="6"/>
        <v>2.2180811488547676E-2</v>
      </c>
      <c r="AA84">
        <f t="shared" si="7"/>
        <v>1.1424933052654017E-2</v>
      </c>
    </row>
    <row r="85" spans="1:27" x14ac:dyDescent="0.2">
      <c r="A85" s="1">
        <v>45545</v>
      </c>
      <c r="B85">
        <v>285.33999999999997</v>
      </c>
      <c r="C85" s="2">
        <f t="shared" si="8"/>
        <v>-9.453450509437297E-4</v>
      </c>
      <c r="T85" s="1">
        <v>45545</v>
      </c>
      <c r="U85">
        <v>5495.52</v>
      </c>
      <c r="V85" s="3">
        <f t="shared" si="9"/>
        <v>4.4726332239698515E-3</v>
      </c>
      <c r="Z85">
        <f t="shared" si="6"/>
        <v>-1.1005037811024599E-3</v>
      </c>
      <c r="AA85">
        <f t="shared" si="7"/>
        <v>4.3174744938111213E-3</v>
      </c>
    </row>
    <row r="86" spans="1:27" x14ac:dyDescent="0.2">
      <c r="A86" s="1">
        <v>45546</v>
      </c>
      <c r="B86">
        <v>283.95999999999998</v>
      </c>
      <c r="C86" s="2">
        <f t="shared" si="8"/>
        <v>-4.8363355996355068E-3</v>
      </c>
      <c r="T86" s="1">
        <v>45546</v>
      </c>
      <c r="U86">
        <v>5554.13</v>
      </c>
      <c r="V86" s="3">
        <f t="shared" si="9"/>
        <v>1.06650508050193E-2</v>
      </c>
      <c r="Z86">
        <f t="shared" si="6"/>
        <v>-4.991494329794237E-3</v>
      </c>
      <c r="AA86">
        <f t="shared" si="7"/>
        <v>1.0509892074860571E-2</v>
      </c>
    </row>
    <row r="87" spans="1:27" x14ac:dyDescent="0.2">
      <c r="A87" s="1">
        <v>45547</v>
      </c>
      <c r="B87">
        <v>285.37</v>
      </c>
      <c r="C87" s="2">
        <f t="shared" si="8"/>
        <v>4.9654880969151466E-3</v>
      </c>
      <c r="T87" s="1">
        <v>45547</v>
      </c>
      <c r="U87">
        <v>5595.76</v>
      </c>
      <c r="V87" s="3">
        <f t="shared" si="9"/>
        <v>7.4953232999587886E-3</v>
      </c>
      <c r="Z87">
        <f t="shared" si="6"/>
        <v>4.8103293667564164E-3</v>
      </c>
      <c r="AA87">
        <f t="shared" si="7"/>
        <v>7.3401645698000584E-3</v>
      </c>
    </row>
    <row r="88" spans="1:27" x14ac:dyDescent="0.2">
      <c r="A88" s="1">
        <v>45548</v>
      </c>
      <c r="B88">
        <v>287.35000000000002</v>
      </c>
      <c r="C88" s="2">
        <f t="shared" si="8"/>
        <v>6.9383607246732946E-3</v>
      </c>
      <c r="T88" s="1">
        <v>45548</v>
      </c>
      <c r="U88">
        <v>5626.02</v>
      </c>
      <c r="V88" s="3">
        <f t="shared" si="9"/>
        <v>5.4076658041088644E-3</v>
      </c>
      <c r="Z88">
        <f t="shared" si="6"/>
        <v>6.7832019945145644E-3</v>
      </c>
      <c r="AA88">
        <f t="shared" si="7"/>
        <v>5.2525070739501342E-3</v>
      </c>
    </row>
    <row r="89" spans="1:27" x14ac:dyDescent="0.2">
      <c r="A89" s="1">
        <v>45551</v>
      </c>
      <c r="B89">
        <v>290.48</v>
      </c>
      <c r="C89" s="2">
        <f t="shared" si="8"/>
        <v>1.0892639638072021E-2</v>
      </c>
      <c r="T89" s="1">
        <v>45551</v>
      </c>
      <c r="U89">
        <v>5633.09</v>
      </c>
      <c r="V89" s="3">
        <f t="shared" si="9"/>
        <v>1.2566610143582334E-3</v>
      </c>
      <c r="Z89">
        <f t="shared" si="6"/>
        <v>1.0737480907913292E-2</v>
      </c>
      <c r="AA89">
        <f t="shared" si="7"/>
        <v>1.1015022841995032E-3</v>
      </c>
    </row>
    <row r="90" spans="1:27" x14ac:dyDescent="0.2">
      <c r="A90" s="1">
        <v>45552</v>
      </c>
      <c r="B90">
        <v>291.56</v>
      </c>
      <c r="C90" s="2">
        <f t="shared" si="8"/>
        <v>3.7179840264389423E-3</v>
      </c>
      <c r="T90" s="1">
        <v>45552</v>
      </c>
      <c r="U90">
        <v>5634.58</v>
      </c>
      <c r="V90" s="3">
        <f t="shared" si="9"/>
        <v>2.6450846693374004E-4</v>
      </c>
      <c r="Z90">
        <f t="shared" si="6"/>
        <v>3.5628252962802121E-3</v>
      </c>
      <c r="AA90">
        <f t="shared" si="7"/>
        <v>1.0934973677500988E-4</v>
      </c>
    </row>
    <row r="91" spans="1:27" x14ac:dyDescent="0.2">
      <c r="A91" s="1">
        <v>45553</v>
      </c>
      <c r="B91">
        <v>288.48</v>
      </c>
      <c r="C91" s="2">
        <f t="shared" si="8"/>
        <v>-1.0563863355741474E-2</v>
      </c>
      <c r="T91" s="1">
        <v>45553</v>
      </c>
      <c r="U91">
        <v>5618.26</v>
      </c>
      <c r="V91" s="3">
        <f t="shared" si="9"/>
        <v>-2.8964004415590354E-3</v>
      </c>
      <c r="Z91">
        <f t="shared" si="6"/>
        <v>-1.0719022085900204E-2</v>
      </c>
      <c r="AA91">
        <f t="shared" si="7"/>
        <v>-3.0515591717177656E-3</v>
      </c>
    </row>
    <row r="92" spans="1:27" x14ac:dyDescent="0.2">
      <c r="A92" s="1">
        <v>45554</v>
      </c>
      <c r="B92">
        <v>285.24</v>
      </c>
      <c r="C92" s="2">
        <f t="shared" si="8"/>
        <v>-1.1231281198003359E-2</v>
      </c>
      <c r="T92" s="1">
        <v>45554</v>
      </c>
      <c r="U92">
        <v>5713.64</v>
      </c>
      <c r="V92" s="3">
        <f t="shared" si="9"/>
        <v>1.6976786407179464E-2</v>
      </c>
      <c r="Z92">
        <f t="shared" si="6"/>
        <v>-1.1386439928162089E-2</v>
      </c>
      <c r="AA92">
        <f t="shared" si="7"/>
        <v>1.6821627677020733E-2</v>
      </c>
    </row>
    <row r="93" spans="1:27" x14ac:dyDescent="0.2">
      <c r="A93" s="1">
        <v>45555</v>
      </c>
      <c r="B93">
        <v>284.77</v>
      </c>
      <c r="C93" s="2">
        <f t="shared" si="8"/>
        <v>-1.6477352404993242E-3</v>
      </c>
      <c r="T93" s="1">
        <v>45555</v>
      </c>
      <c r="U93">
        <v>5702.55</v>
      </c>
      <c r="V93" s="3">
        <f t="shared" si="9"/>
        <v>-1.9409693295342628E-3</v>
      </c>
      <c r="Z93">
        <f t="shared" si="6"/>
        <v>-1.8028939706580544E-3</v>
      </c>
      <c r="AA93">
        <f t="shared" si="7"/>
        <v>-2.0961280596929928E-3</v>
      </c>
    </row>
    <row r="94" spans="1:27" x14ac:dyDescent="0.2">
      <c r="A94" s="1">
        <v>45558</v>
      </c>
      <c r="B94">
        <v>288.63</v>
      </c>
      <c r="C94" s="2">
        <f t="shared" si="8"/>
        <v>1.3554798609404129E-2</v>
      </c>
      <c r="T94" s="1">
        <v>45558</v>
      </c>
      <c r="U94">
        <v>5718.57</v>
      </c>
      <c r="V94" s="3">
        <f t="shared" si="9"/>
        <v>2.8092695373121718E-3</v>
      </c>
      <c r="Z94">
        <f t="shared" si="6"/>
        <v>1.33996398792454E-2</v>
      </c>
      <c r="AA94">
        <f t="shared" si="7"/>
        <v>2.6541108071534416E-3</v>
      </c>
    </row>
    <row r="95" spans="1:27" x14ac:dyDescent="0.2">
      <c r="A95" s="1">
        <v>45559</v>
      </c>
      <c r="B95">
        <v>272.77999999999997</v>
      </c>
      <c r="C95" s="2">
        <f t="shared" si="8"/>
        <v>-5.4914596542286052E-2</v>
      </c>
      <c r="T95" s="1">
        <v>45559</v>
      </c>
      <c r="U95">
        <v>5732.93</v>
      </c>
      <c r="V95" s="3">
        <f t="shared" si="9"/>
        <v>2.5111172898120652E-3</v>
      </c>
      <c r="Z95">
        <f t="shared" si="6"/>
        <v>-5.506975527244478E-2</v>
      </c>
      <c r="AA95">
        <f t="shared" si="7"/>
        <v>2.355958559653335E-3</v>
      </c>
    </row>
    <row r="96" spans="1:27" x14ac:dyDescent="0.2">
      <c r="A96" s="1">
        <v>45560</v>
      </c>
      <c r="B96">
        <v>269.63</v>
      </c>
      <c r="C96" s="2">
        <f t="shared" si="8"/>
        <v>-1.1547767431629804E-2</v>
      </c>
      <c r="T96" s="1">
        <v>45560</v>
      </c>
      <c r="U96">
        <v>5722.26</v>
      </c>
      <c r="V96" s="3">
        <f t="shared" si="9"/>
        <v>-1.8611774432968956E-3</v>
      </c>
      <c r="Z96">
        <f t="shared" si="6"/>
        <v>-1.1702926161788533E-2</v>
      </c>
      <c r="AA96">
        <f t="shared" si="7"/>
        <v>-2.0163361734556258E-3</v>
      </c>
    </row>
    <row r="97" spans="1:27" x14ac:dyDescent="0.2">
      <c r="A97" s="1">
        <v>45561</v>
      </c>
      <c r="B97">
        <v>271.69</v>
      </c>
      <c r="C97" s="2">
        <f t="shared" si="8"/>
        <v>7.640099395467872E-3</v>
      </c>
      <c r="T97" s="1">
        <v>45561</v>
      </c>
      <c r="U97">
        <v>5745.37</v>
      </c>
      <c r="V97" s="3">
        <f t="shared" si="9"/>
        <v>4.03861411400385E-3</v>
      </c>
      <c r="Z97">
        <f t="shared" si="6"/>
        <v>7.4849406653091418E-3</v>
      </c>
      <c r="AA97">
        <f t="shared" si="7"/>
        <v>3.8834553838451198E-3</v>
      </c>
    </row>
    <row r="98" spans="1:27" x14ac:dyDescent="0.2">
      <c r="A98" s="1">
        <v>45562</v>
      </c>
      <c r="B98">
        <v>275.17</v>
      </c>
      <c r="C98" s="2">
        <f t="shared" si="8"/>
        <v>1.2808715815819566E-2</v>
      </c>
      <c r="T98" s="1">
        <v>45562</v>
      </c>
      <c r="U98">
        <v>5738.17</v>
      </c>
      <c r="V98" s="3">
        <f t="shared" si="9"/>
        <v>-1.2531829977877522E-3</v>
      </c>
      <c r="Z98">
        <f t="shared" ref="Z98:Z129" si="10">C98-($AD$16/252)</f>
        <v>1.2653557085660837E-2</v>
      </c>
      <c r="AA98">
        <f t="shared" ref="AA98:AA129" si="11">V98-($AD$16/252)</f>
        <v>-1.4083417279464824E-3</v>
      </c>
    </row>
    <row r="99" spans="1:27" x14ac:dyDescent="0.2">
      <c r="A99" s="1">
        <v>45565</v>
      </c>
      <c r="B99">
        <v>274.95</v>
      </c>
      <c r="C99" s="2">
        <f t="shared" si="8"/>
        <v>-7.9950576007568875E-4</v>
      </c>
      <c r="T99" s="1">
        <v>45565</v>
      </c>
      <c r="U99">
        <v>5762.48</v>
      </c>
      <c r="V99" s="3">
        <f t="shared" si="9"/>
        <v>4.2365423122701995E-3</v>
      </c>
      <c r="Z99">
        <f t="shared" si="10"/>
        <v>-9.5466449023441885E-4</v>
      </c>
      <c r="AA99">
        <f t="shared" si="11"/>
        <v>4.0813835821114693E-3</v>
      </c>
    </row>
    <row r="100" spans="1:27" x14ac:dyDescent="0.2">
      <c r="A100" s="1">
        <v>45566</v>
      </c>
      <c r="B100">
        <v>277.60000000000002</v>
      </c>
      <c r="C100" s="2">
        <f t="shared" si="8"/>
        <v>9.6381160210948693E-3</v>
      </c>
      <c r="T100" s="1">
        <v>45566</v>
      </c>
      <c r="U100">
        <v>5708.75</v>
      </c>
      <c r="V100" s="3">
        <f t="shared" si="9"/>
        <v>-9.3241104524440111E-3</v>
      </c>
      <c r="Z100">
        <f t="shared" si="10"/>
        <v>9.48295729093614E-3</v>
      </c>
      <c r="AA100">
        <f t="shared" si="11"/>
        <v>-9.4792691826027405E-3</v>
      </c>
    </row>
    <row r="101" spans="1:27" x14ac:dyDescent="0.2">
      <c r="A101" s="1">
        <v>45567</v>
      </c>
      <c r="B101">
        <v>277</v>
      </c>
      <c r="C101" s="2">
        <f t="shared" si="8"/>
        <v>-2.1613832853026754E-3</v>
      </c>
      <c r="T101" s="1">
        <v>45567</v>
      </c>
      <c r="U101">
        <v>5709.54</v>
      </c>
      <c r="V101" s="3">
        <f t="shared" si="9"/>
        <v>1.3838405955769015E-4</v>
      </c>
      <c r="Z101">
        <f t="shared" si="10"/>
        <v>-2.3165420154614056E-3</v>
      </c>
      <c r="AA101">
        <f t="shared" si="11"/>
        <v>-1.6774670601040002E-5</v>
      </c>
    </row>
    <row r="102" spans="1:27" x14ac:dyDescent="0.2">
      <c r="A102" s="1">
        <v>45568</v>
      </c>
      <c r="B102">
        <v>276.86</v>
      </c>
      <c r="C102" s="2">
        <f t="shared" si="8"/>
        <v>-5.0541516245482439E-4</v>
      </c>
      <c r="T102" s="1">
        <v>45568</v>
      </c>
      <c r="U102">
        <v>5699.94</v>
      </c>
      <c r="V102" s="3">
        <f t="shared" si="9"/>
        <v>-1.6813963997100228E-3</v>
      </c>
      <c r="Z102">
        <f t="shared" si="10"/>
        <v>-6.6057389261355449E-4</v>
      </c>
      <c r="AA102">
        <f t="shared" si="11"/>
        <v>-1.836555129868753E-3</v>
      </c>
    </row>
    <row r="103" spans="1:27" x14ac:dyDescent="0.2">
      <c r="A103" s="1">
        <v>45569</v>
      </c>
      <c r="B103">
        <v>277.93</v>
      </c>
      <c r="C103" s="2">
        <f t="shared" si="8"/>
        <v>3.8647691974282783E-3</v>
      </c>
      <c r="T103" s="1">
        <v>45569</v>
      </c>
      <c r="U103">
        <v>5751.07</v>
      </c>
      <c r="V103" s="3">
        <f t="shared" si="9"/>
        <v>8.9702698624897995E-3</v>
      </c>
      <c r="Z103">
        <f t="shared" si="10"/>
        <v>3.709610467269548E-3</v>
      </c>
      <c r="AA103">
        <f t="shared" si="11"/>
        <v>8.8151111323310702E-3</v>
      </c>
    </row>
    <row r="104" spans="1:27" x14ac:dyDescent="0.2">
      <c r="A104" s="1">
        <v>45572</v>
      </c>
      <c r="B104">
        <v>273.79000000000002</v>
      </c>
      <c r="C104" s="2">
        <f t="shared" si="8"/>
        <v>-1.4895837081279409E-2</v>
      </c>
      <c r="T104" s="1">
        <v>45572</v>
      </c>
      <c r="U104">
        <v>5695.94</v>
      </c>
      <c r="V104" s="3">
        <f t="shared" si="9"/>
        <v>-9.586042249529237E-3</v>
      </c>
      <c r="Z104">
        <f t="shared" si="10"/>
        <v>-1.5050995811438138E-2</v>
      </c>
      <c r="AA104">
        <f t="shared" si="11"/>
        <v>-9.7412009796879664E-3</v>
      </c>
    </row>
    <row r="105" spans="1:27" x14ac:dyDescent="0.2">
      <c r="A105" s="1">
        <v>45573</v>
      </c>
      <c r="B105">
        <v>274.95999999999998</v>
      </c>
      <c r="C105" s="2">
        <f t="shared" si="8"/>
        <v>4.2733481865661962E-3</v>
      </c>
      <c r="T105" s="1">
        <v>45573</v>
      </c>
      <c r="U105">
        <v>5751.13</v>
      </c>
      <c r="V105" s="3">
        <f t="shared" si="9"/>
        <v>9.6893576828408507E-3</v>
      </c>
      <c r="Z105">
        <f t="shared" si="10"/>
        <v>4.118189456407466E-3</v>
      </c>
      <c r="AA105">
        <f t="shared" si="11"/>
        <v>9.5341989526821214E-3</v>
      </c>
    </row>
    <row r="106" spans="1:27" x14ac:dyDescent="0.2">
      <c r="A106" s="1">
        <v>45574</v>
      </c>
      <c r="B106">
        <v>276.93</v>
      </c>
      <c r="C106" s="2">
        <f t="shared" si="8"/>
        <v>7.1646784986908185E-3</v>
      </c>
      <c r="T106" s="1">
        <v>45574</v>
      </c>
      <c r="U106">
        <v>5792.04</v>
      </c>
      <c r="V106" s="3">
        <f t="shared" si="9"/>
        <v>7.1133846739683945E-3</v>
      </c>
      <c r="Z106">
        <f t="shared" si="10"/>
        <v>7.0095197685320883E-3</v>
      </c>
      <c r="AA106">
        <f t="shared" si="11"/>
        <v>6.9582259438096643E-3</v>
      </c>
    </row>
    <row r="107" spans="1:27" x14ac:dyDescent="0.2">
      <c r="A107" s="1">
        <v>45575</v>
      </c>
      <c r="B107">
        <v>277.47000000000003</v>
      </c>
      <c r="C107" s="2">
        <f t="shared" si="8"/>
        <v>1.9499512512187933E-3</v>
      </c>
      <c r="T107" s="1">
        <v>45575</v>
      </c>
      <c r="U107">
        <v>5780.05</v>
      </c>
      <c r="V107" s="3">
        <f t="shared" si="9"/>
        <v>-2.0700823889337402E-3</v>
      </c>
      <c r="Z107">
        <f t="shared" si="10"/>
        <v>1.7947925210600631E-3</v>
      </c>
      <c r="AA107">
        <f t="shared" si="11"/>
        <v>-2.2252411190924705E-3</v>
      </c>
    </row>
    <row r="108" spans="1:27" x14ac:dyDescent="0.2">
      <c r="A108" s="1">
        <v>45576</v>
      </c>
      <c r="B108">
        <v>277.83999999999997</v>
      </c>
      <c r="C108" s="2">
        <f t="shared" si="8"/>
        <v>1.3334774930621243E-3</v>
      </c>
      <c r="T108" s="1">
        <v>45576</v>
      </c>
      <c r="U108">
        <v>5815.03</v>
      </c>
      <c r="V108" s="3">
        <f t="shared" si="9"/>
        <v>6.0518507625365809E-3</v>
      </c>
      <c r="Z108">
        <f t="shared" si="10"/>
        <v>1.1783187629033941E-3</v>
      </c>
      <c r="AA108">
        <f t="shared" si="11"/>
        <v>5.8966920323778507E-3</v>
      </c>
    </row>
    <row r="109" spans="1:27" x14ac:dyDescent="0.2">
      <c r="A109" s="1">
        <v>45579</v>
      </c>
      <c r="B109">
        <v>280.68</v>
      </c>
      <c r="C109" s="2">
        <f t="shared" si="8"/>
        <v>1.0221710336884654E-2</v>
      </c>
      <c r="T109" s="1">
        <v>45579</v>
      </c>
      <c r="U109">
        <v>5859.85</v>
      </c>
      <c r="V109" s="3">
        <f t="shared" si="9"/>
        <v>7.7076128584032452E-3</v>
      </c>
      <c r="Z109">
        <f t="shared" si="10"/>
        <v>1.0066551606725925E-2</v>
      </c>
      <c r="AA109">
        <f t="shared" si="11"/>
        <v>7.5524541282445149E-3</v>
      </c>
    </row>
    <row r="110" spans="1:27" x14ac:dyDescent="0.2">
      <c r="A110" s="1">
        <v>45580</v>
      </c>
      <c r="B110">
        <v>279.29000000000002</v>
      </c>
      <c r="C110" s="2">
        <f t="shared" si="8"/>
        <v>-4.9522588000569558E-3</v>
      </c>
      <c r="T110" s="1">
        <v>45580</v>
      </c>
      <c r="U110">
        <v>5815.26</v>
      </c>
      <c r="V110" s="3">
        <f t="shared" si="9"/>
        <v>-7.6094097971791327E-3</v>
      </c>
      <c r="Z110">
        <f t="shared" si="10"/>
        <v>-5.107417530215686E-3</v>
      </c>
      <c r="AA110">
        <f t="shared" si="11"/>
        <v>-7.764568527337863E-3</v>
      </c>
    </row>
    <row r="111" spans="1:27" x14ac:dyDescent="0.2">
      <c r="A111" s="1">
        <v>45581</v>
      </c>
      <c r="B111">
        <v>287.52</v>
      </c>
      <c r="C111" s="2">
        <f t="shared" si="8"/>
        <v>2.9467578502631531E-2</v>
      </c>
      <c r="T111" s="1">
        <v>45581</v>
      </c>
      <c r="U111">
        <v>5842.47</v>
      </c>
      <c r="V111" s="3">
        <f t="shared" si="9"/>
        <v>4.6790685197222537E-3</v>
      </c>
      <c r="Z111">
        <f t="shared" si="10"/>
        <v>2.93124197724728E-2</v>
      </c>
      <c r="AA111">
        <f t="shared" si="11"/>
        <v>4.5239097895635235E-3</v>
      </c>
    </row>
    <row r="112" spans="1:27" x14ac:dyDescent="0.2">
      <c r="A112" s="1">
        <v>45582</v>
      </c>
      <c r="B112">
        <v>290.39</v>
      </c>
      <c r="C112" s="2">
        <f t="shared" si="8"/>
        <v>9.981914301613817E-3</v>
      </c>
      <c r="T112" s="1">
        <v>45582</v>
      </c>
      <c r="U112">
        <v>5841.47</v>
      </c>
      <c r="V112" s="3">
        <f t="shared" si="9"/>
        <v>-1.7116048520574346E-4</v>
      </c>
      <c r="Z112">
        <f t="shared" si="10"/>
        <v>9.8267555714550876E-3</v>
      </c>
      <c r="AA112">
        <f t="shared" si="11"/>
        <v>-3.2631921536447359E-4</v>
      </c>
    </row>
    <row r="113" spans="1:27" x14ac:dyDescent="0.2">
      <c r="A113" s="1">
        <v>45583</v>
      </c>
      <c r="B113">
        <v>290.62</v>
      </c>
      <c r="C113" s="2">
        <f t="shared" si="8"/>
        <v>7.9203829332972282E-4</v>
      </c>
      <c r="T113" s="1">
        <v>45583</v>
      </c>
      <c r="U113">
        <v>5864.67</v>
      </c>
      <c r="V113" s="3">
        <f t="shared" si="9"/>
        <v>3.9716030382762934E-3</v>
      </c>
      <c r="Z113">
        <f t="shared" si="10"/>
        <v>6.3687956317099261E-4</v>
      </c>
      <c r="AA113">
        <f t="shared" si="11"/>
        <v>3.8164443081175631E-3</v>
      </c>
    </row>
    <row r="114" spans="1:27" x14ac:dyDescent="0.2">
      <c r="A114" s="1">
        <v>45586</v>
      </c>
      <c r="B114">
        <v>286.85000000000002</v>
      </c>
      <c r="C114" s="2">
        <f t="shared" si="8"/>
        <v>-1.2972266189525778E-2</v>
      </c>
      <c r="T114" s="1">
        <v>45586</v>
      </c>
      <c r="U114">
        <v>5853.98</v>
      </c>
      <c r="V114" s="3">
        <f t="shared" si="9"/>
        <v>-1.8227794573267566E-3</v>
      </c>
      <c r="Z114">
        <f t="shared" si="10"/>
        <v>-1.3127424919684508E-2</v>
      </c>
      <c r="AA114">
        <f t="shared" si="11"/>
        <v>-1.9779381874854866E-3</v>
      </c>
    </row>
    <row r="115" spans="1:27" x14ac:dyDescent="0.2">
      <c r="A115" s="1">
        <v>45587</v>
      </c>
      <c r="B115">
        <v>284.79000000000002</v>
      </c>
      <c r="C115" s="2">
        <f t="shared" si="8"/>
        <v>-7.1814537214572151E-3</v>
      </c>
      <c r="T115" s="1">
        <v>45587</v>
      </c>
      <c r="U115">
        <v>5851.2</v>
      </c>
      <c r="V115" s="3">
        <f t="shared" si="9"/>
        <v>-4.748905872585396E-4</v>
      </c>
      <c r="Z115">
        <f t="shared" si="10"/>
        <v>-7.3366124516159453E-3</v>
      </c>
      <c r="AA115">
        <f t="shared" si="11"/>
        <v>-6.300493174172697E-4</v>
      </c>
    </row>
    <row r="116" spans="1:27" x14ac:dyDescent="0.2">
      <c r="A116" s="1">
        <v>45588</v>
      </c>
      <c r="B116">
        <v>283.76</v>
      </c>
      <c r="C116" s="2">
        <f t="shared" si="8"/>
        <v>-3.6167000245796183E-3</v>
      </c>
      <c r="T116" s="1">
        <v>45588</v>
      </c>
      <c r="U116">
        <v>5797.42</v>
      </c>
      <c r="V116" s="3">
        <f t="shared" si="9"/>
        <v>-9.1912770030078868E-3</v>
      </c>
      <c r="Z116">
        <f t="shared" si="10"/>
        <v>-3.7718587547383485E-3</v>
      </c>
      <c r="AA116">
        <f t="shared" si="11"/>
        <v>-9.3464357331666161E-3</v>
      </c>
    </row>
    <row r="117" spans="1:27" x14ac:dyDescent="0.2">
      <c r="A117" s="1">
        <v>45589</v>
      </c>
      <c r="B117">
        <v>283.22000000000003</v>
      </c>
      <c r="C117" s="2">
        <f t="shared" si="8"/>
        <v>-1.903016633774893E-3</v>
      </c>
      <c r="T117" s="1">
        <v>45589</v>
      </c>
      <c r="U117">
        <v>5809.86</v>
      </c>
      <c r="V117" s="3">
        <f t="shared" si="9"/>
        <v>2.1457820892741251E-3</v>
      </c>
      <c r="Z117">
        <f t="shared" si="10"/>
        <v>-2.058175363933623E-3</v>
      </c>
      <c r="AA117">
        <f t="shared" si="11"/>
        <v>1.9906233591153949E-3</v>
      </c>
    </row>
    <row r="118" spans="1:27" x14ac:dyDescent="0.2">
      <c r="A118" s="1">
        <v>45590</v>
      </c>
      <c r="B118">
        <v>281.73</v>
      </c>
      <c r="C118" s="2">
        <f t="shared" si="8"/>
        <v>-5.2609279005720253E-3</v>
      </c>
      <c r="T118" s="1">
        <v>45590</v>
      </c>
      <c r="U118">
        <v>5808.12</v>
      </c>
      <c r="V118" s="3">
        <f t="shared" si="9"/>
        <v>-2.9949086552856383E-4</v>
      </c>
      <c r="Z118">
        <f t="shared" si="10"/>
        <v>-5.4160866307307555E-3</v>
      </c>
      <c r="AA118">
        <f t="shared" si="11"/>
        <v>-4.5464959568729398E-4</v>
      </c>
    </row>
    <row r="119" spans="1:27" x14ac:dyDescent="0.2">
      <c r="A119" s="1">
        <v>45593</v>
      </c>
      <c r="B119">
        <v>284.19</v>
      </c>
      <c r="C119" s="2">
        <f t="shared" si="8"/>
        <v>8.7317644553294976E-3</v>
      </c>
      <c r="T119" s="1">
        <v>45593</v>
      </c>
      <c r="U119">
        <v>5823.52</v>
      </c>
      <c r="V119" s="3">
        <f t="shared" si="9"/>
        <v>2.6514603692762108E-3</v>
      </c>
      <c r="Z119">
        <f t="shared" si="10"/>
        <v>8.5766057251707682E-3</v>
      </c>
      <c r="AA119">
        <f t="shared" si="11"/>
        <v>2.4963016391174805E-3</v>
      </c>
    </row>
    <row r="120" spans="1:27" x14ac:dyDescent="0.2">
      <c r="A120" s="1">
        <v>45594</v>
      </c>
      <c r="B120">
        <v>281.88</v>
      </c>
      <c r="C120" s="2">
        <f t="shared" si="8"/>
        <v>-8.1283648263485771E-3</v>
      </c>
      <c r="T120" s="1">
        <v>45594</v>
      </c>
      <c r="U120">
        <v>5832.92</v>
      </c>
      <c r="V120" s="3">
        <f t="shared" si="9"/>
        <v>1.6141440228589642E-3</v>
      </c>
      <c r="Z120">
        <f t="shared" si="10"/>
        <v>-8.2835235565073065E-3</v>
      </c>
      <c r="AA120">
        <f t="shared" si="11"/>
        <v>1.4589852927002339E-3</v>
      </c>
    </row>
    <row r="121" spans="1:27" x14ac:dyDescent="0.2">
      <c r="A121" s="1">
        <v>45595</v>
      </c>
      <c r="B121">
        <v>290.16000000000003</v>
      </c>
      <c r="C121" s="2">
        <f t="shared" si="8"/>
        <v>2.9374201787994998E-2</v>
      </c>
      <c r="T121" s="1">
        <v>45595</v>
      </c>
      <c r="U121">
        <v>5813.67</v>
      </c>
      <c r="V121" s="3">
        <f t="shared" si="9"/>
        <v>-3.3002338451410271E-3</v>
      </c>
      <c r="Z121">
        <f t="shared" si="10"/>
        <v>2.9219043057836267E-2</v>
      </c>
      <c r="AA121">
        <f t="shared" si="11"/>
        <v>-3.4553925752997573E-3</v>
      </c>
    </row>
    <row r="122" spans="1:27" x14ac:dyDescent="0.2">
      <c r="A122" s="1">
        <v>45596</v>
      </c>
      <c r="B122">
        <v>289.85000000000002</v>
      </c>
      <c r="C122" s="2">
        <f t="shared" si="8"/>
        <v>-1.0683760683760761E-3</v>
      </c>
      <c r="T122" s="1">
        <v>45596</v>
      </c>
      <c r="U122">
        <v>5705.45</v>
      </c>
      <c r="V122" s="3">
        <f t="shared" si="9"/>
        <v>-1.8614747655095704E-2</v>
      </c>
      <c r="Z122">
        <f t="shared" si="10"/>
        <v>-1.2235347985348063E-3</v>
      </c>
      <c r="AA122">
        <f t="shared" si="11"/>
        <v>-1.8769906385254435E-2</v>
      </c>
    </row>
    <row r="123" spans="1:27" x14ac:dyDescent="0.2">
      <c r="A123" s="1">
        <v>45597</v>
      </c>
      <c r="B123">
        <v>290.74</v>
      </c>
      <c r="C123" s="2">
        <f t="shared" si="8"/>
        <v>3.0705537346903096E-3</v>
      </c>
      <c r="T123" s="1">
        <v>45597</v>
      </c>
      <c r="U123">
        <v>5728.8</v>
      </c>
      <c r="V123" s="3">
        <f t="shared" si="9"/>
        <v>4.0925781489628979E-3</v>
      </c>
      <c r="Z123">
        <f t="shared" si="10"/>
        <v>2.9153950045315794E-3</v>
      </c>
      <c r="AA123">
        <f t="shared" si="11"/>
        <v>3.9374194188041677E-3</v>
      </c>
    </row>
    <row r="124" spans="1:27" x14ac:dyDescent="0.2">
      <c r="A124" s="1">
        <v>45600</v>
      </c>
      <c r="B124">
        <v>291.85000000000002</v>
      </c>
      <c r="C124" s="2">
        <f t="shared" si="8"/>
        <v>3.8178441218958987E-3</v>
      </c>
      <c r="T124" s="1">
        <v>45600</v>
      </c>
      <c r="U124">
        <v>5712.69</v>
      </c>
      <c r="V124" s="3">
        <f t="shared" si="9"/>
        <v>-2.81210724759122E-3</v>
      </c>
      <c r="Z124">
        <f t="shared" si="10"/>
        <v>3.6626853917371685E-3</v>
      </c>
      <c r="AA124">
        <f t="shared" si="11"/>
        <v>-2.9672659777499502E-3</v>
      </c>
    </row>
    <row r="125" spans="1:27" x14ac:dyDescent="0.2">
      <c r="A125" s="1">
        <v>45601</v>
      </c>
      <c r="B125">
        <v>293.29000000000002</v>
      </c>
      <c r="C125" s="2">
        <f t="shared" si="8"/>
        <v>4.9340414596539236E-3</v>
      </c>
      <c r="T125" s="1">
        <v>45601</v>
      </c>
      <c r="U125">
        <v>5782.76</v>
      </c>
      <c r="V125" s="3">
        <f t="shared" si="9"/>
        <v>1.2265675189796861E-2</v>
      </c>
      <c r="Z125">
        <f t="shared" si="10"/>
        <v>4.7788827294951933E-3</v>
      </c>
      <c r="AA125">
        <f t="shared" si="11"/>
        <v>1.2110516459638131E-2</v>
      </c>
    </row>
    <row r="126" spans="1:27" x14ac:dyDescent="0.2">
      <c r="A126" s="1">
        <v>45602</v>
      </c>
      <c r="B126">
        <v>307.39999999999998</v>
      </c>
      <c r="C126" s="2">
        <f t="shared" si="8"/>
        <v>4.8109379794742252E-2</v>
      </c>
      <c r="T126" s="1">
        <v>45602</v>
      </c>
      <c r="U126">
        <v>5929.04</v>
      </c>
      <c r="V126" s="3">
        <f t="shared" si="9"/>
        <v>2.5295879476236217E-2</v>
      </c>
      <c r="Z126">
        <f t="shared" si="10"/>
        <v>4.7954221064583524E-2</v>
      </c>
      <c r="AA126">
        <f t="shared" si="11"/>
        <v>2.5140720746077486E-2</v>
      </c>
    </row>
    <row r="127" spans="1:27" x14ac:dyDescent="0.2">
      <c r="A127" s="1">
        <v>45603</v>
      </c>
      <c r="B127">
        <v>305.8</v>
      </c>
      <c r="C127" s="2">
        <f t="shared" si="8"/>
        <v>-5.2049446974624788E-3</v>
      </c>
      <c r="T127" s="1">
        <v>45603</v>
      </c>
      <c r="U127">
        <v>5973.1</v>
      </c>
      <c r="V127" s="3">
        <f t="shared" si="9"/>
        <v>7.4312198939457987E-3</v>
      </c>
      <c r="Z127">
        <f t="shared" si="10"/>
        <v>-5.360103427621209E-3</v>
      </c>
      <c r="AA127">
        <f t="shared" si="11"/>
        <v>7.2760611637870684E-3</v>
      </c>
    </row>
    <row r="128" spans="1:27" x14ac:dyDescent="0.2">
      <c r="A128" s="1">
        <v>45604</v>
      </c>
      <c r="B128">
        <v>307.87</v>
      </c>
      <c r="C128" s="2">
        <f t="shared" si="8"/>
        <v>6.7691301504250916E-3</v>
      </c>
      <c r="T128" s="1">
        <v>45604</v>
      </c>
      <c r="U128">
        <v>5995.54</v>
      </c>
      <c r="V128" s="3">
        <f t="shared" si="9"/>
        <v>3.7568431802580903E-3</v>
      </c>
      <c r="Z128">
        <f t="shared" si="10"/>
        <v>6.6139714202663614E-3</v>
      </c>
      <c r="AA128">
        <f t="shared" si="11"/>
        <v>3.6016844500993601E-3</v>
      </c>
    </row>
    <row r="129" spans="1:27" x14ac:dyDescent="0.2">
      <c r="A129" s="1">
        <v>45607</v>
      </c>
      <c r="B129">
        <v>310.92</v>
      </c>
      <c r="C129" s="2">
        <f t="shared" si="8"/>
        <v>9.9067788352226963E-3</v>
      </c>
      <c r="T129" s="1">
        <v>45607</v>
      </c>
      <c r="U129">
        <v>6001.35</v>
      </c>
      <c r="V129" s="3">
        <f t="shared" si="9"/>
        <v>9.6905366322306251E-4</v>
      </c>
      <c r="Z129">
        <f t="shared" si="10"/>
        <v>9.751620105063967E-3</v>
      </c>
      <c r="AA129">
        <f t="shared" si="11"/>
        <v>8.138949330643323E-4</v>
      </c>
    </row>
    <row r="130" spans="1:27" x14ac:dyDescent="0.2">
      <c r="A130" s="1">
        <v>45608</v>
      </c>
      <c r="B130">
        <v>309.85000000000002</v>
      </c>
      <c r="C130" s="2">
        <f t="shared" si="8"/>
        <v>-3.4413997169689733E-3</v>
      </c>
      <c r="T130" s="1">
        <v>45608</v>
      </c>
      <c r="U130">
        <v>5983.99</v>
      </c>
      <c r="V130" s="3">
        <f t="shared" si="9"/>
        <v>-2.8926824797754808E-3</v>
      </c>
      <c r="Z130">
        <f t="shared" ref="Z130:Z161" si="12">C130-($AD$16/252)</f>
        <v>-3.5965584471277035E-3</v>
      </c>
      <c r="AA130">
        <f t="shared" ref="AA130:AA161" si="13">V130-($AD$16/252)</f>
        <v>-3.047841209934211E-3</v>
      </c>
    </row>
    <row r="131" spans="1:27" x14ac:dyDescent="0.2">
      <c r="A131" s="1">
        <v>45609</v>
      </c>
      <c r="B131">
        <v>309.48</v>
      </c>
      <c r="C131" s="2">
        <f t="shared" si="8"/>
        <v>-1.1941261900919947E-3</v>
      </c>
      <c r="T131" s="1">
        <v>45609</v>
      </c>
      <c r="U131">
        <v>5985.38</v>
      </c>
      <c r="V131" s="3">
        <f t="shared" si="9"/>
        <v>2.3228648443602469E-4</v>
      </c>
      <c r="Z131">
        <f t="shared" si="12"/>
        <v>-1.3492849202507249E-3</v>
      </c>
      <c r="AA131">
        <f t="shared" si="13"/>
        <v>7.7127754277294536E-5</v>
      </c>
    </row>
    <row r="132" spans="1:27" x14ac:dyDescent="0.2">
      <c r="A132" s="1">
        <v>45610</v>
      </c>
      <c r="B132">
        <v>308.25</v>
      </c>
      <c r="C132" s="2">
        <f t="shared" ref="C132:C189" si="14">(B132-B131)/B131</f>
        <v>-3.9744086855370885E-3</v>
      </c>
      <c r="T132" s="1">
        <v>45610</v>
      </c>
      <c r="U132">
        <v>5949.17</v>
      </c>
      <c r="V132" s="3">
        <f t="shared" ref="V132:V189" si="15">(U132-U131)/U131</f>
        <v>-6.0497412027306595E-3</v>
      </c>
      <c r="Z132">
        <f t="shared" si="12"/>
        <v>-4.1295674156958187E-3</v>
      </c>
      <c r="AA132">
        <f t="shared" si="13"/>
        <v>-6.2048999328893897E-3</v>
      </c>
    </row>
    <row r="133" spans="1:27" x14ac:dyDescent="0.2">
      <c r="A133" s="1">
        <v>45611</v>
      </c>
      <c r="B133">
        <v>309.64</v>
      </c>
      <c r="C133" s="2">
        <f t="shared" si="14"/>
        <v>4.5093268450932238E-3</v>
      </c>
      <c r="T133" s="1">
        <v>45611</v>
      </c>
      <c r="U133">
        <v>5870.62</v>
      </c>
      <c r="V133" s="3">
        <f t="shared" si="15"/>
        <v>-1.3203522508181844E-2</v>
      </c>
      <c r="Z133">
        <f t="shared" si="12"/>
        <v>4.3541681149344936E-3</v>
      </c>
      <c r="AA133">
        <f t="shared" si="13"/>
        <v>-1.3358681238340574E-2</v>
      </c>
    </row>
    <row r="134" spans="1:27" x14ac:dyDescent="0.2">
      <c r="A134" s="1">
        <v>45614</v>
      </c>
      <c r="B134">
        <v>312.16000000000003</v>
      </c>
      <c r="C134" s="2">
        <f t="shared" si="14"/>
        <v>8.1384834000776344E-3</v>
      </c>
      <c r="T134" s="1">
        <v>45614</v>
      </c>
      <c r="U134">
        <v>5893.62</v>
      </c>
      <c r="V134" s="3">
        <f t="shared" si="15"/>
        <v>3.9178144727473416E-3</v>
      </c>
      <c r="Z134">
        <f t="shared" si="12"/>
        <v>7.983324669918905E-3</v>
      </c>
      <c r="AA134">
        <f t="shared" si="13"/>
        <v>3.7626557425886114E-3</v>
      </c>
    </row>
    <row r="135" spans="1:27" x14ac:dyDescent="0.2">
      <c r="A135" s="1">
        <v>45615</v>
      </c>
      <c r="B135">
        <v>311.85000000000002</v>
      </c>
      <c r="C135" s="2">
        <f t="shared" si="14"/>
        <v>-9.9308047155305694E-4</v>
      </c>
      <c r="T135" s="1">
        <v>45615</v>
      </c>
      <c r="U135">
        <v>5916.98</v>
      </c>
      <c r="V135" s="3">
        <f t="shared" si="15"/>
        <v>3.9636081050355597E-3</v>
      </c>
      <c r="Z135">
        <f t="shared" si="12"/>
        <v>-1.1482392017117871E-3</v>
      </c>
      <c r="AA135">
        <f t="shared" si="13"/>
        <v>3.8084493748768294E-3</v>
      </c>
    </row>
    <row r="136" spans="1:27" x14ac:dyDescent="0.2">
      <c r="A136" s="1">
        <v>45616</v>
      </c>
      <c r="B136">
        <v>307.39</v>
      </c>
      <c r="C136" s="2">
        <f t="shared" si="14"/>
        <v>-1.4301747635081083E-2</v>
      </c>
      <c r="T136" s="1">
        <v>45616</v>
      </c>
      <c r="U136">
        <v>5917.11</v>
      </c>
      <c r="V136" s="3">
        <f t="shared" si="15"/>
        <v>2.1970667468896151E-5</v>
      </c>
      <c r="Z136">
        <f t="shared" si="12"/>
        <v>-1.4456906365239813E-2</v>
      </c>
      <c r="AA136">
        <f t="shared" si="13"/>
        <v>-1.33188062689834E-4</v>
      </c>
    </row>
    <row r="137" spans="1:27" x14ac:dyDescent="0.2">
      <c r="A137" s="1">
        <v>45617</v>
      </c>
      <c r="B137">
        <v>309.89999999999998</v>
      </c>
      <c r="C137" s="2">
        <f t="shared" si="14"/>
        <v>8.1655226259799967E-3</v>
      </c>
      <c r="T137" s="1">
        <v>45617</v>
      </c>
      <c r="U137">
        <v>5948.71</v>
      </c>
      <c r="V137" s="3">
        <f t="shared" si="15"/>
        <v>5.3404449131417816E-3</v>
      </c>
      <c r="Z137">
        <f t="shared" si="12"/>
        <v>8.0103638958212674E-3</v>
      </c>
      <c r="AA137">
        <f t="shared" si="13"/>
        <v>5.1852861829830513E-3</v>
      </c>
    </row>
    <row r="138" spans="1:27" x14ac:dyDescent="0.2">
      <c r="A138" s="1">
        <v>45618</v>
      </c>
      <c r="B138">
        <v>309.92</v>
      </c>
      <c r="C138" s="2">
        <f t="shared" si="14"/>
        <v>6.4536947402512595E-5</v>
      </c>
      <c r="T138" s="1">
        <v>45618</v>
      </c>
      <c r="U138">
        <v>5969.34</v>
      </c>
      <c r="V138" s="3">
        <f t="shared" si="15"/>
        <v>3.4679787718682048E-3</v>
      </c>
      <c r="Z138">
        <f t="shared" si="12"/>
        <v>-9.0621782756217562E-5</v>
      </c>
      <c r="AA138">
        <f t="shared" si="13"/>
        <v>3.3128200417094746E-3</v>
      </c>
    </row>
    <row r="139" spans="1:27" x14ac:dyDescent="0.2">
      <c r="A139" s="1">
        <v>45621</v>
      </c>
      <c r="B139">
        <v>313.19</v>
      </c>
      <c r="C139" s="2">
        <f t="shared" si="14"/>
        <v>1.0551109963861582E-2</v>
      </c>
      <c r="T139" s="1">
        <v>45621</v>
      </c>
      <c r="U139">
        <v>5987.37</v>
      </c>
      <c r="V139" s="3">
        <f t="shared" si="15"/>
        <v>3.0204344198855727E-3</v>
      </c>
      <c r="Z139">
        <f t="shared" si="12"/>
        <v>1.0395951233702853E-2</v>
      </c>
      <c r="AA139">
        <f t="shared" si="13"/>
        <v>2.8652756897268425E-3</v>
      </c>
    </row>
    <row r="140" spans="1:27" x14ac:dyDescent="0.2">
      <c r="A140" s="1">
        <v>45622</v>
      </c>
      <c r="B140">
        <v>311.82</v>
      </c>
      <c r="C140" s="2">
        <f t="shared" si="14"/>
        <v>-4.3743414540694291E-3</v>
      </c>
      <c r="T140" s="1">
        <v>45622</v>
      </c>
      <c r="U140">
        <v>6021.63</v>
      </c>
      <c r="V140" s="3">
        <f t="shared" si="15"/>
        <v>5.7220449045240597E-3</v>
      </c>
      <c r="Z140">
        <f t="shared" si="12"/>
        <v>-4.5295001842281593E-3</v>
      </c>
      <c r="AA140">
        <f t="shared" si="13"/>
        <v>5.5668861743653295E-3</v>
      </c>
    </row>
    <row r="141" spans="1:27" x14ac:dyDescent="0.2">
      <c r="A141" s="1">
        <v>45623</v>
      </c>
      <c r="B141">
        <v>314.7</v>
      </c>
      <c r="C141" s="2">
        <f t="shared" si="14"/>
        <v>9.2360977487011588E-3</v>
      </c>
      <c r="T141" s="1">
        <v>45623</v>
      </c>
      <c r="U141">
        <v>5998.74</v>
      </c>
      <c r="V141" s="3">
        <f t="shared" si="15"/>
        <v>-3.801296326742149E-3</v>
      </c>
      <c r="Z141">
        <f t="shared" si="12"/>
        <v>9.0809390185424294E-3</v>
      </c>
      <c r="AA141">
        <f t="shared" si="13"/>
        <v>-3.9564550569008792E-3</v>
      </c>
    </row>
    <row r="142" spans="1:27" x14ac:dyDescent="0.2">
      <c r="A142" s="1">
        <v>45625</v>
      </c>
      <c r="B142">
        <v>315.08</v>
      </c>
      <c r="C142" s="2">
        <f t="shared" si="14"/>
        <v>1.2074992055926136E-3</v>
      </c>
      <c r="T142" s="1">
        <v>45625</v>
      </c>
      <c r="U142">
        <v>6032.38</v>
      </c>
      <c r="V142" s="3">
        <f t="shared" si="15"/>
        <v>5.6078443139726559E-3</v>
      </c>
      <c r="Z142">
        <f t="shared" si="12"/>
        <v>1.0523404754338834E-3</v>
      </c>
      <c r="AA142">
        <f t="shared" si="13"/>
        <v>5.4526855838139257E-3</v>
      </c>
    </row>
    <row r="143" spans="1:27" x14ac:dyDescent="0.2">
      <c r="A143" s="1">
        <v>45628</v>
      </c>
      <c r="B143">
        <v>316.64999999999998</v>
      </c>
      <c r="C143" s="2">
        <f t="shared" si="14"/>
        <v>4.9828614954931863E-3</v>
      </c>
      <c r="T143" s="1">
        <v>45628</v>
      </c>
      <c r="U143">
        <v>6047.15</v>
      </c>
      <c r="V143" s="3">
        <f t="shared" si="15"/>
        <v>2.4484531809997922E-3</v>
      </c>
      <c r="Z143">
        <f t="shared" si="12"/>
        <v>4.8277027653344561E-3</v>
      </c>
      <c r="AA143">
        <f t="shared" si="13"/>
        <v>2.2932944508410619E-3</v>
      </c>
    </row>
    <row r="144" spans="1:27" x14ac:dyDescent="0.2">
      <c r="A144" s="1">
        <v>45629</v>
      </c>
      <c r="B144">
        <v>313.01</v>
      </c>
      <c r="C144" s="2">
        <f t="shared" si="14"/>
        <v>-1.1495341860097858E-2</v>
      </c>
      <c r="T144" s="1">
        <v>45629</v>
      </c>
      <c r="U144">
        <v>6049.88</v>
      </c>
      <c r="V144" s="3">
        <f t="shared" si="15"/>
        <v>4.5145233705141648E-4</v>
      </c>
      <c r="Z144">
        <f t="shared" si="12"/>
        <v>-1.1650500590256588E-2</v>
      </c>
      <c r="AA144">
        <f t="shared" si="13"/>
        <v>2.9629360689268632E-4</v>
      </c>
    </row>
    <row r="145" spans="1:27" x14ac:dyDescent="0.2">
      <c r="A145" s="1">
        <v>45630</v>
      </c>
      <c r="B145">
        <v>309.89999999999998</v>
      </c>
      <c r="C145" s="2">
        <f t="shared" si="14"/>
        <v>-9.9357847992077378E-3</v>
      </c>
      <c r="T145" s="1">
        <v>45630</v>
      </c>
      <c r="U145">
        <v>6086.49</v>
      </c>
      <c r="V145" s="3">
        <f t="shared" si="15"/>
        <v>6.051359696390618E-3</v>
      </c>
      <c r="Z145">
        <f t="shared" si="12"/>
        <v>-1.0090943529366467E-2</v>
      </c>
      <c r="AA145">
        <f t="shared" si="13"/>
        <v>5.8962009662318878E-3</v>
      </c>
    </row>
    <row r="146" spans="1:27" x14ac:dyDescent="0.2">
      <c r="A146" s="1">
        <v>45631</v>
      </c>
      <c r="B146">
        <v>309.08</v>
      </c>
      <c r="C146" s="2">
        <f t="shared" si="14"/>
        <v>-2.6460148434978808E-3</v>
      </c>
      <c r="T146" s="1">
        <v>45631</v>
      </c>
      <c r="U146">
        <v>6075.11</v>
      </c>
      <c r="V146" s="3">
        <f t="shared" si="15"/>
        <v>-1.8697147288503078E-3</v>
      </c>
      <c r="Z146">
        <f t="shared" si="12"/>
        <v>-2.801173573656611E-3</v>
      </c>
      <c r="AA146">
        <f t="shared" si="13"/>
        <v>-2.0248734590090378E-3</v>
      </c>
    </row>
    <row r="147" spans="1:27" x14ac:dyDescent="0.2">
      <c r="A147" s="1">
        <v>45632</v>
      </c>
      <c r="B147">
        <v>311.01</v>
      </c>
      <c r="C147" s="2">
        <f t="shared" si="14"/>
        <v>6.2443380354600979E-3</v>
      </c>
      <c r="T147" s="1">
        <v>45632</v>
      </c>
      <c r="U147">
        <v>6090.27</v>
      </c>
      <c r="V147" s="3">
        <f t="shared" si="15"/>
        <v>2.4954280663232048E-3</v>
      </c>
      <c r="Z147">
        <f t="shared" si="12"/>
        <v>6.0891793053013676E-3</v>
      </c>
      <c r="AA147">
        <f t="shared" si="13"/>
        <v>2.3402693361644746E-3</v>
      </c>
    </row>
    <row r="148" spans="1:27" x14ac:dyDescent="0.2">
      <c r="A148" s="1">
        <v>45635</v>
      </c>
      <c r="B148">
        <v>308.3</v>
      </c>
      <c r="C148" s="2">
        <f t="shared" si="14"/>
        <v>-8.7135461882253927E-3</v>
      </c>
      <c r="T148" s="1">
        <v>45635</v>
      </c>
      <c r="U148">
        <v>6052.85</v>
      </c>
      <c r="V148" s="3">
        <f t="shared" si="15"/>
        <v>-6.1442267748392223E-3</v>
      </c>
      <c r="Z148">
        <f t="shared" si="12"/>
        <v>-8.868704918384122E-3</v>
      </c>
      <c r="AA148">
        <f t="shared" si="13"/>
        <v>-6.2993855049979525E-3</v>
      </c>
    </row>
    <row r="149" spans="1:27" x14ac:dyDescent="0.2">
      <c r="A149" s="1">
        <v>45636</v>
      </c>
      <c r="B149">
        <v>312.38</v>
      </c>
      <c r="C149" s="2">
        <f t="shared" si="14"/>
        <v>1.3233863120337282E-2</v>
      </c>
      <c r="T149" s="1">
        <v>45636</v>
      </c>
      <c r="U149">
        <v>6034.91</v>
      </c>
      <c r="V149" s="3">
        <f t="shared" si="15"/>
        <v>-2.9638930421207379E-3</v>
      </c>
      <c r="Z149">
        <f t="shared" si="12"/>
        <v>1.3078704390178553E-2</v>
      </c>
      <c r="AA149">
        <f t="shared" si="13"/>
        <v>-3.1190517722794681E-3</v>
      </c>
    </row>
    <row r="150" spans="1:27" x14ac:dyDescent="0.2">
      <c r="A150" s="1">
        <v>45637</v>
      </c>
      <c r="B150">
        <v>313.79000000000002</v>
      </c>
      <c r="C150" s="2">
        <f t="shared" si="14"/>
        <v>4.5137332735771338E-3</v>
      </c>
      <c r="T150" s="1">
        <v>45637</v>
      </c>
      <c r="U150">
        <v>6084.19</v>
      </c>
      <c r="V150" s="3">
        <f t="shared" si="15"/>
        <v>8.1658218598122841E-3</v>
      </c>
      <c r="Z150">
        <f t="shared" si="12"/>
        <v>4.3585745434184036E-3</v>
      </c>
      <c r="AA150">
        <f t="shared" si="13"/>
        <v>8.0106631296535547E-3</v>
      </c>
    </row>
    <row r="151" spans="1:27" x14ac:dyDescent="0.2">
      <c r="A151" s="1">
        <v>45638</v>
      </c>
      <c r="B151">
        <v>314.23</v>
      </c>
      <c r="C151" s="2">
        <f t="shared" si="14"/>
        <v>1.4022116702253026E-3</v>
      </c>
      <c r="T151" s="1">
        <v>45638</v>
      </c>
      <c r="U151">
        <v>6051.25</v>
      </c>
      <c r="V151" s="3">
        <f t="shared" si="15"/>
        <v>-5.4140321061636144E-3</v>
      </c>
      <c r="Z151">
        <f t="shared" si="12"/>
        <v>1.2470529400665723E-3</v>
      </c>
      <c r="AA151">
        <f t="shared" si="13"/>
        <v>-5.5691908363223446E-3</v>
      </c>
    </row>
    <row r="152" spans="1:27" x14ac:dyDescent="0.2">
      <c r="A152" s="1">
        <v>45639</v>
      </c>
      <c r="B152">
        <v>314.74</v>
      </c>
      <c r="C152" s="2">
        <f t="shared" si="14"/>
        <v>1.6230149890207519E-3</v>
      </c>
      <c r="T152" s="1">
        <v>45639</v>
      </c>
      <c r="U152">
        <v>6051.09</v>
      </c>
      <c r="V152" s="3">
        <f t="shared" si="15"/>
        <v>-2.6440818012783223E-5</v>
      </c>
      <c r="Z152">
        <f t="shared" si="12"/>
        <v>1.4678562588620217E-3</v>
      </c>
      <c r="AA152">
        <f t="shared" si="13"/>
        <v>-1.8159954817151337E-4</v>
      </c>
    </row>
    <row r="153" spans="1:27" x14ac:dyDescent="0.2">
      <c r="A153" s="1">
        <v>45642</v>
      </c>
      <c r="B153">
        <v>315.89</v>
      </c>
      <c r="C153" s="2">
        <f t="shared" si="14"/>
        <v>3.6538094935501596E-3</v>
      </c>
      <c r="T153" s="1">
        <v>45642</v>
      </c>
      <c r="U153">
        <v>6074.08</v>
      </c>
      <c r="V153" s="3">
        <f t="shared" si="15"/>
        <v>3.799315495224791E-3</v>
      </c>
      <c r="Z153">
        <f t="shared" si="12"/>
        <v>3.4986507633914293E-3</v>
      </c>
      <c r="AA153">
        <f t="shared" si="13"/>
        <v>3.6441567650660608E-3</v>
      </c>
    </row>
    <row r="154" spans="1:27" x14ac:dyDescent="0.2">
      <c r="A154" s="1">
        <v>45643</v>
      </c>
      <c r="B154">
        <v>318.3</v>
      </c>
      <c r="C154" s="2">
        <f t="shared" si="14"/>
        <v>7.6292380258951697E-3</v>
      </c>
      <c r="T154" s="1">
        <v>45643</v>
      </c>
      <c r="U154">
        <v>6050.61</v>
      </c>
      <c r="V154" s="3">
        <f t="shared" si="15"/>
        <v>-3.8639596449174616E-3</v>
      </c>
      <c r="Z154">
        <f t="shared" si="12"/>
        <v>7.4740792957364395E-3</v>
      </c>
      <c r="AA154">
        <f t="shared" si="13"/>
        <v>-4.0191183750761918E-3</v>
      </c>
    </row>
    <row r="155" spans="1:27" x14ac:dyDescent="0.2">
      <c r="A155" s="1">
        <v>45644</v>
      </c>
      <c r="B155">
        <v>309.77999999999997</v>
      </c>
      <c r="C155" s="2">
        <f t="shared" si="14"/>
        <v>-2.6767200754005776E-2</v>
      </c>
      <c r="T155" s="1">
        <v>45644</v>
      </c>
      <c r="U155">
        <v>5872.16</v>
      </c>
      <c r="V155" s="3">
        <f t="shared" si="15"/>
        <v>-2.9492894104891875E-2</v>
      </c>
      <c r="Z155">
        <f t="shared" si="12"/>
        <v>-2.6922359484164507E-2</v>
      </c>
      <c r="AA155">
        <f t="shared" si="13"/>
        <v>-2.9648052835050606E-2</v>
      </c>
    </row>
    <row r="156" spans="1:27" x14ac:dyDescent="0.2">
      <c r="A156" s="1">
        <v>45645</v>
      </c>
      <c r="B156">
        <v>314.88</v>
      </c>
      <c r="C156" s="2">
        <f t="shared" si="14"/>
        <v>1.646329653302351E-2</v>
      </c>
      <c r="T156" s="1">
        <v>45645</v>
      </c>
      <c r="U156">
        <v>5867.08</v>
      </c>
      <c r="V156" s="3">
        <f t="shared" si="15"/>
        <v>-8.6509904362277719E-4</v>
      </c>
      <c r="Z156">
        <f t="shared" si="12"/>
        <v>1.6308137802864778E-2</v>
      </c>
      <c r="AA156">
        <f t="shared" si="13"/>
        <v>-1.0202577737815073E-3</v>
      </c>
    </row>
    <row r="157" spans="1:27" x14ac:dyDescent="0.2">
      <c r="A157" s="1">
        <v>45646</v>
      </c>
      <c r="B157">
        <v>317.70999999999998</v>
      </c>
      <c r="C157" s="2">
        <f t="shared" si="14"/>
        <v>8.9875508130080797E-3</v>
      </c>
      <c r="T157" s="1">
        <v>45646</v>
      </c>
      <c r="U157">
        <v>5930.85</v>
      </c>
      <c r="V157" s="3">
        <f t="shared" si="15"/>
        <v>1.0869120584686153E-2</v>
      </c>
      <c r="Z157">
        <f t="shared" si="12"/>
        <v>8.8323920828493503E-3</v>
      </c>
      <c r="AA157">
        <f t="shared" si="13"/>
        <v>1.0713961854527424E-2</v>
      </c>
    </row>
    <row r="158" spans="1:27" x14ac:dyDescent="0.2">
      <c r="A158" s="1">
        <v>45649</v>
      </c>
      <c r="B158">
        <v>317.22000000000003</v>
      </c>
      <c r="C158" s="2">
        <f t="shared" si="14"/>
        <v>-1.542286991281207E-3</v>
      </c>
      <c r="T158" s="1">
        <v>45649</v>
      </c>
      <c r="U158">
        <v>5974.07</v>
      </c>
      <c r="V158" s="3">
        <f t="shared" si="15"/>
        <v>7.2873196927926587E-3</v>
      </c>
      <c r="Z158">
        <f t="shared" si="12"/>
        <v>-1.6974457214399372E-3</v>
      </c>
      <c r="AA158">
        <f t="shared" si="13"/>
        <v>7.1321609626339285E-3</v>
      </c>
    </row>
    <row r="159" spans="1:27" x14ac:dyDescent="0.2">
      <c r="A159" s="1">
        <v>45650</v>
      </c>
      <c r="B159">
        <v>320.64999999999998</v>
      </c>
      <c r="C159" s="2">
        <f t="shared" si="14"/>
        <v>1.0812685202698284E-2</v>
      </c>
      <c r="T159" s="1">
        <v>45650</v>
      </c>
      <c r="U159">
        <v>6040.04</v>
      </c>
      <c r="V159" s="3">
        <f t="shared" si="15"/>
        <v>1.1042722967759041E-2</v>
      </c>
      <c r="Z159">
        <f t="shared" si="12"/>
        <v>1.0657526472539555E-2</v>
      </c>
      <c r="AA159">
        <f t="shared" si="13"/>
        <v>1.0887564237600312E-2</v>
      </c>
    </row>
    <row r="160" spans="1:27" x14ac:dyDescent="0.2">
      <c r="A160" s="1">
        <v>45652</v>
      </c>
      <c r="B160">
        <v>320.91000000000003</v>
      </c>
      <c r="C160" s="2">
        <f t="shared" si="14"/>
        <v>8.1085295493543664E-4</v>
      </c>
      <c r="T160" s="1">
        <v>45652</v>
      </c>
      <c r="U160">
        <v>6037.59</v>
      </c>
      <c r="V160" s="3">
        <f t="shared" si="15"/>
        <v>-4.056264528049182E-4</v>
      </c>
      <c r="Z160">
        <f t="shared" si="12"/>
        <v>6.5569422477670643E-4</v>
      </c>
      <c r="AA160">
        <f t="shared" si="13"/>
        <v>-5.6078518296364841E-4</v>
      </c>
    </row>
    <row r="161" spans="1:27" x14ac:dyDescent="0.2">
      <c r="A161" s="1">
        <v>45653</v>
      </c>
      <c r="B161">
        <v>318.66000000000003</v>
      </c>
      <c r="C161" s="2">
        <f t="shared" si="14"/>
        <v>-7.011311582686734E-3</v>
      </c>
      <c r="T161" s="1">
        <v>45653</v>
      </c>
      <c r="U161">
        <v>5970.84</v>
      </c>
      <c r="V161" s="3">
        <f t="shared" si="15"/>
        <v>-1.1055735815118284E-2</v>
      </c>
      <c r="Z161">
        <f t="shared" si="12"/>
        <v>-7.1664703128454642E-3</v>
      </c>
      <c r="AA161">
        <f t="shared" si="13"/>
        <v>-1.1210894545277014E-2</v>
      </c>
    </row>
    <row r="162" spans="1:27" x14ac:dyDescent="0.2">
      <c r="A162" s="1">
        <v>45656</v>
      </c>
      <c r="B162">
        <v>315.31</v>
      </c>
      <c r="C162" s="2">
        <f t="shared" si="14"/>
        <v>-1.0512772233728809E-2</v>
      </c>
      <c r="T162" s="1">
        <v>45656</v>
      </c>
      <c r="U162">
        <v>5906.94</v>
      </c>
      <c r="V162" s="3">
        <f t="shared" si="15"/>
        <v>-1.0702011777237464E-2</v>
      </c>
      <c r="Z162">
        <f t="shared" ref="Z162:Z189" si="16">C162-($AD$16/252)</f>
        <v>-1.0667930963887538E-2</v>
      </c>
      <c r="AA162">
        <f t="shared" ref="AA162:AA189" si="17">V162-($AD$16/252)</f>
        <v>-1.0857170507396194E-2</v>
      </c>
    </row>
    <row r="163" spans="1:27" x14ac:dyDescent="0.2">
      <c r="A163" s="1">
        <v>45657</v>
      </c>
      <c r="B163">
        <v>316.04000000000002</v>
      </c>
      <c r="C163" s="2">
        <f t="shared" si="14"/>
        <v>2.3151818844946818E-3</v>
      </c>
      <c r="T163" s="1">
        <v>45657</v>
      </c>
      <c r="U163">
        <v>5881.63</v>
      </c>
      <c r="V163" s="3">
        <f t="shared" si="15"/>
        <v>-4.2847904329482763E-3</v>
      </c>
      <c r="Z163">
        <f t="shared" si="16"/>
        <v>2.1600231543359516E-3</v>
      </c>
      <c r="AA163">
        <f t="shared" si="17"/>
        <v>-4.4399491631070065E-3</v>
      </c>
    </row>
    <row r="164" spans="1:27" x14ac:dyDescent="0.2">
      <c r="A164" s="1">
        <v>45659</v>
      </c>
      <c r="B164">
        <v>314.39999999999998</v>
      </c>
      <c r="C164" s="2">
        <f t="shared" si="14"/>
        <v>-5.1892165548666092E-3</v>
      </c>
      <c r="T164" s="1">
        <v>45659</v>
      </c>
      <c r="U164">
        <v>5868.55</v>
      </c>
      <c r="V164" s="3">
        <f t="shared" si="15"/>
        <v>-2.2238733140302817E-3</v>
      </c>
      <c r="Z164">
        <f t="shared" si="16"/>
        <v>-5.3443752850253394E-3</v>
      </c>
      <c r="AA164">
        <f t="shared" si="17"/>
        <v>-2.3790320441890119E-3</v>
      </c>
    </row>
    <row r="165" spans="1:27" x14ac:dyDescent="0.2">
      <c r="A165" s="1">
        <v>45660</v>
      </c>
      <c r="B165">
        <v>314.91000000000003</v>
      </c>
      <c r="C165" s="2">
        <f t="shared" si="14"/>
        <v>1.6221374045803046E-3</v>
      </c>
      <c r="T165" s="1">
        <v>45660</v>
      </c>
      <c r="U165">
        <v>5942.47</v>
      </c>
      <c r="V165" s="3">
        <f t="shared" si="15"/>
        <v>1.2595956411720113E-2</v>
      </c>
      <c r="Z165">
        <f t="shared" si="16"/>
        <v>1.4669786744215744E-3</v>
      </c>
      <c r="AA165">
        <f t="shared" si="17"/>
        <v>1.2440797681561384E-2</v>
      </c>
    </row>
    <row r="166" spans="1:27" x14ac:dyDescent="0.2">
      <c r="A166" s="1">
        <v>45663</v>
      </c>
      <c r="B166">
        <v>313.04000000000002</v>
      </c>
      <c r="C166" s="2">
        <f t="shared" si="14"/>
        <v>-5.9382045663840602E-3</v>
      </c>
      <c r="T166" s="1">
        <v>45663</v>
      </c>
      <c r="U166">
        <v>5975.38</v>
      </c>
      <c r="V166" s="3">
        <f t="shared" si="15"/>
        <v>5.5381011599553477E-3</v>
      </c>
      <c r="Z166">
        <f t="shared" si="16"/>
        <v>-6.0933632965427904E-3</v>
      </c>
      <c r="AA166">
        <f t="shared" si="17"/>
        <v>5.3829424297966175E-3</v>
      </c>
    </row>
    <row r="167" spans="1:27" x14ac:dyDescent="0.2">
      <c r="A167" s="1">
        <v>45664</v>
      </c>
      <c r="B167">
        <v>311.67</v>
      </c>
      <c r="C167" s="2">
        <f t="shared" si="14"/>
        <v>-4.3764375159724136E-3</v>
      </c>
      <c r="T167" s="1">
        <v>45664</v>
      </c>
      <c r="U167">
        <v>5909.03</v>
      </c>
      <c r="V167" s="3">
        <f t="shared" si="15"/>
        <v>-1.1103896321238208E-2</v>
      </c>
      <c r="Z167">
        <f t="shared" si="16"/>
        <v>-4.5315962461311438E-3</v>
      </c>
      <c r="AA167">
        <f t="shared" si="17"/>
        <v>-1.1259055051396938E-2</v>
      </c>
    </row>
    <row r="168" spans="1:27" x14ac:dyDescent="0.2">
      <c r="A168" s="1">
        <v>45665</v>
      </c>
      <c r="B168">
        <v>312.60000000000002</v>
      </c>
      <c r="C168" s="2">
        <f t="shared" si="14"/>
        <v>2.9839253056117266E-3</v>
      </c>
      <c r="T168" s="1">
        <v>45665</v>
      </c>
      <c r="U168">
        <v>5918.25</v>
      </c>
      <c r="V168" s="3">
        <f t="shared" si="15"/>
        <v>1.5603237756451152E-3</v>
      </c>
      <c r="Z168">
        <f t="shared" si="16"/>
        <v>2.8287665754529964E-3</v>
      </c>
      <c r="AA168">
        <f t="shared" si="17"/>
        <v>1.4051650454863849E-3</v>
      </c>
    </row>
    <row r="169" spans="1:27" x14ac:dyDescent="0.2">
      <c r="A169" s="1">
        <v>45667</v>
      </c>
      <c r="B169">
        <v>307.70999999999998</v>
      </c>
      <c r="C169" s="2">
        <f t="shared" si="14"/>
        <v>-1.5642994241842748E-2</v>
      </c>
      <c r="T169" s="1">
        <v>45667</v>
      </c>
      <c r="U169">
        <v>5827.04</v>
      </c>
      <c r="V169" s="3">
        <f t="shared" si="15"/>
        <v>-1.5411650403413177E-2</v>
      </c>
      <c r="Z169">
        <f t="shared" si="16"/>
        <v>-1.5798152972001479E-2</v>
      </c>
      <c r="AA169">
        <f t="shared" si="17"/>
        <v>-1.5566809133571906E-2</v>
      </c>
    </row>
    <row r="170" spans="1:27" x14ac:dyDescent="0.2">
      <c r="A170" s="1">
        <v>45670</v>
      </c>
      <c r="B170">
        <v>306.92</v>
      </c>
      <c r="C170" s="2">
        <f t="shared" si="14"/>
        <v>-2.5673523772381909E-3</v>
      </c>
      <c r="T170" s="1">
        <v>45670</v>
      </c>
      <c r="U170">
        <v>5836.22</v>
      </c>
      <c r="V170" s="3">
        <f t="shared" si="15"/>
        <v>1.5754139322881413E-3</v>
      </c>
      <c r="Z170">
        <f t="shared" si="16"/>
        <v>-2.7225111073969212E-3</v>
      </c>
      <c r="AA170">
        <f t="shared" si="17"/>
        <v>1.4202552021294111E-3</v>
      </c>
    </row>
    <row r="171" spans="1:27" x14ac:dyDescent="0.2">
      <c r="A171" s="1">
        <v>45671</v>
      </c>
      <c r="B171">
        <v>309.08999999999997</v>
      </c>
      <c r="C171" s="2">
        <f t="shared" si="14"/>
        <v>7.070246318258696E-3</v>
      </c>
      <c r="T171" s="1">
        <v>45671</v>
      </c>
      <c r="U171">
        <v>5842.91</v>
      </c>
      <c r="V171" s="3">
        <f t="shared" si="15"/>
        <v>1.146289893115681E-3</v>
      </c>
      <c r="Z171">
        <f t="shared" si="16"/>
        <v>6.9150875880999657E-3</v>
      </c>
      <c r="AA171">
        <f t="shared" si="17"/>
        <v>9.911311629569508E-4</v>
      </c>
    </row>
    <row r="172" spans="1:27" x14ac:dyDescent="0.2">
      <c r="A172" s="1">
        <v>45672</v>
      </c>
      <c r="B172">
        <v>316.27999999999997</v>
      </c>
      <c r="C172" s="2">
        <f t="shared" si="14"/>
        <v>2.3261833123038592E-2</v>
      </c>
      <c r="T172" s="1">
        <v>45672</v>
      </c>
      <c r="U172">
        <v>5949.91</v>
      </c>
      <c r="V172" s="3">
        <f t="shared" si="15"/>
        <v>1.8312792769356365E-2</v>
      </c>
      <c r="Z172">
        <f t="shared" si="16"/>
        <v>2.3106674392879861E-2</v>
      </c>
      <c r="AA172">
        <f t="shared" si="17"/>
        <v>1.8157634039197634E-2</v>
      </c>
    </row>
    <row r="173" spans="1:27" x14ac:dyDescent="0.2">
      <c r="A173" s="1">
        <v>45673</v>
      </c>
      <c r="B173">
        <v>317.25</v>
      </c>
      <c r="C173" s="2">
        <f t="shared" si="14"/>
        <v>3.0669027444037793E-3</v>
      </c>
      <c r="T173" s="1">
        <v>45673</v>
      </c>
      <c r="U173">
        <v>5937.34</v>
      </c>
      <c r="V173" s="3">
        <f t="shared" si="15"/>
        <v>-2.1126369978705073E-3</v>
      </c>
      <c r="Z173">
        <f t="shared" si="16"/>
        <v>2.9117440142450491E-3</v>
      </c>
      <c r="AA173">
        <f t="shared" si="17"/>
        <v>-2.2677957280292376E-3</v>
      </c>
    </row>
    <row r="174" spans="1:27" x14ac:dyDescent="0.2">
      <c r="A174" s="1">
        <v>45674</v>
      </c>
      <c r="B174">
        <v>319.62</v>
      </c>
      <c r="C174" s="2">
        <f t="shared" si="14"/>
        <v>7.4704491725768466E-3</v>
      </c>
      <c r="T174" s="1">
        <v>45674</v>
      </c>
      <c r="U174">
        <v>5996.66</v>
      </c>
      <c r="V174" s="3">
        <f t="shared" si="15"/>
        <v>9.9910060734267718E-3</v>
      </c>
      <c r="Z174">
        <f t="shared" si="16"/>
        <v>7.3152904424181164E-3</v>
      </c>
      <c r="AA174">
        <f t="shared" si="17"/>
        <v>9.8358473432680425E-3</v>
      </c>
    </row>
    <row r="175" spans="1:27" x14ac:dyDescent="0.2">
      <c r="A175" s="1">
        <v>45678</v>
      </c>
      <c r="B175">
        <v>323.63</v>
      </c>
      <c r="C175" s="2">
        <f t="shared" si="14"/>
        <v>1.2546148551404764E-2</v>
      </c>
      <c r="T175" s="1">
        <v>45678</v>
      </c>
      <c r="U175">
        <v>6049.24</v>
      </c>
      <c r="V175" s="3">
        <f t="shared" si="15"/>
        <v>8.7682143059636414E-3</v>
      </c>
      <c r="Z175">
        <f t="shared" si="16"/>
        <v>1.2390989821246035E-2</v>
      </c>
      <c r="AA175">
        <f t="shared" si="17"/>
        <v>8.6130555758049121E-3</v>
      </c>
    </row>
    <row r="176" spans="1:27" x14ac:dyDescent="0.2">
      <c r="A176" s="1">
        <v>45679</v>
      </c>
      <c r="B176">
        <v>323.56</v>
      </c>
      <c r="C176" s="2">
        <f t="shared" si="14"/>
        <v>-2.1629638785030183E-4</v>
      </c>
      <c r="T176" s="1">
        <v>45679</v>
      </c>
      <c r="U176">
        <v>6086.37</v>
      </c>
      <c r="V176" s="3">
        <f t="shared" si="15"/>
        <v>6.1379611323075477E-3</v>
      </c>
      <c r="Z176">
        <f t="shared" si="16"/>
        <v>-3.7145511800903199E-4</v>
      </c>
      <c r="AA176">
        <f t="shared" si="17"/>
        <v>5.9828024021488175E-3</v>
      </c>
    </row>
    <row r="177" spans="1:27" x14ac:dyDescent="0.2">
      <c r="A177" s="1">
        <v>45680</v>
      </c>
      <c r="B177">
        <v>328.21</v>
      </c>
      <c r="C177" s="2">
        <f t="shared" si="14"/>
        <v>1.4371368525157552E-2</v>
      </c>
      <c r="T177" s="1">
        <v>45680</v>
      </c>
      <c r="U177">
        <v>6118.71</v>
      </c>
      <c r="V177" s="3">
        <f t="shared" si="15"/>
        <v>5.3135119948343832E-3</v>
      </c>
      <c r="Z177">
        <f t="shared" si="16"/>
        <v>1.4216209794998822E-2</v>
      </c>
      <c r="AA177">
        <f t="shared" si="17"/>
        <v>5.158353264675653E-3</v>
      </c>
    </row>
    <row r="178" spans="1:27" x14ac:dyDescent="0.2">
      <c r="A178" s="1">
        <v>45681</v>
      </c>
      <c r="B178">
        <v>330.2</v>
      </c>
      <c r="C178" s="2">
        <f t="shared" si="14"/>
        <v>6.0631912495049184E-3</v>
      </c>
      <c r="T178" s="1">
        <v>45681</v>
      </c>
      <c r="U178">
        <v>6101.24</v>
      </c>
      <c r="V178" s="3">
        <f t="shared" si="15"/>
        <v>-2.8551769899211195E-3</v>
      </c>
      <c r="Z178">
        <f t="shared" si="16"/>
        <v>5.9080325193461881E-3</v>
      </c>
      <c r="AA178">
        <f t="shared" si="17"/>
        <v>-3.0103357200798497E-3</v>
      </c>
    </row>
    <row r="179" spans="1:27" x14ac:dyDescent="0.2">
      <c r="A179" s="1">
        <v>45684</v>
      </c>
      <c r="B179">
        <v>334.54</v>
      </c>
      <c r="C179" s="2">
        <f t="shared" si="14"/>
        <v>1.3143549364021902E-2</v>
      </c>
      <c r="T179" s="1">
        <v>45684</v>
      </c>
      <c r="U179">
        <v>6012.28</v>
      </c>
      <c r="V179" s="3">
        <f t="shared" si="15"/>
        <v>-1.4580642623466712E-2</v>
      </c>
      <c r="Z179">
        <f t="shared" si="16"/>
        <v>1.2988390633863173E-2</v>
      </c>
      <c r="AA179">
        <f t="shared" si="17"/>
        <v>-1.4735801353625441E-2</v>
      </c>
    </row>
    <row r="180" spans="1:27" x14ac:dyDescent="0.2">
      <c r="A180" s="1">
        <v>45685</v>
      </c>
      <c r="B180">
        <v>334.48</v>
      </c>
      <c r="C180" s="2">
        <f t="shared" si="14"/>
        <v>-1.7935075028397879E-4</v>
      </c>
      <c r="T180" s="1">
        <v>45685</v>
      </c>
      <c r="U180">
        <v>6067.7</v>
      </c>
      <c r="V180" s="3">
        <f t="shared" si="15"/>
        <v>9.2178009008229943E-3</v>
      </c>
      <c r="Z180">
        <f t="shared" si="16"/>
        <v>-3.3450948044270892E-4</v>
      </c>
      <c r="AA180">
        <f t="shared" si="17"/>
        <v>9.0626421706642649E-3</v>
      </c>
    </row>
    <row r="181" spans="1:27" x14ac:dyDescent="0.2">
      <c r="A181" s="1">
        <v>45686</v>
      </c>
      <c r="B181">
        <v>335.88</v>
      </c>
      <c r="C181" s="2">
        <f t="shared" si="14"/>
        <v>4.1856015307342063E-3</v>
      </c>
      <c r="T181" s="1">
        <v>45686</v>
      </c>
      <c r="U181">
        <v>6039.31</v>
      </c>
      <c r="V181" s="3">
        <f t="shared" si="15"/>
        <v>-4.6788733787101241E-3</v>
      </c>
      <c r="Z181">
        <f t="shared" si="16"/>
        <v>4.0304428005754761E-3</v>
      </c>
      <c r="AA181">
        <f t="shared" si="17"/>
        <v>-4.8340321088688543E-3</v>
      </c>
    </row>
    <row r="182" spans="1:27" x14ac:dyDescent="0.2">
      <c r="A182" s="1">
        <v>45687</v>
      </c>
      <c r="B182">
        <v>343.05</v>
      </c>
      <c r="C182" s="2">
        <f t="shared" si="14"/>
        <v>2.1346909610575254E-2</v>
      </c>
      <c r="T182" s="1">
        <v>45687</v>
      </c>
      <c r="U182">
        <v>6071.17</v>
      </c>
      <c r="V182" s="3">
        <f t="shared" si="15"/>
        <v>5.2754370946349284E-3</v>
      </c>
      <c r="Z182">
        <f t="shared" si="16"/>
        <v>2.1191750880416523E-2</v>
      </c>
      <c r="AA182">
        <f t="shared" si="17"/>
        <v>5.1202783644761982E-3</v>
      </c>
    </row>
    <row r="183" spans="1:27" x14ac:dyDescent="0.2">
      <c r="A183" s="1">
        <v>45688</v>
      </c>
      <c r="B183">
        <v>341.8</v>
      </c>
      <c r="C183" s="2">
        <f t="shared" si="14"/>
        <v>-3.643783704999271E-3</v>
      </c>
      <c r="T183" s="1">
        <v>45688</v>
      </c>
      <c r="U183">
        <v>6040.53</v>
      </c>
      <c r="V183" s="3">
        <f t="shared" si="15"/>
        <v>-5.0468031697350471E-3</v>
      </c>
      <c r="Z183">
        <f t="shared" si="16"/>
        <v>-3.7989424351580012E-3</v>
      </c>
      <c r="AA183">
        <f t="shared" si="17"/>
        <v>-5.2019618998937773E-3</v>
      </c>
    </row>
    <row r="184" spans="1:27" x14ac:dyDescent="0.2">
      <c r="A184" s="1">
        <v>45691</v>
      </c>
      <c r="B184">
        <v>345.82</v>
      </c>
      <c r="C184" s="2">
        <f t="shared" si="14"/>
        <v>1.1761263897015746E-2</v>
      </c>
      <c r="T184" s="1">
        <v>45691</v>
      </c>
      <c r="U184">
        <v>5994.57</v>
      </c>
      <c r="V184" s="3">
        <f t="shared" si="15"/>
        <v>-7.6086038807853017E-3</v>
      </c>
      <c r="Z184">
        <f t="shared" si="16"/>
        <v>1.1606105166857016E-2</v>
      </c>
      <c r="AA184">
        <f t="shared" si="17"/>
        <v>-7.7637626109440319E-3</v>
      </c>
    </row>
    <row r="185" spans="1:27" x14ac:dyDescent="0.2">
      <c r="A185" s="1">
        <v>45692</v>
      </c>
      <c r="B185">
        <v>345.15</v>
      </c>
      <c r="C185" s="2">
        <f t="shared" si="14"/>
        <v>-1.9374240934590711E-3</v>
      </c>
      <c r="T185" s="1">
        <v>45692</v>
      </c>
      <c r="U185">
        <v>6037.88</v>
      </c>
      <c r="V185" s="3">
        <f t="shared" si="15"/>
        <v>7.2248718423507281E-3</v>
      </c>
      <c r="Z185">
        <f t="shared" si="16"/>
        <v>-2.0925828236178011E-3</v>
      </c>
      <c r="AA185">
        <f t="shared" si="17"/>
        <v>7.0697131121919979E-3</v>
      </c>
    </row>
    <row r="186" spans="1:27" x14ac:dyDescent="0.2">
      <c r="A186" s="1">
        <v>45693</v>
      </c>
      <c r="B186">
        <v>349.44</v>
      </c>
      <c r="C186" s="2">
        <f t="shared" si="14"/>
        <v>1.2429378531073506E-2</v>
      </c>
      <c r="T186" s="1">
        <v>45693</v>
      </c>
      <c r="U186">
        <v>6061.48</v>
      </c>
      <c r="V186" s="3">
        <f t="shared" si="15"/>
        <v>3.9086566808216551E-3</v>
      </c>
      <c r="Z186">
        <f t="shared" si="16"/>
        <v>1.2274219800914777E-2</v>
      </c>
      <c r="AA186">
        <f t="shared" si="17"/>
        <v>3.7534979506629249E-3</v>
      </c>
    </row>
    <row r="187" spans="1:27" x14ac:dyDescent="0.2">
      <c r="A187" s="1">
        <v>45694</v>
      </c>
      <c r="B187">
        <v>347.48</v>
      </c>
      <c r="C187" s="2">
        <f t="shared" si="14"/>
        <v>-5.6089743589743009E-3</v>
      </c>
      <c r="T187" s="1">
        <v>45694</v>
      </c>
      <c r="U187">
        <v>6083.57</v>
      </c>
      <c r="V187" s="3">
        <f t="shared" si="15"/>
        <v>3.6443244884087956E-3</v>
      </c>
      <c r="Z187">
        <f t="shared" si="16"/>
        <v>-5.7641330891330311E-3</v>
      </c>
      <c r="AA187">
        <f t="shared" si="17"/>
        <v>3.4891657582500654E-3</v>
      </c>
    </row>
    <row r="188" spans="1:27" x14ac:dyDescent="0.2">
      <c r="A188" s="1">
        <v>45695</v>
      </c>
      <c r="B188">
        <v>348.02</v>
      </c>
      <c r="C188" s="2">
        <f t="shared" si="14"/>
        <v>1.5540462760445597E-3</v>
      </c>
      <c r="T188" s="1">
        <v>45695</v>
      </c>
      <c r="U188">
        <v>6025.99</v>
      </c>
      <c r="V188" s="3">
        <f t="shared" si="15"/>
        <v>-9.464837258386101E-3</v>
      </c>
      <c r="Z188">
        <f t="shared" si="16"/>
        <v>1.3988875458858295E-3</v>
      </c>
      <c r="AA188">
        <f t="shared" si="17"/>
        <v>-9.6199959885448303E-3</v>
      </c>
    </row>
    <row r="189" spans="1:27" x14ac:dyDescent="0.2">
      <c r="A189" s="1">
        <v>45698</v>
      </c>
      <c r="B189">
        <v>351.23</v>
      </c>
      <c r="C189" s="2">
        <f t="shared" si="14"/>
        <v>9.2236078386300682E-3</v>
      </c>
      <c r="T189" s="1">
        <v>45698</v>
      </c>
      <c r="U189">
        <v>6066.44</v>
      </c>
      <c r="V189" s="3">
        <f t="shared" si="15"/>
        <v>6.7125899644705387E-3</v>
      </c>
      <c r="Z189">
        <f t="shared" si="16"/>
        <v>9.0684491084713388E-3</v>
      </c>
      <c r="AA189">
        <f t="shared" si="17"/>
        <v>6.5574312343118085E-3</v>
      </c>
    </row>
    <row r="190" spans="1:27" x14ac:dyDescent="0.2">
      <c r="A190" s="1"/>
      <c r="C190" s="2"/>
      <c r="T190" s="1"/>
      <c r="V190" s="3"/>
    </row>
    <row r="191" spans="1:27" x14ac:dyDescent="0.2">
      <c r="A191" s="1"/>
      <c r="C191" s="2"/>
      <c r="T191" s="1"/>
      <c r="V191" s="3"/>
    </row>
    <row r="192" spans="1:27" x14ac:dyDescent="0.2">
      <c r="A192" s="1"/>
      <c r="C192" s="2"/>
      <c r="T192" s="1"/>
      <c r="V192" s="3"/>
    </row>
    <row r="193" spans="1:23" x14ac:dyDescent="0.2">
      <c r="A193" s="1"/>
      <c r="C193" s="2"/>
      <c r="T193" s="1"/>
      <c r="V193" s="3"/>
    </row>
    <row r="194" spans="1:23" x14ac:dyDescent="0.2">
      <c r="A194" s="1"/>
      <c r="C194" s="2"/>
      <c r="T194" s="1"/>
      <c r="V194" s="3"/>
    </row>
    <row r="195" spans="1:23" x14ac:dyDescent="0.2">
      <c r="A195" s="1"/>
      <c r="C195" s="2"/>
      <c r="T195" s="1"/>
      <c r="V195" s="3"/>
    </row>
    <row r="196" spans="1:23" x14ac:dyDescent="0.2">
      <c r="A196" s="1"/>
      <c r="C196" s="2"/>
      <c r="T196" s="1"/>
      <c r="V196" s="3"/>
    </row>
    <row r="197" spans="1:23" x14ac:dyDescent="0.2">
      <c r="A197" s="1"/>
      <c r="C197" s="2"/>
      <c r="T197" s="1"/>
      <c r="V197" s="3"/>
    </row>
    <row r="198" spans="1:23" x14ac:dyDescent="0.2">
      <c r="A198" s="1"/>
      <c r="C198" s="2"/>
      <c r="T198" s="1"/>
      <c r="V198" s="3"/>
    </row>
    <row r="199" spans="1:23" x14ac:dyDescent="0.2">
      <c r="A199" s="1"/>
      <c r="C199" s="2"/>
      <c r="T199" s="1"/>
      <c r="V199" s="3"/>
      <c r="W199" s="3"/>
    </row>
    <row r="200" spans="1:23" x14ac:dyDescent="0.2">
      <c r="A200" s="1"/>
      <c r="C200" s="2"/>
      <c r="T200" s="1"/>
      <c r="V200" s="3"/>
    </row>
    <row r="201" spans="1:23" x14ac:dyDescent="0.2">
      <c r="A201" s="1"/>
      <c r="C201" s="2"/>
      <c r="T201" s="1"/>
      <c r="V201" s="3"/>
    </row>
    <row r="202" spans="1:23" x14ac:dyDescent="0.2">
      <c r="A202" s="1"/>
      <c r="C202" s="2"/>
      <c r="T202" s="1"/>
      <c r="V202" s="3"/>
    </row>
  </sheetData>
  <sortState xmlns:xlrd2="http://schemas.microsoft.com/office/spreadsheetml/2017/richdata2" ref="A2:C202">
    <sortCondition ref="A1:A2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B47-3C79-4C44-B76C-9740EFF75314}">
  <dimension ref="A1:Q202"/>
  <sheetViews>
    <sheetView topLeftCell="I62" zoomScale="120" zoomScaleNormal="120" workbookViewId="0">
      <selection activeCell="AB99" sqref="AB99"/>
    </sheetView>
  </sheetViews>
  <sheetFormatPr defaultRowHeight="14.25" x14ac:dyDescent="0.2"/>
  <cols>
    <col min="1" max="1" width="10.375" bestFit="1" customWidth="1"/>
    <col min="5" max="5" width="10.375" bestFit="1" customWidth="1"/>
    <col min="6" max="6" width="9.5" customWidth="1"/>
    <col min="7" max="8" width="11.5" customWidth="1"/>
    <col min="14" max="14" width="10.375" bestFit="1" customWidth="1"/>
  </cols>
  <sheetData>
    <row r="1" spans="1:17" x14ac:dyDescent="0.2">
      <c r="B1" t="s">
        <v>13</v>
      </c>
      <c r="C1">
        <v>9</v>
      </c>
      <c r="D1">
        <v>12</v>
      </c>
      <c r="E1">
        <v>26</v>
      </c>
      <c r="G1">
        <v>9</v>
      </c>
    </row>
    <row r="2" spans="1:17" x14ac:dyDescent="0.2">
      <c r="B2" t="s">
        <v>14</v>
      </c>
      <c r="C2">
        <f>2/(1+C1)</f>
        <v>0.2</v>
      </c>
      <c r="D2" s="6">
        <f>2/(1+D1)</f>
        <v>0.15384615384615385</v>
      </c>
      <c r="E2" s="6">
        <f>2/(1+E1)</f>
        <v>7.407407407407407E-2</v>
      </c>
      <c r="G2">
        <v>0.2</v>
      </c>
    </row>
    <row r="4" spans="1:17" x14ac:dyDescent="0.2">
      <c r="A4" t="s">
        <v>0</v>
      </c>
      <c r="B4" t="s">
        <v>15</v>
      </c>
      <c r="C4" t="s">
        <v>16</v>
      </c>
      <c r="D4" t="s">
        <v>29</v>
      </c>
      <c r="E4" t="s">
        <v>18</v>
      </c>
      <c r="F4" t="s">
        <v>19</v>
      </c>
      <c r="G4" t="s">
        <v>20</v>
      </c>
      <c r="H4" t="s">
        <v>21</v>
      </c>
      <c r="N4" t="s">
        <v>0</v>
      </c>
      <c r="O4" t="s">
        <v>15</v>
      </c>
      <c r="P4" t="s">
        <v>17</v>
      </c>
      <c r="Q4" t="s">
        <v>18</v>
      </c>
    </row>
    <row r="5" spans="1:17" x14ac:dyDescent="0.2">
      <c r="A5" s="1">
        <v>45422</v>
      </c>
      <c r="B5">
        <v>5222.68</v>
      </c>
      <c r="C5">
        <f>IF(COUNTA($B$5:B5)&lt;=C$1,AVERAGE($B$5:$B5),C$2*($B5-$C4)+$C4)</f>
        <v>5222.68</v>
      </c>
      <c r="D5">
        <f>IF(COUNTA($B$5:$B5)&lt;=D$1,AVERAGE($B$5:$B5),D$2*($B5-$D4)+$D4)</f>
        <v>5222.68</v>
      </c>
      <c r="E5">
        <f>IF(COUNTA($B$5:$B5)&lt;=E$1,AVERAGE($B$5:$B5),E$2*($B5-$E4)+$E4)</f>
        <v>5222.68</v>
      </c>
      <c r="N5" s="1">
        <v>45422</v>
      </c>
      <c r="O5">
        <v>5222.68</v>
      </c>
      <c r="P5">
        <v>5222.68</v>
      </c>
      <c r="Q5">
        <v>5222.68</v>
      </c>
    </row>
    <row r="6" spans="1:17" x14ac:dyDescent="0.2">
      <c r="A6" s="1">
        <v>45425</v>
      </c>
      <c r="B6">
        <v>5221.42</v>
      </c>
      <c r="C6">
        <f>IF(COUNTA($B$5:B6)&lt;=C$1,AVERAGE($B$5:$B6),C$2*($B6-$C5)+$C5)</f>
        <v>5222.05</v>
      </c>
      <c r="D6">
        <f>IF(COUNTA($B$5:$B6)&lt;=D$1,AVERAGE($B$5:$B6),D$2*($B6-$D5)+$D5)</f>
        <v>5222.05</v>
      </c>
      <c r="E6">
        <f>IF(COUNTA($B$5:$B6)&lt;=E$1,AVERAGE($B$5:$B6),E$2*($B6-$E5)+$E5)</f>
        <v>5222.05</v>
      </c>
      <c r="N6" s="1">
        <v>45425</v>
      </c>
      <c r="O6">
        <v>5221.42</v>
      </c>
      <c r="P6">
        <v>5222.05</v>
      </c>
      <c r="Q6">
        <v>5222.05</v>
      </c>
    </row>
    <row r="7" spans="1:17" x14ac:dyDescent="0.2">
      <c r="A7" s="1">
        <v>45426</v>
      </c>
      <c r="B7">
        <v>5246.68</v>
      </c>
      <c r="C7">
        <f>IF(COUNTA($B$5:B7)&lt;=C$1,AVERAGE($B$5:$B7),C$2*($B7-$C6)+$C6)</f>
        <v>5230.26</v>
      </c>
      <c r="D7">
        <f>IF(COUNTA($B$5:$B7)&lt;=D$1,AVERAGE($B$5:$B7),D$2*($B7-$D6)+$D6)</f>
        <v>5230.26</v>
      </c>
      <c r="E7">
        <f>IF(COUNTA($B$5:$B7)&lt;=E$1,AVERAGE($B$5:$B7),E$2*($B7-$E6)+$E6)</f>
        <v>5230.26</v>
      </c>
      <c r="N7" s="1">
        <v>45426</v>
      </c>
      <c r="O7">
        <v>5246.68</v>
      </c>
      <c r="P7">
        <v>5230.26</v>
      </c>
      <c r="Q7">
        <v>5230.26</v>
      </c>
    </row>
    <row r="8" spans="1:17" x14ac:dyDescent="0.2">
      <c r="A8" s="1">
        <v>45427</v>
      </c>
      <c r="B8">
        <v>5308.15</v>
      </c>
      <c r="C8">
        <f>IF(COUNTA($B$5:B8)&lt;=C$1,AVERAGE($B$5:$B8),C$2*($B8-$C7)+$C7)</f>
        <v>5249.7325000000001</v>
      </c>
      <c r="D8">
        <f>IF(COUNTA($B$5:$B8)&lt;=D$1,AVERAGE($B$5:$B8),D$2*($B8-$D7)+$D7)</f>
        <v>5249.7325000000001</v>
      </c>
      <c r="E8">
        <f>IF(COUNTA($B$5:$B8)&lt;=E$1,AVERAGE($B$5:$B8),E$2*($B8-$E7)+$E7)</f>
        <v>5249.7325000000001</v>
      </c>
      <c r="N8" s="1">
        <v>45427</v>
      </c>
      <c r="O8">
        <v>5308.15</v>
      </c>
      <c r="P8">
        <v>5249.7325000000001</v>
      </c>
      <c r="Q8">
        <v>5249.7325000000001</v>
      </c>
    </row>
    <row r="9" spans="1:17" x14ac:dyDescent="0.2">
      <c r="A9" s="1">
        <v>45428</v>
      </c>
      <c r="B9">
        <v>5297.1</v>
      </c>
      <c r="C9">
        <f>IF(COUNTA($B$5:B9)&lt;=C$1,AVERAGE($B$5:$B9),C$2*($B9-$C8)+$C8)</f>
        <v>5259.2060000000001</v>
      </c>
      <c r="D9">
        <f>IF(COUNTA($B$5:$B9)&lt;=D$1,AVERAGE($B$5:$B9),D$2*($B9-$D8)+$D8)</f>
        <v>5259.2060000000001</v>
      </c>
      <c r="E9">
        <f>IF(COUNTA($B$5:$B9)&lt;=E$1,AVERAGE($B$5:$B9),E$2*($B9-$E8)+$E8)</f>
        <v>5259.2060000000001</v>
      </c>
      <c r="N9" s="1">
        <v>45428</v>
      </c>
      <c r="O9">
        <v>5297.1</v>
      </c>
      <c r="P9">
        <v>5259.2060000000001</v>
      </c>
      <c r="Q9">
        <v>5259.2060000000001</v>
      </c>
    </row>
    <row r="10" spans="1:17" x14ac:dyDescent="0.2">
      <c r="A10" s="1">
        <v>45429</v>
      </c>
      <c r="B10">
        <v>5303.27</v>
      </c>
      <c r="C10">
        <f>IF(COUNTA($B$5:B10)&lt;=C$1,AVERAGE($B$5:$B10),C$2*($B10-$C9)+$C9)</f>
        <v>5266.55</v>
      </c>
      <c r="D10">
        <f>IF(COUNTA($B$5:$B10)&lt;=D$1,AVERAGE($B$5:$B10),D$2*($B10-$D9)+$D9)</f>
        <v>5266.55</v>
      </c>
      <c r="E10">
        <f>IF(COUNTA($B$5:$B10)&lt;=E$1,AVERAGE($B$5:$B10),E$2*($B10-$E9)+$E9)</f>
        <v>5266.55</v>
      </c>
      <c r="N10" s="1">
        <v>45429</v>
      </c>
      <c r="O10">
        <v>5303.27</v>
      </c>
      <c r="P10">
        <v>5266.55</v>
      </c>
      <c r="Q10">
        <v>5266.55</v>
      </c>
    </row>
    <row r="11" spans="1:17" x14ac:dyDescent="0.2">
      <c r="A11" s="1">
        <v>45432</v>
      </c>
      <c r="B11">
        <v>5308.13</v>
      </c>
      <c r="C11">
        <f>IF(COUNTA($B$5:B11)&lt;=C$1,AVERAGE($B$5:$B11),C$2*($B11-$C10)+$C10)</f>
        <v>5272.49</v>
      </c>
      <c r="D11">
        <f>IF(COUNTA($B$5:$B11)&lt;=D$1,AVERAGE($B$5:$B11),D$2*($B11-$D10)+$D10)</f>
        <v>5272.49</v>
      </c>
      <c r="E11">
        <f>IF(COUNTA($B$5:$B11)&lt;=E$1,AVERAGE($B$5:$B11),E$2*($B11-$E10)+$E10)</f>
        <v>5272.49</v>
      </c>
      <c r="N11" s="1">
        <v>45432</v>
      </c>
      <c r="O11">
        <v>5308.13</v>
      </c>
      <c r="P11">
        <v>5272.49</v>
      </c>
      <c r="Q11">
        <v>5272.49</v>
      </c>
    </row>
    <row r="12" spans="1:17" x14ac:dyDescent="0.2">
      <c r="A12" s="1">
        <v>45433</v>
      </c>
      <c r="B12">
        <v>5321.41</v>
      </c>
      <c r="C12">
        <f>IF(COUNTA($B$5:B12)&lt;=C$1,AVERAGE($B$5:$B12),C$2*($B12-$C11)+$C11)</f>
        <v>5278.6049999999996</v>
      </c>
      <c r="D12">
        <f>IF(COUNTA($B$5:$B12)&lt;=D$1,AVERAGE($B$5:$B12),D$2*($B12-$D11)+$D11)</f>
        <v>5278.6049999999996</v>
      </c>
      <c r="E12">
        <f>IF(COUNTA($B$5:$B12)&lt;=E$1,AVERAGE($B$5:$B12),E$2*($B12-$E11)+$E11)</f>
        <v>5278.6049999999996</v>
      </c>
      <c r="N12" s="1">
        <v>45433</v>
      </c>
      <c r="O12">
        <v>5321.41</v>
      </c>
      <c r="P12">
        <v>5278.6049999999996</v>
      </c>
      <c r="Q12">
        <v>5278.6049999999996</v>
      </c>
    </row>
    <row r="13" spans="1:17" x14ac:dyDescent="0.2">
      <c r="A13" s="1">
        <v>45434</v>
      </c>
      <c r="B13">
        <v>5307.01</v>
      </c>
      <c r="C13">
        <f>IF(COUNTA($B$5:B13)&lt;=C$1,AVERAGE($B$5:$B13),C$2*($B13-$C12)+$C12)</f>
        <v>5281.7611111111109</v>
      </c>
      <c r="D13">
        <f>IF(COUNTA($B$5:$B13)&lt;=D$1,AVERAGE($B$5:$B13),D$2*($B13-$D12)+$D12)</f>
        <v>5281.7611111111109</v>
      </c>
      <c r="E13">
        <f>IF(COUNTA($B$5:$B13)&lt;=E$1,AVERAGE($B$5:$B13),E$2*($B13-$E12)+$E12)</f>
        <v>5281.7611111111109</v>
      </c>
      <c r="N13" s="1">
        <v>45434</v>
      </c>
      <c r="O13">
        <v>5307.01</v>
      </c>
      <c r="P13">
        <v>5281.7611111111109</v>
      </c>
      <c r="Q13">
        <v>5281.7611111111109</v>
      </c>
    </row>
    <row r="14" spans="1:17" x14ac:dyDescent="0.2">
      <c r="A14" s="1">
        <v>45435</v>
      </c>
      <c r="B14">
        <v>5267.84</v>
      </c>
      <c r="C14">
        <f>IF(COUNTA($B$5:B14)&lt;=C$1,AVERAGE($B$5:$B14),C$2*($B14-$C13)+$C13)</f>
        <v>5278.9768888888884</v>
      </c>
      <c r="D14">
        <f>IF(COUNTA($B$5:$B14)&lt;=D$1,AVERAGE($B$5:$B14),D$2*($B14-$D13)+$D13)</f>
        <v>5280.3690000000006</v>
      </c>
      <c r="E14">
        <f>IF(COUNTA($B$5:$B14)&lt;=E$1,AVERAGE($B$5:$B14),E$2*($B14-$E13)+$E13)</f>
        <v>5280.3690000000006</v>
      </c>
      <c r="N14" s="1">
        <v>45435</v>
      </c>
      <c r="O14">
        <v>5267.84</v>
      </c>
      <c r="P14">
        <v>5280.3690000000006</v>
      </c>
      <c r="Q14">
        <v>5280.3690000000006</v>
      </c>
    </row>
    <row r="15" spans="1:17" x14ac:dyDescent="0.2">
      <c r="A15" s="1">
        <v>45436</v>
      </c>
      <c r="B15">
        <v>5304.72</v>
      </c>
      <c r="C15">
        <f>IF(COUNTA($B$5:B15)&lt;=C$1,AVERAGE($B$5:$B15),C$2*($B15-$C14)+$C14)</f>
        <v>5284.1255111111104</v>
      </c>
      <c r="D15">
        <f>IF(COUNTA($B$5:$B15)&lt;=D$1,AVERAGE($B$5:$B15),D$2*($B15-$D14)+$D14)</f>
        <v>5282.5827272727274</v>
      </c>
      <c r="E15">
        <f>IF(COUNTA($B$5:$B15)&lt;=E$1,AVERAGE($B$5:$B15),E$2*($B15-$E14)+$E14)</f>
        <v>5282.5827272727274</v>
      </c>
      <c r="N15" s="1">
        <v>45436</v>
      </c>
      <c r="O15">
        <v>5304.72</v>
      </c>
      <c r="P15">
        <v>5282.5827272727274</v>
      </c>
      <c r="Q15">
        <v>5282.5827272727274</v>
      </c>
    </row>
    <row r="16" spans="1:17" x14ac:dyDescent="0.2">
      <c r="A16" s="1">
        <v>45440</v>
      </c>
      <c r="B16">
        <v>5306.04</v>
      </c>
      <c r="C16">
        <f>IF(COUNTA($B$5:B16)&lt;=C$1,AVERAGE($B$5:$B16),C$2*($B16-$C15)+$C15)</f>
        <v>5288.508408888888</v>
      </c>
      <c r="D16">
        <f>IF(COUNTA($B$5:$B16)&lt;=D$1,AVERAGE($B$5:$B16),D$2*($B16-$D15)+$D15)</f>
        <v>5284.5375000000004</v>
      </c>
      <c r="E16">
        <f>IF(COUNTA($B$5:$B16)&lt;=E$1,AVERAGE($B$5:$B16),E$2*($B16-$E15)+$E15)</f>
        <v>5284.5375000000004</v>
      </c>
      <c r="N16" s="1">
        <v>45440</v>
      </c>
      <c r="O16">
        <v>5306.04</v>
      </c>
      <c r="P16">
        <v>5284.5375000000004</v>
      </c>
      <c r="Q16">
        <v>5284.5375000000004</v>
      </c>
    </row>
    <row r="17" spans="1:17" x14ac:dyDescent="0.2">
      <c r="A17" s="1">
        <v>45441</v>
      </c>
      <c r="B17">
        <v>5266.95</v>
      </c>
      <c r="C17">
        <f>IF(COUNTA($B$5:B17)&lt;=C$1,AVERAGE($B$5:$B17),C$2*($B17-$C16)+$C16)</f>
        <v>5284.1967271111107</v>
      </c>
      <c r="D17">
        <f>IF(COUNTA($B$5:$B17)&lt;=D$1,AVERAGE($B$5:$B17),D$2*($B17-$D16)+$D16)</f>
        <v>5281.8317307692314</v>
      </c>
      <c r="E17">
        <f>IF(COUNTA($B$5:$B17)&lt;=E$1,AVERAGE($B$5:$B17),E$2*($B17-$E16)+$E16)</f>
        <v>5283.1846153846163</v>
      </c>
      <c r="F17">
        <f>D17-E17</f>
        <v>-1.3528846153849372</v>
      </c>
      <c r="G17" s="5">
        <f>IF(COUNTA($F$5:$F17)&lt;+G$1,AVERAGE($F$5:$F17),G$2*($F17-$G16)+$G16)</f>
        <v>-1.3528846153849372</v>
      </c>
      <c r="N17" s="1">
        <v>45441</v>
      </c>
      <c r="O17">
        <v>5266.95</v>
      </c>
      <c r="P17">
        <v>5281.8317307692314</v>
      </c>
      <c r="Q17">
        <v>5283.1846153846163</v>
      </c>
    </row>
    <row r="18" spans="1:17" x14ac:dyDescent="0.2">
      <c r="A18" s="1">
        <v>45442</v>
      </c>
      <c r="B18">
        <v>5235.4799999999996</v>
      </c>
      <c r="C18">
        <f>IF(COUNTA($B$5:B18)&lt;=C$1,AVERAGE($B$5:$B18),C$2*($B18-$C17)+$C17)</f>
        <v>5274.4533816888888</v>
      </c>
      <c r="D18">
        <f>IF(COUNTA($B$5:$B18)&lt;=D$1,AVERAGE($B$5:$B18),D$2*($B18-$D17)+$D17)</f>
        <v>5274.7006952662723</v>
      </c>
      <c r="E18">
        <f>IF(COUNTA($B$5:$B18)&lt;=E$1,AVERAGE($B$5:$B18),E$2*($B18-$E17)+$E17)</f>
        <v>5279.7771428571432</v>
      </c>
      <c r="F18">
        <f t="shared" ref="F18:F81" si="0">D18-E18</f>
        <v>-5.0764475908708846</v>
      </c>
      <c r="G18" s="5">
        <f>IF(COUNTA($F$5:$F18)&lt;+G$1,AVERAGE($F$5:$F18),G$2*($F18-$G17)+$G17)</f>
        <v>-3.2146661031279109</v>
      </c>
      <c r="H18" s="5">
        <f>F18-G18</f>
        <v>-1.8617814877429737</v>
      </c>
      <c r="N18" s="1">
        <v>45442</v>
      </c>
      <c r="O18">
        <v>5235.4799999999996</v>
      </c>
      <c r="P18">
        <v>5274.7006952662723</v>
      </c>
      <c r="Q18">
        <v>5279.7771428571432</v>
      </c>
    </row>
    <row r="19" spans="1:17" x14ac:dyDescent="0.2">
      <c r="A19" s="1">
        <v>45443</v>
      </c>
      <c r="B19">
        <v>5277.51</v>
      </c>
      <c r="C19">
        <f>IF(COUNTA($B$5:B19)&lt;=C$1,AVERAGE($B$5:$B19),C$2*($B19-$C18)+$C18)</f>
        <v>5275.0647053511111</v>
      </c>
      <c r="D19">
        <f>IF(COUNTA($B$5:$B19)&lt;=D$1,AVERAGE($B$5:$B19),D$2*($B19-$D18)+$D18)</f>
        <v>5275.1328959945386</v>
      </c>
      <c r="E19">
        <f>IF(COUNTA($B$5:$B19)&lt;=E$1,AVERAGE($B$5:$B19),E$2*($B19-$E18)+$E18)</f>
        <v>5279.6260000000002</v>
      </c>
      <c r="F19">
        <f t="shared" si="0"/>
        <v>-4.493104005461646</v>
      </c>
      <c r="G19" s="5">
        <f>IF(COUNTA($F$5:$F19)&lt;+G$1,AVERAGE($F$5:$F19),G$2*($F19-$G18)+$G18)</f>
        <v>-3.6408120705724891</v>
      </c>
      <c r="H19" s="5">
        <f t="shared" ref="H19:H82" si="1">F19-G19</f>
        <v>-0.85229193488915689</v>
      </c>
      <c r="N19" s="1">
        <v>45443</v>
      </c>
      <c r="O19">
        <v>5277.51</v>
      </c>
      <c r="P19">
        <v>5275.1328959945386</v>
      </c>
      <c r="Q19">
        <v>5279.6260000000002</v>
      </c>
    </row>
    <row r="20" spans="1:17" x14ac:dyDescent="0.2">
      <c r="A20" s="1">
        <v>45446</v>
      </c>
      <c r="B20">
        <v>5283.4</v>
      </c>
      <c r="C20">
        <f>IF(COUNTA($B$5:B20)&lt;=C$1,AVERAGE($B$5:$B20),C$2*($B20-$C19)+$C19)</f>
        <v>5276.7317642808885</v>
      </c>
      <c r="D20">
        <f>IF(COUNTA($B$5:$B20)&lt;=D$1,AVERAGE($B$5:$B20),D$2*($B20-$D19)+$D19)</f>
        <v>5276.404758149225</v>
      </c>
      <c r="E20">
        <f>IF(COUNTA($B$5:$B20)&lt;=E$1,AVERAGE($B$5:$B20),E$2*($B20-$E19)+$E19)</f>
        <v>5279.8618749999996</v>
      </c>
      <c r="F20">
        <f t="shared" si="0"/>
        <v>-3.4571168507745824</v>
      </c>
      <c r="G20" s="5">
        <f>IF(COUNTA($F$5:$F20)&lt;+G$1,AVERAGE($F$5:$F20),G$2*($F20-$G19)+$G19)</f>
        <v>-3.5948882656230126</v>
      </c>
      <c r="H20" s="5">
        <f t="shared" si="1"/>
        <v>0.13777141484843014</v>
      </c>
      <c r="N20" s="1">
        <v>45446</v>
      </c>
      <c r="O20">
        <v>5283.4</v>
      </c>
      <c r="P20">
        <v>5276.404758149225</v>
      </c>
      <c r="Q20">
        <v>5279.8618749999996</v>
      </c>
    </row>
    <row r="21" spans="1:17" x14ac:dyDescent="0.2">
      <c r="A21" s="1">
        <v>45447</v>
      </c>
      <c r="B21">
        <v>5291.34</v>
      </c>
      <c r="C21">
        <f>IF(COUNTA($B$5:B21)&lt;=C$1,AVERAGE($B$5:$B21),C$2*($B21-$C20)+$C20)</f>
        <v>5279.6534114247106</v>
      </c>
      <c r="D21">
        <f>IF(COUNTA($B$5:$B21)&lt;=D$1,AVERAGE($B$5:$B21),D$2*($B21-$D20)+$D20)</f>
        <v>5278.7024876647292</v>
      </c>
      <c r="E21">
        <f>IF(COUNTA($B$5:$B21)&lt;=E$1,AVERAGE($B$5:$B21),E$2*($B21-$E20)+$E20)</f>
        <v>5280.5370588235292</v>
      </c>
      <c r="F21">
        <f t="shared" si="0"/>
        <v>-1.8345711587999176</v>
      </c>
      <c r="G21" s="5">
        <f>IF(COUNTA($F$5:$F21)&lt;+G$1,AVERAGE($F$5:$F21),G$2*($F21-$G20)+$G20)</f>
        <v>-3.2428248442583936</v>
      </c>
      <c r="H21" s="5">
        <f t="shared" si="1"/>
        <v>1.408253685458476</v>
      </c>
      <c r="N21" s="1">
        <v>45447</v>
      </c>
      <c r="O21">
        <v>5291.34</v>
      </c>
      <c r="P21">
        <v>5278.7024876647292</v>
      </c>
      <c r="Q21">
        <v>5280.5370588235292</v>
      </c>
    </row>
    <row r="22" spans="1:17" x14ac:dyDescent="0.2">
      <c r="A22" s="1">
        <v>45448</v>
      </c>
      <c r="B22">
        <v>5354.03</v>
      </c>
      <c r="C22">
        <f>IF(COUNTA($B$5:B22)&lt;=C$1,AVERAGE($B$5:$B22),C$2*($B22-$C21)+$C21)</f>
        <v>5294.5287291397681</v>
      </c>
      <c r="D22">
        <f>IF(COUNTA($B$5:$B22)&lt;=D$1,AVERAGE($B$5:$B22),D$2*($B22-$D21)+$D21)</f>
        <v>5290.2913357163097</v>
      </c>
      <c r="E22">
        <f>IF(COUNTA($B$5:$B22)&lt;=E$1,AVERAGE($B$5:$B22),E$2*($B22-$E21)+$E21)</f>
        <v>5284.619999999999</v>
      </c>
      <c r="F22">
        <f t="shared" si="0"/>
        <v>5.6713357163107503</v>
      </c>
      <c r="G22" s="5">
        <f>IF(COUNTA($F$5:$F22)&lt;+G$1,AVERAGE($F$5:$F22),G$2*($F22-$G21)+$G21)</f>
        <v>-1.7571314174968695</v>
      </c>
      <c r="H22" s="5">
        <f t="shared" si="1"/>
        <v>7.4284671338076196</v>
      </c>
      <c r="N22" s="1">
        <v>45448</v>
      </c>
      <c r="O22">
        <v>5354.03</v>
      </c>
      <c r="P22">
        <v>5290.2913357163097</v>
      </c>
      <c r="Q22">
        <v>5284.619999999999</v>
      </c>
    </row>
    <row r="23" spans="1:17" x14ac:dyDescent="0.2">
      <c r="A23" s="1">
        <v>45449</v>
      </c>
      <c r="B23">
        <v>5352.96</v>
      </c>
      <c r="C23">
        <f>IF(COUNTA($B$5:B23)&lt;=C$1,AVERAGE($B$5:$B23),C$2*($B23-$C22)+$C22)</f>
        <v>5306.2149833118146</v>
      </c>
      <c r="D23">
        <f>IF(COUNTA($B$5:$B23)&lt;=D$1,AVERAGE($B$5:$B23),D$2*($B23-$D22)+$D22)</f>
        <v>5299.9326686830309</v>
      </c>
      <c r="E23">
        <f>IF(COUNTA($B$5:$B23)&lt;=E$1,AVERAGE($B$5:$B23),E$2*($B23-$E22)+$E22)</f>
        <v>5288.2168421052629</v>
      </c>
      <c r="F23">
        <f t="shared" si="0"/>
        <v>11.715826577767984</v>
      </c>
      <c r="G23" s="5">
        <f>IF(COUNTA($F$5:$F23)&lt;+G$1,AVERAGE($F$5:$F23),G$2*($F23-$G22)+$G22)</f>
        <v>0.16757686754096671</v>
      </c>
      <c r="H23" s="5">
        <f t="shared" si="1"/>
        <v>11.548249710227017</v>
      </c>
      <c r="N23" s="1">
        <v>45449</v>
      </c>
      <c r="O23">
        <v>5352.96</v>
      </c>
      <c r="P23">
        <v>5299.9326686830309</v>
      </c>
      <c r="Q23">
        <v>5288.2168421052629</v>
      </c>
    </row>
    <row r="24" spans="1:17" x14ac:dyDescent="0.2">
      <c r="A24" s="1">
        <v>45450</v>
      </c>
      <c r="B24">
        <v>5346.99</v>
      </c>
      <c r="C24">
        <f>IF(COUNTA($B$5:B24)&lt;=C$1,AVERAGE($B$5:$B24),C$2*($B24-$C23)+$C23)</f>
        <v>5314.3699866494517</v>
      </c>
      <c r="D24">
        <f>IF(COUNTA($B$5:$B24)&lt;=D$1,AVERAGE($B$5:$B24),D$2*($B24-$D23)+$D23)</f>
        <v>5307.1722581164104</v>
      </c>
      <c r="E24">
        <f>IF(COUNTA($B$5:$B24)&lt;=E$1,AVERAGE($B$5:$B24),E$2*($B24-$E23)+$E23)</f>
        <v>5291.1554999999998</v>
      </c>
      <c r="F24">
        <f t="shared" si="0"/>
        <v>16.016758116410529</v>
      </c>
      <c r="G24" s="5">
        <f>IF(COUNTA($F$5:$F24)&lt;+G$1,AVERAGE($F$5:$F24),G$2*($F24-$G23)+$G23)</f>
        <v>2.1487245236496619</v>
      </c>
      <c r="H24" s="5">
        <f t="shared" si="1"/>
        <v>13.868033592760867</v>
      </c>
      <c r="N24" s="1">
        <v>45450</v>
      </c>
      <c r="O24">
        <v>5346.99</v>
      </c>
      <c r="P24">
        <v>5307.1722581164104</v>
      </c>
      <c r="Q24">
        <v>5291.1554999999998</v>
      </c>
    </row>
    <row r="25" spans="1:17" x14ac:dyDescent="0.2">
      <c r="A25" s="1">
        <v>45453</v>
      </c>
      <c r="B25">
        <v>5360.79</v>
      </c>
      <c r="C25">
        <f>IF(COUNTA($B$5:B25)&lt;=C$1,AVERAGE($B$5:$B25),C$2*($B25-$C24)+$C24)</f>
        <v>5323.6539893195613</v>
      </c>
      <c r="D25">
        <f>IF(COUNTA($B$5:$B25)&lt;=D$1,AVERAGE($B$5:$B25),D$2*($B25-$D24)+$D24)</f>
        <v>5315.4211414831161</v>
      </c>
      <c r="E25">
        <f>IF(COUNTA($B$5:$B25)&lt;=E$1,AVERAGE($B$5:$B25),E$2*($B25-$E24)+$E24)</f>
        <v>5294.4714285714281</v>
      </c>
      <c r="F25">
        <f t="shared" si="0"/>
        <v>20.949712911688039</v>
      </c>
      <c r="G25" s="5">
        <f>IF(COUNTA($F$5:$F25)&lt;+G$1,AVERAGE($F$5:$F25),G$2*($F25-$G24)+$G24)</f>
        <v>5.9089222012573375</v>
      </c>
      <c r="H25" s="5">
        <f t="shared" si="1"/>
        <v>15.040790710430702</v>
      </c>
      <c r="N25" s="1">
        <v>45453</v>
      </c>
      <c r="O25">
        <v>5360.79</v>
      </c>
      <c r="P25">
        <v>5315.4211414831161</v>
      </c>
      <c r="Q25">
        <v>5294.4714285714281</v>
      </c>
    </row>
    <row r="26" spans="1:17" x14ac:dyDescent="0.2">
      <c r="A26" s="1">
        <v>45454</v>
      </c>
      <c r="B26">
        <v>5375.32</v>
      </c>
      <c r="C26">
        <f>IF(COUNTA($B$5:B26)&lt;=C$1,AVERAGE($B$5:$B26),C$2*($B26-$C25)+$C25)</f>
        <v>5333.9871914556488</v>
      </c>
      <c r="D26">
        <f>IF(COUNTA($B$5:$B26)&lt;=D$1,AVERAGE($B$5:$B26),D$2*($B26-$D25)+$D25)</f>
        <v>5324.6363504857136</v>
      </c>
      <c r="E26">
        <f>IF(COUNTA($B$5:$B26)&lt;=E$1,AVERAGE($B$5:$B26),E$2*($B26-$E25)+$E25)</f>
        <v>5298.1463636363633</v>
      </c>
      <c r="F26">
        <f t="shared" si="0"/>
        <v>26.489986849350316</v>
      </c>
      <c r="G26" s="5">
        <f>IF(COUNTA($F$5:$F26)&lt;+G$1,AVERAGE($F$5:$F26),G$2*($F26-$G25)+$G25)</f>
        <v>10.025135130875935</v>
      </c>
      <c r="H26" s="5">
        <f t="shared" si="1"/>
        <v>16.464851718474382</v>
      </c>
      <c r="N26" s="1">
        <v>45454</v>
      </c>
      <c r="O26">
        <v>5375.32</v>
      </c>
      <c r="P26">
        <v>5324.6363504857136</v>
      </c>
      <c r="Q26">
        <v>5298.1463636363633</v>
      </c>
    </row>
    <row r="27" spans="1:17" x14ac:dyDescent="0.2">
      <c r="A27" s="1">
        <v>45455</v>
      </c>
      <c r="B27">
        <v>5421.03</v>
      </c>
      <c r="C27">
        <f>IF(COUNTA($B$5:B27)&lt;=C$1,AVERAGE($B$5:$B27),C$2*($B27-$C26)+$C26)</f>
        <v>5351.3957531645192</v>
      </c>
      <c r="D27">
        <f>IF(COUNTA($B$5:$B27)&lt;=D$1,AVERAGE($B$5:$B27),D$2*($B27-$D26)+$D26)</f>
        <v>5339.4661427186811</v>
      </c>
      <c r="E27">
        <f>IF(COUNTA($B$5:$B27)&lt;=E$1,AVERAGE($B$5:$B27),E$2*($B27-$E26)+$E26)</f>
        <v>5303.489130434783</v>
      </c>
      <c r="F27">
        <f t="shared" si="0"/>
        <v>35.977012283898148</v>
      </c>
      <c r="G27" s="5">
        <f>IF(COUNTA($F$5:$F27)&lt;+G$1,AVERAGE($F$5:$F27),G$2*($F27-$G26)+$G26)</f>
        <v>15.215510561480379</v>
      </c>
      <c r="H27" s="5">
        <f t="shared" si="1"/>
        <v>20.761501722417769</v>
      </c>
      <c r="N27" s="1">
        <v>45455</v>
      </c>
      <c r="O27">
        <v>5421.03</v>
      </c>
      <c r="P27">
        <v>5339.4661427186811</v>
      </c>
      <c r="Q27">
        <v>5303.489130434783</v>
      </c>
    </row>
    <row r="28" spans="1:17" x14ac:dyDescent="0.2">
      <c r="A28" s="1">
        <v>45456</v>
      </c>
      <c r="B28">
        <v>5433.74</v>
      </c>
      <c r="C28">
        <f>IF(COUNTA($B$5:B28)&lt;=C$1,AVERAGE($B$5:$B28),C$2*($B28-$C27)+$C27)</f>
        <v>5367.8646025316157</v>
      </c>
      <c r="D28">
        <f>IF(COUNTA($B$5:$B28)&lt;=D$1,AVERAGE($B$5:$B28),D$2*($B28-$D27)+$D27)</f>
        <v>5353.9698130696534</v>
      </c>
      <c r="E28">
        <f>IF(COUNTA($B$5:$B28)&lt;=E$1,AVERAGE($B$5:$B28),E$2*($B28-$E27)+$E27)</f>
        <v>5308.9162500000002</v>
      </c>
      <c r="F28">
        <f t="shared" si="0"/>
        <v>45.053563069653137</v>
      </c>
      <c r="G28" s="5">
        <f>IF(COUNTA($F$5:$F28)&lt;+G$1,AVERAGE($F$5:$F28),G$2*($F28-$G27)+$G27)</f>
        <v>21.183121063114932</v>
      </c>
      <c r="H28" s="5">
        <f t="shared" si="1"/>
        <v>23.870442006538205</v>
      </c>
      <c r="N28" s="1">
        <v>45456</v>
      </c>
      <c r="O28">
        <v>5433.74</v>
      </c>
      <c r="P28">
        <v>5353.9698130696534</v>
      </c>
      <c r="Q28">
        <v>5308.9162500000002</v>
      </c>
    </row>
    <row r="29" spans="1:17" x14ac:dyDescent="0.2">
      <c r="A29" s="1">
        <v>45457</v>
      </c>
      <c r="B29">
        <v>5431.6</v>
      </c>
      <c r="C29">
        <f>IF(COUNTA($B$5:B29)&lt;=C$1,AVERAGE($B$5:$B29),C$2*($B29-$C28)+$C28)</f>
        <v>5380.6116820252928</v>
      </c>
      <c r="D29">
        <f>IF(COUNTA($B$5:$B29)&lt;=D$1,AVERAGE($B$5:$B29),D$2*($B29-$D28)+$D28)</f>
        <v>5365.9129187512453</v>
      </c>
      <c r="E29">
        <f>IF(COUNTA($B$5:$B29)&lt;=E$1,AVERAGE($B$5:$B29),E$2*($B29-$E28)+$E28)</f>
        <v>5313.8235999999997</v>
      </c>
      <c r="F29">
        <f t="shared" si="0"/>
        <v>52.089318751245628</v>
      </c>
      <c r="G29" s="5">
        <f>IF(COUNTA($F$5:$F29)&lt;+G$1,AVERAGE($F$5:$F29),G$2*($F29-$G28)+$G28)</f>
        <v>27.364360600741072</v>
      </c>
      <c r="H29" s="5">
        <f t="shared" si="1"/>
        <v>24.724958150504555</v>
      </c>
      <c r="N29" s="1">
        <v>45457</v>
      </c>
      <c r="O29">
        <v>5431.6</v>
      </c>
      <c r="P29">
        <v>5365.9129187512453</v>
      </c>
      <c r="Q29">
        <v>5313.8235999999997</v>
      </c>
    </row>
    <row r="30" spans="1:17" x14ac:dyDescent="0.2">
      <c r="A30" s="1">
        <v>45460</v>
      </c>
      <c r="B30">
        <v>5473.23</v>
      </c>
      <c r="C30">
        <f>IF(COUNTA($B$5:B30)&lt;=C$1,AVERAGE($B$5:$B30),C$2*($B30-$C29)+$C29)</f>
        <v>5399.1353456202341</v>
      </c>
      <c r="D30">
        <f>IF(COUNTA($B$5:$B30)&lt;=D$1,AVERAGE($B$5:$B30),D$2*($B30-$D29)+$D29)</f>
        <v>5382.423238943361</v>
      </c>
      <c r="E30">
        <f>IF(COUNTA($B$5:$B30)&lt;=E$1,AVERAGE($B$5:$B30),E$2*($B30-$E29)+$E29)</f>
        <v>5319.9546153846159</v>
      </c>
      <c r="F30">
        <f t="shared" si="0"/>
        <v>62.468623558745094</v>
      </c>
      <c r="G30" s="5">
        <f>IF(COUNTA($F$5:$F30)&lt;+G$1,AVERAGE($F$5:$F30),G$2*($F30-$G29)+$G29)</f>
        <v>34.38521319234188</v>
      </c>
      <c r="H30" s="5">
        <f t="shared" si="1"/>
        <v>28.083410366403214</v>
      </c>
      <c r="N30" s="1">
        <v>45460</v>
      </c>
      <c r="O30">
        <v>5473.23</v>
      </c>
      <c r="P30">
        <v>5382.423238943361</v>
      </c>
      <c r="Q30">
        <v>5319.9546153846159</v>
      </c>
    </row>
    <row r="31" spans="1:17" x14ac:dyDescent="0.2">
      <c r="A31" s="1">
        <v>45461</v>
      </c>
      <c r="B31">
        <v>5487.03</v>
      </c>
      <c r="C31">
        <f>IF(COUNTA($B$5:B31)&lt;=C$1,AVERAGE($B$5:$B31),C$2*($B31-$C30)+$C30)</f>
        <v>5416.7142764961873</v>
      </c>
      <c r="D31">
        <f>IF(COUNTA($B$5:$B31)&lt;=D$1,AVERAGE($B$5:$B31),D$2*($B31-$D30)+$D30)</f>
        <v>5398.5165867982287</v>
      </c>
      <c r="E31">
        <f>IF(COUNTA($B$5:$B31)&lt;=E$1,AVERAGE($B$5:$B31),E$2*($B31-$E30)+$E30)</f>
        <v>5332.3305698005706</v>
      </c>
      <c r="F31">
        <f t="shared" si="0"/>
        <v>66.186016997658044</v>
      </c>
      <c r="G31" s="5">
        <f>IF(COUNTA($F$5:$F31)&lt;+G$1,AVERAGE($F$5:$F31),G$2*($F31-$G30)+$G30)</f>
        <v>40.745373953405114</v>
      </c>
      <c r="H31" s="5">
        <f t="shared" si="1"/>
        <v>25.44064304425293</v>
      </c>
      <c r="N31" s="1">
        <v>45461</v>
      </c>
      <c r="O31">
        <v>5487.03</v>
      </c>
      <c r="P31">
        <v>5398.5165867982287</v>
      </c>
      <c r="Q31">
        <v>5332.3305698005706</v>
      </c>
    </row>
    <row r="32" spans="1:17" x14ac:dyDescent="0.2">
      <c r="A32" s="1">
        <v>45463</v>
      </c>
      <c r="B32">
        <v>5473.17</v>
      </c>
      <c r="C32">
        <f>IF(COUNTA($B$5:B32)&lt;=C$1,AVERAGE($B$5:$B32),C$2*($B32-$C31)+$C31)</f>
        <v>5428.00542119695</v>
      </c>
      <c r="D32">
        <f>IF(COUNTA($B$5:$B32)&lt;=D$1,AVERAGE($B$5:$B32),D$2*($B32-$D31)+$D31)</f>
        <v>5410.001727290809</v>
      </c>
      <c r="E32">
        <f>IF(COUNTA($B$5:$B32)&lt;=E$1,AVERAGE($B$5:$B32),E$2*($B32-$E31)+$E31)</f>
        <v>5342.7631201857139</v>
      </c>
      <c r="F32">
        <f t="shared" si="0"/>
        <v>67.23860710509507</v>
      </c>
      <c r="G32" s="5">
        <f>IF(COUNTA($F$5:$F32)&lt;+G$1,AVERAGE($F$5:$F32),G$2*($F32-$G31)+$G31)</f>
        <v>46.044020583743105</v>
      </c>
      <c r="H32" s="5">
        <f t="shared" si="1"/>
        <v>21.194586521351965</v>
      </c>
      <c r="N32" s="1">
        <v>45463</v>
      </c>
      <c r="O32">
        <v>5473.17</v>
      </c>
      <c r="P32">
        <v>5410.001727290809</v>
      </c>
      <c r="Q32">
        <v>5342.7631201857139</v>
      </c>
    </row>
    <row r="33" spans="1:17" x14ac:dyDescent="0.2">
      <c r="A33" s="1">
        <v>45464</v>
      </c>
      <c r="B33">
        <v>5464.62</v>
      </c>
      <c r="C33">
        <f>IF(COUNTA($B$5:B33)&lt;=C$1,AVERAGE($B$5:$B33),C$2*($B33-$C32)+$C32)</f>
        <v>5435.3283369575602</v>
      </c>
      <c r="D33">
        <f>IF(COUNTA($B$5:$B33)&lt;=D$1,AVERAGE($B$5:$B33),D$2*($B33-$D32)+$D32)</f>
        <v>5418.4045384768388</v>
      </c>
      <c r="E33">
        <f>IF(COUNTA($B$5:$B33)&lt;=E$1,AVERAGE($B$5:$B33),E$2*($B33-$E32)+$E32)</f>
        <v>5351.7895557275133</v>
      </c>
      <c r="F33">
        <f t="shared" si="0"/>
        <v>66.614982749325463</v>
      </c>
      <c r="G33" s="5">
        <f>IF(COUNTA($F$5:$F33)&lt;+G$1,AVERAGE($F$5:$F33),G$2*($F33-$G32)+$G32)</f>
        <v>50.158213016859577</v>
      </c>
      <c r="H33" s="5">
        <f t="shared" si="1"/>
        <v>16.456769732465887</v>
      </c>
      <c r="N33" s="1">
        <v>45464</v>
      </c>
      <c r="O33">
        <v>5464.62</v>
      </c>
      <c r="P33">
        <v>5418.4045384768388</v>
      </c>
      <c r="Q33">
        <v>5351.7895557275133</v>
      </c>
    </row>
    <row r="34" spans="1:17" x14ac:dyDescent="0.2">
      <c r="A34" s="1">
        <v>45467</v>
      </c>
      <c r="B34">
        <v>5447.87</v>
      </c>
      <c r="C34">
        <f>IF(COUNTA($B$5:B34)&lt;=C$1,AVERAGE($B$5:$B34),C$2*($B34-$C33)+$C33)</f>
        <v>5437.8366695660479</v>
      </c>
      <c r="D34">
        <f>IF(COUNTA($B$5:$B34)&lt;=D$1,AVERAGE($B$5:$B34),D$2*($B34-$D33)+$D33)</f>
        <v>5422.9376864034793</v>
      </c>
      <c r="E34">
        <f>IF(COUNTA($B$5:$B34)&lt;=E$1,AVERAGE($B$5:$B34),E$2*($B34-$E33)+$E33)</f>
        <v>5358.9066256736232</v>
      </c>
      <c r="F34">
        <f t="shared" si="0"/>
        <v>64.031060729856108</v>
      </c>
      <c r="G34" s="5">
        <f>IF(COUNTA($F$5:$F34)&lt;+G$1,AVERAGE($F$5:$F34),G$2*($F34-$G33)+$G33)</f>
        <v>52.932782559458886</v>
      </c>
      <c r="H34" s="5">
        <f t="shared" si="1"/>
        <v>11.098278170397222</v>
      </c>
      <c r="N34" s="1">
        <v>45467</v>
      </c>
      <c r="O34">
        <v>5447.87</v>
      </c>
      <c r="P34">
        <v>5422.9376864034793</v>
      </c>
      <c r="Q34">
        <v>5358.9066256736232</v>
      </c>
    </row>
    <row r="35" spans="1:17" x14ac:dyDescent="0.2">
      <c r="A35" s="1">
        <v>45468</v>
      </c>
      <c r="B35">
        <v>5469.3</v>
      </c>
      <c r="C35">
        <f>IF(COUNTA($B$5:B35)&lt;=C$1,AVERAGE($B$5:$B35),C$2*($B35-$C34)+$C34)</f>
        <v>5444.1293356528386</v>
      </c>
      <c r="D35">
        <f>IF(COUNTA($B$5:$B35)&lt;=D$1,AVERAGE($B$5:$B35),D$2*($B35-$D34)+$D34)</f>
        <v>5430.0703500337131</v>
      </c>
      <c r="E35">
        <f>IF(COUNTA($B$5:$B35)&lt;=E$1,AVERAGE($B$5:$B35),E$2*($B35-$E34)+$E34)</f>
        <v>5367.0839126607625</v>
      </c>
      <c r="F35">
        <f t="shared" si="0"/>
        <v>62.986437372950604</v>
      </c>
      <c r="G35" s="5">
        <f>IF(COUNTA($F$5:$F35)&lt;+G$1,AVERAGE($F$5:$F35),G$2*($F35-$G34)+$G34)</f>
        <v>54.943513522157232</v>
      </c>
      <c r="H35" s="5">
        <f t="shared" si="1"/>
        <v>8.0429238507933718</v>
      </c>
      <c r="N35" s="1">
        <v>45468</v>
      </c>
      <c r="O35">
        <v>5469.3</v>
      </c>
      <c r="P35">
        <v>5430.0703500337131</v>
      </c>
      <c r="Q35">
        <v>5367.0839126607625</v>
      </c>
    </row>
    <row r="36" spans="1:17" x14ac:dyDescent="0.2">
      <c r="A36" s="1">
        <v>45469</v>
      </c>
      <c r="B36">
        <v>5477.9</v>
      </c>
      <c r="C36">
        <f>IF(COUNTA($B$5:B36)&lt;=C$1,AVERAGE($B$5:$B36),C$2*($B36-$C35)+$C35)</f>
        <v>5450.883468522271</v>
      </c>
      <c r="D36">
        <f>IF(COUNTA($B$5:$B36)&lt;=D$1,AVERAGE($B$5:$B36),D$2*($B36-$D35)+$D35)</f>
        <v>5437.4287577208343</v>
      </c>
      <c r="E36">
        <f>IF(COUNTA($B$5:$B36)&lt;=E$1,AVERAGE($B$5:$B36),E$2*($B36-$E35)+$E35)</f>
        <v>5375.2925117229279</v>
      </c>
      <c r="F36">
        <f t="shared" si="0"/>
        <v>62.136245997906371</v>
      </c>
      <c r="G36" s="5">
        <f>IF(COUNTA($F$5:$F36)&lt;+G$1,AVERAGE($F$5:$F36),G$2*($F36-$G35)+$G35)</f>
        <v>56.382060017307062</v>
      </c>
      <c r="H36" s="5">
        <f t="shared" si="1"/>
        <v>5.7541859805993099</v>
      </c>
      <c r="N36" s="1">
        <v>45469</v>
      </c>
      <c r="O36">
        <v>5477.9</v>
      </c>
      <c r="P36">
        <v>5437.4287577208343</v>
      </c>
      <c r="Q36">
        <v>5375.2925117229279</v>
      </c>
    </row>
    <row r="37" spans="1:17" x14ac:dyDescent="0.2">
      <c r="A37" s="1">
        <v>45470</v>
      </c>
      <c r="B37">
        <v>5482.87</v>
      </c>
      <c r="C37">
        <f>IF(COUNTA($B$5:B37)&lt;=C$1,AVERAGE($B$5:$B37),C$2*($B37-$C36)+$C36)</f>
        <v>5457.2807748178166</v>
      </c>
      <c r="D37">
        <f>IF(COUNTA($B$5:$B37)&lt;=D$1,AVERAGE($B$5:$B37),D$2*($B37-$D36)+$D36)</f>
        <v>5444.4197180714755</v>
      </c>
      <c r="E37">
        <f>IF(COUNTA($B$5:$B37)&lt;=E$1,AVERAGE($B$5:$B37),E$2*($B37-$E36)+$E36)</f>
        <v>5383.2612145582661</v>
      </c>
      <c r="F37">
        <f t="shared" si="0"/>
        <v>61.158503513209325</v>
      </c>
      <c r="G37" s="5">
        <f>IF(COUNTA($F$5:$F37)&lt;+G$1,AVERAGE($F$5:$F37),G$2*($F37-$G36)+$G36)</f>
        <v>57.337348716487512</v>
      </c>
      <c r="H37" s="5">
        <f t="shared" si="1"/>
        <v>3.8211547967218138</v>
      </c>
      <c r="N37" s="1">
        <v>45470</v>
      </c>
      <c r="O37">
        <v>5482.87</v>
      </c>
      <c r="P37">
        <v>5444.4197180714755</v>
      </c>
      <c r="Q37">
        <v>5383.2612145582661</v>
      </c>
    </row>
    <row r="38" spans="1:17" x14ac:dyDescent="0.2">
      <c r="A38" s="1">
        <v>45471</v>
      </c>
      <c r="B38">
        <v>5460.48</v>
      </c>
      <c r="C38">
        <f>IF(COUNTA($B$5:B38)&lt;=C$1,AVERAGE($B$5:$B38),C$2*($B38-$C37)+$C37)</f>
        <v>5457.9206198542533</v>
      </c>
      <c r="D38">
        <f>IF(COUNTA($B$5:$B38)&lt;=D$1,AVERAGE($B$5:$B38),D$2*($B38-$D37)+$D37)</f>
        <v>5446.8905306758634</v>
      </c>
      <c r="E38">
        <f>IF(COUNTA($B$5:$B38)&lt;=E$1,AVERAGE($B$5:$B38),E$2*($B38-$E37)+$E37)</f>
        <v>5388.9811245909868</v>
      </c>
      <c r="F38">
        <f t="shared" si="0"/>
        <v>57.909406084876537</v>
      </c>
      <c r="G38" s="5">
        <f>IF(COUNTA($F$5:$F38)&lt;+G$1,AVERAGE($F$5:$F38),G$2*($F38-$G37)+$G37)</f>
        <v>57.451760190165317</v>
      </c>
      <c r="H38" s="5">
        <f t="shared" si="1"/>
        <v>0.45764589471122008</v>
      </c>
      <c r="N38" s="1">
        <v>45471</v>
      </c>
      <c r="O38">
        <v>5460.48</v>
      </c>
      <c r="P38">
        <v>5446.8905306758634</v>
      </c>
      <c r="Q38">
        <v>5388.9811245909868</v>
      </c>
    </row>
    <row r="39" spans="1:17" x14ac:dyDescent="0.2">
      <c r="A39" s="1">
        <v>45474</v>
      </c>
      <c r="B39">
        <v>5475.09</v>
      </c>
      <c r="C39">
        <f>IF(COUNTA($B$5:B39)&lt;=C$1,AVERAGE($B$5:$B39),C$2*($B39-$C38)+$C38)</f>
        <v>5461.3544958834027</v>
      </c>
      <c r="D39">
        <f>IF(COUNTA($B$5:$B39)&lt;=D$1,AVERAGE($B$5:$B39),D$2*($B39-$D38)+$D38)</f>
        <v>5451.2289105718846</v>
      </c>
      <c r="E39">
        <f>IF(COUNTA($B$5:$B39)&lt;=E$1,AVERAGE($B$5:$B39),E$2*($B39-$E38)+$E38)</f>
        <v>5395.3595598064694</v>
      </c>
      <c r="F39">
        <f t="shared" si="0"/>
        <v>55.86935076541522</v>
      </c>
      <c r="G39" s="5">
        <f>IF(COUNTA($F$5:$F39)&lt;+G$1,AVERAGE($F$5:$F39),G$2*($F39-$G38)+$G38)</f>
        <v>57.135278305215294</v>
      </c>
      <c r="H39" s="5">
        <f t="shared" si="1"/>
        <v>-1.2659275398000744</v>
      </c>
      <c r="N39" s="1">
        <v>45474</v>
      </c>
      <c r="O39">
        <v>5475.09</v>
      </c>
      <c r="P39">
        <v>5451.2289105718846</v>
      </c>
      <c r="Q39">
        <v>5395.3595598064694</v>
      </c>
    </row>
    <row r="40" spans="1:17" x14ac:dyDescent="0.2">
      <c r="A40" s="1">
        <v>45475</v>
      </c>
      <c r="B40">
        <v>5509.01</v>
      </c>
      <c r="C40">
        <f>IF(COUNTA($B$5:B40)&lt;=C$1,AVERAGE($B$5:$B40),C$2*($B40-$C39)+$C39)</f>
        <v>5470.885596706722</v>
      </c>
      <c r="D40">
        <f>IF(COUNTA($B$5:$B40)&lt;=D$1,AVERAGE($B$5:$B40),D$2*($B40-$D39)+$D39)</f>
        <v>5460.1183089454407</v>
      </c>
      <c r="E40">
        <f>IF(COUNTA($B$5:$B40)&lt;=E$1,AVERAGE($B$5:$B40),E$2*($B40-$E39)+$E39)</f>
        <v>5403.7781109319158</v>
      </c>
      <c r="F40">
        <f t="shared" si="0"/>
        <v>56.340198013524969</v>
      </c>
      <c r="G40" s="5">
        <f>IF(COUNTA($F$5:$F40)&lt;+G$1,AVERAGE($F$5:$F40),G$2*($F40-$G39)+$G39)</f>
        <v>56.976262246877226</v>
      </c>
      <c r="H40" s="5">
        <f t="shared" si="1"/>
        <v>-0.6360642333522577</v>
      </c>
      <c r="N40" s="1">
        <v>45475</v>
      </c>
      <c r="O40">
        <v>5509.01</v>
      </c>
      <c r="P40">
        <v>5460.1183089454407</v>
      </c>
      <c r="Q40">
        <v>5403.7781109319158</v>
      </c>
    </row>
    <row r="41" spans="1:17" x14ac:dyDescent="0.2">
      <c r="A41" s="1">
        <v>45476</v>
      </c>
      <c r="B41">
        <v>5537.02</v>
      </c>
      <c r="C41">
        <f>IF(COUNTA($B$5:B41)&lt;=C$1,AVERAGE($B$5:$B41),C$2*($B41-$C40)+$C40)</f>
        <v>5484.1124773653773</v>
      </c>
      <c r="D41">
        <f>IF(COUNTA($B$5:$B41)&lt;=D$1,AVERAGE($B$5:$B41),D$2*($B41-$D40)+$D40)</f>
        <v>5471.9493383384497</v>
      </c>
      <c r="E41">
        <f>IF(COUNTA($B$5:$B41)&lt;=E$1,AVERAGE($B$5:$B41),E$2*($B41-$E40)+$E40)</f>
        <v>5413.6478804925146</v>
      </c>
      <c r="F41">
        <f t="shared" si="0"/>
        <v>58.301457845935147</v>
      </c>
      <c r="G41" s="5">
        <f>IF(COUNTA($F$5:$F41)&lt;+G$1,AVERAGE($F$5:$F41),G$2*($F41-$G40)+$G40)</f>
        <v>57.241301366688809</v>
      </c>
      <c r="H41" s="5">
        <f t="shared" si="1"/>
        <v>1.0601564792463378</v>
      </c>
      <c r="N41" s="1">
        <v>45476</v>
      </c>
      <c r="O41">
        <v>5537.02</v>
      </c>
      <c r="P41">
        <v>5471.9493383384497</v>
      </c>
      <c r="Q41">
        <v>5413.6478804925146</v>
      </c>
    </row>
    <row r="42" spans="1:17" x14ac:dyDescent="0.2">
      <c r="A42" s="1">
        <v>45478</v>
      </c>
      <c r="B42">
        <v>5567.19</v>
      </c>
      <c r="C42">
        <f>IF(COUNTA($B$5:B42)&lt;=C$1,AVERAGE($B$5:$B42),C$2*($B42-$C41)+$C41)</f>
        <v>5500.7279818923016</v>
      </c>
      <c r="D42">
        <f>IF(COUNTA($B$5:$B42)&lt;=D$1,AVERAGE($B$5:$B42),D$2*($B42-$D41)+$D41)</f>
        <v>5486.6017478248423</v>
      </c>
      <c r="E42">
        <f>IF(COUNTA($B$5:$B42)&lt;=E$1,AVERAGE($B$5:$B42),E$2*($B42-$E41)+$E41)</f>
        <v>5425.0213708264027</v>
      </c>
      <c r="F42">
        <f t="shared" si="0"/>
        <v>61.580376998439533</v>
      </c>
      <c r="G42" s="5">
        <f>IF(COUNTA($F$5:$F42)&lt;+G$1,AVERAGE($F$5:$F42),G$2*($F42-$G41)+$G41)</f>
        <v>58.109116493038954</v>
      </c>
      <c r="H42" s="5">
        <f t="shared" si="1"/>
        <v>3.4712605054005792</v>
      </c>
      <c r="N42" s="1">
        <v>45478</v>
      </c>
      <c r="O42">
        <v>5567.19</v>
      </c>
      <c r="P42">
        <v>5486.6017478248423</v>
      </c>
      <c r="Q42">
        <v>5425.0213708264027</v>
      </c>
    </row>
    <row r="43" spans="1:17" x14ac:dyDescent="0.2">
      <c r="A43" s="1">
        <v>45481</v>
      </c>
      <c r="B43">
        <v>5572.85</v>
      </c>
      <c r="C43">
        <f>IF(COUNTA($B$5:B43)&lt;=C$1,AVERAGE($B$5:$B43),C$2*($B43-$C42)+$C42)</f>
        <v>5515.1523855138412</v>
      </c>
      <c r="D43">
        <f>IF(COUNTA($B$5:$B43)&lt;=D$1,AVERAGE($B$5:$B43),D$2*($B43-$D42)+$D42)</f>
        <v>5499.8707096979433</v>
      </c>
      <c r="E43">
        <f>IF(COUNTA($B$5:$B43)&lt;=E$1,AVERAGE($B$5:$B43),E$2*($B43-$E42)+$E42)</f>
        <v>5435.9716396540771</v>
      </c>
      <c r="F43">
        <f t="shared" si="0"/>
        <v>63.899070043866232</v>
      </c>
      <c r="G43" s="5">
        <f>IF(COUNTA($F$5:$F43)&lt;+G$1,AVERAGE($F$5:$F43),G$2*($F43-$G42)+$G42)</f>
        <v>59.267107203204411</v>
      </c>
      <c r="H43" s="5">
        <f t="shared" si="1"/>
        <v>4.6319628406618207</v>
      </c>
      <c r="N43" s="1">
        <v>45481</v>
      </c>
      <c r="O43">
        <v>5572.85</v>
      </c>
      <c r="P43">
        <v>5499.8707096979433</v>
      </c>
      <c r="Q43">
        <v>5435.9716396540771</v>
      </c>
    </row>
    <row r="44" spans="1:17" x14ac:dyDescent="0.2">
      <c r="A44" s="1">
        <v>45482</v>
      </c>
      <c r="B44">
        <v>5576.98</v>
      </c>
      <c r="C44">
        <f>IF(COUNTA($B$5:B44)&lt;=C$1,AVERAGE($B$5:$B44),C$2*($B44-$C43)+$C43)</f>
        <v>5527.5179084110732</v>
      </c>
      <c r="D44">
        <f>IF(COUNTA($B$5:$B44)&lt;=D$1,AVERAGE($B$5:$B44),D$2*($B44-$D43)+$D43)</f>
        <v>5511.7336774367213</v>
      </c>
      <c r="E44">
        <f>IF(COUNTA($B$5:$B44)&lt;=E$1,AVERAGE($B$5:$B44),E$2*($B44-$E43)+$E43)</f>
        <v>5446.4167033834046</v>
      </c>
      <c r="F44">
        <f t="shared" si="0"/>
        <v>65.316974053316699</v>
      </c>
      <c r="G44" s="5">
        <f>IF(COUNTA($F$5:$F44)&lt;+G$1,AVERAGE($F$5:$F44),G$2*($F44-$G43)+$G43)</f>
        <v>60.477080573226871</v>
      </c>
      <c r="H44" s="5">
        <f t="shared" si="1"/>
        <v>4.8398934800898274</v>
      </c>
      <c r="N44" s="1">
        <v>45482</v>
      </c>
      <c r="O44">
        <v>5576.98</v>
      </c>
      <c r="P44">
        <v>5511.7336774367213</v>
      </c>
      <c r="Q44">
        <v>5446.4167033834046</v>
      </c>
    </row>
    <row r="45" spans="1:17" x14ac:dyDescent="0.2">
      <c r="A45" s="1">
        <v>45483</v>
      </c>
      <c r="B45">
        <v>5633.91</v>
      </c>
      <c r="C45">
        <f>IF(COUNTA($B$5:B45)&lt;=C$1,AVERAGE($B$5:$B45),C$2*($B45-$C44)+$C44)</f>
        <v>5548.7963267288587</v>
      </c>
      <c r="D45">
        <f>IF(COUNTA($B$5:$B45)&lt;=D$1,AVERAGE($B$5:$B45),D$2*($B45-$D44)+$D44)</f>
        <v>5530.5300347541488</v>
      </c>
      <c r="E45">
        <f>IF(COUNTA($B$5:$B45)&lt;=E$1,AVERAGE($B$5:$B45),E$2*($B45-$E44)+$E44)</f>
        <v>5460.3050957253745</v>
      </c>
      <c r="F45">
        <f t="shared" si="0"/>
        <v>70.224939028774315</v>
      </c>
      <c r="G45" s="5">
        <f>IF(COUNTA($F$5:$F45)&lt;+G$1,AVERAGE($F$5:$F45),G$2*($F45-$G44)+$G44)</f>
        <v>62.426652264336361</v>
      </c>
      <c r="H45" s="5">
        <f t="shared" si="1"/>
        <v>7.7982867644379539</v>
      </c>
      <c r="N45" s="1">
        <v>45483</v>
      </c>
      <c r="O45">
        <v>5633.91</v>
      </c>
      <c r="P45">
        <v>5530.5300347541488</v>
      </c>
      <c r="Q45">
        <v>5460.3050957253745</v>
      </c>
    </row>
    <row r="46" spans="1:17" x14ac:dyDescent="0.2">
      <c r="A46" s="1">
        <v>45484</v>
      </c>
      <c r="B46">
        <v>5584.54</v>
      </c>
      <c r="C46">
        <f>IF(COUNTA($B$5:B46)&lt;=C$1,AVERAGE($B$5:$B46),C$2*($B46-$C45)+$C45)</f>
        <v>5555.9450613830868</v>
      </c>
      <c r="D46">
        <f>IF(COUNTA($B$5:$B46)&lt;=D$1,AVERAGE($B$5:$B46),D$2*($B46-$D45)+$D45)</f>
        <v>5538.8392601765872</v>
      </c>
      <c r="E46">
        <f>IF(COUNTA($B$5:$B46)&lt;=E$1,AVERAGE($B$5:$B46),E$2*($B46-$E45)+$E45)</f>
        <v>5469.5076812271982</v>
      </c>
      <c r="F46">
        <f t="shared" si="0"/>
        <v>69.331578949389041</v>
      </c>
      <c r="G46" s="5">
        <f>IF(COUNTA($F$5:$F46)&lt;+G$1,AVERAGE($F$5:$F46),G$2*($F46-$G45)+$G45)</f>
        <v>63.807637601346897</v>
      </c>
      <c r="H46" s="5">
        <f t="shared" si="1"/>
        <v>5.5239413480421433</v>
      </c>
      <c r="N46" s="1">
        <v>45484</v>
      </c>
      <c r="O46">
        <v>5584.54</v>
      </c>
      <c r="P46">
        <v>5538.8392601765872</v>
      </c>
      <c r="Q46">
        <v>5469.5076812271982</v>
      </c>
    </row>
    <row r="47" spans="1:17" x14ac:dyDescent="0.2">
      <c r="A47" s="1">
        <v>45485</v>
      </c>
      <c r="B47">
        <v>5615.35</v>
      </c>
      <c r="C47">
        <f>IF(COUNTA($B$5:B47)&lt;=C$1,AVERAGE($B$5:$B47),C$2*($B47-$C46)+$C46)</f>
        <v>5567.8260491064693</v>
      </c>
      <c r="D47">
        <f>IF(COUNTA($B$5:$B47)&lt;=D$1,AVERAGE($B$5:$B47),D$2*($B47-$D46)+$D46)</f>
        <v>5550.6101432263431</v>
      </c>
      <c r="E47">
        <f>IF(COUNTA($B$5:$B47)&lt;=E$1,AVERAGE($B$5:$B47),E$2*($B47-$E46)+$E46)</f>
        <v>5480.3108159511094</v>
      </c>
      <c r="F47">
        <f t="shared" si="0"/>
        <v>70.299327275233736</v>
      </c>
      <c r="G47" s="5">
        <f>IF(COUNTA($F$5:$F47)&lt;+G$1,AVERAGE($F$5:$F47),G$2*($F47-$G46)+$G46)</f>
        <v>65.105975536124262</v>
      </c>
      <c r="H47" s="5">
        <f t="shared" si="1"/>
        <v>5.1933517391094739</v>
      </c>
      <c r="N47" s="1">
        <v>45485</v>
      </c>
      <c r="O47">
        <v>5615.35</v>
      </c>
      <c r="P47">
        <v>5550.6101432263431</v>
      </c>
      <c r="Q47">
        <v>5480.3108159511094</v>
      </c>
    </row>
    <row r="48" spans="1:17" x14ac:dyDescent="0.2">
      <c r="A48" s="1">
        <v>45488</v>
      </c>
      <c r="B48">
        <v>5631.22</v>
      </c>
      <c r="C48">
        <f>IF(COUNTA($B$5:B48)&lt;=C$1,AVERAGE($B$5:$B48),C$2*($B48-$C47)+$C47)</f>
        <v>5580.5048392851759</v>
      </c>
      <c r="D48">
        <f>IF(COUNTA($B$5:$B48)&lt;=D$1,AVERAGE($B$5:$B48),D$2*($B48-$D47)+$D47)</f>
        <v>5563.0116596530597</v>
      </c>
      <c r="E48">
        <f>IF(COUNTA($B$5:$B48)&lt;=E$1,AVERAGE($B$5:$B48),E$2*($B48-$E47)+$E47)</f>
        <v>5491.4892740288051</v>
      </c>
      <c r="F48">
        <f t="shared" si="0"/>
        <v>71.522385624254639</v>
      </c>
      <c r="G48" s="5">
        <f>IF(COUNTA($F$5:$F48)&lt;+G$1,AVERAGE($F$5:$F48),G$2*($F48-$G47)+$G47)</f>
        <v>66.38925755375034</v>
      </c>
      <c r="H48" s="5">
        <f t="shared" si="1"/>
        <v>5.1331280705042985</v>
      </c>
      <c r="N48" s="1">
        <v>45488</v>
      </c>
      <c r="O48">
        <v>5631.22</v>
      </c>
      <c r="P48">
        <v>5563.0116596530597</v>
      </c>
      <c r="Q48">
        <v>5491.4892740288051</v>
      </c>
    </row>
    <row r="49" spans="1:17" x14ac:dyDescent="0.2">
      <c r="A49" s="1">
        <v>45489</v>
      </c>
      <c r="B49">
        <v>5667.2</v>
      </c>
      <c r="C49">
        <f>IF(COUNTA($B$5:B49)&lt;=C$1,AVERAGE($B$5:$B49),C$2*($B49-$C48)+$C48)</f>
        <v>5597.843871428141</v>
      </c>
      <c r="D49">
        <f>IF(COUNTA($B$5:$B49)&lt;=D$1,AVERAGE($B$5:$B49),D$2*($B49-$D48)+$D48)</f>
        <v>5579.0406350910507</v>
      </c>
      <c r="E49">
        <f>IF(COUNTA($B$5:$B49)&lt;=E$1,AVERAGE($B$5:$B49),E$2*($B49-$E48)+$E48)</f>
        <v>5504.5048833600049</v>
      </c>
      <c r="F49">
        <f t="shared" si="0"/>
        <v>74.535751731045821</v>
      </c>
      <c r="G49" s="5">
        <f>IF(COUNTA($F$5:$F49)&lt;+G$1,AVERAGE($F$5:$F49),G$2*($F49-$G48)+$G48)</f>
        <v>68.018556389209436</v>
      </c>
      <c r="H49" s="5">
        <f t="shared" si="1"/>
        <v>6.5171953418363842</v>
      </c>
      <c r="N49" s="1">
        <v>45489</v>
      </c>
      <c r="O49">
        <v>5667.2</v>
      </c>
      <c r="P49">
        <v>5579.0406350910507</v>
      </c>
      <c r="Q49">
        <v>5504.5048833600049</v>
      </c>
    </row>
    <row r="50" spans="1:17" x14ac:dyDescent="0.2">
      <c r="A50" s="1">
        <v>45490</v>
      </c>
      <c r="B50">
        <v>5588.27</v>
      </c>
      <c r="C50">
        <f>IF(COUNTA($B$5:B50)&lt;=C$1,AVERAGE($B$5:$B50),C$2*($B50-$C49)+$C49)</f>
        <v>5595.9290971425125</v>
      </c>
      <c r="D50">
        <f>IF(COUNTA($B$5:$B50)&lt;=D$1,AVERAGE($B$5:$B50),D$2*($B50-$D49)+$D49)</f>
        <v>5580.4605373847353</v>
      </c>
      <c r="E50">
        <f>IF(COUNTA($B$5:$B50)&lt;=E$1,AVERAGE($B$5:$B50),E$2*($B50-$E49)+$E49)</f>
        <v>5510.7097068148196</v>
      </c>
      <c r="F50">
        <f t="shared" si="0"/>
        <v>69.750830569915706</v>
      </c>
      <c r="G50" s="5">
        <f>IF(COUNTA($F$5:$F50)&lt;+G$1,AVERAGE($F$5:$F50),G$2*($F50-$G49)+$G49)</f>
        <v>68.365011225350685</v>
      </c>
      <c r="H50" s="5">
        <f t="shared" si="1"/>
        <v>1.3858193445650215</v>
      </c>
      <c r="N50" s="1">
        <v>45490</v>
      </c>
      <c r="O50">
        <v>5588.27</v>
      </c>
      <c r="P50">
        <v>5580.4605373847353</v>
      </c>
      <c r="Q50">
        <v>5510.7097068148196</v>
      </c>
    </row>
    <row r="51" spans="1:17" x14ac:dyDescent="0.2">
      <c r="A51" s="1">
        <v>45491</v>
      </c>
      <c r="B51">
        <v>5544.59</v>
      </c>
      <c r="C51">
        <f>IF(COUNTA($B$5:B51)&lt;=C$1,AVERAGE($B$5:$B51),C$2*($B51-$C50)+$C50)</f>
        <v>5585.6612777140099</v>
      </c>
      <c r="D51">
        <f>IF(COUNTA($B$5:$B51)&lt;=D$1,AVERAGE($B$5:$B51),D$2*($B51-$D50)+$D50)</f>
        <v>5574.9419931716993</v>
      </c>
      <c r="E51">
        <f>IF(COUNTA($B$5:$B51)&lt;=E$1,AVERAGE($B$5:$B51),E$2*($B51-$E50)+$E50)</f>
        <v>5513.2193581618703</v>
      </c>
      <c r="F51">
        <f t="shared" si="0"/>
        <v>61.722635009828991</v>
      </c>
      <c r="G51" s="5">
        <f>IF(COUNTA($F$5:$F51)&lt;+G$1,AVERAGE($F$5:$F51),G$2*($F51-$G50)+$G50)</f>
        <v>67.036535982246349</v>
      </c>
      <c r="H51" s="5">
        <f t="shared" si="1"/>
        <v>-5.3139009724173576</v>
      </c>
      <c r="N51" s="1">
        <v>45491</v>
      </c>
      <c r="O51">
        <v>5544.59</v>
      </c>
      <c r="P51">
        <v>5574.9419931716993</v>
      </c>
      <c r="Q51">
        <v>5513.2193581618703</v>
      </c>
    </row>
    <row r="52" spans="1:17" x14ac:dyDescent="0.2">
      <c r="A52" s="1">
        <v>45492</v>
      </c>
      <c r="B52">
        <v>5505</v>
      </c>
      <c r="C52">
        <f>IF(COUNTA($B$5:B52)&lt;=C$1,AVERAGE($B$5:$B52),C$2*($B52-$C51)+$C51)</f>
        <v>5569.5290221712075</v>
      </c>
      <c r="D52">
        <f>IF(COUNTA($B$5:$B52)&lt;=D$1,AVERAGE($B$5:$B52),D$2*($B52-$D51)+$D51)</f>
        <v>5564.1816865298997</v>
      </c>
      <c r="E52">
        <f>IF(COUNTA($B$5:$B52)&lt;=E$1,AVERAGE($B$5:$B52),E$2*($B52-$E51)+$E51)</f>
        <v>5512.6105168165468</v>
      </c>
      <c r="F52">
        <f t="shared" si="0"/>
        <v>51.571169713352901</v>
      </c>
      <c r="G52" s="5">
        <f>IF(COUNTA($F$5:$F52)&lt;+G$1,AVERAGE($F$5:$F52),G$2*($F52-$G51)+$G51)</f>
        <v>63.943462728467658</v>
      </c>
      <c r="H52" s="5">
        <f t="shared" si="1"/>
        <v>-12.372293015114757</v>
      </c>
      <c r="N52" s="1">
        <v>45492</v>
      </c>
      <c r="O52">
        <v>5505</v>
      </c>
      <c r="P52">
        <v>5564.1816865298997</v>
      </c>
      <c r="Q52">
        <v>5512.6105168165468</v>
      </c>
    </row>
    <row r="53" spans="1:17" x14ac:dyDescent="0.2">
      <c r="A53" s="1">
        <v>45495</v>
      </c>
      <c r="B53">
        <v>5564.41</v>
      </c>
      <c r="C53">
        <f>IF(COUNTA($B$5:B53)&lt;=C$1,AVERAGE($B$5:$B53),C$2*($B53-$C52)+$C52)</f>
        <v>5568.5052177369662</v>
      </c>
      <c r="D53">
        <f>IF(COUNTA($B$5:$B53)&lt;=D$1,AVERAGE($B$5:$B53),D$2*($B53-$D52)+$D52)</f>
        <v>5564.2168116791463</v>
      </c>
      <c r="E53">
        <f>IF(COUNTA($B$5:$B53)&lt;=E$1,AVERAGE($B$5:$B53),E$2*($B53-$E52)+$E52)</f>
        <v>5516.4475155708769</v>
      </c>
      <c r="F53">
        <f t="shared" si="0"/>
        <v>47.769296108269373</v>
      </c>
      <c r="G53" s="5">
        <f>IF(COUNTA($F$5:$F53)&lt;+G$1,AVERAGE($F$5:$F53),G$2*($F53-$G52)+$G52)</f>
        <v>60.708629404428002</v>
      </c>
      <c r="H53" s="5">
        <f t="shared" si="1"/>
        <v>-12.93933329615863</v>
      </c>
      <c r="N53" s="1">
        <v>45495</v>
      </c>
      <c r="O53">
        <v>5564.41</v>
      </c>
      <c r="P53">
        <v>5564.2168116791463</v>
      </c>
      <c r="Q53">
        <v>5516.4475155708769</v>
      </c>
    </row>
    <row r="54" spans="1:17" x14ac:dyDescent="0.2">
      <c r="A54" s="1">
        <v>45496</v>
      </c>
      <c r="B54">
        <v>5555.74</v>
      </c>
      <c r="C54">
        <f>IF(COUNTA($B$5:B54)&lt;=C$1,AVERAGE($B$5:$B54),C$2*($B54-$C53)+$C53)</f>
        <v>5565.9521741895733</v>
      </c>
      <c r="D54">
        <f>IF(COUNTA($B$5:$B54)&lt;=D$1,AVERAGE($B$5:$B54),D$2*($B54-$D53)+$D53)</f>
        <v>5562.9126868054318</v>
      </c>
      <c r="E54">
        <f>IF(COUNTA($B$5:$B54)&lt;=E$1,AVERAGE($B$5:$B54),E$2*($B54-$E53)+$E53)</f>
        <v>5519.3580699730346</v>
      </c>
      <c r="F54">
        <f t="shared" si="0"/>
        <v>43.554616832397187</v>
      </c>
      <c r="G54" s="5">
        <f>IF(COUNTA($F$5:$F54)&lt;+G$1,AVERAGE($F$5:$F54),G$2*($F54-$G53)+$G53)</f>
        <v>57.277826890021842</v>
      </c>
      <c r="H54" s="5">
        <f t="shared" si="1"/>
        <v>-13.723210057624655</v>
      </c>
      <c r="N54" s="1">
        <v>45496</v>
      </c>
      <c r="O54">
        <v>5555.74</v>
      </c>
      <c r="P54">
        <v>5562.9126868054318</v>
      </c>
      <c r="Q54">
        <v>5519.3580699730346</v>
      </c>
    </row>
    <row r="55" spans="1:17" x14ac:dyDescent="0.2">
      <c r="A55" s="1">
        <v>45497</v>
      </c>
      <c r="B55">
        <v>5427.13</v>
      </c>
      <c r="C55">
        <f>IF(COUNTA($B$5:B55)&lt;=C$1,AVERAGE($B$5:$B55),C$2*($B55-$C54)+$C54)</f>
        <v>5538.1877393516588</v>
      </c>
      <c r="D55">
        <f>IF(COUNTA($B$5:$B55)&lt;=D$1,AVERAGE($B$5:$B55),D$2*($B55-$D54)+$D54)</f>
        <v>5542.0230426815197</v>
      </c>
      <c r="E55">
        <f>IF(COUNTA($B$5:$B55)&lt;=E$1,AVERAGE($B$5:$B55),E$2*($B55-$E54)+$E54)</f>
        <v>5512.526361086143</v>
      </c>
      <c r="F55">
        <f t="shared" si="0"/>
        <v>29.496681595376685</v>
      </c>
      <c r="G55" s="5">
        <f>IF(COUNTA($F$5:$F55)&lt;+G$1,AVERAGE($F$5:$F55),G$2*($F55-$G54)+$G54)</f>
        <v>51.721597831092808</v>
      </c>
      <c r="H55" s="5">
        <f t="shared" si="1"/>
        <v>-22.224916235716123</v>
      </c>
      <c r="N55" s="1">
        <v>45497</v>
      </c>
      <c r="O55">
        <v>5427.13</v>
      </c>
      <c r="P55">
        <v>5542.0230426815197</v>
      </c>
      <c r="Q55">
        <v>5512.526361086143</v>
      </c>
    </row>
    <row r="56" spans="1:17" x14ac:dyDescent="0.2">
      <c r="A56" s="1">
        <v>45498</v>
      </c>
      <c r="B56">
        <v>5399.22</v>
      </c>
      <c r="C56">
        <f>IF(COUNTA($B$5:B56)&lt;=C$1,AVERAGE($B$5:$B56),C$2*($B56-$C55)+$C55)</f>
        <v>5510.3941914813267</v>
      </c>
      <c r="D56">
        <f>IF(COUNTA($B$5:$B56)&lt;=D$1,AVERAGE($B$5:$B56),D$2*($B56-$D55)+$D55)</f>
        <v>5520.0533438074399</v>
      </c>
      <c r="E56">
        <f>IF(COUNTA($B$5:$B56)&lt;=E$1,AVERAGE($B$5:$B56),E$2*($B56-$E55)+$E55)</f>
        <v>5504.1332973019844</v>
      </c>
      <c r="F56">
        <f t="shared" si="0"/>
        <v>15.920046505455502</v>
      </c>
      <c r="G56" s="5">
        <f>IF(COUNTA($F$5:$F56)&lt;+G$1,AVERAGE($F$5:$F56),G$2*($F56-$G55)+$G55)</f>
        <v>44.561287565965344</v>
      </c>
      <c r="H56" s="5">
        <f t="shared" si="1"/>
        <v>-28.641241060509842</v>
      </c>
      <c r="N56" s="1">
        <v>45498</v>
      </c>
      <c r="O56">
        <v>5399.22</v>
      </c>
      <c r="P56">
        <v>5520.0533438074399</v>
      </c>
      <c r="Q56">
        <v>5504.1332973019844</v>
      </c>
    </row>
    <row r="57" spans="1:17" x14ac:dyDescent="0.2">
      <c r="A57" s="1">
        <v>45499</v>
      </c>
      <c r="B57">
        <v>5459.1</v>
      </c>
      <c r="C57">
        <f>IF(COUNTA($B$5:B57)&lt;=C$1,AVERAGE($B$5:$B57),C$2*($B57-$C56)+$C56)</f>
        <v>5500.1353531850618</v>
      </c>
      <c r="D57">
        <f>IF(COUNTA($B$5:$B57)&lt;=D$1,AVERAGE($B$5:$B57),D$2*($B57-$D56)+$D56)</f>
        <v>5510.675906298603</v>
      </c>
      <c r="E57">
        <f>IF(COUNTA($B$5:$B57)&lt;=E$1,AVERAGE($B$5:$B57),E$2*($B57-$E56)+$E56)</f>
        <v>5500.7974975018378</v>
      </c>
      <c r="F57">
        <f t="shared" si="0"/>
        <v>9.8784087967651431</v>
      </c>
      <c r="G57" s="5">
        <f>IF(COUNTA($F$5:$F57)&lt;+G$1,AVERAGE($F$5:$F57),G$2*($F57-$G56)+$G56)</f>
        <v>37.624711812125305</v>
      </c>
      <c r="H57" s="5">
        <f t="shared" si="1"/>
        <v>-27.746303015360162</v>
      </c>
      <c r="N57" s="1">
        <v>45499</v>
      </c>
      <c r="O57">
        <v>5459.1</v>
      </c>
      <c r="P57">
        <v>5510.675906298603</v>
      </c>
      <c r="Q57">
        <v>5500.7974975018378</v>
      </c>
    </row>
    <row r="58" spans="1:17" x14ac:dyDescent="0.2">
      <c r="A58" s="1">
        <v>45502</v>
      </c>
      <c r="B58">
        <v>5463.54</v>
      </c>
      <c r="C58">
        <f>IF(COUNTA($B$5:B58)&lt;=C$1,AVERAGE($B$5:$B58),C$2*($B58-$C57)+$C57)</f>
        <v>5492.8162825480495</v>
      </c>
      <c r="D58">
        <f>IF(COUNTA($B$5:$B58)&lt;=D$1,AVERAGE($B$5:$B58),D$2*($B58-$D57)+$D57)</f>
        <v>5503.4242284065103</v>
      </c>
      <c r="E58">
        <f>IF(COUNTA($B$5:$B58)&lt;=E$1,AVERAGE($B$5:$B58),E$2*($B58-$E57)+$E57)</f>
        <v>5498.0376828720719</v>
      </c>
      <c r="F58">
        <f t="shared" si="0"/>
        <v>5.3865455344384827</v>
      </c>
      <c r="G58" s="5">
        <f>IF(COUNTA($F$5:$F58)&lt;+G$1,AVERAGE($F$5:$F58),G$2*($F58-$G57)+$G57)</f>
        <v>31.17707855658794</v>
      </c>
      <c r="H58" s="5">
        <f t="shared" si="1"/>
        <v>-25.790533022149457</v>
      </c>
      <c r="N58" s="1">
        <v>45502</v>
      </c>
      <c r="O58">
        <v>5463.54</v>
      </c>
      <c r="P58">
        <v>5503.4242284065103</v>
      </c>
      <c r="Q58">
        <v>5498.0376828720719</v>
      </c>
    </row>
    <row r="59" spans="1:17" x14ac:dyDescent="0.2">
      <c r="A59" s="1">
        <v>45503</v>
      </c>
      <c r="B59">
        <v>5436.44</v>
      </c>
      <c r="C59">
        <f>IF(COUNTA($B$5:B59)&lt;=C$1,AVERAGE($B$5:$B59),C$2*($B59-$C58)+$C58)</f>
        <v>5481.5410260384397</v>
      </c>
      <c r="D59">
        <f>IF(COUNTA($B$5:$B59)&lt;=D$1,AVERAGE($B$5:$B59),D$2*($B59-$D58)+$D58)</f>
        <v>5493.118962497816</v>
      </c>
      <c r="E59">
        <f>IF(COUNTA($B$5:$B59)&lt;=E$1,AVERAGE($B$5:$B59),E$2*($B59-$E58)+$E58)</f>
        <v>5493.4748915482151</v>
      </c>
      <c r="F59">
        <f t="shared" si="0"/>
        <v>-0.35592905039902689</v>
      </c>
      <c r="G59" s="5">
        <f>IF(COUNTA($F$5:$F59)&lt;+G$1,AVERAGE($F$5:$F59),G$2*($F59-$G58)+$G58)</f>
        <v>24.870477035190547</v>
      </c>
      <c r="H59" s="5">
        <f t="shared" si="1"/>
        <v>-25.226406085589574</v>
      </c>
      <c r="N59" s="1">
        <v>45503</v>
      </c>
      <c r="O59">
        <v>5436.44</v>
      </c>
      <c r="P59">
        <v>5493.118962497816</v>
      </c>
      <c r="Q59">
        <v>5493.4748915482151</v>
      </c>
    </row>
    <row r="60" spans="1:17" x14ac:dyDescent="0.2">
      <c r="A60" s="1">
        <v>45504</v>
      </c>
      <c r="B60">
        <v>5522.3</v>
      </c>
      <c r="C60">
        <f>IF(COUNTA($B$5:B60)&lt;=C$1,AVERAGE($B$5:$B60),C$2*($B60-$C59)+$C59)</f>
        <v>5489.6928208307518</v>
      </c>
      <c r="D60">
        <f>IF(COUNTA($B$5:$B60)&lt;=D$1,AVERAGE($B$5:$B60),D$2*($B60-$D59)+$D59)</f>
        <v>5497.6083528827676</v>
      </c>
      <c r="E60">
        <f>IF(COUNTA($B$5:$B60)&lt;=E$1,AVERAGE($B$5:$B60),E$2*($B60-$E59)+$E59)</f>
        <v>5495.6100847668658</v>
      </c>
      <c r="F60">
        <f t="shared" si="0"/>
        <v>1.9982681159017375</v>
      </c>
      <c r="G60" s="5">
        <f>IF(COUNTA($F$5:$F60)&lt;+G$1,AVERAGE($F$5:$F60),G$2*($F60-$G59)+$G59)</f>
        <v>20.296035251332786</v>
      </c>
      <c r="H60" s="5">
        <f t="shared" si="1"/>
        <v>-18.297767135431048</v>
      </c>
      <c r="N60" s="1">
        <v>45504</v>
      </c>
      <c r="O60">
        <v>5522.3</v>
      </c>
      <c r="P60">
        <v>5497.6083528827676</v>
      </c>
      <c r="Q60">
        <v>5495.6100847668658</v>
      </c>
    </row>
    <row r="61" spans="1:17" x14ac:dyDescent="0.2">
      <c r="A61" s="1">
        <v>45505</v>
      </c>
      <c r="B61">
        <v>5446.68</v>
      </c>
      <c r="C61">
        <f>IF(COUNTA($B$5:B61)&lt;=C$1,AVERAGE($B$5:$B61),C$2*($B61-$C60)+$C60)</f>
        <v>5481.0902566646018</v>
      </c>
      <c r="D61">
        <f>IF(COUNTA($B$5:$B61)&lt;=D$1,AVERAGE($B$5:$B61),D$2*($B61-$D60)+$D60)</f>
        <v>5489.7732216700342</v>
      </c>
      <c r="E61">
        <f>IF(COUNTA($B$5:$B61)&lt;=E$1,AVERAGE($B$5:$B61),E$2*($B61-$E60)+$E60)</f>
        <v>5491.9856340433944</v>
      </c>
      <c r="F61">
        <f t="shared" si="0"/>
        <v>-2.2124123733601664</v>
      </c>
      <c r="G61" s="5">
        <f>IF(COUNTA($F$5:$F61)&lt;+G$1,AVERAGE($F$5:$F61),G$2*($F61-$G60)+$G60)</f>
        <v>15.794345726394194</v>
      </c>
      <c r="H61" s="5">
        <f t="shared" si="1"/>
        <v>-18.006758099754361</v>
      </c>
      <c r="N61" s="1">
        <v>45505</v>
      </c>
      <c r="O61">
        <v>5446.68</v>
      </c>
      <c r="P61">
        <v>5489.7732216700342</v>
      </c>
      <c r="Q61">
        <v>5491.9856340433944</v>
      </c>
    </row>
    <row r="62" spans="1:17" x14ac:dyDescent="0.2">
      <c r="A62" s="1">
        <v>45506</v>
      </c>
      <c r="B62">
        <v>5346.56</v>
      </c>
      <c r="C62">
        <f>IF(COUNTA($B$5:B62)&lt;=C$1,AVERAGE($B$5:$B62),C$2*($B62-$C61)+$C61)</f>
        <v>5454.1842053316814</v>
      </c>
      <c r="D62">
        <f>IF(COUNTA($B$5:$B62)&lt;=D$1,AVERAGE($B$5:$B62),D$2*($B62-$D61)+$D61)</f>
        <v>5467.7404183361832</v>
      </c>
      <c r="E62">
        <f>IF(COUNTA($B$5:$B62)&lt;=E$1,AVERAGE($B$5:$B62),E$2*($B62-$E61)+$E61)</f>
        <v>5481.2133648549952</v>
      </c>
      <c r="F62">
        <f t="shared" si="0"/>
        <v>-13.472946518812023</v>
      </c>
      <c r="G62" s="5">
        <f>IF(COUNTA($F$5:$F62)&lt;+G$1,AVERAGE($F$5:$F62),G$2*($F62-$G61)+$G61)</f>
        <v>9.9408872773529495</v>
      </c>
      <c r="H62" s="5">
        <f t="shared" si="1"/>
        <v>-23.413833796164973</v>
      </c>
      <c r="N62" s="1">
        <v>45506</v>
      </c>
      <c r="O62">
        <v>5346.56</v>
      </c>
      <c r="P62">
        <v>5467.7404183361832</v>
      </c>
      <c r="Q62">
        <v>5481.2133648549952</v>
      </c>
    </row>
    <row r="63" spans="1:17" x14ac:dyDescent="0.2">
      <c r="A63" s="1">
        <v>45509</v>
      </c>
      <c r="B63">
        <v>5186.33</v>
      </c>
      <c r="C63">
        <f>IF(COUNTA($B$5:B63)&lt;=C$1,AVERAGE($B$5:$B63),C$2*($B63-$C62)+$C62)</f>
        <v>5400.6133642653449</v>
      </c>
      <c r="D63">
        <f>IF(COUNTA($B$5:$B63)&lt;=D$1,AVERAGE($B$5:$B63),D$2*($B63-$D62)+$D62)</f>
        <v>5424.4465078229241</v>
      </c>
      <c r="E63">
        <f>IF(COUNTA($B$5:$B63)&lt;=E$1,AVERAGE($B$5:$B63),E$2*($B63-$E62)+$E62)</f>
        <v>5459.3701526435143</v>
      </c>
      <c r="F63">
        <f t="shared" si="0"/>
        <v>-34.923644820590198</v>
      </c>
      <c r="G63" s="5">
        <f>IF(COUNTA($F$5:$F63)&lt;+G$1,AVERAGE($F$5:$F63),G$2*($F63-$G62)+$G62)</f>
        <v>0.96798085776431897</v>
      </c>
      <c r="H63" s="5">
        <f t="shared" si="1"/>
        <v>-35.891625678354515</v>
      </c>
      <c r="N63" s="1">
        <v>45509</v>
      </c>
      <c r="O63">
        <v>5186.33</v>
      </c>
      <c r="P63">
        <v>5424.4465078229241</v>
      </c>
      <c r="Q63">
        <v>5459.3701526435143</v>
      </c>
    </row>
    <row r="64" spans="1:17" x14ac:dyDescent="0.2">
      <c r="A64" s="1">
        <v>45510</v>
      </c>
      <c r="B64">
        <v>5240.03</v>
      </c>
      <c r="C64">
        <f>IF(COUNTA($B$5:B64)&lt;=C$1,AVERAGE($B$5:$B64),C$2*($B64-$C63)+$C63)</f>
        <v>5368.496691412276</v>
      </c>
      <c r="D64">
        <f>IF(COUNTA($B$5:$B64)&lt;=D$1,AVERAGE($B$5:$B64),D$2*($B64-$D63)+$D63)</f>
        <v>5396.0747373886279</v>
      </c>
      <c r="E64">
        <f>IF(COUNTA($B$5:$B64)&lt;=E$1,AVERAGE($B$5:$B64),E$2*($B64-$E63)+$E63)</f>
        <v>5443.12273392918</v>
      </c>
      <c r="F64">
        <f t="shared" si="0"/>
        <v>-47.047996540552049</v>
      </c>
      <c r="G64" s="5">
        <f>IF(COUNTA($F$5:$F64)&lt;+G$1,AVERAGE($F$5:$F64),G$2*($F64-$G63)+$G63)</f>
        <v>-8.6352146218989549</v>
      </c>
      <c r="H64" s="5">
        <f t="shared" si="1"/>
        <v>-38.412781918653096</v>
      </c>
      <c r="N64" s="1">
        <v>45510</v>
      </c>
      <c r="O64">
        <v>5240.03</v>
      </c>
      <c r="P64">
        <v>5396.0747373886279</v>
      </c>
      <c r="Q64">
        <v>5443.12273392918</v>
      </c>
    </row>
    <row r="65" spans="1:17" x14ac:dyDescent="0.2">
      <c r="A65" s="1">
        <v>45511</v>
      </c>
      <c r="B65">
        <v>5199.5</v>
      </c>
      <c r="C65">
        <f>IF(COUNTA($B$5:B65)&lt;=C$1,AVERAGE($B$5:$B65),C$2*($B65-$C64)+$C64)</f>
        <v>5334.6973531298208</v>
      </c>
      <c r="D65">
        <f>IF(COUNTA($B$5:$B65)&lt;=D$1,AVERAGE($B$5:$B65),D$2*($B65-$D64)+$D64)</f>
        <v>5365.8324700980702</v>
      </c>
      <c r="E65">
        <f>IF(COUNTA($B$5:$B65)&lt;=E$1,AVERAGE($B$5:$B65),E$2*($B65-$E64)+$E64)</f>
        <v>5425.0766054899814</v>
      </c>
      <c r="F65">
        <f t="shared" si="0"/>
        <v>-59.244135391911186</v>
      </c>
      <c r="G65" s="5">
        <f>IF(COUNTA($F$5:$F65)&lt;+G$1,AVERAGE($F$5:$F65),G$2*($F65-$G64)+$G64)</f>
        <v>-18.756998775901401</v>
      </c>
      <c r="H65" s="5">
        <f t="shared" si="1"/>
        <v>-40.487136616009785</v>
      </c>
      <c r="N65" s="1">
        <v>45511</v>
      </c>
      <c r="O65">
        <v>5199.5</v>
      </c>
      <c r="P65">
        <v>5365.8324700980702</v>
      </c>
      <c r="Q65">
        <v>5425.0766054899814</v>
      </c>
    </row>
    <row r="66" spans="1:17" x14ac:dyDescent="0.2">
      <c r="A66" s="1">
        <v>45512</v>
      </c>
      <c r="B66">
        <v>5319.31</v>
      </c>
      <c r="C66">
        <f>IF(COUNTA($B$5:B66)&lt;=C$1,AVERAGE($B$5:$B66),C$2*($B66-$C65)+$C65)</f>
        <v>5331.6198825038564</v>
      </c>
      <c r="D66">
        <f>IF(COUNTA($B$5:$B66)&lt;=D$1,AVERAGE($B$5:$B66),D$2*($B66-$D65)+$D65)</f>
        <v>5358.6751670060594</v>
      </c>
      <c r="E66">
        <f>IF(COUNTA($B$5:$B66)&lt;=E$1,AVERAGE($B$5:$B66),E$2*($B66-$E65)+$E65)</f>
        <v>5417.2420421203533</v>
      </c>
      <c r="F66">
        <f t="shared" si="0"/>
        <v>-58.566875114293907</v>
      </c>
      <c r="G66" s="5">
        <f>IF(COUNTA($F$5:$F66)&lt;+G$1,AVERAGE($F$5:$F66),G$2*($F66-$G65)+$G65)</f>
        <v>-26.718974043579902</v>
      </c>
      <c r="H66" s="5">
        <f t="shared" si="1"/>
        <v>-31.847901070714006</v>
      </c>
      <c r="N66" s="1">
        <v>45512</v>
      </c>
      <c r="O66">
        <v>5319.31</v>
      </c>
      <c r="P66">
        <v>5358.6751670060594</v>
      </c>
      <c r="Q66">
        <v>5417.2420421203533</v>
      </c>
    </row>
    <row r="67" spans="1:17" x14ac:dyDescent="0.2">
      <c r="A67" s="1">
        <v>45513</v>
      </c>
      <c r="B67">
        <v>5344.16</v>
      </c>
      <c r="C67">
        <f>IF(COUNTA($B$5:B67)&lt;=C$1,AVERAGE($B$5:$B67),C$2*($B67-$C66)+$C66)</f>
        <v>5334.1279060030847</v>
      </c>
      <c r="D67">
        <f>IF(COUNTA($B$5:$B67)&lt;=D$1,AVERAGE($B$5:$B67),D$2*($B67-$D66)+$D66)</f>
        <v>5356.4420643897429</v>
      </c>
      <c r="E67">
        <f>IF(COUNTA($B$5:$B67)&lt;=E$1,AVERAGE($B$5:$B67),E$2*($B67-$E66)+$E66)</f>
        <v>5411.8285575188456</v>
      </c>
      <c r="F67">
        <f t="shared" si="0"/>
        <v>-55.386493129102746</v>
      </c>
      <c r="G67" s="5">
        <f>IF(COUNTA($F$5:$F67)&lt;+G$1,AVERAGE($F$5:$F67),G$2*($F67-$G66)+$G66)</f>
        <v>-32.452477860684468</v>
      </c>
      <c r="H67" s="5">
        <f t="shared" si="1"/>
        <v>-22.934015268418278</v>
      </c>
      <c r="N67" s="1">
        <v>45513</v>
      </c>
      <c r="O67">
        <v>5344.16</v>
      </c>
      <c r="P67">
        <v>5356.4420643897429</v>
      </c>
      <c r="Q67">
        <v>5411.8285575188456</v>
      </c>
    </row>
    <row r="68" spans="1:17" x14ac:dyDescent="0.2">
      <c r="A68" s="1">
        <v>45516</v>
      </c>
      <c r="B68">
        <v>5344.39</v>
      </c>
      <c r="C68">
        <f>IF(COUNTA($B$5:B68)&lt;=C$1,AVERAGE($B$5:$B68),C$2*($B68-$C67)+$C67)</f>
        <v>5336.180324802468</v>
      </c>
      <c r="D68">
        <f>IF(COUNTA($B$5:$B68)&lt;=D$1,AVERAGE($B$5:$B68),D$2*($B68-$D67)+$D67)</f>
        <v>5354.5879006374744</v>
      </c>
      <c r="E68">
        <f>IF(COUNTA($B$5:$B68)&lt;=E$1,AVERAGE($B$5:$B68),E$2*($B68-$E67)+$E67)</f>
        <v>5406.8331088137456</v>
      </c>
      <c r="F68">
        <f t="shared" si="0"/>
        <v>-52.245208176271262</v>
      </c>
      <c r="G68" s="5">
        <f>IF(COUNTA($F$5:$F68)&lt;+G$1,AVERAGE($F$5:$F68),G$2*($F68-$G67)+$G67)</f>
        <v>-36.411023923801828</v>
      </c>
      <c r="H68" s="5">
        <f t="shared" si="1"/>
        <v>-15.834184252469434</v>
      </c>
      <c r="N68" s="1">
        <v>45516</v>
      </c>
      <c r="O68">
        <v>5344.39</v>
      </c>
      <c r="P68">
        <v>5354.5879006374744</v>
      </c>
      <c r="Q68">
        <v>5406.8331088137456</v>
      </c>
    </row>
    <row r="69" spans="1:17" x14ac:dyDescent="0.2">
      <c r="A69" s="1">
        <v>45517</v>
      </c>
      <c r="B69">
        <v>5434.43</v>
      </c>
      <c r="C69">
        <f>IF(COUNTA($B$5:B69)&lt;=C$1,AVERAGE($B$5:$B69),C$2*($B69-$C68)+$C68)</f>
        <v>5355.8302598419741</v>
      </c>
      <c r="D69">
        <f>IF(COUNTA($B$5:$B69)&lt;=D$1,AVERAGE($B$5:$B69),D$2*($B69-$D68)+$D68)</f>
        <v>5366.8713005394011</v>
      </c>
      <c r="E69">
        <f>IF(COUNTA($B$5:$B69)&lt;=E$1,AVERAGE($B$5:$B69),E$2*($B69-$E68)+$E68)</f>
        <v>5408.8773229756907</v>
      </c>
      <c r="F69">
        <f t="shared" si="0"/>
        <v>-42.006022436289641</v>
      </c>
      <c r="G69" s="5">
        <f>IF(COUNTA($F$5:$F69)&lt;+G$1,AVERAGE($F$5:$F69),G$2*($F69-$G68)+$G68)</f>
        <v>-37.530023626299389</v>
      </c>
      <c r="H69" s="5">
        <f t="shared" si="1"/>
        <v>-4.4759988099902515</v>
      </c>
      <c r="N69" s="1">
        <v>45517</v>
      </c>
      <c r="O69">
        <v>5434.43</v>
      </c>
      <c r="P69">
        <v>5366.8713005394011</v>
      </c>
      <c r="Q69">
        <v>5408.8773229756907</v>
      </c>
    </row>
    <row r="70" spans="1:17" x14ac:dyDescent="0.2">
      <c r="A70" s="1">
        <v>45518</v>
      </c>
      <c r="B70">
        <v>5455.21</v>
      </c>
      <c r="C70">
        <f>IF(COUNTA($B$5:B70)&lt;=C$1,AVERAGE($B$5:$B70),C$2*($B70-$C69)+$C69)</f>
        <v>5375.7062078735789</v>
      </c>
      <c r="D70">
        <f>IF(COUNTA($B$5:$B70)&lt;=D$1,AVERAGE($B$5:$B70),D$2*($B70-$D69)+$D69)</f>
        <v>5380.4618696871858</v>
      </c>
      <c r="E70">
        <f>IF(COUNTA($B$5:$B70)&lt;=E$1,AVERAGE($B$5:$B70),E$2*($B70-$E69)+$E69)</f>
        <v>5412.3093731256395</v>
      </c>
      <c r="F70">
        <f t="shared" si="0"/>
        <v>-31.847503438453714</v>
      </c>
      <c r="G70" s="5">
        <f>IF(COUNTA($F$5:$F70)&lt;+G$1,AVERAGE($F$5:$F70),G$2*($F70-$G69)+$G69)</f>
        <v>-36.393519588730257</v>
      </c>
      <c r="H70" s="5">
        <f t="shared" si="1"/>
        <v>4.546016150276543</v>
      </c>
      <c r="N70" s="1">
        <v>45518</v>
      </c>
      <c r="O70">
        <v>5455.21</v>
      </c>
      <c r="P70">
        <v>5380.4618696871858</v>
      </c>
      <c r="Q70">
        <v>5412.3093731256395</v>
      </c>
    </row>
    <row r="71" spans="1:17" x14ac:dyDescent="0.2">
      <c r="A71" s="1">
        <v>45519</v>
      </c>
      <c r="B71">
        <v>5543.22</v>
      </c>
      <c r="C71">
        <f>IF(COUNTA($B$5:B71)&lt;=C$1,AVERAGE($B$5:$B71),C$2*($B71-$C70)+$C70)</f>
        <v>5409.2089662988628</v>
      </c>
      <c r="D71">
        <f>IF(COUNTA($B$5:$B71)&lt;=D$1,AVERAGE($B$5:$B71),D$2*($B71-$D70)+$D70)</f>
        <v>5405.5015820430035</v>
      </c>
      <c r="E71">
        <f>IF(COUNTA($B$5:$B71)&lt;=E$1,AVERAGE($B$5:$B71),E$2*($B71-$E70)+$E70)</f>
        <v>5422.0064565978146</v>
      </c>
      <c r="F71">
        <f t="shared" si="0"/>
        <v>-16.504874554811067</v>
      </c>
      <c r="G71" s="5">
        <f>IF(COUNTA($F$5:$F71)&lt;+G$1,AVERAGE($F$5:$F71),G$2*($F71-$G70)+$G70)</f>
        <v>-32.415790581946418</v>
      </c>
      <c r="H71" s="5">
        <f t="shared" si="1"/>
        <v>15.91091602713535</v>
      </c>
      <c r="N71" s="1">
        <v>45519</v>
      </c>
      <c r="O71">
        <v>5543.22</v>
      </c>
      <c r="P71">
        <v>5405.5015820430035</v>
      </c>
      <c r="Q71">
        <v>5422.0064565978146</v>
      </c>
    </row>
    <row r="72" spans="1:17" x14ac:dyDescent="0.2">
      <c r="A72" s="1">
        <v>45520</v>
      </c>
      <c r="B72">
        <v>5554.25</v>
      </c>
      <c r="C72">
        <f>IF(COUNTA($B$5:B72)&lt;=C$1,AVERAGE($B$5:$B72),C$2*($B72-$C71)+$C71)</f>
        <v>5438.2171730390901</v>
      </c>
      <c r="D72">
        <f>IF(COUNTA($B$5:$B72)&lt;=D$1,AVERAGE($B$5:$B72),D$2*($B72-$D71)+$D71)</f>
        <v>5428.3859540363874</v>
      </c>
      <c r="E72">
        <f>IF(COUNTA($B$5:$B72)&lt;=E$1,AVERAGE($B$5:$B72),E$2*($B72-$E71)+$E71)</f>
        <v>5431.8022746276065</v>
      </c>
      <c r="F72">
        <f t="shared" si="0"/>
        <v>-3.4163205912191188</v>
      </c>
      <c r="G72" s="5">
        <f>IF(COUNTA($F$5:$F72)&lt;+G$1,AVERAGE($F$5:$F72),G$2*($F72-$G71)+$G71)</f>
        <v>-26.615896583800957</v>
      </c>
      <c r="H72" s="5">
        <f t="shared" si="1"/>
        <v>23.199575992581838</v>
      </c>
      <c r="N72" s="1">
        <v>45520</v>
      </c>
      <c r="O72">
        <v>5554.25</v>
      </c>
      <c r="P72">
        <v>5428.3859540363874</v>
      </c>
      <c r="Q72">
        <v>5431.8022746276065</v>
      </c>
    </row>
    <row r="73" spans="1:17" x14ac:dyDescent="0.2">
      <c r="A73" s="1">
        <v>45523</v>
      </c>
      <c r="B73">
        <v>5608.25</v>
      </c>
      <c r="C73">
        <f>IF(COUNTA($B$5:B73)&lt;=C$1,AVERAGE($B$5:$B73),C$2*($B73-$C72)+$C72)</f>
        <v>5472.2237384312721</v>
      </c>
      <c r="D73">
        <f>IF(COUNTA($B$5:$B73)&lt;=D$1,AVERAGE($B$5:$B73),D$2*($B73-$D72)+$D72)</f>
        <v>5456.0573457230967</v>
      </c>
      <c r="E73">
        <f>IF(COUNTA($B$5:$B73)&lt;=E$1,AVERAGE($B$5:$B73),E$2*($B73-$E72)+$E72)</f>
        <v>5444.8724765070428</v>
      </c>
      <c r="F73">
        <f t="shared" si="0"/>
        <v>11.184869216053812</v>
      </c>
      <c r="G73" s="5">
        <f>IF(COUNTA($F$5:$F73)&lt;+G$1,AVERAGE($F$5:$F73),G$2*($F73-$G72)+$G72)</f>
        <v>-19.055743423830002</v>
      </c>
      <c r="H73" s="5">
        <f t="shared" si="1"/>
        <v>30.240612639883814</v>
      </c>
      <c r="N73" s="1">
        <v>45523</v>
      </c>
      <c r="O73">
        <v>5608.25</v>
      </c>
      <c r="P73">
        <v>5456.0573457230967</v>
      </c>
      <c r="Q73">
        <v>5444.8724765070428</v>
      </c>
    </row>
    <row r="74" spans="1:17" x14ac:dyDescent="0.2">
      <c r="A74" s="1">
        <v>45524</v>
      </c>
      <c r="B74">
        <v>5597.12</v>
      </c>
      <c r="C74">
        <f>IF(COUNTA($B$5:B74)&lt;=C$1,AVERAGE($B$5:$B74),C$2*($B74-$C73)+$C73)</f>
        <v>5497.2029907450178</v>
      </c>
      <c r="D74">
        <f>IF(COUNTA($B$5:$B74)&lt;=D$1,AVERAGE($B$5:$B74),D$2*($B74-$D73)+$D73)</f>
        <v>5477.7592925349281</v>
      </c>
      <c r="E74">
        <f>IF(COUNTA($B$5:$B74)&lt;=E$1,AVERAGE($B$5:$B74),E$2*($B74-$E73)+$E73)</f>
        <v>5456.1500708398544</v>
      </c>
      <c r="F74">
        <f t="shared" si="0"/>
        <v>21.609221695073757</v>
      </c>
      <c r="G74" s="5">
        <f>IF(COUNTA($F$5:$F74)&lt;+G$1,AVERAGE($F$5:$F74),G$2*($F74-$G73)+$G73)</f>
        <v>-10.922750400049249</v>
      </c>
      <c r="H74" s="5">
        <f t="shared" si="1"/>
        <v>32.53197209512301</v>
      </c>
      <c r="N74" s="1">
        <v>45524</v>
      </c>
      <c r="O74">
        <v>5597.12</v>
      </c>
      <c r="P74">
        <v>5477.7592925349281</v>
      </c>
      <c r="Q74">
        <v>5456.1500708398544</v>
      </c>
    </row>
    <row r="75" spans="1:17" x14ac:dyDescent="0.2">
      <c r="A75" s="1">
        <v>45525</v>
      </c>
      <c r="B75">
        <v>5620.85</v>
      </c>
      <c r="C75">
        <f>IF(COUNTA($B$5:B75)&lt;=C$1,AVERAGE($B$5:$B75),C$2*($B75-$C74)+$C74)</f>
        <v>5521.9323925960143</v>
      </c>
      <c r="D75">
        <f>IF(COUNTA($B$5:$B75)&lt;=D$1,AVERAGE($B$5:$B75),D$2*($B75-$D74)+$D74)</f>
        <v>5499.7732475295543</v>
      </c>
      <c r="E75">
        <f>IF(COUNTA($B$5:$B75)&lt;=E$1,AVERAGE($B$5:$B75),E$2*($B75-$E74)+$E74)</f>
        <v>5468.3500655924581</v>
      </c>
      <c r="F75">
        <f t="shared" si="0"/>
        <v>31.42318193709616</v>
      </c>
      <c r="G75" s="5">
        <f>IF(COUNTA($F$5:$F75)&lt;+G$1,AVERAGE($F$5:$F75),G$2*($F75-$G74)+$G74)</f>
        <v>-2.4535639326201668</v>
      </c>
      <c r="H75" s="5">
        <f t="shared" si="1"/>
        <v>33.876745869716331</v>
      </c>
      <c r="N75" s="1">
        <v>45525</v>
      </c>
      <c r="O75">
        <v>5620.85</v>
      </c>
      <c r="P75">
        <v>5499.7732475295543</v>
      </c>
      <c r="Q75">
        <v>5468.3500655924581</v>
      </c>
    </row>
    <row r="76" spans="1:17" x14ac:dyDescent="0.2">
      <c r="A76" s="1">
        <v>45526</v>
      </c>
      <c r="B76">
        <v>5570.64</v>
      </c>
      <c r="C76">
        <f>IF(COUNTA($B$5:B76)&lt;=C$1,AVERAGE($B$5:$B76),C$2*($B76-$C75)+$C75)</f>
        <v>5531.6739140768113</v>
      </c>
      <c r="D76">
        <f>IF(COUNTA($B$5:$B76)&lt;=D$1,AVERAGE($B$5:$B76),D$2*($B76-$D75)+$D75)</f>
        <v>5510.6758248326996</v>
      </c>
      <c r="E76">
        <f>IF(COUNTA($B$5:$B76)&lt;=E$1,AVERAGE($B$5:$B76),E$2*($B76-$E75)+$E75)</f>
        <v>5475.9270977707947</v>
      </c>
      <c r="F76">
        <f t="shared" si="0"/>
        <v>34.748727061904901</v>
      </c>
      <c r="G76" s="5">
        <f>IF(COUNTA($F$5:$F76)&lt;+G$1,AVERAGE($F$5:$F76),G$2*($F76-$G75)+$G75)</f>
        <v>4.9868942662848479</v>
      </c>
      <c r="H76" s="5">
        <f t="shared" si="1"/>
        <v>29.761832795620052</v>
      </c>
      <c r="N76" s="1">
        <v>45526</v>
      </c>
      <c r="O76">
        <v>5570.64</v>
      </c>
      <c r="P76">
        <v>5510.6758248326996</v>
      </c>
      <c r="Q76">
        <v>5475.9270977707947</v>
      </c>
    </row>
    <row r="77" spans="1:17" x14ac:dyDescent="0.2">
      <c r="A77" s="1">
        <v>45527</v>
      </c>
      <c r="B77">
        <v>5634.61</v>
      </c>
      <c r="C77">
        <f>IF(COUNTA($B$5:B77)&lt;=C$1,AVERAGE($B$5:$B77),C$2*($B77-$C76)+$C76)</f>
        <v>5552.261131261449</v>
      </c>
      <c r="D77">
        <f>IF(COUNTA($B$5:$B77)&lt;=D$1,AVERAGE($B$5:$B77),D$2*($B77-$D76)+$D76)</f>
        <v>5529.742621012284</v>
      </c>
      <c r="E77">
        <f>IF(COUNTA($B$5:$B77)&lt;=E$1,AVERAGE($B$5:$B77),E$2*($B77-$E76)+$E76)</f>
        <v>5487.68138682481</v>
      </c>
      <c r="F77">
        <f t="shared" si="0"/>
        <v>42.061234187473929</v>
      </c>
      <c r="G77" s="5">
        <f>IF(COUNTA($F$5:$F77)&lt;+G$1,AVERAGE($F$5:$F77),G$2*($F77-$G76)+$G76)</f>
        <v>12.401762250522664</v>
      </c>
      <c r="H77" s="5">
        <f t="shared" si="1"/>
        <v>29.659471936951263</v>
      </c>
      <c r="N77" s="1">
        <v>45527</v>
      </c>
      <c r="O77">
        <v>5634.61</v>
      </c>
      <c r="P77">
        <v>5529.742621012284</v>
      </c>
      <c r="Q77">
        <v>5487.68138682481</v>
      </c>
    </row>
    <row r="78" spans="1:17" x14ac:dyDescent="0.2">
      <c r="A78" s="1">
        <v>45530</v>
      </c>
      <c r="B78">
        <v>5616.84</v>
      </c>
      <c r="C78">
        <f>IF(COUNTA($B$5:B78)&lt;=C$1,AVERAGE($B$5:$B78),C$2*($B78-$C77)+$C77)</f>
        <v>5565.1769050091589</v>
      </c>
      <c r="D78">
        <f>IF(COUNTA($B$5:$B78)&lt;=D$1,AVERAGE($B$5:$B78),D$2*($B78-$D77)+$D77)</f>
        <v>5543.1422177796248</v>
      </c>
      <c r="E78">
        <f>IF(COUNTA($B$5:$B78)&lt;=E$1,AVERAGE($B$5:$B78),E$2*($B78-$E77)+$E77)</f>
        <v>5497.2486915044537</v>
      </c>
      <c r="F78">
        <f t="shared" si="0"/>
        <v>45.893526275171098</v>
      </c>
      <c r="G78" s="5">
        <f>IF(COUNTA($F$5:$F78)&lt;+G$1,AVERAGE($F$5:$F78),G$2*($F78-$G77)+$G77)</f>
        <v>19.100115055452349</v>
      </c>
      <c r="H78" s="5">
        <f t="shared" si="1"/>
        <v>26.793411219718749</v>
      </c>
      <c r="N78" s="1">
        <v>45530</v>
      </c>
      <c r="O78">
        <v>5616.84</v>
      </c>
      <c r="P78">
        <v>5543.1422177796248</v>
      </c>
      <c r="Q78">
        <v>5497.2486915044537</v>
      </c>
    </row>
    <row r="79" spans="1:17" x14ac:dyDescent="0.2">
      <c r="A79" s="1">
        <v>45531</v>
      </c>
      <c r="B79">
        <v>5625.8</v>
      </c>
      <c r="C79">
        <f>IF(COUNTA($B$5:B79)&lt;=C$1,AVERAGE($B$5:$B79),C$2*($B79-$C78)+$C78)</f>
        <v>5577.3015240073273</v>
      </c>
      <c r="D79">
        <f>IF(COUNTA($B$5:$B79)&lt;=D$1,AVERAGE($B$5:$B79),D$2*($B79-$D78)+$D78)</f>
        <v>5555.8587996596825</v>
      </c>
      <c r="E79">
        <f>IF(COUNTA($B$5:$B79)&lt;=E$1,AVERAGE($B$5:$B79),E$2*($B79-$E78)+$E78)</f>
        <v>5506.7710106522718</v>
      </c>
      <c r="F79">
        <f t="shared" si="0"/>
        <v>49.08778900741072</v>
      </c>
      <c r="G79" s="5">
        <f>IF(COUNTA($F$5:$F79)&lt;+G$1,AVERAGE($F$5:$F79),G$2*($F79-$G78)+$G78)</f>
        <v>25.097649845844025</v>
      </c>
      <c r="H79" s="5">
        <f t="shared" si="1"/>
        <v>23.990139161566695</v>
      </c>
      <c r="N79" s="1">
        <v>45531</v>
      </c>
      <c r="O79">
        <v>5625.8</v>
      </c>
      <c r="P79">
        <v>5555.8587996596825</v>
      </c>
      <c r="Q79">
        <v>5506.7710106522718</v>
      </c>
    </row>
    <row r="80" spans="1:17" x14ac:dyDescent="0.2">
      <c r="A80" s="1">
        <v>45532</v>
      </c>
      <c r="B80">
        <v>5592.18</v>
      </c>
      <c r="C80">
        <f>IF(COUNTA($B$5:B80)&lt;=C$1,AVERAGE($B$5:$B80),C$2*($B80-$C79)+$C79)</f>
        <v>5580.2772192058619</v>
      </c>
      <c r="D80">
        <f>IF(COUNTA($B$5:$B80)&lt;=D$1,AVERAGE($B$5:$B80),D$2*($B80-$D79)+$D79)</f>
        <v>5561.4466766351161</v>
      </c>
      <c r="E80">
        <f>IF(COUNTA($B$5:$B80)&lt;=E$1,AVERAGE($B$5:$B80),E$2*($B80-$E79)+$E79)</f>
        <v>5513.0976024558076</v>
      </c>
      <c r="F80">
        <f t="shared" si="0"/>
        <v>48.349074179308445</v>
      </c>
      <c r="G80" s="5">
        <f>IF(COUNTA($F$5:$F80)&lt;+G$1,AVERAGE($F$5:$F80),G$2*($F80-$G79)+$G79)</f>
        <v>29.74793471253691</v>
      </c>
      <c r="H80" s="5">
        <f t="shared" si="1"/>
        <v>18.601139466771535</v>
      </c>
      <c r="N80" s="1">
        <v>45532</v>
      </c>
      <c r="O80">
        <v>5592.18</v>
      </c>
      <c r="P80">
        <v>5561.4466766351161</v>
      </c>
      <c r="Q80">
        <v>5513.0976024558076</v>
      </c>
    </row>
    <row r="81" spans="1:17" x14ac:dyDescent="0.2">
      <c r="A81" s="1">
        <v>45533</v>
      </c>
      <c r="B81">
        <v>5591.96</v>
      </c>
      <c r="C81">
        <f>IF(COUNTA($B$5:B81)&lt;=C$1,AVERAGE($B$5:$B81),C$2*($B81-$C80)+$C80)</f>
        <v>5582.6137753646899</v>
      </c>
      <c r="D81">
        <f>IF(COUNTA($B$5:$B81)&lt;=D$1,AVERAGE($B$5:$B81),D$2*($B81-$D80)+$D80)</f>
        <v>5566.1410340758675</v>
      </c>
      <c r="E81">
        <f>IF(COUNTA($B$5:$B81)&lt;=E$1,AVERAGE($B$5:$B81),E$2*($B81-$E80)+$E80)</f>
        <v>5518.9392615331553</v>
      </c>
      <c r="F81">
        <f t="shared" si="0"/>
        <v>47.201772542712206</v>
      </c>
      <c r="G81" s="5">
        <f>IF(COUNTA($F$5:$F81)&lt;+G$1,AVERAGE($F$5:$F81),G$2*($F81-$G80)+$G80)</f>
        <v>33.238702278571971</v>
      </c>
      <c r="H81" s="5">
        <f t="shared" si="1"/>
        <v>13.963070264140235</v>
      </c>
      <c r="N81" s="1">
        <v>45533</v>
      </c>
      <c r="O81">
        <v>5591.96</v>
      </c>
      <c r="P81">
        <v>5566.1410340758675</v>
      </c>
      <c r="Q81">
        <v>5518.9392615331553</v>
      </c>
    </row>
    <row r="82" spans="1:17" x14ac:dyDescent="0.2">
      <c r="A82" s="1">
        <v>45534</v>
      </c>
      <c r="B82">
        <v>5648.4</v>
      </c>
      <c r="C82">
        <f>IF(COUNTA($B$5:B82)&lt;=C$1,AVERAGE($B$5:$B82),C$2*($B82-$C81)+$C81)</f>
        <v>5595.7710202917515</v>
      </c>
      <c r="D82">
        <f>IF(COUNTA($B$5:$B82)&lt;=D$1,AVERAGE($B$5:$B82),D$2*($B82-$D81)+$D81)</f>
        <v>5578.7962596026573</v>
      </c>
      <c r="E82">
        <f>IF(COUNTA($B$5:$B82)&lt;=E$1,AVERAGE($B$5:$B82),E$2*($B82-$E81)+$E81)</f>
        <v>5528.5289458640327</v>
      </c>
      <c r="F82">
        <f t="shared" ref="F82:F145" si="2">D82-E82</f>
        <v>50.26731373862458</v>
      </c>
      <c r="G82" s="5">
        <f>IF(COUNTA($F$5:$F82)&lt;+G$1,AVERAGE($F$5:$F82),G$2*($F82-$G81)+$G81)</f>
        <v>36.644424570582494</v>
      </c>
      <c r="H82" s="5">
        <f t="shared" si="1"/>
        <v>13.622889168042086</v>
      </c>
      <c r="N82" s="1">
        <v>45534</v>
      </c>
      <c r="O82">
        <v>5648.4</v>
      </c>
      <c r="P82">
        <v>5578.7962596026573</v>
      </c>
      <c r="Q82">
        <v>5528.5289458640327</v>
      </c>
    </row>
    <row r="83" spans="1:17" x14ac:dyDescent="0.2">
      <c r="A83" s="1">
        <v>45538</v>
      </c>
      <c r="B83">
        <v>5528.93</v>
      </c>
      <c r="C83">
        <f>IF(COUNTA($B$5:B83)&lt;=C$1,AVERAGE($B$5:$B83),C$2*($B83-$C82)+$C82)</f>
        <v>5582.4028162334016</v>
      </c>
      <c r="D83">
        <f>IF(COUNTA($B$5:$B83)&lt;=D$1,AVERAGE($B$5:$B83),D$2*($B83-$D82)+$D82)</f>
        <v>5571.1245273560944</v>
      </c>
      <c r="E83">
        <f>IF(COUNTA($B$5:$B83)&lt;=E$1,AVERAGE($B$5:$B83),E$2*($B83-$E82)+$E82)</f>
        <v>5528.5586535778084</v>
      </c>
      <c r="F83">
        <f t="shared" si="2"/>
        <v>42.565873778286004</v>
      </c>
      <c r="G83" s="5">
        <f>IF(COUNTA($F$5:$F83)&lt;+G$1,AVERAGE($F$5:$F83),G$2*($F83-$G82)+$G82)</f>
        <v>37.828714412123198</v>
      </c>
      <c r="H83" s="5">
        <f t="shared" ref="H83:H146" si="3">F83-G83</f>
        <v>4.7371593661628069</v>
      </c>
      <c r="N83" s="1">
        <v>45538</v>
      </c>
      <c r="O83">
        <v>5528.93</v>
      </c>
      <c r="P83">
        <v>5571.1245273560944</v>
      </c>
      <c r="Q83">
        <v>5528.5586535778084</v>
      </c>
    </row>
    <row r="84" spans="1:17" x14ac:dyDescent="0.2">
      <c r="A84" s="1">
        <v>45539</v>
      </c>
      <c r="B84">
        <v>5520.07</v>
      </c>
      <c r="C84">
        <f>IF(COUNTA($B$5:B84)&lt;=C$1,AVERAGE($B$5:$B84),C$2*($B84-$C83)+$C83)</f>
        <v>5569.9362529867212</v>
      </c>
      <c r="D84">
        <f>IF(COUNTA($B$5:$B84)&lt;=D$1,AVERAGE($B$5:$B84),D$2*($B84-$D83)+$D83)</f>
        <v>5563.2699846859259</v>
      </c>
      <c r="E84">
        <f>IF(COUNTA($B$5:$B84)&lt;=E$1,AVERAGE($B$5:$B84),E$2*($B84-$E83)+$E83)</f>
        <v>5527.929864423897</v>
      </c>
      <c r="F84">
        <f t="shared" si="2"/>
        <v>35.340120262028904</v>
      </c>
      <c r="G84" s="5">
        <f>IF(COUNTA($F$5:$F84)&lt;+G$1,AVERAGE($F$5:$F84),G$2*($F84-$G83)+$G83)</f>
        <v>37.330995582104336</v>
      </c>
      <c r="H84" s="5">
        <f t="shared" si="3"/>
        <v>-1.9908753200754319</v>
      </c>
      <c r="N84" s="1">
        <v>45539</v>
      </c>
      <c r="O84">
        <v>5520.07</v>
      </c>
      <c r="P84">
        <v>5563.2699846859259</v>
      </c>
      <c r="Q84">
        <v>5527.929864423897</v>
      </c>
    </row>
    <row r="85" spans="1:17" x14ac:dyDescent="0.2">
      <c r="A85" s="1">
        <v>45540</v>
      </c>
      <c r="B85">
        <v>5503.41</v>
      </c>
      <c r="C85">
        <f>IF(COUNTA($B$5:B85)&lt;=C$1,AVERAGE($B$5:$B85),C$2*($B85-$C84)+$C84)</f>
        <v>5556.6310023893766</v>
      </c>
      <c r="D85">
        <f>IF(COUNTA($B$5:$B85)&lt;=D$1,AVERAGE($B$5:$B85),D$2*($B85-$D84)+$D84)</f>
        <v>5554.0607562727064</v>
      </c>
      <c r="E85">
        <f>IF(COUNTA($B$5:$B85)&lt;=E$1,AVERAGE($B$5:$B85),E$2*($B85-$E84)+$E84)</f>
        <v>5526.1135781702751</v>
      </c>
      <c r="F85">
        <f t="shared" si="2"/>
        <v>27.94717810243128</v>
      </c>
      <c r="G85" s="5">
        <f>IF(COUNTA($F$5:$F85)&lt;+G$1,AVERAGE($F$5:$F85),G$2*($F85-$G84)+$G84)</f>
        <v>35.454232086169725</v>
      </c>
      <c r="H85" s="5">
        <f t="shared" si="3"/>
        <v>-7.5070539837384445</v>
      </c>
      <c r="N85" s="1">
        <v>45540</v>
      </c>
      <c r="O85">
        <v>5503.41</v>
      </c>
      <c r="P85">
        <v>5554.0607562727064</v>
      </c>
      <c r="Q85">
        <v>5526.1135781702751</v>
      </c>
    </row>
    <row r="86" spans="1:17" x14ac:dyDescent="0.2">
      <c r="A86" s="1">
        <v>45541</v>
      </c>
      <c r="B86">
        <v>5408.42</v>
      </c>
      <c r="C86">
        <f>IF(COUNTA($B$5:B86)&lt;=C$1,AVERAGE($B$5:$B86),C$2*($B86-$C85)+$C85)</f>
        <v>5526.9888019115015</v>
      </c>
      <c r="D86">
        <f>IF(COUNTA($B$5:$B86)&lt;=D$1,AVERAGE($B$5:$B86),D$2*($B86-$D85)+$D85)</f>
        <v>5531.6544860769054</v>
      </c>
      <c r="E86">
        <f>IF(COUNTA($B$5:$B86)&lt;=E$1,AVERAGE($B$5:$B86),E$2*($B86-$E85)+$E85)</f>
        <v>5517.3955353428473</v>
      </c>
      <c r="F86">
        <f t="shared" si="2"/>
        <v>14.258950734058089</v>
      </c>
      <c r="G86" s="5">
        <f>IF(COUNTA($F$5:$F86)&lt;+G$1,AVERAGE($F$5:$F86),G$2*($F86-$G85)+$G85)</f>
        <v>31.215175815747397</v>
      </c>
      <c r="H86" s="5">
        <f t="shared" si="3"/>
        <v>-16.956225081689308</v>
      </c>
      <c r="N86" s="1">
        <v>45541</v>
      </c>
      <c r="O86">
        <v>5408.42</v>
      </c>
      <c r="P86">
        <v>5531.6544860769054</v>
      </c>
      <c r="Q86">
        <v>5517.3955353428473</v>
      </c>
    </row>
    <row r="87" spans="1:17" x14ac:dyDescent="0.2">
      <c r="A87" s="1">
        <v>45544</v>
      </c>
      <c r="B87">
        <v>5471.05</v>
      </c>
      <c r="C87">
        <f>IF(COUNTA($B$5:B87)&lt;=C$1,AVERAGE($B$5:$B87),C$2*($B87-$C86)+$C86)</f>
        <v>5515.801041529201</v>
      </c>
      <c r="D87">
        <f>IF(COUNTA($B$5:$B87)&lt;=D$1,AVERAGE($B$5:$B87),D$2*($B87-$D86)+$D86)</f>
        <v>5522.3307189881507</v>
      </c>
      <c r="E87">
        <f>IF(COUNTA($B$5:$B87)&lt;=E$1,AVERAGE($B$5:$B87),E$2*($B87-$E86)+$E86)</f>
        <v>5513.9625327248586</v>
      </c>
      <c r="F87">
        <f t="shared" si="2"/>
        <v>8.3681862632920456</v>
      </c>
      <c r="G87" s="5">
        <f>IF(COUNTA($F$5:$F87)&lt;+G$1,AVERAGE($F$5:$F87),G$2*($F87-$G86)+$G86)</f>
        <v>26.645777905256328</v>
      </c>
      <c r="H87" s="5">
        <f t="shared" si="3"/>
        <v>-18.277591641964282</v>
      </c>
      <c r="N87" s="1">
        <v>45544</v>
      </c>
      <c r="O87">
        <v>5471.05</v>
      </c>
      <c r="P87">
        <v>5522.3307189881507</v>
      </c>
      <c r="Q87">
        <v>5513.9625327248586</v>
      </c>
    </row>
    <row r="88" spans="1:17" x14ac:dyDescent="0.2">
      <c r="A88" s="1">
        <v>45545</v>
      </c>
      <c r="B88">
        <v>5495.52</v>
      </c>
      <c r="C88">
        <f>IF(COUNTA($B$5:B88)&lt;=C$1,AVERAGE($B$5:$B88),C$2*($B88-$C87)+$C87)</f>
        <v>5511.7448332233607</v>
      </c>
      <c r="D88">
        <f>IF(COUNTA($B$5:$B88)&lt;=D$1,AVERAGE($B$5:$B88),D$2*($B88-$D87)+$D87)</f>
        <v>5518.2059929899733</v>
      </c>
      <c r="E88">
        <f>IF(COUNTA($B$5:$B88)&lt;=E$1,AVERAGE($B$5:$B88),E$2*($B88-$E87)+$E87)</f>
        <v>5512.5964191896837</v>
      </c>
      <c r="F88">
        <f t="shared" si="2"/>
        <v>5.6095738002895814</v>
      </c>
      <c r="G88" s="5">
        <f>IF(COUNTA($F$5:$F88)&lt;+G$1,AVERAGE($F$5:$F88),G$2*($F88-$G87)+$G87)</f>
        <v>22.438537084262979</v>
      </c>
      <c r="H88" s="5">
        <f t="shared" si="3"/>
        <v>-16.828963283973398</v>
      </c>
      <c r="N88" s="1">
        <v>45545</v>
      </c>
      <c r="O88">
        <v>5495.52</v>
      </c>
      <c r="P88">
        <v>5518.2059929899733</v>
      </c>
      <c r="Q88">
        <v>5512.5964191896837</v>
      </c>
    </row>
    <row r="89" spans="1:17" x14ac:dyDescent="0.2">
      <c r="A89" s="1">
        <v>45546</v>
      </c>
      <c r="B89">
        <v>5554.13</v>
      </c>
      <c r="C89">
        <f>IF(COUNTA($B$5:B89)&lt;=C$1,AVERAGE($B$5:$B89),C$2*($B89-$C88)+$C88)</f>
        <v>5520.2218665786886</v>
      </c>
      <c r="D89">
        <f>IF(COUNTA($B$5:$B89)&lt;=D$1,AVERAGE($B$5:$B89),D$2*($B89-$D88)+$D88)</f>
        <v>5523.7327632992083</v>
      </c>
      <c r="E89">
        <f>IF(COUNTA($B$5:$B89)&lt;=E$1,AVERAGE($B$5:$B89),E$2*($B89-$E88)+$E88)</f>
        <v>5515.6729807311885</v>
      </c>
      <c r="F89">
        <f t="shared" si="2"/>
        <v>8.0597825680197275</v>
      </c>
      <c r="G89" s="5">
        <f>IF(COUNTA($F$5:$F89)&lt;+G$1,AVERAGE($F$5:$F89),G$2*($F89-$G88)+$G88)</f>
        <v>19.562786181014328</v>
      </c>
      <c r="H89" s="5">
        <f t="shared" si="3"/>
        <v>-11.503003612994601</v>
      </c>
      <c r="N89" s="1">
        <v>45546</v>
      </c>
      <c r="O89">
        <v>5554.13</v>
      </c>
      <c r="P89">
        <v>5523.7327632992083</v>
      </c>
      <c r="Q89">
        <v>5515.6729807311885</v>
      </c>
    </row>
    <row r="90" spans="1:17" x14ac:dyDescent="0.2">
      <c r="A90" s="1">
        <v>45547</v>
      </c>
      <c r="B90">
        <v>5595.76</v>
      </c>
      <c r="C90">
        <f>IF(COUNTA($B$5:B90)&lt;=C$1,AVERAGE($B$5:$B90),C$2*($B90-$C89)+$C89)</f>
        <v>5535.3294932629506</v>
      </c>
      <c r="D90">
        <f>IF(COUNTA($B$5:$B90)&lt;=D$1,AVERAGE($B$5:$B90),D$2*($B90-$D89)+$D89)</f>
        <v>5534.8138766377915</v>
      </c>
      <c r="E90">
        <f>IF(COUNTA($B$5:$B90)&lt;=E$1,AVERAGE($B$5:$B90),E$2*($B90-$E89)+$E89)</f>
        <v>5521.605352528878</v>
      </c>
      <c r="F90">
        <f t="shared" si="2"/>
        <v>13.20852410891348</v>
      </c>
      <c r="G90" s="5">
        <f>IF(COUNTA($F$5:$F90)&lt;+G$1,AVERAGE($F$5:$F90),G$2*($F90-$G89)+$G89)</f>
        <v>18.291933766594159</v>
      </c>
      <c r="H90" s="5">
        <f t="shared" si="3"/>
        <v>-5.0834096576806793</v>
      </c>
      <c r="N90" s="1">
        <v>45547</v>
      </c>
      <c r="O90">
        <v>5595.76</v>
      </c>
      <c r="P90">
        <v>5534.8138766377915</v>
      </c>
      <c r="Q90">
        <v>5521.605352528878</v>
      </c>
    </row>
    <row r="91" spans="1:17" x14ac:dyDescent="0.2">
      <c r="A91" s="1">
        <v>45548</v>
      </c>
      <c r="B91">
        <v>5626.02</v>
      </c>
      <c r="C91">
        <f>IF(COUNTA($B$5:B91)&lt;=C$1,AVERAGE($B$5:$B91),C$2*($B91-$C90)+$C90)</f>
        <v>5553.4675946103607</v>
      </c>
      <c r="D91">
        <f>IF(COUNTA($B$5:$B91)&lt;=D$1,AVERAGE($B$5:$B91),D$2*($B91-$D90)+$D90)</f>
        <v>5548.8455879242856</v>
      </c>
      <c r="E91">
        <f>IF(COUNTA($B$5:$B91)&lt;=E$1,AVERAGE($B$5:$B91),E$2*($B91-$E90)+$E90)</f>
        <v>5529.3397708600723</v>
      </c>
      <c r="F91">
        <f t="shared" si="2"/>
        <v>19.505817064213261</v>
      </c>
      <c r="G91" s="5">
        <f>IF(COUNTA($F$5:$F91)&lt;+G$1,AVERAGE($F$5:$F91),G$2*($F91-$G90)+$G90)</f>
        <v>18.534710426117979</v>
      </c>
      <c r="H91" s="5">
        <f t="shared" si="3"/>
        <v>0.97110663809528219</v>
      </c>
      <c r="N91" s="1">
        <v>45548</v>
      </c>
      <c r="O91">
        <v>5626.02</v>
      </c>
      <c r="P91">
        <v>5548.8455879242856</v>
      </c>
      <c r="Q91">
        <v>5529.3397708600723</v>
      </c>
    </row>
    <row r="92" spans="1:17" x14ac:dyDescent="0.2">
      <c r="A92" s="1">
        <v>45551</v>
      </c>
      <c r="B92">
        <v>5633.09</v>
      </c>
      <c r="C92">
        <f>IF(COUNTA($B$5:B92)&lt;=C$1,AVERAGE($B$5:$B92),C$2*($B92-$C91)+$C91)</f>
        <v>5569.392075688289</v>
      </c>
      <c r="D92">
        <f>IF(COUNTA($B$5:$B92)&lt;=D$1,AVERAGE($B$5:$B92),D$2*($B92-$D91)+$D91)</f>
        <v>5561.8062667051645</v>
      </c>
      <c r="E92">
        <f>IF(COUNTA($B$5:$B92)&lt;=E$1,AVERAGE($B$5:$B92),E$2*($B92-$E91)+$E91)</f>
        <v>5537.0249730185851</v>
      </c>
      <c r="F92">
        <f t="shared" si="2"/>
        <v>24.781293686579374</v>
      </c>
      <c r="G92" s="5">
        <f>IF(COUNTA($F$5:$F92)&lt;+G$1,AVERAGE($F$5:$F92),G$2*($F92-$G91)+$G91)</f>
        <v>19.784027078210258</v>
      </c>
      <c r="H92" s="5">
        <f t="shared" si="3"/>
        <v>4.9972666083691166</v>
      </c>
      <c r="N92" s="1">
        <v>45551</v>
      </c>
      <c r="O92">
        <v>5633.09</v>
      </c>
      <c r="P92">
        <v>5561.8062667051645</v>
      </c>
      <c r="Q92">
        <v>5537.0249730185851</v>
      </c>
    </row>
    <row r="93" spans="1:17" x14ac:dyDescent="0.2">
      <c r="A93" s="1">
        <v>45552</v>
      </c>
      <c r="B93">
        <v>5634.58</v>
      </c>
      <c r="C93">
        <f>IF(COUNTA($B$5:B93)&lt;=C$1,AVERAGE($B$5:$B93),C$2*($B93-$C92)+$C92)</f>
        <v>5582.4296605506315</v>
      </c>
      <c r="D93">
        <f>IF(COUNTA($B$5:$B93)&lt;=D$1,AVERAGE($B$5:$B93),D$2*($B93-$D92)+$D92)</f>
        <v>5573.0022256736011</v>
      </c>
      <c r="E93">
        <f>IF(COUNTA($B$5:$B93)&lt;=E$1,AVERAGE($B$5:$B93),E$2*($B93-$E92)+$E92)</f>
        <v>5544.2512713135047</v>
      </c>
      <c r="F93">
        <f t="shared" si="2"/>
        <v>28.75095436009633</v>
      </c>
      <c r="G93" s="5">
        <f>IF(COUNTA($F$5:$F93)&lt;+G$1,AVERAGE($F$5:$F93),G$2*($F93-$G92)+$G92)</f>
        <v>21.577412534587474</v>
      </c>
      <c r="H93" s="5">
        <f t="shared" si="3"/>
        <v>7.1735418255088561</v>
      </c>
      <c r="N93" s="1">
        <v>45552</v>
      </c>
      <c r="O93">
        <v>5634.58</v>
      </c>
      <c r="P93">
        <v>5573.0022256736011</v>
      </c>
      <c r="Q93">
        <v>5544.2512713135047</v>
      </c>
    </row>
    <row r="94" spans="1:17" x14ac:dyDescent="0.2">
      <c r="A94" s="1">
        <v>45553</v>
      </c>
      <c r="B94">
        <v>5618.26</v>
      </c>
      <c r="C94">
        <f>IF(COUNTA($B$5:B94)&lt;=C$1,AVERAGE($B$5:$B94),C$2*($B94-$C93)+$C93)</f>
        <v>5589.5957284405049</v>
      </c>
      <c r="D94">
        <f>IF(COUNTA($B$5:$B94)&lt;=D$1,AVERAGE($B$5:$B94),D$2*($B94-$D93)+$D93)</f>
        <v>5579.9649601853544</v>
      </c>
      <c r="E94">
        <f>IF(COUNTA($B$5:$B94)&lt;=E$1,AVERAGE($B$5:$B94),E$2*($B94-$E93)+$E93)</f>
        <v>5549.733399364356</v>
      </c>
      <c r="F94">
        <f t="shared" si="2"/>
        <v>30.231560820998311</v>
      </c>
      <c r="G94" s="5">
        <f>IF(COUNTA($F$5:$F94)&lt;+G$1,AVERAGE($F$5:$F94),G$2*($F94-$G93)+$G93)</f>
        <v>23.308242191869642</v>
      </c>
      <c r="H94" s="5">
        <f t="shared" si="3"/>
        <v>6.9233186291286692</v>
      </c>
      <c r="N94" s="1">
        <v>45553</v>
      </c>
      <c r="O94">
        <v>5618.26</v>
      </c>
      <c r="P94">
        <v>5579.9649601853544</v>
      </c>
      <c r="Q94">
        <v>5549.733399364356</v>
      </c>
    </row>
    <row r="95" spans="1:17" x14ac:dyDescent="0.2">
      <c r="A95" s="1">
        <v>45554</v>
      </c>
      <c r="B95">
        <v>5713.64</v>
      </c>
      <c r="C95">
        <f>IF(COUNTA($B$5:B95)&lt;=C$1,AVERAGE($B$5:$B95),C$2*($B95-$C94)+$C94)</f>
        <v>5614.4045827524042</v>
      </c>
      <c r="D95">
        <f>IF(COUNTA($B$5:$B95)&lt;=D$1,AVERAGE($B$5:$B95),D$2*($B95-$D94)+$D94)</f>
        <v>5600.5303509260693</v>
      </c>
      <c r="E95">
        <f>IF(COUNTA($B$5:$B95)&lt;=E$1,AVERAGE($B$5:$B95),E$2*($B95-$E94)+$E94)</f>
        <v>5561.8746290410709</v>
      </c>
      <c r="F95">
        <f t="shared" si="2"/>
        <v>38.655721884998457</v>
      </c>
      <c r="G95" s="5">
        <f>IF(COUNTA($F$5:$F95)&lt;+G$1,AVERAGE($F$5:$F95),G$2*($F95-$G94)+$G94)</f>
        <v>26.377738130495405</v>
      </c>
      <c r="H95" s="5">
        <f t="shared" si="3"/>
        <v>12.277983754503051</v>
      </c>
      <c r="N95" s="1">
        <v>45554</v>
      </c>
      <c r="O95">
        <v>5713.64</v>
      </c>
      <c r="P95">
        <v>5600.5303509260693</v>
      </c>
      <c r="Q95">
        <v>5561.8746290410709</v>
      </c>
    </row>
    <row r="96" spans="1:17" x14ac:dyDescent="0.2">
      <c r="A96" s="1">
        <v>45555</v>
      </c>
      <c r="B96">
        <v>5702.55</v>
      </c>
      <c r="C96">
        <f>IF(COUNTA($B$5:B96)&lt;=C$1,AVERAGE($B$5:$B96),C$2*($B96-$C95)+$C95)</f>
        <v>5632.0336662019236</v>
      </c>
      <c r="D96">
        <f>IF(COUNTA($B$5:$B96)&lt;=D$1,AVERAGE($B$5:$B96),D$2*($B96-$D95)+$D95)</f>
        <v>5616.2256815528281</v>
      </c>
      <c r="E96">
        <f>IF(COUNTA($B$5:$B96)&lt;=E$1,AVERAGE($B$5:$B96),E$2*($B96-$E95)+$E95)</f>
        <v>5572.2950268898803</v>
      </c>
      <c r="F96">
        <f t="shared" si="2"/>
        <v>43.930654662947745</v>
      </c>
      <c r="G96" s="5">
        <f>IF(COUNTA($F$5:$F96)&lt;+G$1,AVERAGE($F$5:$F96),G$2*($F96-$G95)+$G95)</f>
        <v>29.888321436985873</v>
      </c>
      <c r="H96" s="5">
        <f t="shared" si="3"/>
        <v>14.042333225961873</v>
      </c>
      <c r="N96" s="1">
        <v>45555</v>
      </c>
      <c r="O96">
        <v>5702.55</v>
      </c>
      <c r="P96">
        <v>5616.2256815528281</v>
      </c>
      <c r="Q96">
        <v>5572.2950268898803</v>
      </c>
    </row>
    <row r="97" spans="1:17" x14ac:dyDescent="0.2">
      <c r="A97" s="1">
        <v>45558</v>
      </c>
      <c r="B97">
        <v>5718.57</v>
      </c>
      <c r="C97">
        <f>IF(COUNTA($B$5:B97)&lt;=C$1,AVERAGE($B$5:$B97),C$2*($B97-$C96)+$C96)</f>
        <v>5649.3409329615388</v>
      </c>
      <c r="D97">
        <f>IF(COUNTA($B$5:$B97)&lt;=D$1,AVERAGE($B$5:$B97),D$2*($B97-$D96)+$D96)</f>
        <v>5631.9709613139312</v>
      </c>
      <c r="E97">
        <f>IF(COUNTA($B$5:$B97)&lt;=E$1,AVERAGE($B$5:$B97),E$2*($B97-$E96)+$E96)</f>
        <v>5583.1302100832227</v>
      </c>
      <c r="F97">
        <f t="shared" si="2"/>
        <v>48.84075123070852</v>
      </c>
      <c r="G97" s="5">
        <f>IF(COUNTA($F$5:$F97)&lt;+G$1,AVERAGE($F$5:$F97),G$2*($F97-$G96)+$G96)</f>
        <v>33.678807395730402</v>
      </c>
      <c r="H97" s="5">
        <f t="shared" si="3"/>
        <v>15.161943834978118</v>
      </c>
      <c r="N97" s="1">
        <v>45558</v>
      </c>
      <c r="O97">
        <v>5718.57</v>
      </c>
      <c r="P97">
        <v>5631.9709613139312</v>
      </c>
      <c r="Q97">
        <v>5583.1302100832227</v>
      </c>
    </row>
    <row r="98" spans="1:17" x14ac:dyDescent="0.2">
      <c r="A98" s="1">
        <v>45559</v>
      </c>
      <c r="B98">
        <v>5732.93</v>
      </c>
      <c r="C98">
        <f>IF(COUNTA($B$5:B98)&lt;=C$1,AVERAGE($B$5:$B98),C$2*($B98-$C97)+$C97)</f>
        <v>5666.0587463692309</v>
      </c>
      <c r="D98">
        <f>IF(COUNTA($B$5:$B98)&lt;=D$1,AVERAGE($B$5:$B98),D$2*($B98-$D97)+$D97)</f>
        <v>5647.5031211117876</v>
      </c>
      <c r="E98">
        <f>IF(COUNTA($B$5:$B98)&lt;=E$1,AVERAGE($B$5:$B98),E$2*($B98-$E97)+$E97)</f>
        <v>5594.2264908177985</v>
      </c>
      <c r="F98">
        <f t="shared" si="2"/>
        <v>53.276630293989001</v>
      </c>
      <c r="G98" s="5">
        <f>IF(COUNTA($F$5:$F98)&lt;+G$1,AVERAGE($F$5:$F98),G$2*($F98-$G97)+$G97)</f>
        <v>37.598371975382122</v>
      </c>
      <c r="H98" s="5">
        <f t="shared" si="3"/>
        <v>15.678258318606879</v>
      </c>
      <c r="N98" s="1">
        <v>45559</v>
      </c>
      <c r="O98">
        <v>5732.93</v>
      </c>
      <c r="P98">
        <v>5647.5031211117876</v>
      </c>
      <c r="Q98">
        <v>5594.2264908177985</v>
      </c>
    </row>
    <row r="99" spans="1:17" x14ac:dyDescent="0.2">
      <c r="A99" s="1">
        <v>45560</v>
      </c>
      <c r="B99">
        <v>5722.26</v>
      </c>
      <c r="C99">
        <f>IF(COUNTA($B$5:B99)&lt;=C$1,AVERAGE($B$5:$B99),C$2*($B99-$C98)+$C98)</f>
        <v>5677.2989970953849</v>
      </c>
      <c r="D99">
        <f>IF(COUNTA($B$5:$B99)&lt;=D$1,AVERAGE($B$5:$B99),D$2*($B99-$D98)+$D98)</f>
        <v>5659.0041794022818</v>
      </c>
      <c r="E99">
        <f>IF(COUNTA($B$5:$B99)&lt;=E$1,AVERAGE($B$5:$B99),E$2*($B99-$E98)+$E98)</f>
        <v>5603.7104544609247</v>
      </c>
      <c r="F99">
        <f t="shared" si="2"/>
        <v>55.293724941357141</v>
      </c>
      <c r="G99" s="5">
        <f>IF(COUNTA($F$5:$F99)&lt;+G$1,AVERAGE($F$5:$F99),G$2*($F99-$G98)+$G98)</f>
        <v>41.137442568577129</v>
      </c>
      <c r="H99" s="5">
        <f t="shared" si="3"/>
        <v>14.156282372780012</v>
      </c>
      <c r="N99" s="1">
        <v>45560</v>
      </c>
      <c r="O99">
        <v>5722.26</v>
      </c>
      <c r="P99">
        <v>5659.0041794022818</v>
      </c>
      <c r="Q99">
        <v>5603.7104544609247</v>
      </c>
    </row>
    <row r="100" spans="1:17" x14ac:dyDescent="0.2">
      <c r="A100" s="1">
        <v>45561</v>
      </c>
      <c r="B100">
        <v>5745.37</v>
      </c>
      <c r="C100">
        <f>IF(COUNTA($B$5:B100)&lt;=C$1,AVERAGE($B$5:$B100),C$2*($B100-$C99)+$C99)</f>
        <v>5690.9131976763083</v>
      </c>
      <c r="D100">
        <f>IF(COUNTA($B$5:$B100)&lt;=D$1,AVERAGE($B$5:$B100),D$2*($B100-$D99)+$D99)</f>
        <v>5672.2912287250074</v>
      </c>
      <c r="E100">
        <f>IF(COUNTA($B$5:$B100)&lt;=E$1,AVERAGE($B$5:$B100),E$2*($B100-$E99)+$E99)</f>
        <v>5614.2037541304862</v>
      </c>
      <c r="F100">
        <f t="shared" si="2"/>
        <v>58.087474594521154</v>
      </c>
      <c r="G100" s="5">
        <f>IF(COUNTA($F$5:$F100)&lt;+G$1,AVERAGE($F$5:$F100),G$2*($F100-$G99)+$G99)</f>
        <v>44.527448973765935</v>
      </c>
      <c r="H100" s="5">
        <f t="shared" si="3"/>
        <v>13.560025620755219</v>
      </c>
      <c r="N100" s="1">
        <v>45561</v>
      </c>
      <c r="O100">
        <v>5745.37</v>
      </c>
      <c r="P100">
        <v>5672.2912287250074</v>
      </c>
      <c r="Q100">
        <v>5614.2037541304862</v>
      </c>
    </row>
    <row r="101" spans="1:17" x14ac:dyDescent="0.2">
      <c r="A101" s="1">
        <v>45562</v>
      </c>
      <c r="B101">
        <v>5738.17</v>
      </c>
      <c r="C101">
        <f>IF(COUNTA($B$5:B101)&lt;=C$1,AVERAGE($B$5:$B101),C$2*($B101-$C100)+$C100)</f>
        <v>5700.3645581410465</v>
      </c>
      <c r="D101">
        <f>IF(COUNTA($B$5:$B101)&lt;=D$1,AVERAGE($B$5:$B101),D$2*($B101-$D100)+$D100)</f>
        <v>5682.4264243057751</v>
      </c>
      <c r="E101">
        <f>IF(COUNTA($B$5:$B101)&lt;=E$1,AVERAGE($B$5:$B101),E$2*($B101-$E100)+$E100)</f>
        <v>5623.3864390097096</v>
      </c>
      <c r="F101">
        <f t="shared" si="2"/>
        <v>59.039985296065424</v>
      </c>
      <c r="G101" s="5">
        <f>IF(COUNTA($F$5:$F101)&lt;+G$1,AVERAGE($F$5:$F101),G$2*($F101-$G100)+$G100)</f>
        <v>47.429956238225834</v>
      </c>
      <c r="H101" s="5">
        <f t="shared" si="3"/>
        <v>11.61002905783959</v>
      </c>
      <c r="N101" s="1">
        <v>45562</v>
      </c>
      <c r="O101">
        <v>5738.17</v>
      </c>
      <c r="P101">
        <v>5682.4264243057751</v>
      </c>
      <c r="Q101">
        <v>5623.3864390097096</v>
      </c>
    </row>
    <row r="102" spans="1:17" x14ac:dyDescent="0.2">
      <c r="A102" s="1">
        <v>45565</v>
      </c>
      <c r="B102">
        <v>5762.48</v>
      </c>
      <c r="C102">
        <f>IF(COUNTA($B$5:B102)&lt;=C$1,AVERAGE($B$5:$B102),C$2*($B102-$C101)+$C101)</f>
        <v>5712.7876465128375</v>
      </c>
      <c r="D102">
        <f>IF(COUNTA($B$5:$B102)&lt;=D$1,AVERAGE($B$5:$B102),D$2*($B102-$D101)+$D101)</f>
        <v>5694.7423590279632</v>
      </c>
      <c r="E102">
        <f>IF(COUNTA($B$5:$B102)&lt;=E$1,AVERAGE($B$5:$B102),E$2*($B102-$E101)+$E101)</f>
        <v>5633.6896657497309</v>
      </c>
      <c r="F102">
        <f t="shared" si="2"/>
        <v>61.052693278232255</v>
      </c>
      <c r="G102" s="5">
        <f>IF(COUNTA($F$5:$F102)&lt;+G$1,AVERAGE($F$5:$F102),G$2*($F102-$G101)+$G101)</f>
        <v>50.15450364622712</v>
      </c>
      <c r="H102" s="5">
        <f t="shared" si="3"/>
        <v>10.898189632005135</v>
      </c>
      <c r="N102" s="1">
        <v>45565</v>
      </c>
      <c r="O102">
        <v>5762.48</v>
      </c>
      <c r="P102">
        <v>5694.7423590279632</v>
      </c>
      <c r="Q102">
        <v>5633.6896657497309</v>
      </c>
    </row>
    <row r="103" spans="1:17" x14ac:dyDescent="0.2">
      <c r="A103" s="1">
        <v>45566</v>
      </c>
      <c r="B103">
        <v>5708.75</v>
      </c>
      <c r="C103">
        <f>IF(COUNTA($B$5:B103)&lt;=C$1,AVERAGE($B$5:$B103),C$2*($B103-$C102)+$C102)</f>
        <v>5711.9801172102698</v>
      </c>
      <c r="D103">
        <f>IF(COUNTA($B$5:$B103)&lt;=D$1,AVERAGE($B$5:$B103),D$2*($B103-$D102)+$D102)</f>
        <v>5696.8973807159691</v>
      </c>
      <c r="E103">
        <f>IF(COUNTA($B$5:$B103)&lt;=E$1,AVERAGE($B$5:$B103),E$2*($B103-$E102)+$E102)</f>
        <v>5639.2496905090102</v>
      </c>
      <c r="F103">
        <f t="shared" si="2"/>
        <v>57.647690206958941</v>
      </c>
      <c r="G103" s="5">
        <f>IF(COUNTA($F$5:$F103)&lt;+G$1,AVERAGE($F$5:$F103),G$2*($F103-$G102)+$G102)</f>
        <v>51.653140958373484</v>
      </c>
      <c r="H103" s="5">
        <f t="shared" si="3"/>
        <v>5.9945492485854572</v>
      </c>
      <c r="N103" s="1">
        <v>45566</v>
      </c>
      <c r="O103">
        <v>5708.75</v>
      </c>
      <c r="P103">
        <v>5696.8973807159691</v>
      </c>
      <c r="Q103">
        <v>5639.2496905090102</v>
      </c>
    </row>
    <row r="104" spans="1:17" x14ac:dyDescent="0.2">
      <c r="A104" s="1">
        <v>45567</v>
      </c>
      <c r="B104">
        <v>5709.54</v>
      </c>
      <c r="C104">
        <f>IF(COUNTA($B$5:B104)&lt;=C$1,AVERAGE($B$5:$B104),C$2*($B104-$C103)+$C103)</f>
        <v>5711.4920937682155</v>
      </c>
      <c r="D104">
        <f>IF(COUNTA($B$5:$B104)&lt;=D$1,AVERAGE($B$5:$B104),D$2*($B104-$D103)+$D103)</f>
        <v>5698.8423990673582</v>
      </c>
      <c r="E104">
        <f>IF(COUNTA($B$5:$B104)&lt;=E$1,AVERAGE($B$5:$B104),E$2*($B104-$E103)+$E103)</f>
        <v>5644.4563801009353</v>
      </c>
      <c r="F104">
        <f t="shared" si="2"/>
        <v>54.386018966422853</v>
      </c>
      <c r="G104" s="5">
        <f>IF(COUNTA($F$5:$F104)&lt;+G$1,AVERAGE($F$5:$F104),G$2*($F104-$G103)+$G103)</f>
        <v>52.199716559983358</v>
      </c>
      <c r="H104" s="5">
        <f t="shared" si="3"/>
        <v>2.1863024064394949</v>
      </c>
      <c r="N104" s="1">
        <v>45567</v>
      </c>
      <c r="O104">
        <v>5709.54</v>
      </c>
      <c r="P104">
        <v>5698.8423990673582</v>
      </c>
      <c r="Q104">
        <v>5644.4563801009353</v>
      </c>
    </row>
    <row r="105" spans="1:17" x14ac:dyDescent="0.2">
      <c r="A105" s="1">
        <v>45568</v>
      </c>
      <c r="B105">
        <v>5699.94</v>
      </c>
      <c r="C105">
        <f>IF(COUNTA($B$5:B105)&lt;=C$1,AVERAGE($B$5:$B105),C$2*($B105-$C104)+$C104)</f>
        <v>5709.1816750145726</v>
      </c>
      <c r="D105">
        <f>IF(COUNTA($B$5:$B105)&lt;=D$1,AVERAGE($B$5:$B105),D$2*($B105-$D104)+$D104)</f>
        <v>5699.0112607493029</v>
      </c>
      <c r="E105">
        <f>IF(COUNTA($B$5:$B105)&lt;=E$1,AVERAGE($B$5:$B105),E$2*($B105-$E104)+$E104)</f>
        <v>5648.5662778712367</v>
      </c>
      <c r="F105">
        <f t="shared" si="2"/>
        <v>50.444982878066185</v>
      </c>
      <c r="G105" s="5">
        <f>IF(COUNTA($F$5:$F105)&lt;+G$1,AVERAGE($F$5:$F105),G$2*($F105-$G104)+$G104)</f>
        <v>51.848769823599923</v>
      </c>
      <c r="H105" s="5">
        <f t="shared" si="3"/>
        <v>-1.4037869455337386</v>
      </c>
      <c r="N105" s="1">
        <v>45568</v>
      </c>
      <c r="O105">
        <v>5699.94</v>
      </c>
      <c r="P105">
        <v>5699.0112607493029</v>
      </c>
      <c r="Q105">
        <v>5648.5662778712367</v>
      </c>
    </row>
    <row r="106" spans="1:17" x14ac:dyDescent="0.2">
      <c r="A106" s="1">
        <v>45569</v>
      </c>
      <c r="B106">
        <v>5751.07</v>
      </c>
      <c r="C106">
        <f>IF(COUNTA($B$5:B106)&lt;=C$1,AVERAGE($B$5:$B106),C$2*($B106-$C105)+$C105)</f>
        <v>5717.5593400116577</v>
      </c>
      <c r="D106">
        <f>IF(COUNTA($B$5:$B106)&lt;=D$1,AVERAGE($B$5:$B106),D$2*($B106-$D105)+$D105)</f>
        <v>5707.0202975571028</v>
      </c>
      <c r="E106">
        <f>IF(COUNTA($B$5:$B106)&lt;=E$1,AVERAGE($B$5:$B106),E$2*($B106-$E105)+$E105)</f>
        <v>5656.1591461770713</v>
      </c>
      <c r="F106">
        <f t="shared" si="2"/>
        <v>50.861151380031515</v>
      </c>
      <c r="G106" s="5">
        <f>IF(COUNTA($F$5:$F106)&lt;+G$1,AVERAGE($F$5:$F106),G$2*($F106-$G105)+$G105)</f>
        <v>51.651246134886243</v>
      </c>
      <c r="H106" s="5">
        <f t="shared" si="3"/>
        <v>-0.79009475485472791</v>
      </c>
      <c r="N106" s="1">
        <v>45569</v>
      </c>
      <c r="O106">
        <v>5751.07</v>
      </c>
      <c r="P106">
        <v>5707.0202975571028</v>
      </c>
      <c r="Q106">
        <v>5656.1591461770713</v>
      </c>
    </row>
    <row r="107" spans="1:17" x14ac:dyDescent="0.2">
      <c r="A107" s="1">
        <v>45572</v>
      </c>
      <c r="B107">
        <v>5695.94</v>
      </c>
      <c r="C107">
        <f>IF(COUNTA($B$5:B107)&lt;=C$1,AVERAGE($B$5:$B107),C$2*($B107-$C106)+$C106)</f>
        <v>5713.2354720093263</v>
      </c>
      <c r="D107">
        <f>IF(COUNTA($B$5:$B107)&lt;=D$1,AVERAGE($B$5:$B107),D$2*($B107-$D106)+$D106)</f>
        <v>5705.3156363944718</v>
      </c>
      <c r="E107">
        <f>IF(COUNTA($B$5:$B107)&lt;=E$1,AVERAGE($B$5:$B107),E$2*($B107-$E106)+$E106)</f>
        <v>5659.1058760898804</v>
      </c>
      <c r="F107">
        <f t="shared" si="2"/>
        <v>46.209760304591327</v>
      </c>
      <c r="G107" s="5">
        <f>IF(COUNTA($F$5:$F107)&lt;+G$1,AVERAGE($F$5:$F107),G$2*($F107-$G106)+$G106)</f>
        <v>50.562948968827257</v>
      </c>
      <c r="H107" s="5">
        <f t="shared" si="3"/>
        <v>-4.3531886642359297</v>
      </c>
      <c r="N107" s="1">
        <v>45572</v>
      </c>
      <c r="O107">
        <v>5695.94</v>
      </c>
      <c r="P107">
        <v>5705.3156363944718</v>
      </c>
      <c r="Q107">
        <v>5659.1058760898804</v>
      </c>
    </row>
    <row r="108" spans="1:17" x14ac:dyDescent="0.2">
      <c r="A108" s="1">
        <v>45573</v>
      </c>
      <c r="B108">
        <v>5751.13</v>
      </c>
      <c r="C108">
        <f>IF(COUNTA($B$5:B108)&lt;=C$1,AVERAGE($B$5:$B108),C$2*($B108-$C107)+$C107)</f>
        <v>5720.8143776074612</v>
      </c>
      <c r="D108">
        <f>IF(COUNTA($B$5:$B108)&lt;=D$1,AVERAGE($B$5:$B108),D$2*($B108-$D107)+$D107)</f>
        <v>5712.3640000260912</v>
      </c>
      <c r="E108">
        <f>IF(COUNTA($B$5:$B108)&lt;=E$1,AVERAGE($B$5:$B108),E$2*($B108-$E107)+$E107)</f>
        <v>5665.9224778610005</v>
      </c>
      <c r="F108">
        <f t="shared" si="2"/>
        <v>46.441522165090646</v>
      </c>
      <c r="G108" s="5">
        <f>IF(COUNTA($F$5:$F108)&lt;+G$1,AVERAGE($F$5:$F108),G$2*($F108-$G107)+$G107)</f>
        <v>49.738663608079932</v>
      </c>
      <c r="H108" s="5">
        <f t="shared" si="3"/>
        <v>-3.297141442989286</v>
      </c>
      <c r="N108" s="1">
        <v>45573</v>
      </c>
      <c r="O108">
        <v>5751.13</v>
      </c>
      <c r="P108">
        <v>5712.3640000260912</v>
      </c>
      <c r="Q108">
        <v>5665.9224778610005</v>
      </c>
    </row>
    <row r="109" spans="1:17" x14ac:dyDescent="0.2">
      <c r="A109" s="1">
        <v>45574</v>
      </c>
      <c r="B109">
        <v>5792.04</v>
      </c>
      <c r="C109">
        <f>IF(COUNTA($B$5:B109)&lt;=C$1,AVERAGE($B$5:$B109),C$2*($B109-$C108)+$C108)</f>
        <v>5735.0595020859691</v>
      </c>
      <c r="D109">
        <f>IF(COUNTA($B$5:$B109)&lt;=D$1,AVERAGE($B$5:$B109),D$2*($B109-$D108)+$D108)</f>
        <v>5724.6218461759236</v>
      </c>
      <c r="E109">
        <f>IF(COUNTA($B$5:$B109)&lt;=E$1,AVERAGE($B$5:$B109),E$2*($B109-$E108)+$E108)</f>
        <v>5675.2645165379636</v>
      </c>
      <c r="F109">
        <f t="shared" si="2"/>
        <v>49.357329637959992</v>
      </c>
      <c r="G109" s="5">
        <f>IF(COUNTA($F$5:$F109)&lt;+G$1,AVERAGE($F$5:$F109),G$2*($F109-$G108)+$G108)</f>
        <v>49.662396814055946</v>
      </c>
      <c r="H109" s="5">
        <f t="shared" si="3"/>
        <v>-0.30506717609595313</v>
      </c>
      <c r="N109" s="1">
        <v>45574</v>
      </c>
      <c r="O109">
        <v>5792.04</v>
      </c>
      <c r="P109">
        <v>5724.6218461759236</v>
      </c>
      <c r="Q109">
        <v>5675.2645165379636</v>
      </c>
    </row>
    <row r="110" spans="1:17" x14ac:dyDescent="0.2">
      <c r="A110" s="1">
        <v>45575</v>
      </c>
      <c r="B110">
        <v>5780.05</v>
      </c>
      <c r="C110">
        <f>IF(COUNTA($B$5:B110)&lt;=C$1,AVERAGE($B$5:$B110),C$2*($B110-$C109)+$C109)</f>
        <v>5744.0576016687755</v>
      </c>
      <c r="D110">
        <f>IF(COUNTA($B$5:$B110)&lt;=D$1,AVERAGE($B$5:$B110),D$2*($B110-$D109)+$D109)</f>
        <v>5733.1492544565508</v>
      </c>
      <c r="E110">
        <f>IF(COUNTA($B$5:$B110)&lt;=E$1,AVERAGE($B$5:$B110),E$2*($B110-$E109)+$E109)</f>
        <v>5683.026404201818</v>
      </c>
      <c r="F110">
        <f t="shared" si="2"/>
        <v>50.122850254732839</v>
      </c>
      <c r="G110" s="5">
        <f>IF(COUNTA($F$5:$F110)&lt;+G$1,AVERAGE($F$5:$F110),G$2*($F110-$G109)+$G109)</f>
        <v>49.754487502191324</v>
      </c>
      <c r="H110" s="5">
        <f t="shared" si="3"/>
        <v>0.36836275254151474</v>
      </c>
      <c r="N110" s="1">
        <v>45575</v>
      </c>
      <c r="O110">
        <v>5780.05</v>
      </c>
      <c r="P110">
        <v>5733.1492544565508</v>
      </c>
      <c r="Q110">
        <v>5683.026404201818</v>
      </c>
    </row>
    <row r="111" spans="1:17" x14ac:dyDescent="0.2">
      <c r="A111" s="1">
        <v>45576</v>
      </c>
      <c r="B111">
        <v>5815.03</v>
      </c>
      <c r="C111">
        <f>IF(COUNTA($B$5:B111)&lt;=C$1,AVERAGE($B$5:$B111),C$2*($B111-$C110)+$C110)</f>
        <v>5758.2520813350202</v>
      </c>
      <c r="D111">
        <f>IF(COUNTA($B$5:$B111)&lt;=D$1,AVERAGE($B$5:$B111),D$2*($B111-$D110)+$D110)</f>
        <v>5745.7462922324657</v>
      </c>
      <c r="E111">
        <f>IF(COUNTA($B$5:$B111)&lt;=E$1,AVERAGE($B$5:$B111),E$2*($B111-$E110)+$E110)</f>
        <v>5692.8044483350168</v>
      </c>
      <c r="F111">
        <f t="shared" si="2"/>
        <v>52.941843897448962</v>
      </c>
      <c r="G111" s="5">
        <f>IF(COUNTA($F$5:$F111)&lt;+G$1,AVERAGE($F$5:$F111),G$2*($F111-$G110)+$G110)</f>
        <v>50.391958781242849</v>
      </c>
      <c r="H111" s="5">
        <f t="shared" si="3"/>
        <v>2.5498851162061129</v>
      </c>
      <c r="N111" s="1">
        <v>45576</v>
      </c>
      <c r="O111">
        <v>5815.03</v>
      </c>
      <c r="P111">
        <v>5745.7462922324657</v>
      </c>
      <c r="Q111">
        <v>5692.8044483350168</v>
      </c>
    </row>
    <row r="112" spans="1:17" x14ac:dyDescent="0.2">
      <c r="A112" s="1">
        <v>45579</v>
      </c>
      <c r="B112">
        <v>5859.85</v>
      </c>
      <c r="C112">
        <f>IF(COUNTA($B$5:B112)&lt;=C$1,AVERAGE($B$5:$B112),C$2*($B112-$C111)+$C111)</f>
        <v>5778.571665068016</v>
      </c>
      <c r="D112">
        <f>IF(COUNTA($B$5:$B112)&lt;=D$1,AVERAGE($B$5:$B112),D$2*($B112-$D111)+$D111)</f>
        <v>5763.3007088120867</v>
      </c>
      <c r="E112">
        <f>IF(COUNTA($B$5:$B112)&lt;=E$1,AVERAGE($B$5:$B112),E$2*($B112-$E111)+$E111)</f>
        <v>5705.1781929027929</v>
      </c>
      <c r="F112">
        <f t="shared" si="2"/>
        <v>58.122515909293725</v>
      </c>
      <c r="G112" s="5">
        <f>IF(COUNTA($F$5:$F112)&lt;+G$1,AVERAGE($F$5:$F112),G$2*($F112-$G111)+$G111)</f>
        <v>51.938070206853027</v>
      </c>
      <c r="H112" s="5">
        <f t="shared" si="3"/>
        <v>6.1844457024406978</v>
      </c>
      <c r="N112" s="1">
        <v>45579</v>
      </c>
      <c r="O112">
        <v>5859.85</v>
      </c>
      <c r="P112">
        <v>5763.3007088120867</v>
      </c>
      <c r="Q112">
        <v>5705.1781929027929</v>
      </c>
    </row>
    <row r="113" spans="1:17" x14ac:dyDescent="0.2">
      <c r="A113" s="1">
        <v>45580</v>
      </c>
      <c r="B113">
        <v>5815.26</v>
      </c>
      <c r="C113">
        <f>IF(COUNTA($B$5:B113)&lt;=C$1,AVERAGE($B$5:$B113),C$2*($B113-$C112)+$C112)</f>
        <v>5785.9093320544125</v>
      </c>
      <c r="D113">
        <f>IF(COUNTA($B$5:$B113)&lt;=D$1,AVERAGE($B$5:$B113),D$2*($B113-$D112)+$D112)</f>
        <v>5771.2944459179198</v>
      </c>
      <c r="E113">
        <f>IF(COUNTA($B$5:$B113)&lt;=E$1,AVERAGE($B$5:$B113),E$2*($B113-$E112)+$E112)</f>
        <v>5713.3324008359195</v>
      </c>
      <c r="F113">
        <f t="shared" si="2"/>
        <v>57.962045082000259</v>
      </c>
      <c r="G113" s="5">
        <f>IF(COUNTA($F$5:$F113)&lt;+G$1,AVERAGE($F$5:$F113),G$2*($F113-$G112)+$G112)</f>
        <v>53.14286518188247</v>
      </c>
      <c r="H113" s="5">
        <f t="shared" si="3"/>
        <v>4.8191799001177884</v>
      </c>
      <c r="N113" s="1">
        <v>45580</v>
      </c>
      <c r="O113">
        <v>5815.26</v>
      </c>
      <c r="P113">
        <v>5771.2944459179198</v>
      </c>
      <c r="Q113">
        <v>5713.3324008359195</v>
      </c>
    </row>
    <row r="114" spans="1:17" x14ac:dyDescent="0.2">
      <c r="A114" s="1">
        <v>45581</v>
      </c>
      <c r="B114">
        <v>5842.47</v>
      </c>
      <c r="C114">
        <f>IF(COUNTA($B$5:B114)&lt;=C$1,AVERAGE($B$5:$B114),C$2*($B114-$C113)+$C113)</f>
        <v>5797.2214656435299</v>
      </c>
      <c r="D114">
        <f>IF(COUNTA($B$5:$B114)&lt;=D$1,AVERAGE($B$5:$B114),D$2*($B114-$D113)+$D113)</f>
        <v>5782.2445311613164</v>
      </c>
      <c r="E114">
        <f>IF(COUNTA($B$5:$B114)&lt;=E$1,AVERAGE($B$5:$B114),E$2*($B114-$E113)+$E113)</f>
        <v>5722.8981489221478</v>
      </c>
      <c r="F114">
        <f t="shared" si="2"/>
        <v>59.346382239168634</v>
      </c>
      <c r="G114" s="5">
        <f>IF(COUNTA($F$5:$F114)&lt;+G$1,AVERAGE($F$5:$F114),G$2*($F114-$G113)+$G113)</f>
        <v>54.383568593339703</v>
      </c>
      <c r="H114" s="5">
        <f t="shared" si="3"/>
        <v>4.9628136458289305</v>
      </c>
      <c r="N114" s="1">
        <v>45581</v>
      </c>
      <c r="O114">
        <v>5842.47</v>
      </c>
      <c r="P114">
        <v>5782.2445311613164</v>
      </c>
      <c r="Q114">
        <v>5722.8981489221478</v>
      </c>
    </row>
    <row r="115" spans="1:17" x14ac:dyDescent="0.2">
      <c r="A115" s="1">
        <v>45582</v>
      </c>
      <c r="B115">
        <v>5841.47</v>
      </c>
      <c r="C115">
        <f>IF(COUNTA($B$5:B115)&lt;=C$1,AVERAGE($B$5:$B115),C$2*($B115-$C114)+$C114)</f>
        <v>5806.071172514824</v>
      </c>
      <c r="D115">
        <f>IF(COUNTA($B$5:$B115)&lt;=D$1,AVERAGE($B$5:$B115),D$2*($B115-$D114)+$D114)</f>
        <v>5791.3561417518831</v>
      </c>
      <c r="E115">
        <f>IF(COUNTA($B$5:$B115)&lt;=E$1,AVERAGE($B$5:$B115),E$2*($B115-$E114)+$E114)</f>
        <v>5731.6812490019884</v>
      </c>
      <c r="F115">
        <f t="shared" si="2"/>
        <v>59.674892749894752</v>
      </c>
      <c r="G115" s="5">
        <f>IF(COUNTA($F$5:$F115)&lt;+G$1,AVERAGE($F$5:$F115),G$2*($F115-$G114)+$G114)</f>
        <v>55.44183342465071</v>
      </c>
      <c r="H115" s="5">
        <f t="shared" si="3"/>
        <v>4.2330593252440423</v>
      </c>
      <c r="N115" s="1">
        <v>45582</v>
      </c>
      <c r="O115">
        <v>5841.47</v>
      </c>
      <c r="P115">
        <v>5791.3561417518831</v>
      </c>
      <c r="Q115">
        <v>5731.6812490019884</v>
      </c>
    </row>
    <row r="116" spans="1:17" x14ac:dyDescent="0.2">
      <c r="A116" s="1">
        <v>45583</v>
      </c>
      <c r="B116">
        <v>5864.67</v>
      </c>
      <c r="C116">
        <f>IF(COUNTA($B$5:B116)&lt;=C$1,AVERAGE($B$5:$B116),C$2*($B116-$C115)+$C115)</f>
        <v>5817.790938011859</v>
      </c>
      <c r="D116">
        <f>IF(COUNTA($B$5:$B116)&lt;=D$1,AVERAGE($B$5:$B116),D$2*($B116-$D115)+$D115)</f>
        <v>5802.6351968669778</v>
      </c>
      <c r="E116">
        <f>IF(COUNTA($B$5:$B116)&lt;=E$1,AVERAGE($B$5:$B116),E$2*($B116-$E115)+$E115)</f>
        <v>5741.5322675944335</v>
      </c>
      <c r="F116">
        <f t="shared" si="2"/>
        <v>61.102929272544316</v>
      </c>
      <c r="G116" s="5">
        <f>IF(COUNTA($F$5:$F116)&lt;+G$1,AVERAGE($F$5:$F116),G$2*($F116-$G115)+$G115)</f>
        <v>56.574052594229428</v>
      </c>
      <c r="H116" s="5">
        <f t="shared" si="3"/>
        <v>4.5288766783148873</v>
      </c>
      <c r="N116" s="1">
        <v>45583</v>
      </c>
      <c r="O116">
        <v>5864.67</v>
      </c>
      <c r="P116">
        <v>5802.6351968669778</v>
      </c>
      <c r="Q116">
        <v>5741.5322675944335</v>
      </c>
    </row>
    <row r="117" spans="1:17" x14ac:dyDescent="0.2">
      <c r="A117" s="1">
        <v>45586</v>
      </c>
      <c r="B117">
        <v>5853.98</v>
      </c>
      <c r="C117">
        <f>IF(COUNTA($B$5:B117)&lt;=C$1,AVERAGE($B$5:$B117),C$2*($B117-$C116)+$C116)</f>
        <v>5825.0287504094867</v>
      </c>
      <c r="D117">
        <f>IF(COUNTA($B$5:$B117)&lt;=D$1,AVERAGE($B$5:$B117),D$2*($B117-$D116)+$D116)</f>
        <v>5810.5343973489807</v>
      </c>
      <c r="E117">
        <f>IF(COUNTA($B$5:$B117)&lt;=E$1,AVERAGE($B$5:$B117),E$2*($B117-$E116)+$E116)</f>
        <v>5749.8617292541048</v>
      </c>
      <c r="F117">
        <f t="shared" si="2"/>
        <v>60.672668094875917</v>
      </c>
      <c r="G117" s="5">
        <f>IF(COUNTA($F$5:$F117)&lt;+G$1,AVERAGE($F$5:$F117),G$2*($F117-$G116)+$G116)</f>
        <v>57.393775694358723</v>
      </c>
      <c r="H117" s="5">
        <f t="shared" si="3"/>
        <v>3.2788924005171936</v>
      </c>
      <c r="N117" s="1">
        <v>45586</v>
      </c>
      <c r="O117">
        <v>5853.98</v>
      </c>
      <c r="P117">
        <v>5810.5343973489807</v>
      </c>
      <c r="Q117">
        <v>5749.8617292541048</v>
      </c>
    </row>
    <row r="118" spans="1:17" x14ac:dyDescent="0.2">
      <c r="A118" s="1">
        <v>45587</v>
      </c>
      <c r="B118">
        <v>5851.2</v>
      </c>
      <c r="C118">
        <f>IF(COUNTA($B$5:B118)&lt;=C$1,AVERAGE($B$5:$B118),C$2*($B118-$C117)+$C117)</f>
        <v>5830.263000327589</v>
      </c>
      <c r="D118">
        <f>IF(COUNTA($B$5:$B118)&lt;=D$1,AVERAGE($B$5:$B118),D$2*($B118-$D117)+$D117)</f>
        <v>5816.7906439106764</v>
      </c>
      <c r="E118">
        <f>IF(COUNTA($B$5:$B118)&lt;=E$1,AVERAGE($B$5:$B118),E$2*($B118-$E117)+$E117)</f>
        <v>5757.3682678278747</v>
      </c>
      <c r="F118">
        <f t="shared" si="2"/>
        <v>59.422376082801748</v>
      </c>
      <c r="G118" s="5">
        <f>IF(COUNTA($F$5:$F118)&lt;+G$1,AVERAGE($F$5:$F118),G$2*($F118-$G117)+$G117)</f>
        <v>57.799495772047329</v>
      </c>
      <c r="H118" s="5">
        <f t="shared" si="3"/>
        <v>1.6228803107544181</v>
      </c>
      <c r="N118" s="1">
        <v>45587</v>
      </c>
      <c r="O118">
        <v>5851.2</v>
      </c>
      <c r="P118">
        <v>5816.7906439106764</v>
      </c>
      <c r="Q118">
        <v>5757.3682678278747</v>
      </c>
    </row>
    <row r="119" spans="1:17" x14ac:dyDescent="0.2">
      <c r="A119" s="1">
        <v>45588</v>
      </c>
      <c r="B119">
        <v>5797.42</v>
      </c>
      <c r="C119">
        <f>IF(COUNTA($B$5:B119)&lt;=C$1,AVERAGE($B$5:$B119),C$2*($B119-$C118)+$C118)</f>
        <v>5823.6944002620712</v>
      </c>
      <c r="D119">
        <f>IF(COUNTA($B$5:$B119)&lt;=D$1,AVERAGE($B$5:$B119),D$2*($B119-$D118)+$D118)</f>
        <v>5813.8105448474953</v>
      </c>
      <c r="E119">
        <f>IF(COUNTA($B$5:$B119)&lt;=E$1,AVERAGE($B$5:$B119),E$2*($B119-$E118)+$E118)</f>
        <v>5760.3350628035878</v>
      </c>
      <c r="F119">
        <f t="shared" si="2"/>
        <v>53.475482043907505</v>
      </c>
      <c r="G119" s="5">
        <f>IF(COUNTA($F$5:$F119)&lt;+G$1,AVERAGE($F$5:$F119),G$2*($F119-$G118)+$G118)</f>
        <v>56.934693026419367</v>
      </c>
      <c r="H119" s="5">
        <f t="shared" si="3"/>
        <v>-3.4592109825118627</v>
      </c>
      <c r="N119" s="1">
        <v>45588</v>
      </c>
      <c r="O119">
        <v>5797.42</v>
      </c>
      <c r="P119">
        <v>5813.8105448474953</v>
      </c>
      <c r="Q119">
        <v>5760.3350628035878</v>
      </c>
    </row>
    <row r="120" spans="1:17" x14ac:dyDescent="0.2">
      <c r="A120" s="1">
        <v>45589</v>
      </c>
      <c r="B120">
        <v>5809.86</v>
      </c>
      <c r="C120">
        <f>IF(COUNTA($B$5:B120)&lt;=C$1,AVERAGE($B$5:$B120),C$2*($B120-$C119)+$C119)</f>
        <v>5820.9275202096569</v>
      </c>
      <c r="D120">
        <f>IF(COUNTA($B$5:$B120)&lt;=D$1,AVERAGE($B$5:$B120),D$2*($B120-$D119)+$D119)</f>
        <v>5813.2027687171112</v>
      </c>
      <c r="E120">
        <f>IF(COUNTA($B$5:$B120)&lt;=E$1,AVERAGE($B$5:$B120),E$2*($B120-$E119)+$E119)</f>
        <v>5764.0035766699884</v>
      </c>
      <c r="F120">
        <f t="shared" si="2"/>
        <v>49.199192047122779</v>
      </c>
      <c r="G120" s="5">
        <f>IF(COUNTA($F$5:$F120)&lt;+G$1,AVERAGE($F$5:$F120),G$2*($F120-$G119)+$G119)</f>
        <v>55.387592830560052</v>
      </c>
      <c r="H120" s="5">
        <f t="shared" si="3"/>
        <v>-6.1884007834372738</v>
      </c>
      <c r="N120" s="1">
        <v>45589</v>
      </c>
      <c r="O120">
        <v>5809.86</v>
      </c>
      <c r="P120">
        <v>5813.2027687171112</v>
      </c>
      <c r="Q120">
        <v>5764.0035766699884</v>
      </c>
    </row>
    <row r="121" spans="1:17" x14ac:dyDescent="0.2">
      <c r="A121" s="1">
        <v>45590</v>
      </c>
      <c r="B121">
        <v>5808.12</v>
      </c>
      <c r="C121">
        <f>IF(COUNTA($B$5:B121)&lt;=C$1,AVERAGE($B$5:$B121),C$2*($B121-$C120)+$C120)</f>
        <v>5818.3660161677253</v>
      </c>
      <c r="D121">
        <f>IF(COUNTA($B$5:$B121)&lt;=D$1,AVERAGE($B$5:$B121),D$2*($B121-$D120)+$D120)</f>
        <v>5812.420804299094</v>
      </c>
      <c r="E121">
        <f>IF(COUNTA($B$5:$B121)&lt;=E$1,AVERAGE($B$5:$B121),E$2*($B121-$E120)+$E120)</f>
        <v>5767.2714598796192</v>
      </c>
      <c r="F121">
        <f t="shared" si="2"/>
        <v>45.149344419474801</v>
      </c>
      <c r="G121" s="5">
        <f>IF(COUNTA($F$5:$F121)&lt;+G$1,AVERAGE($F$5:$F121),G$2*($F121-$G120)+$G120)</f>
        <v>53.339943148343004</v>
      </c>
      <c r="H121" s="5">
        <f t="shared" si="3"/>
        <v>-8.1905987288682027</v>
      </c>
      <c r="N121" s="1">
        <v>45590</v>
      </c>
      <c r="O121">
        <v>5808.12</v>
      </c>
      <c r="P121">
        <v>5812.420804299094</v>
      </c>
      <c r="Q121">
        <v>5767.2714598796192</v>
      </c>
    </row>
    <row r="122" spans="1:17" x14ac:dyDescent="0.2">
      <c r="A122" s="1">
        <v>45593</v>
      </c>
      <c r="B122">
        <v>5823.52</v>
      </c>
      <c r="C122">
        <f>IF(COUNTA($B$5:B122)&lt;=C$1,AVERAGE($B$5:$B122),C$2*($B122-$C121)+$C121)</f>
        <v>5819.3968129341802</v>
      </c>
      <c r="D122">
        <f>IF(COUNTA($B$5:$B122)&lt;=D$1,AVERAGE($B$5:$B122),D$2*($B122-$D121)+$D121)</f>
        <v>5814.1283728684639</v>
      </c>
      <c r="E122">
        <f>IF(COUNTA($B$5:$B122)&lt;=E$1,AVERAGE($B$5:$B122),E$2*($B122-$E121)+$E121)</f>
        <v>5771.4380184070551</v>
      </c>
      <c r="F122">
        <f t="shared" si="2"/>
        <v>42.690354461408788</v>
      </c>
      <c r="G122" s="5">
        <f>IF(COUNTA($F$5:$F122)&lt;+G$1,AVERAGE($F$5:$F122),G$2*($F122-$G121)+$G121)</f>
        <v>51.210025410956163</v>
      </c>
      <c r="H122" s="5">
        <f t="shared" si="3"/>
        <v>-8.5196709495473755</v>
      </c>
      <c r="N122" s="1">
        <v>45593</v>
      </c>
      <c r="O122">
        <v>5823.52</v>
      </c>
      <c r="P122">
        <v>5814.1283728684639</v>
      </c>
      <c r="Q122">
        <v>5771.4380184070551</v>
      </c>
    </row>
    <row r="123" spans="1:17" x14ac:dyDescent="0.2">
      <c r="A123" s="1">
        <v>45594</v>
      </c>
      <c r="B123">
        <v>5832.92</v>
      </c>
      <c r="C123">
        <f>IF(COUNTA($B$5:B123)&lt;=C$1,AVERAGE($B$5:$B123),C$2*($B123-$C122)+$C122)</f>
        <v>5822.1014503473443</v>
      </c>
      <c r="D123">
        <f>IF(COUNTA($B$5:$B123)&lt;=D$1,AVERAGE($B$5:$B123),D$2*($B123-$D122)+$D122)</f>
        <v>5817.0193924271616</v>
      </c>
      <c r="E123">
        <f>IF(COUNTA($B$5:$B123)&lt;=E$1,AVERAGE($B$5:$B123),E$2*($B123-$E122)+$E122)</f>
        <v>5775.9922392657918</v>
      </c>
      <c r="F123">
        <f t="shared" si="2"/>
        <v>41.027153161369824</v>
      </c>
      <c r="G123" s="5">
        <f>IF(COUNTA($F$5:$F123)&lt;+G$1,AVERAGE($F$5:$F123),G$2*($F123-$G122)+$G122)</f>
        <v>49.173450961038895</v>
      </c>
      <c r="H123" s="5">
        <f t="shared" si="3"/>
        <v>-8.1462977996690711</v>
      </c>
      <c r="N123" s="1">
        <v>45594</v>
      </c>
      <c r="O123">
        <v>5832.92</v>
      </c>
      <c r="P123">
        <v>5817.0193924271616</v>
      </c>
      <c r="Q123">
        <v>5775.9922392657918</v>
      </c>
    </row>
    <row r="124" spans="1:17" x14ac:dyDescent="0.2">
      <c r="A124" s="1">
        <v>45595</v>
      </c>
      <c r="B124">
        <v>5813.67</v>
      </c>
      <c r="C124">
        <f>IF(COUNTA($B$5:B124)&lt;=C$1,AVERAGE($B$5:$B124),C$2*($B124-$C123)+$C123)</f>
        <v>5820.4151602778757</v>
      </c>
      <c r="D124">
        <f>IF(COUNTA($B$5:$B124)&lt;=D$1,AVERAGE($B$5:$B124),D$2*($B124-$D123)+$D123)</f>
        <v>5816.5041012845213</v>
      </c>
      <c r="E124">
        <f>IF(COUNTA($B$5:$B124)&lt;=E$1,AVERAGE($B$5:$B124),E$2*($B124-$E123)+$E123)</f>
        <v>5778.7831845053624</v>
      </c>
      <c r="F124">
        <f t="shared" si="2"/>
        <v>37.72091677915887</v>
      </c>
      <c r="G124" s="5">
        <f>IF(COUNTA($F$5:$F124)&lt;+G$1,AVERAGE($F$5:$F124),G$2*($F124-$G123)+$G123)</f>
        <v>46.882944124662892</v>
      </c>
      <c r="H124" s="5">
        <f t="shared" si="3"/>
        <v>-9.162027345504022</v>
      </c>
      <c r="N124" s="1">
        <v>45595</v>
      </c>
      <c r="O124">
        <v>5813.67</v>
      </c>
      <c r="P124">
        <v>5816.5041012845213</v>
      </c>
      <c r="Q124">
        <v>5778.7831845053624</v>
      </c>
    </row>
    <row r="125" spans="1:17" x14ac:dyDescent="0.2">
      <c r="A125" s="1">
        <v>45596</v>
      </c>
      <c r="B125">
        <v>5705.45</v>
      </c>
      <c r="C125">
        <f>IF(COUNTA($B$5:B125)&lt;=C$1,AVERAGE($B$5:$B125),C$2*($B125-$C124)+$C124)</f>
        <v>5797.4221282223007</v>
      </c>
      <c r="D125">
        <f>IF(COUNTA($B$5:$B125)&lt;=D$1,AVERAGE($B$5:$B125),D$2*($B125-$D124)+$D124)</f>
        <v>5799.4188549330565</v>
      </c>
      <c r="E125">
        <f>IF(COUNTA($B$5:$B125)&lt;=E$1,AVERAGE($B$5:$B125),E$2*($B125-$E124)+$E124)</f>
        <v>5773.3510967642242</v>
      </c>
      <c r="F125">
        <f t="shared" si="2"/>
        <v>26.06775816883237</v>
      </c>
      <c r="G125" s="5">
        <f>IF(COUNTA($F$5:$F125)&lt;+G$1,AVERAGE($F$5:$F125),G$2*($F125-$G124)+$G124)</f>
        <v>42.719906933496787</v>
      </c>
      <c r="H125" s="5">
        <f t="shared" si="3"/>
        <v>-16.652148764664418</v>
      </c>
      <c r="N125" s="1">
        <v>45596</v>
      </c>
      <c r="O125">
        <v>5705.45</v>
      </c>
      <c r="P125">
        <v>5799.4188549330565</v>
      </c>
      <c r="Q125">
        <v>5773.3510967642242</v>
      </c>
    </row>
    <row r="126" spans="1:17" x14ac:dyDescent="0.2">
      <c r="A126" s="1">
        <v>45597</v>
      </c>
      <c r="B126">
        <v>5728.8</v>
      </c>
      <c r="C126">
        <f>IF(COUNTA($B$5:B126)&lt;=C$1,AVERAGE($B$5:$B126),C$2*($B126-$C125)+$C125)</f>
        <v>5783.6977025778406</v>
      </c>
      <c r="D126">
        <f>IF(COUNTA($B$5:$B126)&lt;=D$1,AVERAGE($B$5:$B126),D$2*($B126-$D125)+$D125)</f>
        <v>5788.554415712586</v>
      </c>
      <c r="E126">
        <f>IF(COUNTA($B$5:$B126)&lt;=E$1,AVERAGE($B$5:$B126),E$2*($B126-$E125)+$E125)</f>
        <v>5770.0510155224301</v>
      </c>
      <c r="F126">
        <f t="shared" si="2"/>
        <v>18.503400190155844</v>
      </c>
      <c r="G126" s="5">
        <f>IF(COUNTA($F$5:$F126)&lt;+G$1,AVERAGE($F$5:$F126),G$2*($F126-$G125)+$G125)</f>
        <v>37.876605584828596</v>
      </c>
      <c r="H126" s="5">
        <f t="shared" si="3"/>
        <v>-19.373205394672752</v>
      </c>
      <c r="N126" s="1">
        <v>45597</v>
      </c>
      <c r="O126">
        <v>5728.8</v>
      </c>
      <c r="P126">
        <v>5788.554415712586</v>
      </c>
      <c r="Q126">
        <v>5770.0510155224301</v>
      </c>
    </row>
    <row r="127" spans="1:17" x14ac:dyDescent="0.2">
      <c r="A127" s="1">
        <v>45600</v>
      </c>
      <c r="B127">
        <v>5712.69</v>
      </c>
      <c r="C127">
        <f>IF(COUNTA($B$5:B127)&lt;=C$1,AVERAGE($B$5:$B127),C$2*($B127-$C126)+$C126)</f>
        <v>5769.4961620622726</v>
      </c>
      <c r="D127">
        <f>IF(COUNTA($B$5:$B127)&lt;=D$1,AVERAGE($B$5:$B127),D$2*($B127-$D126)+$D126)</f>
        <v>5776.8829671414187</v>
      </c>
      <c r="E127">
        <f>IF(COUNTA($B$5:$B127)&lt;=E$1,AVERAGE($B$5:$B127),E$2*($B127-$E126)+$E126)</f>
        <v>5765.8020514096579</v>
      </c>
      <c r="F127">
        <f t="shared" si="2"/>
        <v>11.080915731760797</v>
      </c>
      <c r="G127" s="5">
        <f>IF(COUNTA($F$5:$F127)&lt;+G$1,AVERAGE($F$5:$F127),G$2*($F127-$G126)+$G126)</f>
        <v>32.517467614215036</v>
      </c>
      <c r="H127" s="5">
        <f t="shared" si="3"/>
        <v>-21.436551882454239</v>
      </c>
      <c r="N127" s="1">
        <v>45600</v>
      </c>
      <c r="O127">
        <v>5712.69</v>
      </c>
      <c r="P127">
        <v>5776.8829671414187</v>
      </c>
      <c r="Q127">
        <v>5765.8020514096579</v>
      </c>
    </row>
    <row r="128" spans="1:17" x14ac:dyDescent="0.2">
      <c r="A128" s="1">
        <v>45601</v>
      </c>
      <c r="B128">
        <v>5782.76</v>
      </c>
      <c r="C128">
        <f>IF(COUNTA($B$5:B128)&lt;=C$1,AVERAGE($B$5:$B128),C$2*($B128-$C127)+$C127)</f>
        <v>5772.1489296498185</v>
      </c>
      <c r="D128">
        <f>IF(COUNTA($B$5:$B128)&lt;=D$1,AVERAGE($B$5:$B128),D$2*($B128-$D127)+$D127)</f>
        <v>5777.7871260427391</v>
      </c>
      <c r="E128">
        <f>IF(COUNTA($B$5:$B128)&lt;=E$1,AVERAGE($B$5:$B128),E$2*($B128-$E127)+$E127)</f>
        <v>5767.0581957496834</v>
      </c>
      <c r="F128">
        <f t="shared" si="2"/>
        <v>10.728930293055782</v>
      </c>
      <c r="G128" s="5">
        <f>IF(COUNTA($F$5:$F128)&lt;+G$1,AVERAGE($F$5:$F128),G$2*($F128-$G127)+$G127)</f>
        <v>28.159760149983185</v>
      </c>
      <c r="H128" s="5">
        <f t="shared" si="3"/>
        <v>-17.430829856927403</v>
      </c>
      <c r="N128" s="1">
        <v>45601</v>
      </c>
      <c r="O128">
        <v>5782.76</v>
      </c>
      <c r="P128">
        <v>5777.7871260427391</v>
      </c>
      <c r="Q128">
        <v>5767.0581957496834</v>
      </c>
    </row>
    <row r="129" spans="1:17" x14ac:dyDescent="0.2">
      <c r="A129" s="1">
        <v>45602</v>
      </c>
      <c r="B129">
        <v>5929.04</v>
      </c>
      <c r="C129">
        <f>IF(COUNTA($B$5:B129)&lt;=C$1,AVERAGE($B$5:$B129),C$2*($B129-$C128)+$C128)</f>
        <v>5803.5271437198544</v>
      </c>
      <c r="D129">
        <f>IF(COUNTA($B$5:$B129)&lt;=D$1,AVERAGE($B$5:$B129),D$2*($B129-$D128)+$D128)</f>
        <v>5801.056798959241</v>
      </c>
      <c r="E129">
        <f>IF(COUNTA($B$5:$B129)&lt;=E$1,AVERAGE($B$5:$B129),E$2*($B129-$E128)+$E128)</f>
        <v>5779.056847916373</v>
      </c>
      <c r="F129">
        <f t="shared" si="2"/>
        <v>21.999951042867906</v>
      </c>
      <c r="G129" s="5">
        <f>IF(COUNTA($F$5:$F129)&lt;+G$1,AVERAGE($F$5:$F129),G$2*($F129-$G128)+$G128)</f>
        <v>26.927798328560129</v>
      </c>
      <c r="H129" s="5">
        <f t="shared" si="3"/>
        <v>-4.9278472856922235</v>
      </c>
      <c r="N129" s="1">
        <v>45602</v>
      </c>
      <c r="O129">
        <v>5929.04</v>
      </c>
      <c r="P129">
        <v>5801.056798959241</v>
      </c>
      <c r="Q129">
        <v>5779.056847916373</v>
      </c>
    </row>
    <row r="130" spans="1:17" x14ac:dyDescent="0.2">
      <c r="A130" s="1">
        <v>45603</v>
      </c>
      <c r="B130">
        <v>5973.1</v>
      </c>
      <c r="C130">
        <f>IF(COUNTA($B$5:B130)&lt;=C$1,AVERAGE($B$5:$B130),C$2*($B130-$C129)+$C129)</f>
        <v>5837.4417149758838</v>
      </c>
      <c r="D130">
        <f>IF(COUNTA($B$5:$B130)&lt;=D$1,AVERAGE($B$5:$B130),D$2*($B130-$D129)+$D129)</f>
        <v>5827.5249837347428</v>
      </c>
      <c r="E130">
        <f>IF(COUNTA($B$5:$B130)&lt;=E$1,AVERAGE($B$5:$B130),E$2*($B130-$E129)+$E129)</f>
        <v>5793.4304147373823</v>
      </c>
      <c r="F130">
        <f t="shared" si="2"/>
        <v>34.094568997360511</v>
      </c>
      <c r="G130" s="5">
        <f>IF(COUNTA($F$5:$F130)&lt;+G$1,AVERAGE($F$5:$F130),G$2*($F130-$G129)+$G129)</f>
        <v>28.361152462320206</v>
      </c>
      <c r="H130" s="5">
        <f t="shared" si="3"/>
        <v>5.7334165350403055</v>
      </c>
      <c r="N130" s="1">
        <v>45603</v>
      </c>
      <c r="O130">
        <v>5973.1</v>
      </c>
      <c r="P130">
        <v>5827.5249837347428</v>
      </c>
      <c r="Q130">
        <v>5793.4304147373823</v>
      </c>
    </row>
    <row r="131" spans="1:17" x14ac:dyDescent="0.2">
      <c r="A131" s="1">
        <v>45604</v>
      </c>
      <c r="B131">
        <v>5995.54</v>
      </c>
      <c r="C131">
        <f>IF(COUNTA($B$5:B131)&lt;=C$1,AVERAGE($B$5:$B131),C$2*($B131-$C130)+$C130)</f>
        <v>5869.061371980707</v>
      </c>
      <c r="D131">
        <f>IF(COUNTA($B$5:$B131)&lt;=D$1,AVERAGE($B$5:$B131),D$2*($B131-$D130)+$D130)</f>
        <v>5853.3734477755515</v>
      </c>
      <c r="E131">
        <f>IF(COUNTA($B$5:$B131)&lt;=E$1,AVERAGE($B$5:$B131),E$2*($B131-$E130)+$E130)</f>
        <v>5808.4014951272056</v>
      </c>
      <c r="F131">
        <f t="shared" si="2"/>
        <v>44.971952648345905</v>
      </c>
      <c r="G131" s="5">
        <f>IF(COUNTA($F$5:$F131)&lt;+G$1,AVERAGE($F$5:$F131),G$2*($F131-$G130)+$G130)</f>
        <v>31.683312499525346</v>
      </c>
      <c r="H131" s="5">
        <f t="shared" si="3"/>
        <v>13.288640148820559</v>
      </c>
      <c r="N131" s="1">
        <v>45604</v>
      </c>
      <c r="O131">
        <v>5995.54</v>
      </c>
      <c r="P131">
        <v>5853.3734477755515</v>
      </c>
      <c r="Q131">
        <v>5808.4014951272056</v>
      </c>
    </row>
    <row r="132" spans="1:17" x14ac:dyDescent="0.2">
      <c r="A132" s="1">
        <v>45607</v>
      </c>
      <c r="B132">
        <v>6001.35</v>
      </c>
      <c r="C132">
        <f>IF(COUNTA($B$5:B132)&lt;=C$1,AVERAGE($B$5:$B132),C$2*($B132-$C131)+$C131)</f>
        <v>5895.5190975845653</v>
      </c>
      <c r="D132">
        <f>IF(COUNTA($B$5:$B132)&lt;=D$1,AVERAGE($B$5:$B132),D$2*($B132-$D131)+$D131)</f>
        <v>5876.1390711946979</v>
      </c>
      <c r="E132">
        <f>IF(COUNTA($B$5:$B132)&lt;=E$1,AVERAGE($B$5:$B132),E$2*($B132-$E131)+$E131)</f>
        <v>5822.6939769696346</v>
      </c>
      <c r="F132">
        <f t="shared" si="2"/>
        <v>53.445094225063258</v>
      </c>
      <c r="G132" s="5">
        <f>IF(COUNTA($F$5:$F132)&lt;+G$1,AVERAGE($F$5:$F132),G$2*($F132-$G131)+$G131)</f>
        <v>36.03566884463293</v>
      </c>
      <c r="H132" s="5">
        <f t="shared" si="3"/>
        <v>17.409425380430328</v>
      </c>
      <c r="N132" s="1">
        <v>45607</v>
      </c>
      <c r="O132">
        <v>6001.35</v>
      </c>
      <c r="P132">
        <v>5876.1390711946979</v>
      </c>
      <c r="Q132">
        <v>5822.6939769696346</v>
      </c>
    </row>
    <row r="133" spans="1:17" x14ac:dyDescent="0.2">
      <c r="A133" s="1">
        <v>45608</v>
      </c>
      <c r="B133">
        <v>5983.99</v>
      </c>
      <c r="C133">
        <f>IF(COUNTA($B$5:B133)&lt;=C$1,AVERAGE($B$5:$B133),C$2*($B133-$C132)+$C132)</f>
        <v>5913.213278067652</v>
      </c>
      <c r="D133">
        <f>IF(COUNTA($B$5:$B133)&lt;=D$1,AVERAGE($B$5:$B133),D$2*($B133-$D132)+$D132)</f>
        <v>5892.7315217801288</v>
      </c>
      <c r="E133">
        <f>IF(COUNTA($B$5:$B133)&lt;=E$1,AVERAGE($B$5:$B133),E$2*($B133-$E132)+$E132)</f>
        <v>5834.6418305274392</v>
      </c>
      <c r="F133">
        <f t="shared" si="2"/>
        <v>58.08969125268959</v>
      </c>
      <c r="G133" s="5">
        <f>IF(COUNTA($F$5:$F133)&lt;+G$1,AVERAGE($F$5:$F133),G$2*($F133-$G132)+$G132)</f>
        <v>40.446473326244259</v>
      </c>
      <c r="H133" s="5">
        <f t="shared" si="3"/>
        <v>17.643217926445331</v>
      </c>
      <c r="N133" s="1">
        <v>45608</v>
      </c>
      <c r="O133">
        <v>5983.99</v>
      </c>
      <c r="P133">
        <v>5892.7315217801288</v>
      </c>
      <c r="Q133">
        <v>5834.6418305274392</v>
      </c>
    </row>
    <row r="134" spans="1:17" x14ac:dyDescent="0.2">
      <c r="A134" s="1">
        <v>45609</v>
      </c>
      <c r="B134">
        <v>5985.38</v>
      </c>
      <c r="C134">
        <f>IF(COUNTA($B$5:B134)&lt;=C$1,AVERAGE($B$5:$B134),C$2*($B134-$C133)+$C133)</f>
        <v>5927.6466224541218</v>
      </c>
      <c r="D134">
        <f>IF(COUNTA($B$5:$B134)&lt;=D$1,AVERAGE($B$5:$B134),D$2*($B134-$D133)+$D133)</f>
        <v>5906.9851338139551</v>
      </c>
      <c r="E134">
        <f>IF(COUNTA($B$5:$B134)&lt;=E$1,AVERAGE($B$5:$B134),E$2*($B134-$E133)+$E133)</f>
        <v>5845.8076208587399</v>
      </c>
      <c r="F134">
        <f t="shared" si="2"/>
        <v>61.177512955215207</v>
      </c>
      <c r="G134" s="5">
        <f>IF(COUNTA($F$5:$F134)&lt;+G$1,AVERAGE($F$5:$F134),G$2*($F134-$G133)+$G133)</f>
        <v>44.592681252038446</v>
      </c>
      <c r="H134" s="5">
        <f t="shared" si="3"/>
        <v>16.584831703176761</v>
      </c>
      <c r="N134" s="1">
        <v>45609</v>
      </c>
      <c r="O134">
        <v>5985.38</v>
      </c>
      <c r="P134">
        <v>5906.9851338139551</v>
      </c>
      <c r="Q134">
        <v>5845.8076208587399</v>
      </c>
    </row>
    <row r="135" spans="1:17" x14ac:dyDescent="0.2">
      <c r="A135" s="1">
        <v>45610</v>
      </c>
      <c r="B135">
        <v>5949.17</v>
      </c>
      <c r="C135">
        <f>IF(COUNTA($B$5:B135)&lt;=C$1,AVERAGE($B$5:$B135),C$2*($B135-$C134)+$C134)</f>
        <v>5931.9512979632973</v>
      </c>
      <c r="D135">
        <f>IF(COUNTA($B$5:$B135)&lt;=D$1,AVERAGE($B$5:$B135),D$2*($B135-$D134)+$D134)</f>
        <v>5913.4751132271931</v>
      </c>
      <c r="E135">
        <f>IF(COUNTA($B$5:$B135)&lt;=E$1,AVERAGE($B$5:$B135),E$2*($B135-$E134)+$E134)</f>
        <v>5853.4640933877217</v>
      </c>
      <c r="F135">
        <f t="shared" si="2"/>
        <v>60.011019839471373</v>
      </c>
      <c r="G135" s="5">
        <f>IF(COUNTA($F$5:$F135)&lt;+G$1,AVERAGE($F$5:$F135),G$2*($F135-$G134)+$G134)</f>
        <v>47.67634896952503</v>
      </c>
      <c r="H135" s="5">
        <f t="shared" si="3"/>
        <v>12.334670869946343</v>
      </c>
      <c r="N135" s="1">
        <v>45610</v>
      </c>
      <c r="O135">
        <v>5949.17</v>
      </c>
      <c r="P135">
        <v>5913.4751132271931</v>
      </c>
      <c r="Q135">
        <v>5853.4640933877217</v>
      </c>
    </row>
    <row r="136" spans="1:17" x14ac:dyDescent="0.2">
      <c r="A136" s="1">
        <v>45611</v>
      </c>
      <c r="B136">
        <v>5870.62</v>
      </c>
      <c r="C136">
        <f>IF(COUNTA($B$5:B136)&lt;=C$1,AVERAGE($B$5:$B136),C$2*($B136-$C135)+$C135)</f>
        <v>5919.6850383706378</v>
      </c>
      <c r="D136">
        <f>IF(COUNTA($B$5:$B136)&lt;=D$1,AVERAGE($B$5:$B136),D$2*($B136-$D135)+$D135)</f>
        <v>5906.8820188845484</v>
      </c>
      <c r="E136">
        <f>IF(COUNTA($B$5:$B136)&lt;=E$1,AVERAGE($B$5:$B136),E$2*($B136-$E135)+$E135)</f>
        <v>5854.7349012849272</v>
      </c>
      <c r="F136">
        <f t="shared" si="2"/>
        <v>52.147117599621197</v>
      </c>
      <c r="G136" s="5">
        <f>IF(COUNTA($F$5:$F136)&lt;+G$1,AVERAGE($F$5:$F136),G$2*($F136-$G135)+$G135)</f>
        <v>48.570502695544263</v>
      </c>
      <c r="H136" s="5">
        <f t="shared" si="3"/>
        <v>3.5766149040769335</v>
      </c>
      <c r="N136" s="1">
        <v>45611</v>
      </c>
      <c r="O136">
        <v>5870.62</v>
      </c>
      <c r="P136">
        <v>5906.8820188845484</v>
      </c>
      <c r="Q136">
        <v>5854.7349012849272</v>
      </c>
    </row>
    <row r="137" spans="1:17" x14ac:dyDescent="0.2">
      <c r="A137" s="1">
        <v>45614</v>
      </c>
      <c r="B137">
        <v>5893.62</v>
      </c>
      <c r="C137">
        <f>IF(COUNTA($B$5:B137)&lt;=C$1,AVERAGE($B$5:$B137),C$2*($B137-$C136)+$C136)</f>
        <v>5914.47203069651</v>
      </c>
      <c r="D137">
        <f>IF(COUNTA($B$5:$B137)&lt;=D$1,AVERAGE($B$5:$B137),D$2*($B137-$D136)+$D136)</f>
        <v>5904.8417082869255</v>
      </c>
      <c r="E137">
        <f>IF(COUNTA($B$5:$B137)&lt;=E$1,AVERAGE($B$5:$B137),E$2*($B137-$E136)+$E136)</f>
        <v>5857.6152789675252</v>
      </c>
      <c r="F137">
        <f t="shared" si="2"/>
        <v>47.226429319400268</v>
      </c>
      <c r="G137" s="5">
        <f>IF(COUNTA($F$5:$F137)&lt;+G$1,AVERAGE($F$5:$F137),G$2*($F137-$G136)+$G136)</f>
        <v>48.301688020315467</v>
      </c>
      <c r="H137" s="5">
        <f t="shared" si="3"/>
        <v>-1.0752587009151995</v>
      </c>
      <c r="N137" s="1">
        <v>45614</v>
      </c>
      <c r="O137">
        <v>5893.62</v>
      </c>
      <c r="P137">
        <v>5904.8417082869255</v>
      </c>
      <c r="Q137">
        <v>5857.6152789675252</v>
      </c>
    </row>
    <row r="138" spans="1:17" x14ac:dyDescent="0.2">
      <c r="A138" s="1">
        <v>45615</v>
      </c>
      <c r="B138">
        <v>5916.98</v>
      </c>
      <c r="C138">
        <f>IF(COUNTA($B$5:B138)&lt;=C$1,AVERAGE($B$5:$B138),C$2*($B138-$C137)+$C137)</f>
        <v>5914.9736245572076</v>
      </c>
      <c r="D138">
        <f>IF(COUNTA($B$5:$B138)&lt;=D$1,AVERAGE($B$5:$B138),D$2*($B138-$D137)+$D137)</f>
        <v>5906.7091377812449</v>
      </c>
      <c r="E138">
        <f>IF(COUNTA($B$5:$B138)&lt;=E$1,AVERAGE($B$5:$B138),E$2*($B138-$E137)+$E137)</f>
        <v>5862.0126657106712</v>
      </c>
      <c r="F138">
        <f t="shared" si="2"/>
        <v>44.696472070573691</v>
      </c>
      <c r="G138" s="5">
        <f>IF(COUNTA($F$5:$F138)&lt;+G$1,AVERAGE($F$5:$F138),G$2*($F138-$G137)+$G137)</f>
        <v>47.580644830367113</v>
      </c>
      <c r="H138" s="5">
        <f t="shared" si="3"/>
        <v>-2.8841727597934224</v>
      </c>
      <c r="N138" s="1">
        <v>45615</v>
      </c>
      <c r="O138">
        <v>5916.98</v>
      </c>
      <c r="P138">
        <v>5906.7091377812449</v>
      </c>
      <c r="Q138">
        <v>5862.0126657106712</v>
      </c>
    </row>
    <row r="139" spans="1:17" x14ac:dyDescent="0.2">
      <c r="A139" s="1">
        <v>45616</v>
      </c>
      <c r="B139">
        <v>5917.11</v>
      </c>
      <c r="C139">
        <f>IF(COUNTA($B$5:B139)&lt;=C$1,AVERAGE($B$5:$B139),C$2*($B139-$C138)+$C138)</f>
        <v>5915.400899645766</v>
      </c>
      <c r="D139">
        <f>IF(COUNTA($B$5:$B139)&lt;=D$1,AVERAGE($B$5:$B139),D$2*($B139-$D138)+$D138)</f>
        <v>5908.3092704302844</v>
      </c>
      <c r="E139">
        <f>IF(COUNTA($B$5:$B139)&lt;=E$1,AVERAGE($B$5:$B139),E$2*($B139-$E138)+$E138)</f>
        <v>5866.0939497321033</v>
      </c>
      <c r="F139">
        <f t="shared" si="2"/>
        <v>42.215320698181131</v>
      </c>
      <c r="G139" s="5">
        <f>IF(COUNTA($F$5:$F139)&lt;+G$1,AVERAGE($F$5:$F139),G$2*($F139-$G138)+$G138)</f>
        <v>46.507580003929917</v>
      </c>
      <c r="H139" s="5">
        <f t="shared" si="3"/>
        <v>-4.2922593057487859</v>
      </c>
      <c r="N139" s="1">
        <v>45616</v>
      </c>
      <c r="O139">
        <v>5917.11</v>
      </c>
      <c r="P139">
        <v>5908.3092704302844</v>
      </c>
      <c r="Q139">
        <v>5866.0939497321033</v>
      </c>
    </row>
    <row r="140" spans="1:17" x14ac:dyDescent="0.2">
      <c r="A140" s="1">
        <v>45617</v>
      </c>
      <c r="B140">
        <v>5948.71</v>
      </c>
      <c r="C140">
        <f>IF(COUNTA($B$5:B140)&lt;=C$1,AVERAGE($B$5:$B140),C$2*($B140-$C139)+$C139)</f>
        <v>5922.0627197166132</v>
      </c>
      <c r="D140">
        <f>IF(COUNTA($B$5:$B140)&lt;=D$1,AVERAGE($B$5:$B140),D$2*($B140-$D139)+$D139)</f>
        <v>5914.5247672871637</v>
      </c>
      <c r="E140">
        <f>IF(COUNTA($B$5:$B140)&lt;=E$1,AVERAGE($B$5:$B140),E$2*($B140-$E139)+$E139)</f>
        <v>5872.2136571593546</v>
      </c>
      <c r="F140">
        <f t="shared" si="2"/>
        <v>42.311110127809116</v>
      </c>
      <c r="G140" s="5">
        <f>IF(COUNTA($F$5:$F140)&lt;+G$1,AVERAGE($F$5:$F140),G$2*($F140-$G139)+$G139)</f>
        <v>45.668286028705758</v>
      </c>
      <c r="H140" s="5">
        <f t="shared" si="3"/>
        <v>-3.3571759008966424</v>
      </c>
      <c r="N140" s="1">
        <v>45617</v>
      </c>
      <c r="O140">
        <v>5948.71</v>
      </c>
      <c r="P140">
        <v>5914.5247672871637</v>
      </c>
      <c r="Q140">
        <v>5872.2136571593546</v>
      </c>
    </row>
    <row r="141" spans="1:17" x14ac:dyDescent="0.2">
      <c r="A141" s="1">
        <v>45618</v>
      </c>
      <c r="B141">
        <v>5969.34</v>
      </c>
      <c r="C141">
        <f>IF(COUNTA($B$5:B141)&lt;=C$1,AVERAGE($B$5:$B141),C$2*($B141-$C140)+$C140)</f>
        <v>5931.5181757732907</v>
      </c>
      <c r="D141">
        <f>IF(COUNTA($B$5:$B141)&lt;=D$1,AVERAGE($B$5:$B141),D$2*($B141-$D140)+$D140)</f>
        <v>5922.9578800122154</v>
      </c>
      <c r="E141">
        <f>IF(COUNTA($B$5:$B141)&lt;=E$1,AVERAGE($B$5:$B141),E$2*($B141-$E140)+$E140)</f>
        <v>5879.4082010734764</v>
      </c>
      <c r="F141">
        <f t="shared" si="2"/>
        <v>43.549678938738907</v>
      </c>
      <c r="G141" s="5">
        <f>IF(COUNTA($F$5:$F141)&lt;+G$1,AVERAGE($F$5:$F141),G$2*($F141-$G140)+$G140)</f>
        <v>45.244564610712388</v>
      </c>
      <c r="H141" s="5">
        <f t="shared" si="3"/>
        <v>-1.6948856719734806</v>
      </c>
      <c r="N141" s="1">
        <v>45618</v>
      </c>
      <c r="O141">
        <v>5969.34</v>
      </c>
      <c r="P141">
        <v>5922.9578800122154</v>
      </c>
      <c r="Q141">
        <v>5879.4082010734764</v>
      </c>
    </row>
    <row r="142" spans="1:17" x14ac:dyDescent="0.2">
      <c r="A142" s="1">
        <v>45621</v>
      </c>
      <c r="B142">
        <v>5987.37</v>
      </c>
      <c r="C142">
        <f>IF(COUNTA($B$5:B142)&lt;=C$1,AVERAGE($B$5:$B142),C$2*($B142-$C141)+$C141)</f>
        <v>5942.6885406186329</v>
      </c>
      <c r="D142">
        <f>IF(COUNTA($B$5:$B142)&lt;=D$1,AVERAGE($B$5:$B142),D$2*($B142-$D141)+$D141)</f>
        <v>5932.867436933413</v>
      </c>
      <c r="E142">
        <f>IF(COUNTA($B$5:$B142)&lt;=E$1,AVERAGE($B$5:$B142),E$2*($B142-$E141)+$E141)</f>
        <v>5887.4053713643298</v>
      </c>
      <c r="F142">
        <f t="shared" si="2"/>
        <v>45.462065569083279</v>
      </c>
      <c r="G142" s="5">
        <f>IF(COUNTA($F$5:$F142)&lt;+G$1,AVERAGE($F$5:$F142),G$2*($F142-$G141)+$G141)</f>
        <v>45.288064802386565</v>
      </c>
      <c r="H142" s="5">
        <f t="shared" si="3"/>
        <v>0.17400076669671449</v>
      </c>
      <c r="N142" s="1">
        <v>45621</v>
      </c>
      <c r="O142">
        <v>5987.37</v>
      </c>
      <c r="P142">
        <v>5932.867436933413</v>
      </c>
      <c r="Q142">
        <v>5887.4053713643298</v>
      </c>
    </row>
    <row r="143" spans="1:17" x14ac:dyDescent="0.2">
      <c r="A143" s="1">
        <v>45622</v>
      </c>
      <c r="B143">
        <v>6021.63</v>
      </c>
      <c r="C143">
        <f>IF(COUNTA($B$5:B143)&lt;=C$1,AVERAGE($B$5:$B143),C$2*($B143-$C142)+$C142)</f>
        <v>5958.4768324949064</v>
      </c>
      <c r="D143">
        <f>IF(COUNTA($B$5:$B143)&lt;=D$1,AVERAGE($B$5:$B143),D$2*($B143-$D142)+$D142)</f>
        <v>5946.5232158667341</v>
      </c>
      <c r="E143">
        <f>IF(COUNTA($B$5:$B143)&lt;=E$1,AVERAGE($B$5:$B143),E$2*($B143-$E142)+$E142)</f>
        <v>5897.3479364484538</v>
      </c>
      <c r="F143">
        <f t="shared" si="2"/>
        <v>49.175279418280297</v>
      </c>
      <c r="G143" s="5">
        <f>IF(COUNTA($F$5:$F143)&lt;+G$1,AVERAGE($F$5:$F143),G$2*($F143-$G142)+$G142)</f>
        <v>46.065507725565311</v>
      </c>
      <c r="H143" s="5">
        <f t="shared" si="3"/>
        <v>3.1097716927149861</v>
      </c>
      <c r="N143" s="1">
        <v>45622</v>
      </c>
      <c r="O143">
        <v>6021.63</v>
      </c>
      <c r="P143">
        <v>5946.5232158667341</v>
      </c>
      <c r="Q143">
        <v>5897.3479364484538</v>
      </c>
    </row>
    <row r="144" spans="1:17" x14ac:dyDescent="0.2">
      <c r="A144" s="1">
        <v>45623</v>
      </c>
      <c r="B144">
        <v>5998.74</v>
      </c>
      <c r="C144">
        <f>IF(COUNTA($B$5:B144)&lt;=C$1,AVERAGE($B$5:$B144),C$2*($B144-$C143)+$C143)</f>
        <v>5966.5294659959254</v>
      </c>
      <c r="D144">
        <f>IF(COUNTA($B$5:$B144)&lt;=D$1,AVERAGE($B$5:$B144),D$2*($B144-$D143)+$D143)</f>
        <v>5954.5565672718521</v>
      </c>
      <c r="E144">
        <f>IF(COUNTA($B$5:$B144)&lt;=E$1,AVERAGE($B$5:$B144),E$2*($B144-$E143)+$E143)</f>
        <v>5904.858459674494</v>
      </c>
      <c r="F144">
        <f t="shared" si="2"/>
        <v>49.698107597358103</v>
      </c>
      <c r="G144" s="5">
        <f>IF(COUNTA($F$5:$F144)&lt;+G$1,AVERAGE($F$5:$F144),G$2*($F144-$G143)+$G143)</f>
        <v>46.792027699923871</v>
      </c>
      <c r="H144" s="5">
        <f t="shared" si="3"/>
        <v>2.9060798974342319</v>
      </c>
      <c r="N144" s="1">
        <v>45623</v>
      </c>
      <c r="O144">
        <v>5998.74</v>
      </c>
      <c r="P144">
        <v>5954.5565672718521</v>
      </c>
      <c r="Q144">
        <v>5904.858459674494</v>
      </c>
    </row>
    <row r="145" spans="1:17" x14ac:dyDescent="0.2">
      <c r="A145" s="1">
        <v>45625</v>
      </c>
      <c r="B145">
        <v>6032.38</v>
      </c>
      <c r="C145">
        <f>IF(COUNTA($B$5:B145)&lt;=C$1,AVERAGE($B$5:$B145),C$2*($B145-$C144)+$C144)</f>
        <v>5979.6995727967405</v>
      </c>
      <c r="D145">
        <f>IF(COUNTA($B$5:$B145)&lt;=D$1,AVERAGE($B$5:$B145),D$2*($B145-$D144)+$D144)</f>
        <v>5966.5294030761825</v>
      </c>
      <c r="E145">
        <f>IF(COUNTA($B$5:$B145)&lt;=E$1,AVERAGE($B$5:$B145),E$2*($B145-$E144)+$E144)</f>
        <v>5914.3044996986055</v>
      </c>
      <c r="F145">
        <f t="shared" si="2"/>
        <v>52.224903377576993</v>
      </c>
      <c r="G145" s="5">
        <f>IF(COUNTA($F$5:$F145)&lt;+G$1,AVERAGE($F$5:$F145),G$2*($F145-$G144)+$G144)</f>
        <v>47.878602835454494</v>
      </c>
      <c r="H145" s="5">
        <f t="shared" si="3"/>
        <v>4.3463005421224992</v>
      </c>
      <c r="N145" s="1">
        <v>45625</v>
      </c>
      <c r="O145">
        <v>6032.38</v>
      </c>
      <c r="P145">
        <v>5966.5294030761825</v>
      </c>
      <c r="Q145">
        <v>5914.3044996986055</v>
      </c>
    </row>
    <row r="146" spans="1:17" x14ac:dyDescent="0.2">
      <c r="A146" s="1">
        <v>45628</v>
      </c>
      <c r="B146">
        <v>6047.15</v>
      </c>
      <c r="C146">
        <f>IF(COUNTA($B$5:B146)&lt;=C$1,AVERAGE($B$5:$B146),C$2*($B146-$C145)+$C145)</f>
        <v>5993.189658237392</v>
      </c>
      <c r="D146">
        <f>IF(COUNTA($B$5:$B146)&lt;=D$1,AVERAGE($B$5:$B146),D$2*($B146-$D145)+$D145)</f>
        <v>5978.9325718336931</v>
      </c>
      <c r="E146">
        <f>IF(COUNTA($B$5:$B146)&lt;=E$1,AVERAGE($B$5:$B146),E$2*($B146-$E145)+$E145)</f>
        <v>5924.1449071283387</v>
      </c>
      <c r="F146">
        <f t="shared" ref="F146:F192" si="4">D146-E146</f>
        <v>54.787664705354473</v>
      </c>
      <c r="G146" s="5">
        <f>IF(COUNTA($F$5:$F146)&lt;+G$1,AVERAGE($F$5:$F146),G$2*($F146-$G145)+$G145)</f>
        <v>49.260415209434491</v>
      </c>
      <c r="H146" s="5">
        <f t="shared" si="3"/>
        <v>5.5272494959199818</v>
      </c>
      <c r="N146" s="1">
        <v>45628</v>
      </c>
      <c r="O146">
        <v>6047.15</v>
      </c>
      <c r="P146">
        <v>5978.9325718336931</v>
      </c>
      <c r="Q146">
        <v>5924.1449071283387</v>
      </c>
    </row>
    <row r="147" spans="1:17" x14ac:dyDescent="0.2">
      <c r="A147" s="1">
        <v>45629</v>
      </c>
      <c r="B147">
        <v>6049.88</v>
      </c>
      <c r="C147">
        <f>IF(COUNTA($B$5:B147)&lt;=C$1,AVERAGE($B$5:$B147),C$2*($B147-$C146)+$C146)</f>
        <v>6004.527726589914</v>
      </c>
      <c r="D147">
        <f>IF(COUNTA($B$5:$B147)&lt;=D$1,AVERAGE($B$5:$B147),D$2*($B147-$D146)+$D146)</f>
        <v>5989.8475607823557</v>
      </c>
      <c r="E147">
        <f>IF(COUNTA($B$5:$B147)&lt;=E$1,AVERAGE($B$5:$B147),E$2*($B147-$E146)+$E146)</f>
        <v>5933.4586177114243</v>
      </c>
      <c r="F147">
        <f t="shared" si="4"/>
        <v>56.388943070931418</v>
      </c>
      <c r="G147" s="5">
        <f>IF(COUNTA($F$5:$F147)&lt;+G$1,AVERAGE($F$5:$F147),G$2*($F147-$G146)+$G146)</f>
        <v>50.686120781733877</v>
      </c>
      <c r="H147" s="5">
        <f t="shared" ref="H147:H192" si="5">F147-G147</f>
        <v>5.7028222891975417</v>
      </c>
      <c r="N147" s="1">
        <v>45629</v>
      </c>
      <c r="O147">
        <v>6049.88</v>
      </c>
      <c r="P147">
        <v>5989.8475607823557</v>
      </c>
      <c r="Q147">
        <v>5933.4586177114243</v>
      </c>
    </row>
    <row r="148" spans="1:17" x14ac:dyDescent="0.2">
      <c r="A148" s="1">
        <v>45630</v>
      </c>
      <c r="B148">
        <v>6086.49</v>
      </c>
      <c r="C148">
        <f>IF(COUNTA($B$5:B148)&lt;=C$1,AVERAGE($B$5:$B148),C$2*($B148-$C147)+$C147)</f>
        <v>6020.9201812719311</v>
      </c>
      <c r="D148">
        <f>IF(COUNTA($B$5:$B148)&lt;=D$1,AVERAGE($B$5:$B148),D$2*($B148-$D147)+$D147)</f>
        <v>6004.7156283543009</v>
      </c>
      <c r="E148">
        <f>IF(COUNTA($B$5:$B148)&lt;=E$1,AVERAGE($B$5:$B148),E$2*($B148-$E147)+$E147)</f>
        <v>5944.7942756587263</v>
      </c>
      <c r="F148">
        <f t="shared" si="4"/>
        <v>59.921352695574569</v>
      </c>
      <c r="G148" s="5">
        <f>IF(COUNTA($F$5:$F148)&lt;+G$1,AVERAGE($F$5:$F148),G$2*($F148-$G147)+$G147)</f>
        <v>52.533167164502018</v>
      </c>
      <c r="H148" s="5">
        <f t="shared" si="5"/>
        <v>7.3881855310725513</v>
      </c>
      <c r="N148" s="1">
        <v>45630</v>
      </c>
      <c r="O148">
        <v>6086.49</v>
      </c>
      <c r="P148">
        <v>6004.7156283543009</v>
      </c>
      <c r="Q148">
        <v>5944.7942756587263</v>
      </c>
    </row>
    <row r="149" spans="1:17" x14ac:dyDescent="0.2">
      <c r="A149" s="1">
        <v>45631</v>
      </c>
      <c r="B149">
        <v>6075.11</v>
      </c>
      <c r="C149">
        <f>IF(COUNTA($B$5:B149)&lt;=C$1,AVERAGE($B$5:$B149),C$2*($B149-$C148)+$C148)</f>
        <v>6031.7581450175448</v>
      </c>
      <c r="D149">
        <f>IF(COUNTA($B$5:$B149)&lt;=D$1,AVERAGE($B$5:$B149),D$2*($B149-$D148)+$D148)</f>
        <v>6015.5455316844082</v>
      </c>
      <c r="E149">
        <f>IF(COUNTA($B$5:$B149)&lt;=E$1,AVERAGE($B$5:$B149),E$2*($B149-$E148)+$E148)</f>
        <v>5954.4472922765981</v>
      </c>
      <c r="F149">
        <f t="shared" si="4"/>
        <v>61.09823940781007</v>
      </c>
      <c r="G149" s="5">
        <f>IF(COUNTA($F$5:$F149)&lt;+G$1,AVERAGE($F$5:$F149),G$2*($F149-$G148)+$G148)</f>
        <v>54.246181613163628</v>
      </c>
      <c r="H149" s="5">
        <f t="shared" si="5"/>
        <v>6.8520577946464414</v>
      </c>
      <c r="N149" s="1">
        <v>45631</v>
      </c>
      <c r="O149">
        <v>6075.11</v>
      </c>
      <c r="P149">
        <v>6015.5455316844082</v>
      </c>
      <c r="Q149">
        <v>5954.4472922765981</v>
      </c>
    </row>
    <row r="150" spans="1:17" x14ac:dyDescent="0.2">
      <c r="A150" s="1">
        <v>45632</v>
      </c>
      <c r="B150">
        <v>6090.27</v>
      </c>
      <c r="C150">
        <f>IF(COUNTA($B$5:B150)&lt;=C$1,AVERAGE($B$5:$B150),C$2*($B150-$C149)+$C149)</f>
        <v>6043.4605160140363</v>
      </c>
      <c r="D150">
        <f>IF(COUNTA($B$5:$B150)&lt;=D$1,AVERAGE($B$5:$B150),D$2*($B150-$D149)+$D149)</f>
        <v>6027.0416037329605</v>
      </c>
      <c r="E150">
        <f>IF(COUNTA($B$5:$B150)&lt;=E$1,AVERAGE($B$5:$B150),E$2*($B150-$E149)+$E149)</f>
        <v>5964.5082335894431</v>
      </c>
      <c r="F150">
        <f t="shared" si="4"/>
        <v>62.533370143517459</v>
      </c>
      <c r="G150" s="5">
        <f>IF(COUNTA($F$5:$F150)&lt;+G$1,AVERAGE($F$5:$F150),G$2*($F150-$G149)+$G149)</f>
        <v>55.903619319234394</v>
      </c>
      <c r="H150" s="5">
        <f t="shared" si="5"/>
        <v>6.6297508242830645</v>
      </c>
      <c r="N150" s="1">
        <v>45632</v>
      </c>
      <c r="O150">
        <v>6090.27</v>
      </c>
      <c r="P150">
        <v>6027.0416037329605</v>
      </c>
      <c r="Q150">
        <v>5964.5082335894431</v>
      </c>
    </row>
    <row r="151" spans="1:17" x14ac:dyDescent="0.2">
      <c r="A151" s="1">
        <v>45635</v>
      </c>
      <c r="B151">
        <v>6052.85</v>
      </c>
      <c r="C151">
        <f>IF(COUNTA($B$5:B151)&lt;=C$1,AVERAGE($B$5:$B151),C$2*($B151-$C150)+$C150)</f>
        <v>6045.3384128112293</v>
      </c>
      <c r="D151">
        <f>IF(COUNTA($B$5:$B151)&lt;=D$1,AVERAGE($B$5:$B151),D$2*($B151-$D150)+$D150)</f>
        <v>6031.0121262355824</v>
      </c>
      <c r="E151">
        <f>IF(COUNTA($B$5:$B151)&lt;=E$1,AVERAGE($B$5:$B151),E$2*($B151-$E150)+$E150)</f>
        <v>5971.0520681383732</v>
      </c>
      <c r="F151">
        <f t="shared" si="4"/>
        <v>59.960058097209185</v>
      </c>
      <c r="G151" s="5">
        <f>IF(COUNTA($F$5:$F151)&lt;+G$1,AVERAGE($F$5:$F151),G$2*($F151-$G150)+$G150)</f>
        <v>56.714907074829355</v>
      </c>
      <c r="H151" s="5">
        <f t="shared" si="5"/>
        <v>3.2451510223798294</v>
      </c>
      <c r="N151" s="1">
        <v>45635</v>
      </c>
      <c r="O151">
        <v>6052.85</v>
      </c>
      <c r="P151">
        <v>6031.0121262355824</v>
      </c>
      <c r="Q151">
        <v>5971.0520681383732</v>
      </c>
    </row>
    <row r="152" spans="1:17" x14ac:dyDescent="0.2">
      <c r="A152" s="1">
        <v>45636</v>
      </c>
      <c r="B152">
        <v>6034.91</v>
      </c>
      <c r="C152">
        <f>IF(COUNTA($B$5:B152)&lt;=C$1,AVERAGE($B$5:$B152),C$2*($B152-$C151)+$C151)</f>
        <v>6043.2527302489834</v>
      </c>
      <c r="D152">
        <f>IF(COUNTA($B$5:$B152)&lt;=D$1,AVERAGE($B$5:$B152),D$2*($B152-$D151)+$D151)</f>
        <v>6031.6117991224155</v>
      </c>
      <c r="E152">
        <f>IF(COUNTA($B$5:$B152)&lt;=E$1,AVERAGE($B$5:$B152),E$2*($B152-$E151)+$E151)</f>
        <v>5975.7822853133084</v>
      </c>
      <c r="F152">
        <f t="shared" si="4"/>
        <v>55.829513809107084</v>
      </c>
      <c r="G152" s="5">
        <f>IF(COUNTA($F$5:$F152)&lt;+G$1,AVERAGE($F$5:$F152),G$2*($F152-$G151)+$G151)</f>
        <v>56.5378284216849</v>
      </c>
      <c r="H152" s="5">
        <f t="shared" si="5"/>
        <v>-0.70831461257781569</v>
      </c>
      <c r="N152" s="1">
        <v>45636</v>
      </c>
      <c r="O152">
        <v>6034.91</v>
      </c>
      <c r="P152">
        <v>6031.6117991224155</v>
      </c>
      <c r="Q152">
        <v>5975.7822853133084</v>
      </c>
    </row>
    <row r="153" spans="1:17" x14ac:dyDescent="0.2">
      <c r="A153" s="1">
        <v>45637</v>
      </c>
      <c r="B153">
        <v>6084.19</v>
      </c>
      <c r="C153">
        <f>IF(COUNTA($B$5:B153)&lt;=C$1,AVERAGE($B$5:$B153),C$2*($B153-$C152)+$C152)</f>
        <v>6051.4401841991867</v>
      </c>
      <c r="D153">
        <f>IF(COUNTA($B$5:$B153)&lt;=D$1,AVERAGE($B$5:$B153),D$2*($B153-$D152)+$D152)</f>
        <v>6039.7007531035824</v>
      </c>
      <c r="E153">
        <f>IF(COUNTA($B$5:$B153)&lt;=E$1,AVERAGE($B$5:$B153),E$2*($B153-$E152)+$E152)</f>
        <v>5983.8124864012116</v>
      </c>
      <c r="F153">
        <f t="shared" si="4"/>
        <v>55.888266702370856</v>
      </c>
      <c r="G153" s="5">
        <f>IF(COUNTA($F$5:$F153)&lt;+G$1,AVERAGE($F$5:$F153),G$2*($F153-$G152)+$G152)</f>
        <v>56.407916077822094</v>
      </c>
      <c r="H153" s="5">
        <f t="shared" si="5"/>
        <v>-0.51964937545123746</v>
      </c>
      <c r="N153" s="1">
        <v>45637</v>
      </c>
      <c r="O153">
        <v>6084.19</v>
      </c>
      <c r="P153">
        <v>6039.7007531035824</v>
      </c>
      <c r="Q153">
        <v>5983.8124864012116</v>
      </c>
    </row>
    <row r="154" spans="1:17" x14ac:dyDescent="0.2">
      <c r="A154" s="1">
        <v>45638</v>
      </c>
      <c r="B154">
        <v>6051.25</v>
      </c>
      <c r="C154">
        <f>IF(COUNTA($B$5:B154)&lt;=C$1,AVERAGE($B$5:$B154),C$2*($B154-$C153)+$C153)</f>
        <v>6051.4021473593493</v>
      </c>
      <c r="D154">
        <f>IF(COUNTA($B$5:$B154)&lt;=D$1,AVERAGE($B$5:$B154),D$2*($B154-$D153)+$D153)</f>
        <v>6041.4775603184162</v>
      </c>
      <c r="E154">
        <f>IF(COUNTA($B$5:$B154)&lt;=E$1,AVERAGE($B$5:$B154),E$2*($B154-$E153)+$E153)</f>
        <v>5988.8078577788992</v>
      </c>
      <c r="F154">
        <f t="shared" si="4"/>
        <v>52.669702539516948</v>
      </c>
      <c r="G154" s="5">
        <f>IF(COUNTA($F$5:$F154)&lt;+G$1,AVERAGE($F$5:$F154),G$2*($F154-$G153)+$G153)</f>
        <v>55.660273370161065</v>
      </c>
      <c r="H154" s="5">
        <f t="shared" si="5"/>
        <v>-2.990570830644117</v>
      </c>
      <c r="N154" s="1">
        <v>45638</v>
      </c>
      <c r="O154">
        <v>6051.25</v>
      </c>
      <c r="P154">
        <v>6041.4775603184162</v>
      </c>
      <c r="Q154">
        <v>5988.8078577788992</v>
      </c>
    </row>
    <row r="155" spans="1:17" x14ac:dyDescent="0.2">
      <c r="A155" s="1">
        <v>45639</v>
      </c>
      <c r="B155">
        <v>6051.09</v>
      </c>
      <c r="C155">
        <f>IF(COUNTA($B$5:B155)&lt;=C$1,AVERAGE($B$5:$B155),C$2*($B155-$C154)+$C154)</f>
        <v>6051.3397178874793</v>
      </c>
      <c r="D155">
        <f>IF(COUNTA($B$5:$B155)&lt;=D$1,AVERAGE($B$5:$B155),D$2*($B155-$D154)+$D154)</f>
        <v>6042.9563971925063</v>
      </c>
      <c r="E155">
        <f>IF(COUNTA($B$5:$B155)&lt;=E$1,AVERAGE($B$5:$B155),E$2*($B155-$E154)+$E154)</f>
        <v>5993.4213497952769</v>
      </c>
      <c r="F155">
        <f t="shared" si="4"/>
        <v>49.535047397229391</v>
      </c>
      <c r="G155" s="5">
        <f>IF(COUNTA($F$5:$F155)&lt;+G$1,AVERAGE($F$5:$F155),G$2*($F155-$G154)+$G154)</f>
        <v>54.435228175574728</v>
      </c>
      <c r="H155" s="5">
        <f t="shared" si="5"/>
        <v>-4.9001807783453373</v>
      </c>
      <c r="N155" s="1">
        <v>45639</v>
      </c>
      <c r="O155">
        <v>6051.09</v>
      </c>
      <c r="P155">
        <v>6042.9563971925063</v>
      </c>
      <c r="Q155">
        <v>5993.4213497952769</v>
      </c>
    </row>
    <row r="156" spans="1:17" x14ac:dyDescent="0.2">
      <c r="A156" s="1">
        <v>45642</v>
      </c>
      <c r="B156">
        <v>6074.08</v>
      </c>
      <c r="C156">
        <f>IF(COUNTA($B$5:B156)&lt;=C$1,AVERAGE($B$5:$B156),C$2*($B156-$C155)+$C155)</f>
        <v>6055.8877743099838</v>
      </c>
      <c r="D156">
        <f>IF(COUNTA($B$5:$B156)&lt;=D$1,AVERAGE($B$5:$B156),D$2*($B156-$D155)+$D155)</f>
        <v>6047.7446437782746</v>
      </c>
      <c r="E156">
        <f>IF(COUNTA($B$5:$B156)&lt;=E$1,AVERAGE($B$5:$B156),E$2*($B156-$E155)+$E155)</f>
        <v>5999.3960646252563</v>
      </c>
      <c r="F156">
        <f t="shared" si="4"/>
        <v>48.348579153018363</v>
      </c>
      <c r="G156" s="5">
        <f>IF(COUNTA($F$5:$F156)&lt;+G$1,AVERAGE($F$5:$F156),G$2*($F156-$G155)+$G155)</f>
        <v>53.217898371063455</v>
      </c>
      <c r="H156" s="5">
        <f t="shared" si="5"/>
        <v>-4.8693192180450922</v>
      </c>
      <c r="N156" s="1">
        <v>45642</v>
      </c>
      <c r="O156">
        <v>6074.08</v>
      </c>
      <c r="P156">
        <v>6047.7446437782746</v>
      </c>
      <c r="Q156">
        <v>5999.3960646252563</v>
      </c>
    </row>
    <row r="157" spans="1:17" x14ac:dyDescent="0.2">
      <c r="A157" s="1">
        <v>45643</v>
      </c>
      <c r="B157">
        <v>6050.61</v>
      </c>
      <c r="C157">
        <f>IF(COUNTA($B$5:B157)&lt;=C$1,AVERAGE($B$5:$B157),C$2*($B157-$C156)+$C156)</f>
        <v>6054.832219447987</v>
      </c>
      <c r="D157">
        <f>IF(COUNTA($B$5:$B157)&lt;=D$1,AVERAGE($B$5:$B157),D$2*($B157-$D156)+$D156)</f>
        <v>6048.1854678123864</v>
      </c>
      <c r="E157">
        <f>IF(COUNTA($B$5:$B157)&lt;=E$1,AVERAGE($B$5:$B157),E$2*($B157-$E156)+$E156)</f>
        <v>6003.1896894678302</v>
      </c>
      <c r="F157">
        <f t="shared" si="4"/>
        <v>44.995778344556129</v>
      </c>
      <c r="G157" s="5">
        <f>IF(COUNTA($F$5:$F157)&lt;+G$1,AVERAGE($F$5:$F157),G$2*($F157-$G156)+$G156)</f>
        <v>51.573474365761989</v>
      </c>
      <c r="H157" s="5">
        <f t="shared" si="5"/>
        <v>-6.5776960212058597</v>
      </c>
      <c r="N157" s="1">
        <v>45643</v>
      </c>
      <c r="O157">
        <v>6050.61</v>
      </c>
      <c r="P157">
        <v>6048.1854678123864</v>
      </c>
      <c r="Q157">
        <v>6003.1896894678302</v>
      </c>
    </row>
    <row r="158" spans="1:17" x14ac:dyDescent="0.2">
      <c r="A158" s="1">
        <v>45644</v>
      </c>
      <c r="B158">
        <v>5872.16</v>
      </c>
      <c r="C158">
        <f>IF(COUNTA($B$5:B158)&lt;=C$1,AVERAGE($B$5:$B158),C$2*($B158-$C157)+$C157)</f>
        <v>6018.2977755583897</v>
      </c>
      <c r="D158">
        <f>IF(COUNTA($B$5:$B158)&lt;=D$1,AVERAGE($B$5:$B158),D$2*($B158-$D157)+$D157)</f>
        <v>6021.1046266104804</v>
      </c>
      <c r="E158">
        <f>IF(COUNTA($B$5:$B158)&lt;=E$1,AVERAGE($B$5:$B158),E$2*($B158-$E157)+$E157)</f>
        <v>5993.4837865442869</v>
      </c>
      <c r="F158">
        <f t="shared" si="4"/>
        <v>27.620840066193523</v>
      </c>
      <c r="G158" s="5">
        <f>IF(COUNTA($F$5:$F158)&lt;+G$1,AVERAGE($F$5:$F158),G$2*($F158-$G157)+$G157)</f>
        <v>46.782947505848298</v>
      </c>
      <c r="H158" s="5">
        <f t="shared" si="5"/>
        <v>-19.162107439654775</v>
      </c>
      <c r="N158" s="1">
        <v>45644</v>
      </c>
      <c r="O158">
        <v>5872.16</v>
      </c>
      <c r="P158">
        <v>6021.1046266104804</v>
      </c>
      <c r="Q158">
        <v>5993.4837865442869</v>
      </c>
    </row>
    <row r="159" spans="1:17" x14ac:dyDescent="0.2">
      <c r="A159" s="1">
        <v>45645</v>
      </c>
      <c r="B159">
        <v>5867.08</v>
      </c>
      <c r="C159">
        <f>IF(COUNTA($B$5:B159)&lt;=C$1,AVERAGE($B$5:$B159),C$2*($B159-$C158)+$C158)</f>
        <v>5988.054220446712</v>
      </c>
      <c r="D159">
        <f>IF(COUNTA($B$5:$B159)&lt;=D$1,AVERAGE($B$5:$B159),D$2*($B159-$D158)+$D158)</f>
        <v>5997.4085302088679</v>
      </c>
      <c r="E159">
        <f>IF(COUNTA($B$5:$B159)&lt;=E$1,AVERAGE($B$5:$B159),E$2*($B159-$E158)+$E158)</f>
        <v>5984.120543096562</v>
      </c>
      <c r="F159">
        <f t="shared" si="4"/>
        <v>13.287987112305927</v>
      </c>
      <c r="G159" s="5">
        <f>IF(COUNTA($F$5:$F159)&lt;+G$1,AVERAGE($F$5:$F159),G$2*($F159-$G158)+$G158)</f>
        <v>40.083955427139827</v>
      </c>
      <c r="H159" s="5">
        <f t="shared" si="5"/>
        <v>-26.7959683148339</v>
      </c>
      <c r="N159" s="1">
        <v>45645</v>
      </c>
      <c r="O159">
        <v>5867.08</v>
      </c>
      <c r="P159">
        <v>5997.4085302088679</v>
      </c>
      <c r="Q159">
        <v>5984.120543096562</v>
      </c>
    </row>
    <row r="160" spans="1:17" x14ac:dyDescent="0.2">
      <c r="A160" s="1">
        <v>45646</v>
      </c>
      <c r="B160">
        <v>5930.85</v>
      </c>
      <c r="C160">
        <f>IF(COUNTA($B$5:B160)&lt;=C$1,AVERAGE($B$5:$B160),C$2*($B160-$C159)+$C159)</f>
        <v>5976.6133763573698</v>
      </c>
      <c r="D160">
        <f>IF(COUNTA($B$5:$B160)&lt;=D$1,AVERAGE($B$5:$B160),D$2*($B160-$D159)+$D159)</f>
        <v>5987.1687563305804</v>
      </c>
      <c r="E160">
        <f>IF(COUNTA($B$5:$B160)&lt;=E$1,AVERAGE($B$5:$B160),E$2*($B160-$E159)+$E159)</f>
        <v>5980.174576941261</v>
      </c>
      <c r="F160">
        <f t="shared" si="4"/>
        <v>6.9941793893194699</v>
      </c>
      <c r="G160" s="5">
        <f>IF(COUNTA($F$5:$F160)&lt;+G$1,AVERAGE($F$5:$F160),G$2*($F160-$G159)+$G159)</f>
        <v>33.466000219575754</v>
      </c>
      <c r="H160" s="5">
        <f t="shared" si="5"/>
        <v>-26.471820830256284</v>
      </c>
      <c r="N160" s="1">
        <v>45646</v>
      </c>
      <c r="O160">
        <v>5930.85</v>
      </c>
      <c r="P160">
        <v>5987.1687563305804</v>
      </c>
      <c r="Q160">
        <v>5980.174576941261</v>
      </c>
    </row>
    <row r="161" spans="1:17" x14ac:dyDescent="0.2">
      <c r="A161" s="1">
        <v>45649</v>
      </c>
      <c r="B161">
        <v>5974.07</v>
      </c>
      <c r="C161">
        <f>IF(COUNTA($B$5:B161)&lt;=C$1,AVERAGE($B$5:$B161),C$2*($B161-$C160)+$C160)</f>
        <v>5976.1047010858956</v>
      </c>
      <c r="D161">
        <f>IF(COUNTA($B$5:$B161)&lt;=D$1,AVERAGE($B$5:$B161),D$2*($B161-$D160)+$D160)</f>
        <v>5985.1535630489525</v>
      </c>
      <c r="E161">
        <f>IF(COUNTA($B$5:$B161)&lt;=E$1,AVERAGE($B$5:$B161),E$2*($B161-$E160)+$E160)</f>
        <v>5979.7223860567228</v>
      </c>
      <c r="F161">
        <f t="shared" si="4"/>
        <v>5.4311769922296662</v>
      </c>
      <c r="G161" s="5">
        <f>IF(COUNTA($F$5:$F161)&lt;+G$1,AVERAGE($F$5:$F161),G$2*($F161-$G160)+$G160)</f>
        <v>27.859035574106535</v>
      </c>
      <c r="H161" s="5">
        <f t="shared" si="5"/>
        <v>-22.427858581876869</v>
      </c>
      <c r="N161" s="1">
        <v>45649</v>
      </c>
      <c r="O161">
        <v>5974.07</v>
      </c>
      <c r="P161">
        <v>5985.1535630489525</v>
      </c>
      <c r="Q161">
        <v>5979.7223860567228</v>
      </c>
    </row>
    <row r="162" spans="1:17" x14ac:dyDescent="0.2">
      <c r="A162" s="1">
        <v>45650</v>
      </c>
      <c r="B162">
        <v>6040.04</v>
      </c>
      <c r="C162">
        <f>IF(COUNTA($B$5:B162)&lt;=C$1,AVERAGE($B$5:$B162),C$2*($B162-$C161)+$C161)</f>
        <v>5988.8917608687161</v>
      </c>
      <c r="D162">
        <f>IF(COUNTA($B$5:$B162)&lt;=D$1,AVERAGE($B$5:$B162),D$2*($B162-$D161)+$D161)</f>
        <v>5993.5976302721901</v>
      </c>
      <c r="E162">
        <f>IF(COUNTA($B$5:$B162)&lt;=E$1,AVERAGE($B$5:$B162),E$2*($B162-$E161)+$E161)</f>
        <v>5984.1903574599282</v>
      </c>
      <c r="F162">
        <f t="shared" si="4"/>
        <v>9.4072728122619083</v>
      </c>
      <c r="G162" s="5">
        <f>IF(COUNTA($F$5:$F162)&lt;+G$1,AVERAGE($F$5:$F162),G$2*($F162-$G161)+$G161)</f>
        <v>24.168683021737611</v>
      </c>
      <c r="H162" s="5">
        <f t="shared" si="5"/>
        <v>-14.761410209475702</v>
      </c>
      <c r="N162" s="1">
        <v>45650</v>
      </c>
      <c r="O162">
        <v>6040.04</v>
      </c>
      <c r="P162">
        <v>5993.5976302721901</v>
      </c>
      <c r="Q162">
        <v>5984.1903574599282</v>
      </c>
    </row>
    <row r="163" spans="1:17" x14ac:dyDescent="0.2">
      <c r="A163" s="1">
        <v>45652</v>
      </c>
      <c r="B163">
        <v>6037.59</v>
      </c>
      <c r="C163">
        <f>IF(COUNTA($B$5:B163)&lt;=C$1,AVERAGE($B$5:$B163),C$2*($B163-$C162)+$C162)</f>
        <v>5998.6314086949733</v>
      </c>
      <c r="D163">
        <f>IF(COUNTA($B$5:$B163)&lt;=D$1,AVERAGE($B$5:$B163),D$2*($B163-$D162)+$D162)</f>
        <v>6000.3656871533913</v>
      </c>
      <c r="E163">
        <f>IF(COUNTA($B$5:$B163)&lt;=E$1,AVERAGE($B$5:$B163),E$2*($B163-$E162)+$E162)</f>
        <v>5988.1458865369705</v>
      </c>
      <c r="F163">
        <f t="shared" si="4"/>
        <v>12.219800616420798</v>
      </c>
      <c r="G163" s="5">
        <f>IF(COUNTA($F$5:$F163)&lt;+G$1,AVERAGE($F$5:$F163),G$2*($F163-$G162)+$G162)</f>
        <v>21.778906540674249</v>
      </c>
      <c r="H163" s="5">
        <f t="shared" si="5"/>
        <v>-9.5591059242534513</v>
      </c>
      <c r="N163" s="1">
        <v>45652</v>
      </c>
      <c r="O163">
        <v>6037.59</v>
      </c>
      <c r="P163">
        <v>6000.3656871533913</v>
      </c>
      <c r="Q163">
        <v>5988.1458865369705</v>
      </c>
    </row>
    <row r="164" spans="1:17" x14ac:dyDescent="0.2">
      <c r="A164" s="1">
        <v>45653</v>
      </c>
      <c r="B164">
        <v>5970.84</v>
      </c>
      <c r="C164">
        <f>IF(COUNTA($B$5:B164)&lt;=C$1,AVERAGE($B$5:$B164),C$2*($B164-$C163)+$C163)</f>
        <v>5993.0731269559783</v>
      </c>
      <c r="D164">
        <f>IF(COUNTA($B$5:$B164)&lt;=D$1,AVERAGE($B$5:$B164),D$2*($B164-$D163)+$D163)</f>
        <v>5995.8232737451772</v>
      </c>
      <c r="E164">
        <f>IF(COUNTA($B$5:$B164)&lt;=E$1,AVERAGE($B$5:$B164),E$2*($B164-$E163)+$E163)</f>
        <v>5986.8639690157133</v>
      </c>
      <c r="F164">
        <f t="shared" si="4"/>
        <v>8.9593047294638382</v>
      </c>
      <c r="G164" s="5">
        <f>IF(COUNTA($F$5:$F164)&lt;+G$1,AVERAGE($F$5:$F164),G$2*($F164-$G163)+$G163)</f>
        <v>19.214986178432166</v>
      </c>
      <c r="H164" s="5">
        <f t="shared" si="5"/>
        <v>-10.255681448968328</v>
      </c>
      <c r="N164" s="1">
        <v>45653</v>
      </c>
      <c r="O164">
        <v>5970.84</v>
      </c>
      <c r="P164">
        <v>5995.8232737451772</v>
      </c>
      <c r="Q164">
        <v>5986.8639690157133</v>
      </c>
    </row>
    <row r="165" spans="1:17" x14ac:dyDescent="0.2">
      <c r="A165" s="1">
        <v>45656</v>
      </c>
      <c r="B165">
        <v>5906.94</v>
      </c>
      <c r="C165">
        <f>IF(COUNTA($B$5:B165)&lt;=C$1,AVERAGE($B$5:$B165),C$2*($B165-$C164)+$C164)</f>
        <v>5975.8465015647826</v>
      </c>
      <c r="D165">
        <f>IF(COUNTA($B$5:$B165)&lt;=D$1,AVERAGE($B$5:$B165),D$2*($B165-$D164)+$D164)</f>
        <v>5982.1489239382272</v>
      </c>
      <c r="E165">
        <f>IF(COUNTA($B$5:$B165)&lt;=E$1,AVERAGE($B$5:$B165),E$2*($B165-$E164)+$E164)</f>
        <v>5980.9436750145496</v>
      </c>
      <c r="F165">
        <f t="shared" si="4"/>
        <v>1.2052489236775727</v>
      </c>
      <c r="G165" s="5">
        <f>IF(COUNTA($F$5:$F165)&lt;+G$1,AVERAGE($F$5:$F165),G$2*($F165-$G164)+$G164)</f>
        <v>15.613038727481248</v>
      </c>
      <c r="H165" s="5">
        <f t="shared" si="5"/>
        <v>-14.407789803803675</v>
      </c>
      <c r="N165" s="1">
        <v>45656</v>
      </c>
      <c r="O165">
        <v>5906.94</v>
      </c>
      <c r="P165">
        <v>5982.1489239382272</v>
      </c>
      <c r="Q165">
        <v>5980.9436750145496</v>
      </c>
    </row>
    <row r="166" spans="1:17" x14ac:dyDescent="0.2">
      <c r="A166" s="1">
        <v>45657</v>
      </c>
      <c r="B166">
        <v>5881.63</v>
      </c>
      <c r="C166">
        <f>IF(COUNTA($B$5:B166)&lt;=C$1,AVERAGE($B$5:$B166),C$2*($B166-$C165)+$C165)</f>
        <v>5957.0032012518259</v>
      </c>
      <c r="D166">
        <f>IF(COUNTA($B$5:$B166)&lt;=D$1,AVERAGE($B$5:$B166),D$2*($B166-$D165)+$D165)</f>
        <v>5966.6844741015766</v>
      </c>
      <c r="E166">
        <f>IF(COUNTA($B$5:$B166)&lt;=E$1,AVERAGE($B$5:$B166),E$2*($B166-$E165)+$E165)</f>
        <v>5973.5871064949533</v>
      </c>
      <c r="F166">
        <f t="shared" si="4"/>
        <v>-6.9026323933767344</v>
      </c>
      <c r="G166" s="5">
        <f>IF(COUNTA($F$5:$F166)&lt;+G$1,AVERAGE($F$5:$F166),G$2*($F166-$G165)+$G165)</f>
        <v>11.109904503309652</v>
      </c>
      <c r="H166" s="5">
        <f t="shared" si="5"/>
        <v>-18.012536896686385</v>
      </c>
      <c r="N166" s="1">
        <v>45657</v>
      </c>
      <c r="O166">
        <v>5881.63</v>
      </c>
      <c r="P166">
        <v>5966.6844741015766</v>
      </c>
      <c r="Q166">
        <v>5973.5871064949533</v>
      </c>
    </row>
    <row r="167" spans="1:17" x14ac:dyDescent="0.2">
      <c r="A167" s="1">
        <v>45659</v>
      </c>
      <c r="B167">
        <v>5868.55</v>
      </c>
      <c r="C167">
        <f>IF(COUNTA($B$5:B167)&lt;=C$1,AVERAGE($B$5:$B167),C$2*($B167-$C166)+$C166)</f>
        <v>5939.3125610014604</v>
      </c>
      <c r="D167">
        <f>IF(COUNTA($B$5:$B167)&lt;=D$1,AVERAGE($B$5:$B167),D$2*($B167-$D166)+$D166)</f>
        <v>5951.5868627013342</v>
      </c>
      <c r="E167">
        <f>IF(COUNTA($B$5:$B167)&lt;=E$1,AVERAGE($B$5:$B167),E$2*($B167-$E166)+$E166)</f>
        <v>5965.8065800879194</v>
      </c>
      <c r="F167">
        <f t="shared" si="4"/>
        <v>-14.219717386585216</v>
      </c>
      <c r="G167" s="5">
        <f>IF(COUNTA($F$5:$F167)&lt;+G$1,AVERAGE($F$5:$F167),G$2*($F167-$G166)+$G166)</f>
        <v>6.0439801253306786</v>
      </c>
      <c r="H167" s="5">
        <f t="shared" si="5"/>
        <v>-20.263697511915893</v>
      </c>
      <c r="N167" s="1">
        <v>45659</v>
      </c>
      <c r="O167">
        <v>5868.55</v>
      </c>
      <c r="P167">
        <v>5951.5868627013342</v>
      </c>
      <c r="Q167">
        <v>5965.8065800879194</v>
      </c>
    </row>
    <row r="168" spans="1:17" x14ac:dyDescent="0.2">
      <c r="A168" s="1">
        <v>45660</v>
      </c>
      <c r="B168">
        <v>5942.47</v>
      </c>
      <c r="C168">
        <f>IF(COUNTA($B$5:B168)&lt;=C$1,AVERAGE($B$5:$B168),C$2*($B168-$C167)+$C167)</f>
        <v>5939.9440488011687</v>
      </c>
      <c r="D168">
        <f>IF(COUNTA($B$5:$B168)&lt;=D$1,AVERAGE($B$5:$B168),D$2*($B168-$D167)+$D167)</f>
        <v>5950.1842684395906</v>
      </c>
      <c r="E168">
        <f>IF(COUNTA($B$5:$B168)&lt;=E$1,AVERAGE($B$5:$B168),E$2*($B168-$E167)+$E167)</f>
        <v>5964.0779445258513</v>
      </c>
      <c r="F168">
        <f t="shared" si="4"/>
        <v>-13.893676086260712</v>
      </c>
      <c r="G168" s="5">
        <f>IF(COUNTA($F$5:$F168)&lt;+G$1,AVERAGE($F$5:$F168),G$2*($F168-$G167)+$G167)</f>
        <v>2.0564488830124006</v>
      </c>
      <c r="H168" s="5">
        <f t="shared" si="5"/>
        <v>-15.950124969273112</v>
      </c>
      <c r="N168" s="1">
        <v>45660</v>
      </c>
      <c r="O168">
        <v>5942.47</v>
      </c>
      <c r="P168">
        <v>5950.1842684395906</v>
      </c>
      <c r="Q168">
        <v>5964.0779445258513</v>
      </c>
    </row>
    <row r="169" spans="1:17" x14ac:dyDescent="0.2">
      <c r="A169" s="1">
        <v>45663</v>
      </c>
      <c r="B169">
        <v>5975.38</v>
      </c>
      <c r="C169">
        <f>IF(COUNTA($B$5:B169)&lt;=C$1,AVERAGE($B$5:$B169),C$2*($B169-$C168)+$C168)</f>
        <v>5947.0312390409354</v>
      </c>
      <c r="D169">
        <f>IF(COUNTA($B$5:$B169)&lt;=D$1,AVERAGE($B$5:$B169),D$2*($B169-$D168)+$D168)</f>
        <v>5954.0605348334993</v>
      </c>
      <c r="E169">
        <f>IF(COUNTA($B$5:$B169)&lt;=E$1,AVERAGE($B$5:$B169),E$2*($B169-$E168)+$E168)</f>
        <v>5964.9151338202328</v>
      </c>
      <c r="F169">
        <f t="shared" si="4"/>
        <v>-10.854598986733436</v>
      </c>
      <c r="G169" s="5">
        <f>IF(COUNTA($F$5:$F169)&lt;+G$1,AVERAGE($F$5:$F169),G$2*($F169-$G168)+$G168)</f>
        <v>-0.52576069093676692</v>
      </c>
      <c r="H169" s="5">
        <f t="shared" si="5"/>
        <v>-10.328838295796668</v>
      </c>
      <c r="N169" s="1">
        <v>45663</v>
      </c>
      <c r="O169">
        <v>5975.38</v>
      </c>
      <c r="P169">
        <v>5954.0605348334993</v>
      </c>
      <c r="Q169">
        <v>5964.9151338202328</v>
      </c>
    </row>
    <row r="170" spans="1:17" x14ac:dyDescent="0.2">
      <c r="A170" s="1">
        <v>45664</v>
      </c>
      <c r="B170">
        <v>5909.03</v>
      </c>
      <c r="C170">
        <f>IF(COUNTA($B$5:B170)&lt;=C$1,AVERAGE($B$5:$B170),C$2*($B170-$C169)+$C169)</f>
        <v>5939.4309912327481</v>
      </c>
      <c r="D170">
        <f>IF(COUNTA($B$5:$B170)&lt;=D$1,AVERAGE($B$5:$B170),D$2*($B170-$D169)+$D169)</f>
        <v>5947.1327602437304</v>
      </c>
      <c r="E170">
        <f>IF(COUNTA($B$5:$B170)&lt;=E$1,AVERAGE($B$5:$B170),E$2*($B170-$E169)+$E169)</f>
        <v>5960.7754942779929</v>
      </c>
      <c r="F170">
        <f t="shared" si="4"/>
        <v>-13.642734034262503</v>
      </c>
      <c r="G170" s="5">
        <f>IF(COUNTA($F$5:$F170)&lt;+G$1,AVERAGE($F$5:$F170),G$2*($F170-$G169)+$G169)</f>
        <v>-3.1491553596019144</v>
      </c>
      <c r="H170" s="5">
        <f t="shared" si="5"/>
        <v>-10.493578674660588</v>
      </c>
      <c r="N170" s="1">
        <v>45664</v>
      </c>
      <c r="O170">
        <v>5909.03</v>
      </c>
      <c r="P170">
        <v>5947.1327602437304</v>
      </c>
      <c r="Q170">
        <v>5960.7754942779929</v>
      </c>
    </row>
    <row r="171" spans="1:17" x14ac:dyDescent="0.2">
      <c r="A171" s="1">
        <v>45665</v>
      </c>
      <c r="B171">
        <v>5918.25</v>
      </c>
      <c r="C171">
        <f>IF(COUNTA($B$5:B171)&lt;=C$1,AVERAGE($B$5:$B171),C$2*($B171-$C170)+$C170)</f>
        <v>5935.1947929861981</v>
      </c>
      <c r="D171">
        <f>IF(COUNTA($B$5:$B171)&lt;=D$1,AVERAGE($B$5:$B171),D$2*($B171-$D170)+$D170)</f>
        <v>5942.6892586677723</v>
      </c>
      <c r="E171">
        <f>IF(COUNTA($B$5:$B171)&lt;=E$1,AVERAGE($B$5:$B171),E$2*($B171-$E170)+$E170)</f>
        <v>5957.625457664808</v>
      </c>
      <c r="F171">
        <f t="shared" si="4"/>
        <v>-14.936198997035717</v>
      </c>
      <c r="G171" s="5">
        <f>IF(COUNTA($F$5:$F171)&lt;+G$1,AVERAGE($F$5:$F171),G$2*($F171-$G170)+$G170)</f>
        <v>-5.506564087088675</v>
      </c>
      <c r="H171" s="5">
        <f t="shared" si="5"/>
        <v>-9.4296349099470422</v>
      </c>
      <c r="N171" s="1">
        <v>45665</v>
      </c>
      <c r="O171">
        <v>5918.25</v>
      </c>
      <c r="P171">
        <v>5942.6892586677723</v>
      </c>
      <c r="Q171">
        <v>5957.625457664808</v>
      </c>
    </row>
    <row r="172" spans="1:17" x14ac:dyDescent="0.2">
      <c r="A172" s="1">
        <v>45667</v>
      </c>
      <c r="B172">
        <v>5827.04</v>
      </c>
      <c r="C172">
        <f>IF(COUNTA($B$5:B172)&lt;=C$1,AVERAGE($B$5:$B172),C$2*($B172-$C171)+$C171)</f>
        <v>5913.5638343889586</v>
      </c>
      <c r="D172">
        <f>IF(COUNTA($B$5:$B172)&lt;=D$1,AVERAGE($B$5:$B172),D$2*($B172-$D171)+$D171)</f>
        <v>5924.8970650265765</v>
      </c>
      <c r="E172">
        <f>IF(COUNTA($B$5:$B172)&lt;=E$1,AVERAGE($B$5:$B172),E$2*($B172-$E171)+$E171)</f>
        <v>5947.9524608007478</v>
      </c>
      <c r="F172">
        <f t="shared" si="4"/>
        <v>-23.055395774171302</v>
      </c>
      <c r="G172" s="5">
        <f>IF(COUNTA($F$5:$F172)&lt;+G$1,AVERAGE($F$5:$F172),G$2*($F172-$G171)+$G171)</f>
        <v>-9.0163304245052007</v>
      </c>
      <c r="H172" s="5">
        <f t="shared" si="5"/>
        <v>-14.039065349666101</v>
      </c>
      <c r="N172" s="1">
        <v>45667</v>
      </c>
      <c r="O172">
        <v>5827.04</v>
      </c>
      <c r="P172">
        <v>5924.8970650265765</v>
      </c>
      <c r="Q172">
        <v>5947.9524608007478</v>
      </c>
    </row>
    <row r="173" spans="1:17" x14ac:dyDescent="0.2">
      <c r="A173" s="1">
        <v>45670</v>
      </c>
      <c r="B173">
        <v>5836.22</v>
      </c>
      <c r="C173">
        <f>IF(COUNTA($B$5:B173)&lt;=C$1,AVERAGE($B$5:$B173),C$2*($B173-$C172)+$C172)</f>
        <v>5898.0950675111671</v>
      </c>
      <c r="D173">
        <f>IF(COUNTA($B$5:$B173)&lt;=D$1,AVERAGE($B$5:$B173),D$2*($B173-$D172)+$D172)</f>
        <v>5911.2544396378726</v>
      </c>
      <c r="E173">
        <f>IF(COUNTA($B$5:$B173)&lt;=E$1,AVERAGE($B$5:$B173),E$2*($B173-$E172)+$E172)</f>
        <v>5939.6759822229142</v>
      </c>
      <c r="F173">
        <f t="shared" si="4"/>
        <v>-28.421542585041607</v>
      </c>
      <c r="G173" s="5">
        <f>IF(COUNTA($F$5:$F173)&lt;+G$1,AVERAGE($F$5:$F173),G$2*($F173-$G172)+$G172)</f>
        <v>-12.897372856612483</v>
      </c>
      <c r="H173" s="5">
        <f t="shared" si="5"/>
        <v>-15.524169728429124</v>
      </c>
      <c r="N173" s="1">
        <v>45670</v>
      </c>
      <c r="O173">
        <v>5836.22</v>
      </c>
      <c r="P173">
        <v>5911.2544396378726</v>
      </c>
      <c r="Q173">
        <v>5939.6759822229142</v>
      </c>
    </row>
    <row r="174" spans="1:17" x14ac:dyDescent="0.2">
      <c r="A174" s="1">
        <v>45671</v>
      </c>
      <c r="B174">
        <v>5842.91</v>
      </c>
      <c r="C174">
        <f>IF(COUNTA($B$5:B174)&lt;=C$1,AVERAGE($B$5:$B174),C$2*($B174-$C173)+$C173)</f>
        <v>5887.0580540089341</v>
      </c>
      <c r="D174">
        <f>IF(COUNTA($B$5:$B174)&lt;=D$1,AVERAGE($B$5:$B174),D$2*($B174-$D173)+$D173)</f>
        <v>5900.7399104628148</v>
      </c>
      <c r="E174">
        <f>IF(COUNTA($B$5:$B174)&lt;=E$1,AVERAGE($B$5:$B174),E$2*($B174-$E173)+$E173)</f>
        <v>5932.5081316878832</v>
      </c>
      <c r="F174">
        <f t="shared" si="4"/>
        <v>-31.768221225068373</v>
      </c>
      <c r="G174" s="5">
        <f>IF(COUNTA($F$5:$F174)&lt;+G$1,AVERAGE($F$5:$F174),G$2*($F174-$G173)+$G173)</f>
        <v>-16.671542530303661</v>
      </c>
      <c r="H174" s="5">
        <f t="shared" si="5"/>
        <v>-15.096678694764712</v>
      </c>
      <c r="N174" s="1">
        <v>45671</v>
      </c>
      <c r="O174">
        <v>5842.91</v>
      </c>
      <c r="P174">
        <v>5900.7399104628148</v>
      </c>
      <c r="Q174">
        <v>5932.5081316878832</v>
      </c>
    </row>
    <row r="175" spans="1:17" x14ac:dyDescent="0.2">
      <c r="A175" s="1">
        <v>45672</v>
      </c>
      <c r="B175">
        <v>5949.91</v>
      </c>
      <c r="C175">
        <f>IF(COUNTA($B$5:B175)&lt;=C$1,AVERAGE($B$5:$B175),C$2*($B175-$C174)+$C174)</f>
        <v>5899.628443207147</v>
      </c>
      <c r="D175">
        <f>IF(COUNTA($B$5:$B175)&lt;=D$1,AVERAGE($B$5:$B175),D$2*($B175-$D174)+$D174)</f>
        <v>5908.3045396223815</v>
      </c>
      <c r="E175">
        <f>IF(COUNTA($B$5:$B175)&lt;=E$1,AVERAGE($B$5:$B175),E$2*($B175-$E174)+$E174)</f>
        <v>5933.797158970262</v>
      </c>
      <c r="F175">
        <f t="shared" si="4"/>
        <v>-25.492619347880463</v>
      </c>
      <c r="G175" s="5">
        <f>IF(COUNTA($F$5:$F175)&lt;+G$1,AVERAGE($F$5:$F175),G$2*($F175-$G174)+$G174)</f>
        <v>-18.435757893819023</v>
      </c>
      <c r="H175" s="5">
        <f t="shared" si="5"/>
        <v>-7.0568614540614405</v>
      </c>
      <c r="N175" s="1">
        <v>45672</v>
      </c>
      <c r="O175">
        <v>5949.91</v>
      </c>
      <c r="P175">
        <v>5908.3045396223815</v>
      </c>
      <c r="Q175">
        <v>5933.797158970262</v>
      </c>
    </row>
    <row r="176" spans="1:17" x14ac:dyDescent="0.2">
      <c r="A176" s="1">
        <v>45673</v>
      </c>
      <c r="B176">
        <v>5937.34</v>
      </c>
      <c r="C176">
        <f>IF(COUNTA($B$5:B176)&lt;=C$1,AVERAGE($B$5:$B176),C$2*($B176-$C175)+$C175)</f>
        <v>5907.1707545657173</v>
      </c>
      <c r="D176">
        <f>IF(COUNTA($B$5:$B176)&lt;=D$1,AVERAGE($B$5:$B176),D$2*($B176-$D175)+$D175)</f>
        <v>5912.7715335266303</v>
      </c>
      <c r="E176">
        <f>IF(COUNTA($B$5:$B176)&lt;=E$1,AVERAGE($B$5:$B176),E$2*($B176-$E175)+$E175)</f>
        <v>5934.0595916391312</v>
      </c>
      <c r="F176">
        <f t="shared" si="4"/>
        <v>-21.288058112500948</v>
      </c>
      <c r="G176" s="5">
        <f>IF(COUNTA($F$5:$F176)&lt;+G$1,AVERAGE($F$5:$F176),G$2*($F176-$G175)+$G175)</f>
        <v>-19.006217937555409</v>
      </c>
      <c r="H176" s="5">
        <f t="shared" si="5"/>
        <v>-2.2818401749455397</v>
      </c>
      <c r="N176" s="1">
        <v>45673</v>
      </c>
      <c r="O176">
        <v>5937.34</v>
      </c>
      <c r="P176">
        <v>5912.7715335266303</v>
      </c>
      <c r="Q176">
        <v>5934.0595916391312</v>
      </c>
    </row>
    <row r="177" spans="1:17" x14ac:dyDescent="0.2">
      <c r="A177" s="1">
        <v>45674</v>
      </c>
      <c r="B177">
        <v>5996.66</v>
      </c>
      <c r="C177">
        <f>IF(COUNTA($B$5:B177)&lt;=C$1,AVERAGE($B$5:$B177),C$2*($B177-$C176)+$C176)</f>
        <v>5925.068603652574</v>
      </c>
      <c r="D177">
        <f>IF(COUNTA($B$5:$B177)&lt;=D$1,AVERAGE($B$5:$B177),D$2*($B177-$D176)+$D176)</f>
        <v>5925.6774514456101</v>
      </c>
      <c r="E177">
        <f>IF(COUNTA($B$5:$B177)&lt;=E$1,AVERAGE($B$5:$B177),E$2*($B177-$E176)+$E176)</f>
        <v>5938.6966589251215</v>
      </c>
      <c r="F177">
        <f t="shared" si="4"/>
        <v>-13.019207479511351</v>
      </c>
      <c r="G177" s="5">
        <f>IF(COUNTA($F$5:$F177)&lt;+G$1,AVERAGE($F$5:$F177),G$2*($F177-$G176)+$G176)</f>
        <v>-17.808815845946597</v>
      </c>
      <c r="H177" s="5">
        <f t="shared" si="5"/>
        <v>4.789608366435246</v>
      </c>
      <c r="N177" s="1">
        <v>45674</v>
      </c>
      <c r="O177">
        <v>5996.66</v>
      </c>
      <c r="P177">
        <v>5925.6774514456101</v>
      </c>
      <c r="Q177">
        <v>5938.6966589251215</v>
      </c>
    </row>
    <row r="178" spans="1:17" x14ac:dyDescent="0.2">
      <c r="A178" s="1">
        <v>45678</v>
      </c>
      <c r="B178">
        <v>6049.24</v>
      </c>
      <c r="C178">
        <f>IF(COUNTA($B$5:B178)&lt;=C$1,AVERAGE($B$5:$B178),C$2*($B178-$C177)+$C177)</f>
        <v>5949.9028829220588</v>
      </c>
      <c r="D178">
        <f>IF(COUNTA($B$5:$B178)&lt;=D$1,AVERAGE($B$5:$B178),D$2*($B178-$D177)+$D177)</f>
        <v>5944.6870743001318</v>
      </c>
      <c r="E178">
        <f>IF(COUNTA($B$5:$B178)&lt;=E$1,AVERAGE($B$5:$B178),E$2*($B178-$E177)+$E177)</f>
        <v>5946.8850545602972</v>
      </c>
      <c r="F178">
        <f t="shared" si="4"/>
        <v>-2.1979802601654228</v>
      </c>
      <c r="G178" s="5">
        <f>IF(COUNTA($F$5:$F178)&lt;+G$1,AVERAGE($F$5:$F178),G$2*($F178-$G177)+$G177)</f>
        <v>-14.686648728790363</v>
      </c>
      <c r="H178" s="5">
        <f t="shared" si="5"/>
        <v>12.48866846862494</v>
      </c>
      <c r="N178" s="1">
        <v>45678</v>
      </c>
      <c r="O178">
        <v>6049.24</v>
      </c>
      <c r="P178">
        <v>5944.6870743001318</v>
      </c>
      <c r="Q178">
        <v>5946.8850545602972</v>
      </c>
    </row>
    <row r="179" spans="1:17" x14ac:dyDescent="0.2">
      <c r="A179" s="1">
        <v>45679</v>
      </c>
      <c r="B179">
        <v>6086.37</v>
      </c>
      <c r="C179">
        <f>IF(COUNTA($B$5:B179)&lt;=C$1,AVERAGE($B$5:$B179),C$2*($B179-$C178)+$C178)</f>
        <v>5977.196306337647</v>
      </c>
      <c r="D179">
        <f>IF(COUNTA($B$5:$B179)&lt;=D$1,AVERAGE($B$5:$B179),D$2*($B179-$D178)+$D178)</f>
        <v>5966.4844474847268</v>
      </c>
      <c r="E179">
        <f>IF(COUNTA($B$5:$B179)&lt;=E$1,AVERAGE($B$5:$B179),E$2*($B179-$E178)+$E178)</f>
        <v>5957.2172727410161</v>
      </c>
      <c r="F179">
        <f t="shared" si="4"/>
        <v>9.2671747437107115</v>
      </c>
      <c r="G179" s="5">
        <f>IF(COUNTA($F$5:$F179)&lt;+G$1,AVERAGE($F$5:$F179),G$2*($F179-$G178)+$G178)</f>
        <v>-9.8958840342901482</v>
      </c>
      <c r="H179" s="5">
        <f t="shared" si="5"/>
        <v>19.16305877800086</v>
      </c>
      <c r="N179" s="1">
        <v>45679</v>
      </c>
      <c r="O179">
        <v>6086.37</v>
      </c>
      <c r="P179">
        <v>5966.4844474847268</v>
      </c>
      <c r="Q179">
        <v>5957.2172727410161</v>
      </c>
    </row>
    <row r="180" spans="1:17" x14ac:dyDescent="0.2">
      <c r="A180" s="1">
        <v>45680</v>
      </c>
      <c r="B180">
        <v>6118.71</v>
      </c>
      <c r="C180">
        <f>IF(COUNTA($B$5:B180)&lt;=C$1,AVERAGE($B$5:$B180),C$2*($B180-$C179)+$C179)</f>
        <v>6005.499045070118</v>
      </c>
      <c r="D180">
        <f>IF(COUNTA($B$5:$B180)&lt;=D$1,AVERAGE($B$5:$B180),D$2*($B180-$D179)+$D179)</f>
        <v>5989.9037632563077</v>
      </c>
      <c r="E180">
        <f>IF(COUNTA($B$5:$B180)&lt;=E$1,AVERAGE($B$5:$B180),E$2*($B180-$E179)+$E179)</f>
        <v>5969.1796969824227</v>
      </c>
      <c r="F180">
        <f t="shared" si="4"/>
        <v>20.724066273885001</v>
      </c>
      <c r="G180" s="5">
        <f>IF(COUNTA($F$5:$F180)&lt;+G$1,AVERAGE($F$5:$F180),G$2*($F180-$G179)+$G179)</f>
        <v>-3.7718939726551177</v>
      </c>
      <c r="H180" s="5">
        <f t="shared" si="5"/>
        <v>24.495960246540118</v>
      </c>
      <c r="N180" s="1">
        <v>45680</v>
      </c>
      <c r="O180">
        <v>6118.71</v>
      </c>
      <c r="P180">
        <v>5989.9037632563077</v>
      </c>
      <c r="Q180">
        <v>5969.1796969824227</v>
      </c>
    </row>
    <row r="181" spans="1:17" x14ac:dyDescent="0.2">
      <c r="A181" s="1">
        <v>45681</v>
      </c>
      <c r="B181">
        <v>6101.24</v>
      </c>
      <c r="C181">
        <f>IF(COUNTA($B$5:B181)&lt;=C$1,AVERAGE($B$5:$B181),C$2*($B181-$C180)+$C180)</f>
        <v>6024.6472360560947</v>
      </c>
      <c r="D181">
        <f>IF(COUNTA($B$5:$B181)&lt;=D$1,AVERAGE($B$5:$B181),D$2*($B181-$D180)+$D180)</f>
        <v>6007.0324150630295</v>
      </c>
      <c r="E181">
        <f>IF(COUNTA($B$5:$B181)&lt;=E$1,AVERAGE($B$5:$B181),E$2*($B181-$E180)+$E180)</f>
        <v>5978.9619416503911</v>
      </c>
      <c r="F181">
        <f t="shared" si="4"/>
        <v>28.070473412638421</v>
      </c>
      <c r="G181" s="5">
        <f>IF(COUNTA($F$5:$F181)&lt;+G$1,AVERAGE($F$5:$F181),G$2*($F181-$G180)+$G180)</f>
        <v>2.5965795044035902</v>
      </c>
      <c r="H181" s="5">
        <f t="shared" si="5"/>
        <v>25.473893908234832</v>
      </c>
      <c r="N181" s="1">
        <v>45681</v>
      </c>
      <c r="O181">
        <v>6101.24</v>
      </c>
      <c r="P181">
        <v>6007.0324150630295</v>
      </c>
      <c r="Q181">
        <v>5978.9619416503911</v>
      </c>
    </row>
    <row r="182" spans="1:17" x14ac:dyDescent="0.2">
      <c r="A182" s="1">
        <v>45684</v>
      </c>
      <c r="B182">
        <v>6012.28</v>
      </c>
      <c r="C182">
        <f>IF(COUNTA($B$5:B182)&lt;=C$1,AVERAGE($B$5:$B182),C$2*($B182-$C181)+$C181)</f>
        <v>6022.1737888448761</v>
      </c>
      <c r="D182">
        <f>IF(COUNTA($B$5:$B182)&lt;=D$1,AVERAGE($B$5:$B182),D$2*($B182-$D181)+$D181)</f>
        <v>6007.8397358225629</v>
      </c>
      <c r="E182">
        <f>IF(COUNTA($B$5:$B182)&lt;=E$1,AVERAGE($B$5:$B182),E$2*($B182-$E181)+$E181)</f>
        <v>5981.4299459725844</v>
      </c>
      <c r="F182">
        <f t="shared" si="4"/>
        <v>26.409789849978552</v>
      </c>
      <c r="G182" s="5">
        <f>IF(COUNTA($F$5:$F182)&lt;+G$1,AVERAGE($F$5:$F182),G$2*($F182-$G181)+$G181)</f>
        <v>7.3592215735185826</v>
      </c>
      <c r="H182" s="5">
        <f t="shared" si="5"/>
        <v>19.05056827645997</v>
      </c>
      <c r="N182" s="1">
        <v>45684</v>
      </c>
      <c r="O182">
        <v>6012.28</v>
      </c>
      <c r="P182">
        <v>6007.8397358225629</v>
      </c>
      <c r="Q182">
        <v>5981.4299459725844</v>
      </c>
    </row>
    <row r="183" spans="1:17" x14ac:dyDescent="0.2">
      <c r="A183" s="1">
        <v>45685</v>
      </c>
      <c r="B183">
        <v>6067.7</v>
      </c>
      <c r="C183">
        <f>IF(COUNTA($B$5:B183)&lt;=C$1,AVERAGE($B$5:$B183),C$2*($B183-$C182)+$C182)</f>
        <v>6031.279031075901</v>
      </c>
      <c r="D183">
        <f>IF(COUNTA($B$5:$B183)&lt;=D$1,AVERAGE($B$5:$B183),D$2*($B183-$D182)+$D182)</f>
        <v>6017.0490072344764</v>
      </c>
      <c r="E183">
        <f>IF(COUNTA($B$5:$B183)&lt;=E$1,AVERAGE($B$5:$B183),E$2*($B183-$E182)+$E182)</f>
        <v>5987.8203203449857</v>
      </c>
      <c r="F183">
        <f t="shared" si="4"/>
        <v>29.228686889490746</v>
      </c>
      <c r="G183" s="5">
        <f>IF(COUNTA($F$5:$F183)&lt;+G$1,AVERAGE($F$5:$F183),G$2*($F183-$G182)+$G182)</f>
        <v>11.733114636713015</v>
      </c>
      <c r="H183" s="5">
        <f t="shared" si="5"/>
        <v>17.49557225277773</v>
      </c>
      <c r="N183" s="1">
        <v>45685</v>
      </c>
      <c r="O183">
        <v>6067.7</v>
      </c>
      <c r="P183">
        <v>6017.0490072344764</v>
      </c>
      <c r="Q183">
        <v>5987.8203203449857</v>
      </c>
    </row>
    <row r="184" spans="1:17" x14ac:dyDescent="0.2">
      <c r="A184" s="1">
        <v>45686</v>
      </c>
      <c r="B184">
        <v>6039.31</v>
      </c>
      <c r="C184">
        <f>IF(COUNTA($B$5:B184)&lt;=C$1,AVERAGE($B$5:$B184),C$2*($B184-$C183)+$C183)</f>
        <v>6032.8852248607209</v>
      </c>
      <c r="D184">
        <f>IF(COUNTA($B$5:$B184)&lt;=D$1,AVERAGE($B$5:$B184),D$2*($B184-$D183)+$D183)</f>
        <v>6020.4737753522495</v>
      </c>
      <c r="E184">
        <f>IF(COUNTA($B$5:$B184)&lt;=E$1,AVERAGE($B$5:$B184),E$2*($B184-$E183)+$E183)</f>
        <v>5991.6343706898015</v>
      </c>
      <c r="F184">
        <f t="shared" si="4"/>
        <v>28.839404662448032</v>
      </c>
      <c r="G184" s="5">
        <f>IF(COUNTA($F$5:$F184)&lt;+G$1,AVERAGE($F$5:$F184),G$2*($F184-$G183)+$G183)</f>
        <v>15.154372641860018</v>
      </c>
      <c r="H184" s="5">
        <f t="shared" si="5"/>
        <v>13.685032020588014</v>
      </c>
      <c r="N184" s="1">
        <v>45686</v>
      </c>
      <c r="O184">
        <v>6039.31</v>
      </c>
      <c r="P184">
        <v>6020.4737753522495</v>
      </c>
      <c r="Q184">
        <v>5991.6343706898015</v>
      </c>
    </row>
    <row r="185" spans="1:17" x14ac:dyDescent="0.2">
      <c r="A185" s="1">
        <v>45687</v>
      </c>
      <c r="B185">
        <v>6071.17</v>
      </c>
      <c r="C185">
        <f>IF(COUNTA($B$5:B185)&lt;=C$1,AVERAGE($B$5:$B185),C$2*($B185-$C184)+$C184)</f>
        <v>6040.5421798885764</v>
      </c>
      <c r="D185">
        <f>IF(COUNTA($B$5:$B185)&lt;=D$1,AVERAGE($B$5:$B185),D$2*($B185-$D184)+$D184)</f>
        <v>6028.2731945288269</v>
      </c>
      <c r="E185">
        <f>IF(COUNTA($B$5:$B185)&lt;=E$1,AVERAGE($B$5:$B185),E$2*($B185-$E184)+$E184)</f>
        <v>5997.5258987868528</v>
      </c>
      <c r="F185">
        <f t="shared" si="4"/>
        <v>30.747295741974085</v>
      </c>
      <c r="G185" s="5">
        <f>IF(COUNTA($F$5:$F185)&lt;+G$1,AVERAGE($F$5:$F185),G$2*($F185-$G184)+$G184)</f>
        <v>18.27295726188283</v>
      </c>
      <c r="H185" s="5">
        <f t="shared" si="5"/>
        <v>12.474338480091255</v>
      </c>
      <c r="N185" s="1">
        <v>45687</v>
      </c>
      <c r="O185">
        <v>6071.17</v>
      </c>
      <c r="P185">
        <v>6028.2731945288269</v>
      </c>
      <c r="Q185">
        <v>5997.5258987868528</v>
      </c>
    </row>
    <row r="186" spans="1:17" x14ac:dyDescent="0.2">
      <c r="A186" s="1">
        <v>45688</v>
      </c>
      <c r="B186">
        <v>6040.53</v>
      </c>
      <c r="C186">
        <f>IF(COUNTA($B$5:B186)&lt;=C$1,AVERAGE($B$5:$B186),C$2*($B186-$C185)+$C185)</f>
        <v>6040.539743910861</v>
      </c>
      <c r="D186">
        <f>IF(COUNTA($B$5:$B186)&lt;=D$1,AVERAGE($B$5:$B186),D$2*($B186-$D185)+$D185)</f>
        <v>6030.1588569090072</v>
      </c>
      <c r="E186">
        <f>IF(COUNTA($B$5:$B186)&lt;=E$1,AVERAGE($B$5:$B186),E$2*($B186-$E185)+$E185)</f>
        <v>6000.7113877656047</v>
      </c>
      <c r="F186">
        <f t="shared" si="4"/>
        <v>29.447469143402486</v>
      </c>
      <c r="G186" s="5">
        <f>IF(COUNTA($F$5:$F186)&lt;+G$1,AVERAGE($F$5:$F186),G$2*($F186-$G185)+$G185)</f>
        <v>20.507859638186762</v>
      </c>
      <c r="H186" s="5">
        <f t="shared" si="5"/>
        <v>8.9396095052157243</v>
      </c>
      <c r="N186" s="1">
        <v>45688</v>
      </c>
      <c r="O186">
        <v>6040.53</v>
      </c>
      <c r="P186">
        <v>6030.1588569090072</v>
      </c>
      <c r="Q186">
        <v>6000.7113877656047</v>
      </c>
    </row>
    <row r="187" spans="1:17" x14ac:dyDescent="0.2">
      <c r="A187" s="1">
        <v>45691</v>
      </c>
      <c r="B187">
        <v>5994.57</v>
      </c>
      <c r="C187">
        <f>IF(COUNTA($B$5:B187)&lt;=C$1,AVERAGE($B$5:$B187),C$2*($B187-$C186)+$C186)</f>
        <v>6031.3457951286891</v>
      </c>
      <c r="D187">
        <f>IF(COUNTA($B$5:$B187)&lt;=D$1,AVERAGE($B$5:$B187),D$2*($B187-$D186)+$D186)</f>
        <v>6024.6836481537757</v>
      </c>
      <c r="E187">
        <f>IF(COUNTA($B$5:$B187)&lt;=E$1,AVERAGE($B$5:$B187),E$2*($B187-$E186)+$E186)</f>
        <v>6000.2564701533374</v>
      </c>
      <c r="F187">
        <f t="shared" si="4"/>
        <v>24.427178000438289</v>
      </c>
      <c r="G187" s="5">
        <f>IF(COUNTA($F$5:$F187)&lt;+G$1,AVERAGE($F$5:$F187),G$2*($F187-$G186)+$G186)</f>
        <v>21.291723310637067</v>
      </c>
      <c r="H187" s="5">
        <f t="shared" si="5"/>
        <v>3.1354546898012217</v>
      </c>
      <c r="N187" s="1">
        <v>45691</v>
      </c>
      <c r="O187">
        <v>5994.57</v>
      </c>
      <c r="P187">
        <v>6024.6836481537757</v>
      </c>
      <c r="Q187">
        <v>6000.2564701533374</v>
      </c>
    </row>
    <row r="188" spans="1:17" x14ac:dyDescent="0.2">
      <c r="A188" s="1">
        <v>45692</v>
      </c>
      <c r="B188">
        <v>6037.88</v>
      </c>
      <c r="C188">
        <f>IF(COUNTA($B$5:B188)&lt;=C$1,AVERAGE($B$5:$B188),C$2*($B188-$C187)+$C187)</f>
        <v>6032.652636102951</v>
      </c>
      <c r="D188">
        <f>IF(COUNTA($B$5:$B188)&lt;=D$1,AVERAGE($B$5:$B188),D$2*($B188-$D187)+$D187)</f>
        <v>6026.7138561301181</v>
      </c>
      <c r="E188">
        <f>IF(COUNTA($B$5:$B188)&lt;=E$1,AVERAGE($B$5:$B188),E$2*($B188-$E187)+$E187)</f>
        <v>6003.0433982901277</v>
      </c>
      <c r="F188">
        <f t="shared" si="4"/>
        <v>23.670457839990377</v>
      </c>
      <c r="G188" s="5">
        <f>IF(COUNTA($F$5:$F188)&lt;+G$1,AVERAGE($F$5:$F188),G$2*($F188-$G187)+$G187)</f>
        <v>21.767470216507729</v>
      </c>
      <c r="H188" s="5">
        <f t="shared" si="5"/>
        <v>1.9029876234826482</v>
      </c>
      <c r="N188" s="1">
        <v>45692</v>
      </c>
      <c r="O188">
        <v>6037.88</v>
      </c>
      <c r="P188">
        <v>6026.7138561301181</v>
      </c>
      <c r="Q188">
        <v>6003.0433982901277</v>
      </c>
    </row>
    <row r="189" spans="1:17" x14ac:dyDescent="0.2">
      <c r="A189" s="1">
        <v>45693</v>
      </c>
      <c r="B189">
        <v>6061.48</v>
      </c>
      <c r="C189">
        <f>IF(COUNTA($B$5:B189)&lt;=C$1,AVERAGE($B$5:$B189),C$2*($B189-$C188)+$C188)</f>
        <v>6038.4181088823607</v>
      </c>
      <c r="D189">
        <f>IF(COUNTA($B$5:$B189)&lt;=D$1,AVERAGE($B$5:$B189),D$2*($B189-$D188)+$D188)</f>
        <v>6032.062493648561</v>
      </c>
      <c r="E189">
        <f>IF(COUNTA($B$5:$B189)&lt;=E$1,AVERAGE($B$5:$B189),E$2*($B189-$E188)+$E188)</f>
        <v>6007.3720354538218</v>
      </c>
      <c r="F189">
        <f t="shared" si="4"/>
        <v>24.690458194739222</v>
      </c>
      <c r="G189" s="5">
        <f>IF(COUNTA($F$5:$F189)&lt;+G$1,AVERAGE($F$5:$F189),G$2*($F189-$G188)+$G188)</f>
        <v>22.352067812154026</v>
      </c>
      <c r="H189" s="5">
        <f t="shared" si="5"/>
        <v>2.3383903825851959</v>
      </c>
      <c r="N189" s="1">
        <v>45693</v>
      </c>
      <c r="O189">
        <v>6061.48</v>
      </c>
      <c r="P189">
        <v>6032.062493648561</v>
      </c>
      <c r="Q189">
        <v>6007.3720354538218</v>
      </c>
    </row>
    <row r="190" spans="1:17" x14ac:dyDescent="0.2">
      <c r="A190" s="1">
        <v>45694</v>
      </c>
      <c r="B190">
        <v>6083.57</v>
      </c>
      <c r="C190">
        <f>IF(COUNTA($B$5:B190)&lt;=C$1,AVERAGE($B$5:$B190),C$2*($B190-$C189)+$C189)</f>
        <v>6047.4484871058885</v>
      </c>
      <c r="D190">
        <f>IF(COUNTA($B$5:$B190)&lt;=D$1,AVERAGE($B$5:$B190),D$2*($B190-$D189)+$D189)</f>
        <v>6039.986725394936</v>
      </c>
      <c r="E190">
        <f>IF(COUNTA($B$5:$B190)&lt;=E$1,AVERAGE($B$5:$B190),E$2*($B190-$E189)+$E189)</f>
        <v>6013.0163291239087</v>
      </c>
      <c r="F190">
        <f t="shared" si="4"/>
        <v>26.970396271027312</v>
      </c>
      <c r="G190" s="5">
        <f>IF(COUNTA($F$5:$F190)&lt;+G$1,AVERAGE($F$5:$F190),G$2*($F190-$G189)+$G189)</f>
        <v>23.275733503928684</v>
      </c>
      <c r="H190" s="5">
        <f t="shared" si="5"/>
        <v>3.6946627670986274</v>
      </c>
      <c r="N190" s="1">
        <v>45694</v>
      </c>
      <c r="O190">
        <v>6083.57</v>
      </c>
      <c r="P190">
        <v>6039.986725394936</v>
      </c>
      <c r="Q190">
        <v>6013.0163291239087</v>
      </c>
    </row>
    <row r="191" spans="1:17" x14ac:dyDescent="0.2">
      <c r="A191" s="1">
        <v>45695</v>
      </c>
      <c r="B191">
        <v>6025.99</v>
      </c>
      <c r="C191">
        <f>IF(COUNTA($B$5:B191)&lt;=C$1,AVERAGE($B$5:$B191),C$2*($B191-$C190)+$C190)</f>
        <v>6043.1567896847109</v>
      </c>
      <c r="D191">
        <f>IF(COUNTA($B$5:$B191)&lt;=D$1,AVERAGE($B$5:$B191),D$2*($B191-$D190)+$D190)</f>
        <v>6037.8333830264846</v>
      </c>
      <c r="E191">
        <f>IF(COUNTA($B$5:$B191)&lt;=E$1,AVERAGE($B$5:$B191),E$2*($B191-$E190)+$E190)</f>
        <v>6013.9773417813967</v>
      </c>
      <c r="F191">
        <f t="shared" si="4"/>
        <v>23.856041245087908</v>
      </c>
      <c r="G191" s="5">
        <f>IF(COUNTA($F$5:$F191)&lt;+G$1,AVERAGE($F$5:$F191),G$2*($F191-$G190)+$G190)</f>
        <v>23.391795052160528</v>
      </c>
      <c r="H191" s="5">
        <f t="shared" si="5"/>
        <v>0.46424619292738001</v>
      </c>
      <c r="N191" s="1">
        <v>45695</v>
      </c>
      <c r="O191">
        <v>6025.99</v>
      </c>
      <c r="P191">
        <v>6037.8333830264846</v>
      </c>
      <c r="Q191">
        <v>6013.9773417813967</v>
      </c>
    </row>
    <row r="192" spans="1:17" x14ac:dyDescent="0.2">
      <c r="A192" s="1">
        <v>45698</v>
      </c>
      <c r="B192">
        <v>6066.44</v>
      </c>
      <c r="C192">
        <f>IF(COUNTA($B$5:B192)&lt;=C$1,AVERAGE($B$5:$B192),C$2*($B192-$C191)+$C191)</f>
        <v>6047.8134317477688</v>
      </c>
      <c r="D192">
        <f>IF(COUNTA($B$5:$B192)&lt;=D$1,AVERAGE($B$5:$B192),D$2*($B192-$D191)+$D191)</f>
        <v>6042.2344010224097</v>
      </c>
      <c r="E192">
        <f>IF(COUNTA($B$5:$B192)&lt;=E$1,AVERAGE($B$5:$B192),E$2*($B192-$E191)+$E191)</f>
        <v>6017.8634646124046</v>
      </c>
      <c r="F192">
        <f t="shared" si="4"/>
        <v>24.370936410005015</v>
      </c>
      <c r="G192" s="5">
        <f>IF(COUNTA($F$5:$F192)&lt;+G$1,AVERAGE($F$5:$F192),G$2*($F192-$G191)+$G191)</f>
        <v>23.587623323729424</v>
      </c>
      <c r="H192" s="5">
        <f t="shared" si="5"/>
        <v>0.78331308627559082</v>
      </c>
      <c r="N192" s="1">
        <v>45698</v>
      </c>
      <c r="O192">
        <v>6066.44</v>
      </c>
      <c r="P192">
        <v>6042.2344010224097</v>
      </c>
      <c r="Q192">
        <v>6017.8634646124046</v>
      </c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C458-45B6-408D-A631-DD5CB44EFE93}">
  <dimension ref="A1:J202"/>
  <sheetViews>
    <sheetView workbookViewId="0">
      <selection activeCell="I15" sqref="I15"/>
    </sheetView>
  </sheetViews>
  <sheetFormatPr defaultRowHeight="14.25" x14ac:dyDescent="0.2"/>
  <cols>
    <col min="1" max="1" width="10.375" bestFit="1" customWidth="1"/>
    <col min="3" max="3" width="8.875" style="6"/>
    <col min="7" max="7" width="12" customWidth="1"/>
    <col min="8" max="8" width="11.125" customWidth="1"/>
    <col min="9" max="9" width="11.25" customWidth="1"/>
    <col min="10" max="10" width="16.625" customWidth="1"/>
  </cols>
  <sheetData>
    <row r="1" spans="1:10" x14ac:dyDescent="0.2">
      <c r="A1" t="s">
        <v>0</v>
      </c>
      <c r="B1" t="s">
        <v>1</v>
      </c>
      <c r="C1" s="6" t="s">
        <v>22</v>
      </c>
      <c r="D1" t="s">
        <v>23</v>
      </c>
      <c r="E1" t="s">
        <v>24</v>
      </c>
      <c r="G1" t="s">
        <v>25</v>
      </c>
      <c r="H1" t="s">
        <v>26</v>
      </c>
      <c r="I1" t="s">
        <v>28</v>
      </c>
      <c r="J1" t="s">
        <v>27</v>
      </c>
    </row>
    <row r="2" spans="1:10" x14ac:dyDescent="0.2">
      <c r="A2" s="1">
        <v>45422</v>
      </c>
      <c r="B2">
        <v>280.74</v>
      </c>
    </row>
    <row r="3" spans="1:10" x14ac:dyDescent="0.2">
      <c r="A3" s="1">
        <v>45425</v>
      </c>
      <c r="B3">
        <v>279.39</v>
      </c>
      <c r="C3" s="6">
        <f>B3-B2</f>
        <v>-1.3500000000000227</v>
      </c>
      <c r="D3">
        <f>IF(C3&gt;0,C3,0)</f>
        <v>0</v>
      </c>
      <c r="E3">
        <f>IF(C3&lt;0, ABS(C3), 0)</f>
        <v>1.3500000000000227</v>
      </c>
    </row>
    <row r="4" spans="1:10" x14ac:dyDescent="0.2">
      <c r="A4" s="1">
        <v>45426</v>
      </c>
      <c r="B4">
        <v>277.74</v>
      </c>
      <c r="C4" s="6">
        <f t="shared" ref="C4:C67" si="0">B4-B3</f>
        <v>-1.6499999999999773</v>
      </c>
      <c r="D4">
        <f t="shared" ref="D4:D67" si="1">IF(C4&gt;0,C4,0)</f>
        <v>0</v>
      </c>
      <c r="E4">
        <f t="shared" ref="E4:E67" si="2">IF(C4&lt;0, ABS(C4), 0)</f>
        <v>1.6499999999999773</v>
      </c>
    </row>
    <row r="5" spans="1:10" x14ac:dyDescent="0.2">
      <c r="A5" s="1">
        <v>45427</v>
      </c>
      <c r="B5">
        <v>281.5</v>
      </c>
      <c r="C5" s="6">
        <f t="shared" si="0"/>
        <v>3.7599999999999909</v>
      </c>
      <c r="D5">
        <f t="shared" si="1"/>
        <v>3.7599999999999909</v>
      </c>
      <c r="E5">
        <f t="shared" si="2"/>
        <v>0</v>
      </c>
    </row>
    <row r="6" spans="1:10" x14ac:dyDescent="0.2">
      <c r="A6" s="1">
        <v>45428</v>
      </c>
      <c r="B6">
        <v>279.83999999999997</v>
      </c>
      <c r="C6" s="6">
        <f t="shared" si="0"/>
        <v>-1.660000000000025</v>
      </c>
      <c r="D6">
        <f t="shared" si="1"/>
        <v>0</v>
      </c>
      <c r="E6">
        <f t="shared" si="2"/>
        <v>1.660000000000025</v>
      </c>
    </row>
    <row r="7" spans="1:10" x14ac:dyDescent="0.2">
      <c r="A7" s="1">
        <v>45429</v>
      </c>
      <c r="B7">
        <v>280.10000000000002</v>
      </c>
      <c r="C7" s="6">
        <f t="shared" si="0"/>
        <v>0.26000000000004775</v>
      </c>
      <c r="D7">
        <f t="shared" si="1"/>
        <v>0.26000000000004775</v>
      </c>
      <c r="E7">
        <f t="shared" si="2"/>
        <v>0</v>
      </c>
    </row>
    <row r="8" spans="1:10" x14ac:dyDescent="0.2">
      <c r="A8" s="1">
        <v>45432</v>
      </c>
      <c r="B8">
        <v>278.54000000000002</v>
      </c>
      <c r="C8" s="6">
        <f t="shared" si="0"/>
        <v>-1.5600000000000023</v>
      </c>
      <c r="D8">
        <f t="shared" si="1"/>
        <v>0</v>
      </c>
      <c r="E8">
        <f t="shared" si="2"/>
        <v>1.5600000000000023</v>
      </c>
    </row>
    <row r="9" spans="1:10" x14ac:dyDescent="0.2">
      <c r="A9" s="1">
        <v>45433</v>
      </c>
      <c r="B9">
        <v>275.95</v>
      </c>
      <c r="C9" s="6">
        <f t="shared" si="0"/>
        <v>-2.5900000000000318</v>
      </c>
      <c r="D9">
        <f t="shared" si="1"/>
        <v>0</v>
      </c>
      <c r="E9">
        <f t="shared" si="2"/>
        <v>2.5900000000000318</v>
      </c>
    </row>
    <row r="10" spans="1:10" x14ac:dyDescent="0.2">
      <c r="A10" s="1">
        <v>45434</v>
      </c>
      <c r="B10">
        <v>275.58</v>
      </c>
      <c r="C10" s="6">
        <f t="shared" si="0"/>
        <v>-0.37000000000000455</v>
      </c>
      <c r="D10">
        <f t="shared" si="1"/>
        <v>0</v>
      </c>
      <c r="E10">
        <f t="shared" si="2"/>
        <v>0.37000000000000455</v>
      </c>
    </row>
    <row r="11" spans="1:10" x14ac:dyDescent="0.2">
      <c r="A11" s="1">
        <v>45435</v>
      </c>
      <c r="B11">
        <v>274.23</v>
      </c>
      <c r="C11" s="6">
        <f t="shared" si="0"/>
        <v>-1.3499999999999659</v>
      </c>
      <c r="D11">
        <f t="shared" si="1"/>
        <v>0</v>
      </c>
      <c r="E11">
        <f t="shared" si="2"/>
        <v>1.3499999999999659</v>
      </c>
    </row>
    <row r="12" spans="1:10" x14ac:dyDescent="0.2">
      <c r="A12" s="1">
        <v>45436</v>
      </c>
      <c r="B12">
        <v>274.49</v>
      </c>
      <c r="C12" s="6">
        <f t="shared" si="0"/>
        <v>0.25999999999999091</v>
      </c>
      <c r="D12">
        <f t="shared" si="1"/>
        <v>0.25999999999999091</v>
      </c>
      <c r="E12">
        <f t="shared" si="2"/>
        <v>0</v>
      </c>
    </row>
    <row r="13" spans="1:10" x14ac:dyDescent="0.2">
      <c r="A13" s="1">
        <v>45440</v>
      </c>
      <c r="B13">
        <v>270.98</v>
      </c>
      <c r="C13" s="6">
        <f t="shared" si="0"/>
        <v>-3.5099999999999909</v>
      </c>
      <c r="D13">
        <f t="shared" si="1"/>
        <v>0</v>
      </c>
      <c r="E13">
        <f t="shared" si="2"/>
        <v>3.5099999999999909</v>
      </c>
    </row>
    <row r="14" spans="1:10" x14ac:dyDescent="0.2">
      <c r="A14" s="1">
        <v>45441</v>
      </c>
      <c r="B14">
        <v>268.86</v>
      </c>
      <c r="C14" s="6">
        <f t="shared" si="0"/>
        <v>-2.1200000000000045</v>
      </c>
      <c r="D14">
        <f t="shared" si="1"/>
        <v>0</v>
      </c>
      <c r="E14">
        <f t="shared" si="2"/>
        <v>2.1200000000000045</v>
      </c>
    </row>
    <row r="15" spans="1:10" x14ac:dyDescent="0.2">
      <c r="A15" s="1">
        <v>45442</v>
      </c>
      <c r="B15">
        <v>271.3</v>
      </c>
      <c r="C15" s="6">
        <f t="shared" si="0"/>
        <v>2.4399999999999977</v>
      </c>
      <c r="D15">
        <f t="shared" si="1"/>
        <v>2.4399999999999977</v>
      </c>
      <c r="E15">
        <f t="shared" si="2"/>
        <v>0</v>
      </c>
      <c r="G15">
        <f>AVERAGE(D3:D15)</f>
        <v>0.51692307692307904</v>
      </c>
      <c r="H15">
        <f>AVERAGE(E3:E15)</f>
        <v>1.243076923076925</v>
      </c>
      <c r="I15">
        <f>G15/H15</f>
        <v>0.41584158415841693</v>
      </c>
      <c r="J15">
        <f>100-100/(1+I15)</f>
        <v>29.370629370629416</v>
      </c>
    </row>
    <row r="16" spans="1:10" x14ac:dyDescent="0.2">
      <c r="A16" s="1">
        <v>45443</v>
      </c>
      <c r="B16">
        <v>272.45999999999998</v>
      </c>
      <c r="C16" s="6">
        <f t="shared" si="0"/>
        <v>1.1599999999999682</v>
      </c>
      <c r="D16">
        <f t="shared" si="1"/>
        <v>1.1599999999999682</v>
      </c>
      <c r="E16">
        <f t="shared" si="2"/>
        <v>0</v>
      </c>
      <c r="G16">
        <f t="shared" ref="G16:G79" si="3">AVERAGE(D4:D16)</f>
        <v>0.60615384615384582</v>
      </c>
      <c r="H16">
        <f t="shared" ref="H16:H79" si="4">AVERAGE(E4:E16)</f>
        <v>1.1392307692307695</v>
      </c>
      <c r="I16">
        <f t="shared" ref="I16:I79" si="5">G16/H16</f>
        <v>0.5320729237002022</v>
      </c>
      <c r="J16">
        <f t="shared" ref="J16:J79" si="6">100-100/(1+I16)</f>
        <v>34.728955486998657</v>
      </c>
    </row>
    <row r="17" spans="1:10" x14ac:dyDescent="0.2">
      <c r="A17" s="1">
        <v>45446</v>
      </c>
      <c r="B17">
        <v>270.38</v>
      </c>
      <c r="C17" s="6">
        <f t="shared" si="0"/>
        <v>-2.0799999999999841</v>
      </c>
      <c r="D17">
        <f t="shared" si="1"/>
        <v>0</v>
      </c>
      <c r="E17">
        <f t="shared" si="2"/>
        <v>2.0799999999999841</v>
      </c>
      <c r="G17">
        <f t="shared" si="3"/>
        <v>0.60615384615384582</v>
      </c>
      <c r="H17">
        <f t="shared" si="4"/>
        <v>1.1723076923076929</v>
      </c>
      <c r="I17">
        <f t="shared" si="5"/>
        <v>0.51706036745406769</v>
      </c>
      <c r="J17">
        <f t="shared" si="6"/>
        <v>34.083044982698937</v>
      </c>
    </row>
    <row r="18" spans="1:10" x14ac:dyDescent="0.2">
      <c r="A18" s="1">
        <v>45447</v>
      </c>
      <c r="B18">
        <v>272.42</v>
      </c>
      <c r="C18" s="6">
        <f t="shared" si="0"/>
        <v>2.0400000000000205</v>
      </c>
      <c r="D18">
        <f t="shared" si="1"/>
        <v>2.0400000000000205</v>
      </c>
      <c r="E18">
        <f t="shared" si="2"/>
        <v>0</v>
      </c>
      <c r="G18">
        <f t="shared" si="3"/>
        <v>0.47384615384615575</v>
      </c>
      <c r="H18">
        <f t="shared" si="4"/>
        <v>1.1723076923076929</v>
      </c>
      <c r="I18">
        <f t="shared" si="5"/>
        <v>0.40419947506561821</v>
      </c>
      <c r="J18">
        <f t="shared" si="6"/>
        <v>28.785046728972034</v>
      </c>
    </row>
    <row r="19" spans="1:10" x14ac:dyDescent="0.2">
      <c r="A19" s="1">
        <v>45448</v>
      </c>
      <c r="B19">
        <v>274.5</v>
      </c>
      <c r="C19" s="6">
        <f t="shared" si="0"/>
        <v>2.0799999999999841</v>
      </c>
      <c r="D19">
        <f t="shared" si="1"/>
        <v>2.0799999999999841</v>
      </c>
      <c r="E19">
        <f t="shared" si="2"/>
        <v>0</v>
      </c>
      <c r="G19">
        <f t="shared" si="3"/>
        <v>0.6338461538461545</v>
      </c>
      <c r="H19">
        <f t="shared" si="4"/>
        <v>1.0446153846153834</v>
      </c>
      <c r="I19">
        <f t="shared" si="5"/>
        <v>0.60677466863034002</v>
      </c>
      <c r="J19">
        <f t="shared" si="6"/>
        <v>37.763519706691163</v>
      </c>
    </row>
    <row r="20" spans="1:10" x14ac:dyDescent="0.2">
      <c r="A20" s="1">
        <v>45449</v>
      </c>
      <c r="B20">
        <v>277.04000000000002</v>
      </c>
      <c r="C20" s="6">
        <f t="shared" si="0"/>
        <v>2.5400000000000205</v>
      </c>
      <c r="D20">
        <f t="shared" si="1"/>
        <v>2.5400000000000205</v>
      </c>
      <c r="E20">
        <f t="shared" si="2"/>
        <v>0</v>
      </c>
      <c r="G20">
        <f t="shared" si="3"/>
        <v>0.80923076923076787</v>
      </c>
      <c r="H20">
        <f t="shared" si="4"/>
        <v>1.0446153846153834</v>
      </c>
      <c r="I20">
        <f t="shared" si="5"/>
        <v>0.77466863033873301</v>
      </c>
      <c r="J20">
        <f t="shared" si="6"/>
        <v>43.651452282157656</v>
      </c>
    </row>
    <row r="21" spans="1:10" x14ac:dyDescent="0.2">
      <c r="A21" s="1">
        <v>45450</v>
      </c>
      <c r="B21">
        <v>278.67</v>
      </c>
      <c r="C21" s="6">
        <f t="shared" si="0"/>
        <v>1.6299999999999955</v>
      </c>
      <c r="D21">
        <f t="shared" si="1"/>
        <v>1.6299999999999955</v>
      </c>
      <c r="E21">
        <f t="shared" si="2"/>
        <v>0</v>
      </c>
      <c r="G21">
        <f t="shared" si="3"/>
        <v>0.93461538461538285</v>
      </c>
      <c r="H21">
        <f t="shared" si="4"/>
        <v>0.92461538461538317</v>
      </c>
      <c r="I21">
        <f t="shared" si="5"/>
        <v>1.0108153078202993</v>
      </c>
      <c r="J21">
        <f t="shared" si="6"/>
        <v>50.268928423665692</v>
      </c>
    </row>
    <row r="22" spans="1:10" x14ac:dyDescent="0.2">
      <c r="A22" s="1">
        <v>45453</v>
      </c>
      <c r="B22">
        <v>275.04000000000002</v>
      </c>
      <c r="C22" s="6">
        <f t="shared" si="0"/>
        <v>-3.6299999999999955</v>
      </c>
      <c r="D22">
        <f t="shared" si="1"/>
        <v>0</v>
      </c>
      <c r="E22">
        <f t="shared" si="2"/>
        <v>3.6299999999999955</v>
      </c>
      <c r="G22">
        <f t="shared" si="3"/>
        <v>0.93461538461538285</v>
      </c>
      <c r="H22">
        <f t="shared" si="4"/>
        <v>1.0046153846153805</v>
      </c>
      <c r="I22">
        <f t="shared" si="5"/>
        <v>0.93032159264931291</v>
      </c>
      <c r="J22">
        <f t="shared" si="6"/>
        <v>48.195160650535556</v>
      </c>
    </row>
    <row r="23" spans="1:10" x14ac:dyDescent="0.2">
      <c r="A23" s="1">
        <v>45454</v>
      </c>
      <c r="B23">
        <v>274.67</v>
      </c>
      <c r="C23" s="6">
        <f t="shared" si="0"/>
        <v>-0.37000000000000455</v>
      </c>
      <c r="D23">
        <f t="shared" si="1"/>
        <v>0</v>
      </c>
      <c r="E23">
        <f t="shared" si="2"/>
        <v>0.37000000000000455</v>
      </c>
      <c r="G23">
        <f t="shared" si="3"/>
        <v>0.93461538461538285</v>
      </c>
      <c r="H23">
        <f t="shared" si="4"/>
        <v>1.0046153846153805</v>
      </c>
      <c r="I23">
        <f t="shared" si="5"/>
        <v>0.93032159264931291</v>
      </c>
      <c r="J23">
        <f t="shared" si="6"/>
        <v>48.195160650535556</v>
      </c>
    </row>
    <row r="24" spans="1:10" x14ac:dyDescent="0.2">
      <c r="A24" s="1">
        <v>45455</v>
      </c>
      <c r="B24">
        <v>270.32</v>
      </c>
      <c r="C24" s="6">
        <f t="shared" si="0"/>
        <v>-4.3500000000000227</v>
      </c>
      <c r="D24">
        <f t="shared" si="1"/>
        <v>0</v>
      </c>
      <c r="E24">
        <f t="shared" si="2"/>
        <v>4.3500000000000227</v>
      </c>
      <c r="G24">
        <f t="shared" si="3"/>
        <v>0.93461538461538285</v>
      </c>
      <c r="H24">
        <f t="shared" si="4"/>
        <v>1.2353846153846155</v>
      </c>
      <c r="I24">
        <f t="shared" si="5"/>
        <v>0.7565379825653783</v>
      </c>
      <c r="J24">
        <f t="shared" si="6"/>
        <v>43.069833392413983</v>
      </c>
    </row>
    <row r="25" spans="1:10" x14ac:dyDescent="0.2">
      <c r="A25" s="1">
        <v>45456</v>
      </c>
      <c r="B25">
        <v>271.19</v>
      </c>
      <c r="C25" s="6">
        <f t="shared" si="0"/>
        <v>0.87000000000000455</v>
      </c>
      <c r="D25">
        <f t="shared" si="1"/>
        <v>0.87000000000000455</v>
      </c>
      <c r="E25">
        <f t="shared" si="2"/>
        <v>0</v>
      </c>
      <c r="G25">
        <f t="shared" si="3"/>
        <v>0.9815384615384608</v>
      </c>
      <c r="H25">
        <f t="shared" si="4"/>
        <v>1.2353846153846155</v>
      </c>
      <c r="I25">
        <f t="shared" si="5"/>
        <v>0.79452054794520477</v>
      </c>
      <c r="J25">
        <f t="shared" si="6"/>
        <v>44.274809160305317</v>
      </c>
    </row>
    <row r="26" spans="1:10" x14ac:dyDescent="0.2">
      <c r="A26" s="1">
        <v>45457</v>
      </c>
      <c r="B26">
        <v>270.66000000000003</v>
      </c>
      <c r="C26" s="6">
        <f t="shared" si="0"/>
        <v>-0.52999999999997272</v>
      </c>
      <c r="D26">
        <f t="shared" si="1"/>
        <v>0</v>
      </c>
      <c r="E26">
        <f t="shared" si="2"/>
        <v>0.52999999999997272</v>
      </c>
      <c r="G26">
        <f t="shared" si="3"/>
        <v>0.9815384615384608</v>
      </c>
      <c r="H26">
        <f t="shared" si="4"/>
        <v>1.0061538461538448</v>
      </c>
      <c r="I26">
        <f t="shared" si="5"/>
        <v>0.97553516819571917</v>
      </c>
      <c r="J26">
        <f t="shared" si="6"/>
        <v>49.380804953560386</v>
      </c>
    </row>
    <row r="27" spans="1:10" x14ac:dyDescent="0.2">
      <c r="A27" s="1">
        <v>45460</v>
      </c>
      <c r="B27">
        <v>271.17</v>
      </c>
      <c r="C27" s="6">
        <f t="shared" si="0"/>
        <v>0.50999999999999091</v>
      </c>
      <c r="D27">
        <f t="shared" si="1"/>
        <v>0.50999999999999091</v>
      </c>
      <c r="E27">
        <f t="shared" si="2"/>
        <v>0</v>
      </c>
      <c r="G27">
        <f t="shared" si="3"/>
        <v>1.0207692307692293</v>
      </c>
      <c r="H27">
        <f t="shared" si="4"/>
        <v>0.8430769230769215</v>
      </c>
      <c r="I27">
        <f t="shared" si="5"/>
        <v>1.2107664233576647</v>
      </c>
      <c r="J27">
        <f t="shared" si="6"/>
        <v>54.766817994222052</v>
      </c>
    </row>
    <row r="28" spans="1:10" x14ac:dyDescent="0.2">
      <c r="A28" s="1">
        <v>45461</v>
      </c>
      <c r="B28">
        <v>273.62</v>
      </c>
      <c r="C28" s="6">
        <f t="shared" si="0"/>
        <v>2.4499999999999886</v>
      </c>
      <c r="D28">
        <f t="shared" si="1"/>
        <v>2.4499999999999886</v>
      </c>
      <c r="E28">
        <f t="shared" si="2"/>
        <v>0</v>
      </c>
      <c r="G28">
        <f t="shared" si="3"/>
        <v>1.0215384615384595</v>
      </c>
      <c r="H28">
        <f t="shared" si="4"/>
        <v>0.8430769230769215</v>
      </c>
      <c r="I28">
        <f t="shared" si="5"/>
        <v>1.2116788321167882</v>
      </c>
      <c r="J28">
        <f t="shared" si="6"/>
        <v>54.78547854785478</v>
      </c>
    </row>
    <row r="29" spans="1:10" x14ac:dyDescent="0.2">
      <c r="A29" s="1">
        <v>45463</v>
      </c>
      <c r="B29">
        <v>276.82</v>
      </c>
      <c r="C29" s="6">
        <f t="shared" si="0"/>
        <v>3.1999999999999886</v>
      </c>
      <c r="D29">
        <f t="shared" si="1"/>
        <v>3.1999999999999886</v>
      </c>
      <c r="E29">
        <f t="shared" si="2"/>
        <v>0</v>
      </c>
      <c r="G29">
        <f t="shared" si="3"/>
        <v>1.178461538461538</v>
      </c>
      <c r="H29">
        <f t="shared" si="4"/>
        <v>0.8430769230769215</v>
      </c>
      <c r="I29">
        <f t="shared" si="5"/>
        <v>1.3978102189781043</v>
      </c>
      <c r="J29">
        <f t="shared" si="6"/>
        <v>58.295281582952853</v>
      </c>
    </row>
    <row r="30" spans="1:10" x14ac:dyDescent="0.2">
      <c r="A30" s="1">
        <v>45464</v>
      </c>
      <c r="B30">
        <v>275.22000000000003</v>
      </c>
      <c r="C30" s="6">
        <f t="shared" si="0"/>
        <v>-1.5999999999999659</v>
      </c>
      <c r="D30">
        <f t="shared" si="1"/>
        <v>0</v>
      </c>
      <c r="E30">
        <f t="shared" si="2"/>
        <v>1.5999999999999659</v>
      </c>
      <c r="G30">
        <f t="shared" si="3"/>
        <v>1.178461538461538</v>
      </c>
      <c r="H30">
        <f t="shared" si="4"/>
        <v>0.80615384615384322</v>
      </c>
      <c r="I30">
        <f t="shared" si="5"/>
        <v>1.461832061068707</v>
      </c>
      <c r="J30">
        <f t="shared" si="6"/>
        <v>59.379844961240387</v>
      </c>
    </row>
    <row r="31" spans="1:10" x14ac:dyDescent="0.2">
      <c r="A31" s="1">
        <v>45467</v>
      </c>
      <c r="B31">
        <v>276.3</v>
      </c>
      <c r="C31" s="6">
        <f t="shared" si="0"/>
        <v>1.0799999999999841</v>
      </c>
      <c r="D31">
        <f t="shared" si="1"/>
        <v>1.0799999999999841</v>
      </c>
      <c r="E31">
        <f t="shared" si="2"/>
        <v>0</v>
      </c>
      <c r="G31">
        <f t="shared" si="3"/>
        <v>1.1046153846153812</v>
      </c>
      <c r="H31">
        <f t="shared" si="4"/>
        <v>0.80615384615384322</v>
      </c>
      <c r="I31">
        <f t="shared" si="5"/>
        <v>1.3702290076335886</v>
      </c>
      <c r="J31">
        <f t="shared" si="6"/>
        <v>57.80998389694043</v>
      </c>
    </row>
    <row r="32" spans="1:10" x14ac:dyDescent="0.2">
      <c r="A32" s="1">
        <v>45468</v>
      </c>
      <c r="B32">
        <v>273.52999999999997</v>
      </c>
      <c r="C32" s="6">
        <f t="shared" si="0"/>
        <v>-2.7700000000000387</v>
      </c>
      <c r="D32">
        <f t="shared" si="1"/>
        <v>0</v>
      </c>
      <c r="E32">
        <f t="shared" si="2"/>
        <v>2.7700000000000387</v>
      </c>
      <c r="G32">
        <f t="shared" si="3"/>
        <v>0.94461538461538253</v>
      </c>
      <c r="H32">
        <f t="shared" si="4"/>
        <v>1.0192307692307692</v>
      </c>
      <c r="I32">
        <f t="shared" si="5"/>
        <v>0.92679245283018674</v>
      </c>
      <c r="J32">
        <f t="shared" si="6"/>
        <v>48.10027418723066</v>
      </c>
    </row>
    <row r="33" spans="1:10" x14ac:dyDescent="0.2">
      <c r="A33" s="1">
        <v>45469</v>
      </c>
      <c r="B33">
        <v>273.60000000000002</v>
      </c>
      <c r="C33" s="6">
        <f t="shared" si="0"/>
        <v>7.0000000000050022E-2</v>
      </c>
      <c r="D33">
        <f t="shared" si="1"/>
        <v>7.0000000000050022E-2</v>
      </c>
      <c r="E33">
        <f t="shared" si="2"/>
        <v>0</v>
      </c>
      <c r="G33">
        <f t="shared" si="3"/>
        <v>0.7546153846153848</v>
      </c>
      <c r="H33">
        <f t="shared" si="4"/>
        <v>1.0192307692307692</v>
      </c>
      <c r="I33">
        <f t="shared" si="5"/>
        <v>0.7403773584905663</v>
      </c>
      <c r="J33">
        <f t="shared" si="6"/>
        <v>42.541196877710327</v>
      </c>
    </row>
    <row r="34" spans="1:10" x14ac:dyDescent="0.2">
      <c r="A34" s="1">
        <v>45470</v>
      </c>
      <c r="B34">
        <v>266.58999999999997</v>
      </c>
      <c r="C34" s="6">
        <f t="shared" si="0"/>
        <v>-7.0100000000000477</v>
      </c>
      <c r="D34">
        <f t="shared" si="1"/>
        <v>0</v>
      </c>
      <c r="E34">
        <f t="shared" si="2"/>
        <v>7.0100000000000477</v>
      </c>
      <c r="G34">
        <f t="shared" si="3"/>
        <v>0.6292307692307697</v>
      </c>
      <c r="H34">
        <f t="shared" si="4"/>
        <v>1.5584615384615421</v>
      </c>
      <c r="I34">
        <f t="shared" si="5"/>
        <v>0.40375123395853835</v>
      </c>
      <c r="J34">
        <f t="shared" si="6"/>
        <v>28.762306610407848</v>
      </c>
    </row>
    <row r="35" spans="1:10" x14ac:dyDescent="0.2">
      <c r="A35" s="1">
        <v>45471</v>
      </c>
      <c r="B35">
        <v>262.47000000000003</v>
      </c>
      <c r="C35" s="6">
        <f t="shared" si="0"/>
        <v>-4.1199999999999477</v>
      </c>
      <c r="D35">
        <f t="shared" si="1"/>
        <v>0</v>
      </c>
      <c r="E35">
        <f t="shared" si="2"/>
        <v>4.1199999999999477</v>
      </c>
      <c r="G35">
        <f t="shared" si="3"/>
        <v>0.6292307692307697</v>
      </c>
      <c r="H35">
        <f t="shared" si="4"/>
        <v>1.5961538461538463</v>
      </c>
      <c r="I35">
        <f t="shared" si="5"/>
        <v>0.39421686746987977</v>
      </c>
      <c r="J35">
        <f t="shared" si="6"/>
        <v>28.275146906325631</v>
      </c>
    </row>
    <row r="36" spans="1:10" x14ac:dyDescent="0.2">
      <c r="A36" s="1">
        <v>45474</v>
      </c>
      <c r="B36">
        <v>263.24</v>
      </c>
      <c r="C36" s="6">
        <f t="shared" si="0"/>
        <v>0.76999999999998181</v>
      </c>
      <c r="D36">
        <f t="shared" si="1"/>
        <v>0.76999999999998181</v>
      </c>
      <c r="E36">
        <f t="shared" si="2"/>
        <v>0</v>
      </c>
      <c r="G36">
        <f t="shared" si="3"/>
        <v>0.68846153846153757</v>
      </c>
      <c r="H36">
        <f t="shared" si="4"/>
        <v>1.5676923076923073</v>
      </c>
      <c r="I36">
        <f t="shared" si="5"/>
        <v>0.43915603532875325</v>
      </c>
      <c r="J36">
        <f t="shared" si="6"/>
        <v>30.51483123082167</v>
      </c>
    </row>
    <row r="37" spans="1:10" x14ac:dyDescent="0.2">
      <c r="A37" s="1">
        <v>45475</v>
      </c>
      <c r="B37">
        <v>268.23</v>
      </c>
      <c r="C37" s="6">
        <f t="shared" si="0"/>
        <v>4.9900000000000091</v>
      </c>
      <c r="D37">
        <f t="shared" si="1"/>
        <v>4.9900000000000091</v>
      </c>
      <c r="E37">
        <f t="shared" si="2"/>
        <v>0</v>
      </c>
      <c r="G37">
        <f t="shared" si="3"/>
        <v>1.0723076923076922</v>
      </c>
      <c r="H37">
        <f t="shared" si="4"/>
        <v>1.233076923076921</v>
      </c>
      <c r="I37">
        <f t="shared" si="5"/>
        <v>0.86961946350592778</v>
      </c>
      <c r="J37">
        <f t="shared" si="6"/>
        <v>46.513179846513218</v>
      </c>
    </row>
    <row r="38" spans="1:10" x14ac:dyDescent="0.2">
      <c r="A38" s="1">
        <v>45476</v>
      </c>
      <c r="B38">
        <v>268.99</v>
      </c>
      <c r="C38" s="6">
        <f t="shared" si="0"/>
        <v>0.75999999999999091</v>
      </c>
      <c r="D38">
        <f t="shared" si="1"/>
        <v>0.75999999999999091</v>
      </c>
      <c r="E38">
        <f t="shared" si="2"/>
        <v>0</v>
      </c>
      <c r="G38">
        <f t="shared" si="3"/>
        <v>1.0638461538461526</v>
      </c>
      <c r="H38">
        <f t="shared" si="4"/>
        <v>1.233076923076921</v>
      </c>
      <c r="I38">
        <f t="shared" si="5"/>
        <v>0.86275733000623878</v>
      </c>
      <c r="J38">
        <f t="shared" si="6"/>
        <v>46.316141995981262</v>
      </c>
    </row>
    <row r="39" spans="1:10" x14ac:dyDescent="0.2">
      <c r="A39" s="1">
        <v>45478</v>
      </c>
      <c r="B39">
        <v>270.36</v>
      </c>
      <c r="C39" s="6">
        <f t="shared" si="0"/>
        <v>1.3700000000000045</v>
      </c>
      <c r="D39">
        <f t="shared" si="1"/>
        <v>1.3700000000000045</v>
      </c>
      <c r="E39">
        <f t="shared" si="2"/>
        <v>0</v>
      </c>
      <c r="G39">
        <f t="shared" si="3"/>
        <v>1.1692307692307684</v>
      </c>
      <c r="H39">
        <f t="shared" si="4"/>
        <v>1.1923076923076923</v>
      </c>
      <c r="I39">
        <f t="shared" si="5"/>
        <v>0.98064516129032187</v>
      </c>
      <c r="J39">
        <f t="shared" si="6"/>
        <v>49.511400651465785</v>
      </c>
    </row>
    <row r="40" spans="1:10" x14ac:dyDescent="0.2">
      <c r="A40" s="1">
        <v>45481</v>
      </c>
      <c r="B40">
        <v>266.39999999999998</v>
      </c>
      <c r="C40" s="6">
        <f t="shared" si="0"/>
        <v>-3.9600000000000364</v>
      </c>
      <c r="D40">
        <f t="shared" si="1"/>
        <v>0</v>
      </c>
      <c r="E40">
        <f t="shared" si="2"/>
        <v>3.9600000000000364</v>
      </c>
      <c r="G40">
        <f t="shared" si="3"/>
        <v>1.1299999999999999</v>
      </c>
      <c r="H40">
        <f t="shared" si="4"/>
        <v>1.4969230769230797</v>
      </c>
      <c r="I40">
        <f t="shared" si="5"/>
        <v>0.75488180883864187</v>
      </c>
      <c r="J40">
        <f t="shared" si="6"/>
        <v>43.016105417276677</v>
      </c>
    </row>
    <row r="41" spans="1:10" x14ac:dyDescent="0.2">
      <c r="A41" s="1">
        <v>45482</v>
      </c>
      <c r="B41">
        <v>265.44</v>
      </c>
      <c r="C41" s="6">
        <f t="shared" si="0"/>
        <v>-0.95999999999997954</v>
      </c>
      <c r="D41">
        <f t="shared" si="1"/>
        <v>0</v>
      </c>
      <c r="E41">
        <f t="shared" si="2"/>
        <v>0.95999999999997954</v>
      </c>
      <c r="G41">
        <f t="shared" si="3"/>
        <v>0.94153846153846221</v>
      </c>
      <c r="H41">
        <f t="shared" si="4"/>
        <v>1.570769230769232</v>
      </c>
      <c r="I41">
        <f t="shared" si="5"/>
        <v>0.59941234084231143</v>
      </c>
      <c r="J41">
        <f t="shared" si="6"/>
        <v>37.477036129822409</v>
      </c>
    </row>
    <row r="42" spans="1:10" x14ac:dyDescent="0.2">
      <c r="A42" s="1">
        <v>45483</v>
      </c>
      <c r="B42">
        <v>263</v>
      </c>
      <c r="C42" s="6">
        <f t="shared" si="0"/>
        <v>-2.4399999999999977</v>
      </c>
      <c r="D42">
        <f t="shared" si="1"/>
        <v>0</v>
      </c>
      <c r="E42">
        <f t="shared" si="2"/>
        <v>2.4399999999999977</v>
      </c>
      <c r="G42">
        <f t="shared" si="3"/>
        <v>0.69538461538461693</v>
      </c>
      <c r="H42">
        <f t="shared" si="4"/>
        <v>1.7584615384615394</v>
      </c>
      <c r="I42">
        <f t="shared" si="5"/>
        <v>0.39545056867891581</v>
      </c>
      <c r="J42">
        <f t="shared" si="6"/>
        <v>28.338557993730447</v>
      </c>
    </row>
    <row r="43" spans="1:10" x14ac:dyDescent="0.2">
      <c r="A43" s="1">
        <v>45484</v>
      </c>
      <c r="B43">
        <v>262.55</v>
      </c>
      <c r="C43" s="6">
        <f t="shared" si="0"/>
        <v>-0.44999999999998863</v>
      </c>
      <c r="D43">
        <f t="shared" si="1"/>
        <v>0</v>
      </c>
      <c r="E43">
        <f t="shared" si="2"/>
        <v>0.44999999999998863</v>
      </c>
      <c r="G43">
        <f t="shared" si="3"/>
        <v>0.69538461538461693</v>
      </c>
      <c r="H43">
        <f t="shared" si="4"/>
        <v>1.6700000000000028</v>
      </c>
      <c r="I43">
        <f t="shared" si="5"/>
        <v>0.41639797328420103</v>
      </c>
      <c r="J43">
        <f t="shared" si="6"/>
        <v>29.398373983739859</v>
      </c>
    </row>
    <row r="44" spans="1:10" x14ac:dyDescent="0.2">
      <c r="A44" s="1">
        <v>45485</v>
      </c>
      <c r="B44">
        <v>265.74</v>
      </c>
      <c r="C44" s="6">
        <f t="shared" si="0"/>
        <v>3.1899999999999977</v>
      </c>
      <c r="D44">
        <f t="shared" si="1"/>
        <v>3.1899999999999977</v>
      </c>
      <c r="E44">
        <f t="shared" si="2"/>
        <v>0</v>
      </c>
      <c r="G44">
        <f t="shared" si="3"/>
        <v>0.85769230769231031</v>
      </c>
      <c r="H44">
        <f t="shared" si="4"/>
        <v>1.6700000000000028</v>
      </c>
      <c r="I44">
        <f t="shared" si="5"/>
        <v>0.51358820819898732</v>
      </c>
      <c r="J44">
        <f t="shared" si="6"/>
        <v>33.931832014607451</v>
      </c>
    </row>
    <row r="45" spans="1:10" x14ac:dyDescent="0.2">
      <c r="A45" s="1">
        <v>45488</v>
      </c>
      <c r="B45">
        <v>268.45</v>
      </c>
      <c r="C45" s="6">
        <f t="shared" si="0"/>
        <v>2.7099999999999795</v>
      </c>
      <c r="D45">
        <f t="shared" si="1"/>
        <v>2.7099999999999795</v>
      </c>
      <c r="E45">
        <f t="shared" si="2"/>
        <v>0</v>
      </c>
      <c r="G45">
        <f t="shared" si="3"/>
        <v>1.0661538461538471</v>
      </c>
      <c r="H45">
        <f t="shared" si="4"/>
        <v>1.4569230769230768</v>
      </c>
      <c r="I45">
        <f t="shared" si="5"/>
        <v>0.73178458289334813</v>
      </c>
      <c r="J45">
        <f t="shared" si="6"/>
        <v>42.256097560975633</v>
      </c>
    </row>
    <row r="46" spans="1:10" x14ac:dyDescent="0.2">
      <c r="A46" s="1">
        <v>45489</v>
      </c>
      <c r="B46">
        <v>269.25</v>
      </c>
      <c r="C46" s="6">
        <f t="shared" si="0"/>
        <v>0.80000000000001137</v>
      </c>
      <c r="D46">
        <f t="shared" si="1"/>
        <v>0.80000000000001137</v>
      </c>
      <c r="E46">
        <f t="shared" si="2"/>
        <v>0</v>
      </c>
      <c r="G46">
        <f t="shared" si="3"/>
        <v>1.1223076923076905</v>
      </c>
      <c r="H46">
        <f t="shared" si="4"/>
        <v>1.4569230769230768</v>
      </c>
      <c r="I46">
        <f t="shared" si="5"/>
        <v>0.77032734952481396</v>
      </c>
      <c r="J46">
        <f t="shared" si="6"/>
        <v>43.513271696987729</v>
      </c>
    </row>
    <row r="47" spans="1:10" x14ac:dyDescent="0.2">
      <c r="A47" s="1">
        <v>45490</v>
      </c>
      <c r="B47">
        <v>272.7</v>
      </c>
      <c r="C47" s="6">
        <f t="shared" si="0"/>
        <v>3.4499999999999886</v>
      </c>
      <c r="D47">
        <f t="shared" si="1"/>
        <v>3.4499999999999886</v>
      </c>
      <c r="E47">
        <f t="shared" si="2"/>
        <v>0</v>
      </c>
      <c r="G47">
        <f t="shared" si="3"/>
        <v>1.3876923076923049</v>
      </c>
      <c r="H47">
        <f t="shared" si="4"/>
        <v>0.91769230769230381</v>
      </c>
      <c r="I47">
        <f t="shared" si="5"/>
        <v>1.5121542330259883</v>
      </c>
      <c r="J47">
        <f t="shared" si="6"/>
        <v>60.193526860193586</v>
      </c>
    </row>
    <row r="48" spans="1:10" x14ac:dyDescent="0.2">
      <c r="A48" s="1">
        <v>45491</v>
      </c>
      <c r="B48">
        <v>269.14999999999998</v>
      </c>
      <c r="C48" s="6">
        <f t="shared" si="0"/>
        <v>-3.5500000000000114</v>
      </c>
      <c r="D48">
        <f t="shared" si="1"/>
        <v>0</v>
      </c>
      <c r="E48">
        <f t="shared" si="2"/>
        <v>3.5500000000000114</v>
      </c>
      <c r="G48">
        <f t="shared" si="3"/>
        <v>1.3876923076923049</v>
      </c>
      <c r="H48">
        <f t="shared" si="4"/>
        <v>0.87384615384615494</v>
      </c>
      <c r="I48">
        <f t="shared" si="5"/>
        <v>1.5880281690140794</v>
      </c>
      <c r="J48">
        <f t="shared" si="6"/>
        <v>61.360544217687</v>
      </c>
    </row>
    <row r="49" spans="1:10" x14ac:dyDescent="0.2">
      <c r="A49" s="1">
        <v>45492</v>
      </c>
      <c r="B49">
        <v>265.45999999999998</v>
      </c>
      <c r="C49" s="6">
        <f t="shared" si="0"/>
        <v>-3.6899999999999977</v>
      </c>
      <c r="D49">
        <f t="shared" si="1"/>
        <v>0</v>
      </c>
      <c r="E49">
        <f t="shared" si="2"/>
        <v>3.6899999999999977</v>
      </c>
      <c r="G49">
        <f t="shared" si="3"/>
        <v>1.328461538461537</v>
      </c>
      <c r="H49">
        <f t="shared" si="4"/>
        <v>1.1576923076923085</v>
      </c>
      <c r="I49">
        <f t="shared" si="5"/>
        <v>1.1475083056478386</v>
      </c>
      <c r="J49">
        <f t="shared" si="6"/>
        <v>53.434405940594019</v>
      </c>
    </row>
    <row r="50" spans="1:10" x14ac:dyDescent="0.2">
      <c r="A50" s="1">
        <v>45495</v>
      </c>
      <c r="B50">
        <v>267.70999999999998</v>
      </c>
      <c r="C50" s="6">
        <f t="shared" si="0"/>
        <v>2.25</v>
      </c>
      <c r="D50">
        <f t="shared" si="1"/>
        <v>2.25</v>
      </c>
      <c r="E50">
        <f t="shared" si="2"/>
        <v>0</v>
      </c>
      <c r="G50">
        <f t="shared" si="3"/>
        <v>1.1176923076923055</v>
      </c>
      <c r="H50">
        <f t="shared" si="4"/>
        <v>1.1576923076923085</v>
      </c>
      <c r="I50">
        <f t="shared" si="5"/>
        <v>0.96544850498338619</v>
      </c>
      <c r="J50">
        <f t="shared" si="6"/>
        <v>49.121027721433336</v>
      </c>
    </row>
    <row r="51" spans="1:10" x14ac:dyDescent="0.2">
      <c r="A51" s="1">
        <v>45496</v>
      </c>
      <c r="B51">
        <v>264.79000000000002</v>
      </c>
      <c r="C51" s="6">
        <f t="shared" si="0"/>
        <v>-2.9199999999999591</v>
      </c>
      <c r="D51">
        <f t="shared" si="1"/>
        <v>0</v>
      </c>
      <c r="E51">
        <f t="shared" si="2"/>
        <v>2.9199999999999591</v>
      </c>
      <c r="G51">
        <f t="shared" si="3"/>
        <v>1.0592307692307679</v>
      </c>
      <c r="H51">
        <f t="shared" si="4"/>
        <v>1.38230769230769</v>
      </c>
      <c r="I51">
        <f t="shared" si="5"/>
        <v>0.76627712854757957</v>
      </c>
      <c r="J51">
        <f t="shared" si="6"/>
        <v>43.383742911153128</v>
      </c>
    </row>
    <row r="52" spans="1:10" x14ac:dyDescent="0.2">
      <c r="A52" s="1">
        <v>45497</v>
      </c>
      <c r="B52">
        <v>254.17</v>
      </c>
      <c r="C52" s="6">
        <f t="shared" si="0"/>
        <v>-10.620000000000033</v>
      </c>
      <c r="D52">
        <f t="shared" si="1"/>
        <v>0</v>
      </c>
      <c r="E52">
        <f t="shared" si="2"/>
        <v>10.620000000000033</v>
      </c>
      <c r="G52">
        <f t="shared" si="3"/>
        <v>0.95384615384615212</v>
      </c>
      <c r="H52">
        <f t="shared" si="4"/>
        <v>2.1992307692307693</v>
      </c>
      <c r="I52">
        <f t="shared" si="5"/>
        <v>0.4337180832458894</v>
      </c>
      <c r="J52">
        <f t="shared" si="6"/>
        <v>30.251280800195133</v>
      </c>
    </row>
    <row r="53" spans="1:10" x14ac:dyDescent="0.2">
      <c r="A53" s="1">
        <v>45498</v>
      </c>
      <c r="B53">
        <v>253.74</v>
      </c>
      <c r="C53" s="6">
        <f t="shared" si="0"/>
        <v>-0.4299999999999784</v>
      </c>
      <c r="D53">
        <f t="shared" si="1"/>
        <v>0</v>
      </c>
      <c r="E53">
        <f t="shared" si="2"/>
        <v>0.4299999999999784</v>
      </c>
      <c r="G53">
        <f t="shared" si="3"/>
        <v>0.95384615384615212</v>
      </c>
      <c r="H53">
        <f t="shared" si="4"/>
        <v>1.9276923076923036</v>
      </c>
      <c r="I53">
        <f t="shared" si="5"/>
        <v>0.49481245011971287</v>
      </c>
      <c r="J53">
        <f t="shared" si="6"/>
        <v>33.101975440469843</v>
      </c>
    </row>
    <row r="54" spans="1:10" x14ac:dyDescent="0.2">
      <c r="A54" s="1">
        <v>45499</v>
      </c>
      <c r="B54">
        <v>259.45999999999998</v>
      </c>
      <c r="C54" s="6">
        <f t="shared" si="0"/>
        <v>5.7199999999999704</v>
      </c>
      <c r="D54">
        <f t="shared" si="1"/>
        <v>5.7199999999999704</v>
      </c>
      <c r="E54">
        <f t="shared" si="2"/>
        <v>0</v>
      </c>
      <c r="G54">
        <f t="shared" si="3"/>
        <v>1.3938461538461497</v>
      </c>
      <c r="H54">
        <f t="shared" si="4"/>
        <v>1.8538461538461513</v>
      </c>
      <c r="I54">
        <f t="shared" si="5"/>
        <v>0.75186721991701133</v>
      </c>
      <c r="J54">
        <f t="shared" si="6"/>
        <v>42.918048318332509</v>
      </c>
    </row>
    <row r="55" spans="1:10" x14ac:dyDescent="0.2">
      <c r="A55" s="1">
        <v>45502</v>
      </c>
      <c r="B55">
        <v>261.60000000000002</v>
      </c>
      <c r="C55" s="6">
        <f t="shared" si="0"/>
        <v>2.1400000000000432</v>
      </c>
      <c r="D55">
        <f t="shared" si="1"/>
        <v>2.1400000000000432</v>
      </c>
      <c r="E55">
        <f t="shared" si="2"/>
        <v>0</v>
      </c>
      <c r="G55">
        <f t="shared" si="3"/>
        <v>1.5584615384615377</v>
      </c>
      <c r="H55">
        <f t="shared" si="4"/>
        <v>1.6661538461538437</v>
      </c>
      <c r="I55">
        <f t="shared" si="5"/>
        <v>0.93536472760849587</v>
      </c>
      <c r="J55">
        <f t="shared" si="6"/>
        <v>48.330152671755755</v>
      </c>
    </row>
    <row r="56" spans="1:10" x14ac:dyDescent="0.2">
      <c r="A56" s="1">
        <v>45503</v>
      </c>
      <c r="B56">
        <v>263.10000000000002</v>
      </c>
      <c r="C56" s="6">
        <f t="shared" si="0"/>
        <v>1.5</v>
      </c>
      <c r="D56">
        <f t="shared" si="1"/>
        <v>1.5</v>
      </c>
      <c r="E56">
        <f t="shared" si="2"/>
        <v>0</v>
      </c>
      <c r="G56">
        <f t="shared" si="3"/>
        <v>1.6738461538461531</v>
      </c>
      <c r="H56">
        <f t="shared" si="4"/>
        <v>1.63153846153846</v>
      </c>
      <c r="I56">
        <f t="shared" si="5"/>
        <v>1.0259311645450264</v>
      </c>
      <c r="J56">
        <f t="shared" si="6"/>
        <v>50.6399813823598</v>
      </c>
    </row>
    <row r="57" spans="1:10" x14ac:dyDescent="0.2">
      <c r="A57" s="1">
        <v>45504</v>
      </c>
      <c r="B57">
        <v>265.67</v>
      </c>
      <c r="C57" s="6">
        <f t="shared" si="0"/>
        <v>2.5699999999999932</v>
      </c>
      <c r="D57">
        <f t="shared" si="1"/>
        <v>2.5699999999999932</v>
      </c>
      <c r="E57">
        <f t="shared" si="2"/>
        <v>0</v>
      </c>
      <c r="G57">
        <f t="shared" si="3"/>
        <v>1.6261538461538452</v>
      </c>
      <c r="H57">
        <f t="shared" si="4"/>
        <v>1.63153846153846</v>
      </c>
      <c r="I57">
        <f t="shared" si="5"/>
        <v>0.99669966996699699</v>
      </c>
      <c r="J57">
        <f t="shared" si="6"/>
        <v>49.917355371900832</v>
      </c>
    </row>
    <row r="58" spans="1:10" x14ac:dyDescent="0.2">
      <c r="A58" s="1">
        <v>45505</v>
      </c>
      <c r="B58">
        <v>265.93</v>
      </c>
      <c r="C58" s="6">
        <f t="shared" si="0"/>
        <v>0.25999999999999091</v>
      </c>
      <c r="D58">
        <f t="shared" si="1"/>
        <v>0.25999999999999091</v>
      </c>
      <c r="E58">
        <f t="shared" si="2"/>
        <v>0</v>
      </c>
      <c r="G58">
        <f t="shared" si="3"/>
        <v>1.4376923076923076</v>
      </c>
      <c r="H58">
        <f t="shared" si="4"/>
        <v>1.63153846153846</v>
      </c>
      <c r="I58">
        <f t="shared" si="5"/>
        <v>0.88118811881188197</v>
      </c>
      <c r="J58">
        <f t="shared" si="6"/>
        <v>46.842105263157919</v>
      </c>
    </row>
    <row r="59" spans="1:10" x14ac:dyDescent="0.2">
      <c r="A59" s="1">
        <v>45506</v>
      </c>
      <c r="B59">
        <v>266.58</v>
      </c>
      <c r="C59" s="6">
        <f t="shared" si="0"/>
        <v>0.64999999999997726</v>
      </c>
      <c r="D59">
        <f t="shared" si="1"/>
        <v>0.64999999999997726</v>
      </c>
      <c r="E59">
        <f t="shared" si="2"/>
        <v>0</v>
      </c>
      <c r="G59">
        <f t="shared" si="3"/>
        <v>1.4261538461538434</v>
      </c>
      <c r="H59">
        <f t="shared" si="4"/>
        <v>1.63153846153846</v>
      </c>
      <c r="I59">
        <f t="shared" si="5"/>
        <v>0.87411598302687321</v>
      </c>
      <c r="J59">
        <f t="shared" si="6"/>
        <v>46.641509433962241</v>
      </c>
    </row>
    <row r="60" spans="1:10" x14ac:dyDescent="0.2">
      <c r="A60" s="1">
        <v>45509</v>
      </c>
      <c r="B60">
        <v>256.44</v>
      </c>
      <c r="C60" s="6">
        <f t="shared" si="0"/>
        <v>-10.139999999999986</v>
      </c>
      <c r="D60">
        <f t="shared" si="1"/>
        <v>0</v>
      </c>
      <c r="E60">
        <f t="shared" si="2"/>
        <v>10.139999999999986</v>
      </c>
      <c r="G60">
        <f t="shared" si="3"/>
        <v>1.1607692307692288</v>
      </c>
      <c r="H60">
        <f t="shared" si="4"/>
        <v>2.4115384615384587</v>
      </c>
      <c r="I60">
        <f t="shared" si="5"/>
        <v>0.48133971291866001</v>
      </c>
      <c r="J60">
        <f t="shared" si="6"/>
        <v>32.493540051679574</v>
      </c>
    </row>
    <row r="61" spans="1:10" x14ac:dyDescent="0.2">
      <c r="A61" s="1">
        <v>45510</v>
      </c>
      <c r="B61">
        <v>258.26</v>
      </c>
      <c r="C61" s="6">
        <f t="shared" si="0"/>
        <v>1.8199999999999932</v>
      </c>
      <c r="D61">
        <f t="shared" si="1"/>
        <v>1.8199999999999932</v>
      </c>
      <c r="E61">
        <f t="shared" si="2"/>
        <v>0</v>
      </c>
      <c r="G61">
        <f t="shared" si="3"/>
        <v>1.3007692307692282</v>
      </c>
      <c r="H61">
        <f t="shared" si="4"/>
        <v>2.1384615384615349</v>
      </c>
      <c r="I61">
        <f t="shared" si="5"/>
        <v>0.60827338129496389</v>
      </c>
      <c r="J61">
        <f t="shared" si="6"/>
        <v>37.821516439275328</v>
      </c>
    </row>
    <row r="62" spans="1:10" x14ac:dyDescent="0.2">
      <c r="A62" s="1">
        <v>45511</v>
      </c>
      <c r="B62">
        <v>256.52</v>
      </c>
      <c r="C62" s="6">
        <f t="shared" si="0"/>
        <v>-1.7400000000000091</v>
      </c>
      <c r="D62">
        <f t="shared" si="1"/>
        <v>0</v>
      </c>
      <c r="E62">
        <f t="shared" si="2"/>
        <v>1.7400000000000091</v>
      </c>
      <c r="G62">
        <f t="shared" si="3"/>
        <v>1.3007692307692282</v>
      </c>
      <c r="H62">
        <f t="shared" si="4"/>
        <v>1.9884615384615358</v>
      </c>
      <c r="I62">
        <f t="shared" si="5"/>
        <v>0.65415860735009634</v>
      </c>
      <c r="J62">
        <f t="shared" si="6"/>
        <v>39.546304957904567</v>
      </c>
    </row>
    <row r="63" spans="1:10" x14ac:dyDescent="0.2">
      <c r="A63" s="1">
        <v>45512</v>
      </c>
      <c r="B63">
        <v>259.83</v>
      </c>
      <c r="C63" s="6">
        <f t="shared" si="0"/>
        <v>3.3100000000000023</v>
      </c>
      <c r="D63">
        <f t="shared" si="1"/>
        <v>3.3100000000000023</v>
      </c>
      <c r="E63">
        <f t="shared" si="2"/>
        <v>0</v>
      </c>
      <c r="G63">
        <f t="shared" si="3"/>
        <v>1.38230769230769</v>
      </c>
      <c r="H63">
        <f t="shared" si="4"/>
        <v>1.9884615384615358</v>
      </c>
      <c r="I63">
        <f t="shared" si="5"/>
        <v>0.69516441005802687</v>
      </c>
      <c r="J63">
        <f t="shared" si="6"/>
        <v>41.008671839342753</v>
      </c>
    </row>
    <row r="64" spans="1:10" x14ac:dyDescent="0.2">
      <c r="A64" s="1">
        <v>45513</v>
      </c>
      <c r="B64">
        <v>259.76</v>
      </c>
      <c r="C64" s="6">
        <f t="shared" si="0"/>
        <v>-6.9999999999993179E-2</v>
      </c>
      <c r="D64">
        <f t="shared" si="1"/>
        <v>0</v>
      </c>
      <c r="E64">
        <f t="shared" si="2"/>
        <v>6.9999999999993179E-2</v>
      </c>
      <c r="G64">
        <f t="shared" si="3"/>
        <v>1.38230769230769</v>
      </c>
      <c r="H64">
        <f t="shared" si="4"/>
        <v>1.7692307692307692</v>
      </c>
      <c r="I64">
        <f t="shared" si="5"/>
        <v>0.78130434782608571</v>
      </c>
      <c r="J64">
        <f t="shared" si="6"/>
        <v>43.86136197217472</v>
      </c>
    </row>
    <row r="65" spans="1:10" x14ac:dyDescent="0.2">
      <c r="A65" s="1">
        <v>45516</v>
      </c>
      <c r="B65">
        <v>259.89</v>
      </c>
      <c r="C65" s="6">
        <f t="shared" si="0"/>
        <v>0.12999999999999545</v>
      </c>
      <c r="D65">
        <f t="shared" si="1"/>
        <v>0.12999999999999545</v>
      </c>
      <c r="E65">
        <f t="shared" si="2"/>
        <v>0</v>
      </c>
      <c r="G65">
        <f t="shared" si="3"/>
        <v>1.3923076923076896</v>
      </c>
      <c r="H65">
        <f t="shared" si="4"/>
        <v>0.95230769230768975</v>
      </c>
      <c r="I65">
        <f t="shared" si="5"/>
        <v>1.4620355411954777</v>
      </c>
      <c r="J65">
        <f t="shared" si="6"/>
        <v>59.383202099737552</v>
      </c>
    </row>
    <row r="66" spans="1:10" x14ac:dyDescent="0.2">
      <c r="A66" s="1">
        <v>45517</v>
      </c>
      <c r="B66">
        <v>260.13</v>
      </c>
      <c r="C66" s="6">
        <f t="shared" si="0"/>
        <v>0.24000000000000909</v>
      </c>
      <c r="D66">
        <f t="shared" si="1"/>
        <v>0.24000000000000909</v>
      </c>
      <c r="E66">
        <f t="shared" si="2"/>
        <v>0</v>
      </c>
      <c r="G66">
        <f t="shared" si="3"/>
        <v>1.4107692307692288</v>
      </c>
      <c r="H66">
        <f t="shared" si="4"/>
        <v>0.91923076923076841</v>
      </c>
      <c r="I66">
        <f t="shared" si="5"/>
        <v>1.5347280334728026</v>
      </c>
      <c r="J66">
        <f t="shared" si="6"/>
        <v>60.54803565533178</v>
      </c>
    </row>
    <row r="67" spans="1:10" x14ac:dyDescent="0.2">
      <c r="A67" s="1">
        <v>45518</v>
      </c>
      <c r="B67">
        <v>261.14</v>
      </c>
      <c r="C67" s="6">
        <f t="shared" si="0"/>
        <v>1.0099999999999909</v>
      </c>
      <c r="D67">
        <f t="shared" si="1"/>
        <v>1.0099999999999909</v>
      </c>
      <c r="E67">
        <f t="shared" si="2"/>
        <v>0</v>
      </c>
      <c r="G67">
        <f t="shared" si="3"/>
        <v>1.0484615384615381</v>
      </c>
      <c r="H67">
        <f t="shared" si="4"/>
        <v>0.91923076923076841</v>
      </c>
      <c r="I67">
        <f t="shared" si="5"/>
        <v>1.1405857740585781</v>
      </c>
      <c r="J67">
        <f t="shared" si="6"/>
        <v>53.283815480844417</v>
      </c>
    </row>
    <row r="68" spans="1:10" x14ac:dyDescent="0.2">
      <c r="A68" s="1">
        <v>45519</v>
      </c>
      <c r="B68">
        <v>266.8</v>
      </c>
      <c r="C68" s="6">
        <f t="shared" ref="C68:C131" si="7">B68-B67</f>
        <v>5.660000000000025</v>
      </c>
      <c r="D68">
        <f t="shared" ref="D68:D131" si="8">IF(C68&gt;0,C68,0)</f>
        <v>5.660000000000025</v>
      </c>
      <c r="E68">
        <f t="shared" ref="E68:E131" si="9">IF(C68&lt;0, ABS(C68), 0)</f>
        <v>0</v>
      </c>
      <c r="G68">
        <f t="shared" si="3"/>
        <v>1.3192307692307674</v>
      </c>
      <c r="H68">
        <f t="shared" si="4"/>
        <v>0.91923076923076841</v>
      </c>
      <c r="I68">
        <f t="shared" si="5"/>
        <v>1.4351464435146437</v>
      </c>
      <c r="J68">
        <f t="shared" si="6"/>
        <v>58.934707903780058</v>
      </c>
    </row>
    <row r="69" spans="1:10" x14ac:dyDescent="0.2">
      <c r="A69" s="1">
        <v>45520</v>
      </c>
      <c r="B69">
        <v>267.38</v>
      </c>
      <c r="C69" s="6">
        <f t="shared" si="7"/>
        <v>0.57999999999998408</v>
      </c>
      <c r="D69">
        <f t="shared" si="8"/>
        <v>0.57999999999998408</v>
      </c>
      <c r="E69">
        <f t="shared" si="9"/>
        <v>0</v>
      </c>
      <c r="G69">
        <f t="shared" si="3"/>
        <v>1.2484615384615354</v>
      </c>
      <c r="H69">
        <f t="shared" si="4"/>
        <v>0.91923076923076841</v>
      </c>
      <c r="I69">
        <f t="shared" si="5"/>
        <v>1.3581589958158975</v>
      </c>
      <c r="J69">
        <f t="shared" si="6"/>
        <v>57.594038325053198</v>
      </c>
    </row>
    <row r="70" spans="1:10" x14ac:dyDescent="0.2">
      <c r="A70" s="1">
        <v>45523</v>
      </c>
      <c r="B70">
        <v>266.47000000000003</v>
      </c>
      <c r="C70" s="6">
        <f t="shared" si="7"/>
        <v>-0.90999999999996817</v>
      </c>
      <c r="D70">
        <f t="shared" si="8"/>
        <v>0</v>
      </c>
      <c r="E70">
        <f t="shared" si="9"/>
        <v>0.90999999999996817</v>
      </c>
      <c r="G70">
        <f t="shared" si="3"/>
        <v>1.0507692307692282</v>
      </c>
      <c r="H70">
        <f t="shared" si="4"/>
        <v>0.98923076923076592</v>
      </c>
      <c r="I70">
        <f t="shared" si="5"/>
        <v>1.0622083981337491</v>
      </c>
      <c r="J70">
        <f t="shared" si="6"/>
        <v>51.508295625942708</v>
      </c>
    </row>
    <row r="71" spans="1:10" x14ac:dyDescent="0.2">
      <c r="A71" s="1">
        <v>45524</v>
      </c>
      <c r="B71">
        <v>268.04000000000002</v>
      </c>
      <c r="C71" s="6">
        <f t="shared" si="7"/>
        <v>1.5699999999999932</v>
      </c>
      <c r="D71">
        <f t="shared" si="8"/>
        <v>1.5699999999999932</v>
      </c>
      <c r="E71">
        <f t="shared" si="9"/>
        <v>0</v>
      </c>
      <c r="G71">
        <f t="shared" si="3"/>
        <v>1.1515384615384592</v>
      </c>
      <c r="H71">
        <f t="shared" si="4"/>
        <v>0.98923076923076592</v>
      </c>
      <c r="I71">
        <f t="shared" si="5"/>
        <v>1.1640746500777621</v>
      </c>
      <c r="J71">
        <f t="shared" si="6"/>
        <v>53.790873158462126</v>
      </c>
    </row>
    <row r="72" spans="1:10" x14ac:dyDescent="0.2">
      <c r="A72" s="1">
        <v>45525</v>
      </c>
      <c r="B72">
        <v>268.2</v>
      </c>
      <c r="C72" s="6">
        <f t="shared" si="7"/>
        <v>0.15999999999996817</v>
      </c>
      <c r="D72">
        <f t="shared" si="8"/>
        <v>0.15999999999996817</v>
      </c>
      <c r="E72">
        <f t="shared" si="9"/>
        <v>0</v>
      </c>
      <c r="G72">
        <f t="shared" si="3"/>
        <v>1.1138461538461508</v>
      </c>
      <c r="H72">
        <f t="shared" si="4"/>
        <v>0.98923076923076592</v>
      </c>
      <c r="I72">
        <f t="shared" si="5"/>
        <v>1.1259720062208405</v>
      </c>
      <c r="J72">
        <f t="shared" si="6"/>
        <v>52.962692026335063</v>
      </c>
    </row>
    <row r="73" spans="1:10" x14ac:dyDescent="0.2">
      <c r="A73" s="1">
        <v>45526</v>
      </c>
      <c r="B73">
        <v>267.94</v>
      </c>
      <c r="C73" s="6">
        <f t="shared" si="7"/>
        <v>-0.25999999999999091</v>
      </c>
      <c r="D73">
        <f t="shared" si="8"/>
        <v>0</v>
      </c>
      <c r="E73">
        <f t="shared" si="9"/>
        <v>0.25999999999999091</v>
      </c>
      <c r="G73">
        <f t="shared" si="3"/>
        <v>1.1138461538461508</v>
      </c>
      <c r="H73">
        <f t="shared" si="4"/>
        <v>0.22923076923076627</v>
      </c>
      <c r="I73">
        <f t="shared" si="5"/>
        <v>4.8590604026846131</v>
      </c>
      <c r="J73">
        <f t="shared" si="6"/>
        <v>82.932416953035656</v>
      </c>
    </row>
    <row r="74" spans="1:10" x14ac:dyDescent="0.2">
      <c r="A74" s="1">
        <v>45527</v>
      </c>
      <c r="B74">
        <v>267.44</v>
      </c>
      <c r="C74" s="6">
        <f t="shared" si="7"/>
        <v>-0.5</v>
      </c>
      <c r="D74">
        <f t="shared" si="8"/>
        <v>0</v>
      </c>
      <c r="E74">
        <f t="shared" si="9"/>
        <v>0.5</v>
      </c>
      <c r="G74">
        <f t="shared" si="3"/>
        <v>0.97384615384615136</v>
      </c>
      <c r="H74">
        <f t="shared" si="4"/>
        <v>0.26769230769230473</v>
      </c>
      <c r="I74">
        <f t="shared" si="5"/>
        <v>3.6379310344827895</v>
      </c>
      <c r="J74">
        <f t="shared" si="6"/>
        <v>78.438661710037323</v>
      </c>
    </row>
    <row r="75" spans="1:10" x14ac:dyDescent="0.2">
      <c r="A75" s="1">
        <v>45530</v>
      </c>
      <c r="B75">
        <v>268.20999999999998</v>
      </c>
      <c r="C75" s="6">
        <f t="shared" si="7"/>
        <v>0.76999999999998181</v>
      </c>
      <c r="D75">
        <f t="shared" si="8"/>
        <v>0.76999999999998181</v>
      </c>
      <c r="E75">
        <f t="shared" si="9"/>
        <v>0</v>
      </c>
      <c r="G75">
        <f t="shared" si="3"/>
        <v>1.0330769230769192</v>
      </c>
      <c r="H75">
        <f t="shared" si="4"/>
        <v>0.13384615384615017</v>
      </c>
      <c r="I75">
        <f t="shared" si="5"/>
        <v>7.7183908045978846</v>
      </c>
      <c r="J75">
        <f t="shared" si="6"/>
        <v>88.529993408042429</v>
      </c>
    </row>
    <row r="76" spans="1:10" x14ac:dyDescent="0.2">
      <c r="A76" s="1">
        <v>45531</v>
      </c>
      <c r="B76">
        <v>270.72000000000003</v>
      </c>
      <c r="C76" s="6">
        <f t="shared" si="7"/>
        <v>2.5100000000000477</v>
      </c>
      <c r="D76">
        <f t="shared" si="8"/>
        <v>2.5100000000000477</v>
      </c>
      <c r="E76">
        <f t="shared" si="9"/>
        <v>0</v>
      </c>
      <c r="G76">
        <f t="shared" si="3"/>
        <v>0.97153846153846124</v>
      </c>
      <c r="H76">
        <f t="shared" si="4"/>
        <v>0.13384615384615017</v>
      </c>
      <c r="I76">
        <f t="shared" si="5"/>
        <v>7.2586206896553698</v>
      </c>
      <c r="J76">
        <f t="shared" si="6"/>
        <v>87.89144050104413</v>
      </c>
    </row>
    <row r="77" spans="1:10" x14ac:dyDescent="0.2">
      <c r="A77" s="1">
        <v>45532</v>
      </c>
      <c r="B77">
        <v>269.19</v>
      </c>
      <c r="C77" s="6">
        <f t="shared" si="7"/>
        <v>-1.5300000000000296</v>
      </c>
      <c r="D77">
        <f t="shared" si="8"/>
        <v>0</v>
      </c>
      <c r="E77">
        <f t="shared" si="9"/>
        <v>1.5300000000000296</v>
      </c>
      <c r="G77">
        <f t="shared" si="3"/>
        <v>0.97153846153846124</v>
      </c>
      <c r="H77">
        <f t="shared" si="4"/>
        <v>0.24615384615384528</v>
      </c>
      <c r="I77">
        <f t="shared" si="5"/>
        <v>3.9468750000000128</v>
      </c>
      <c r="J77">
        <f t="shared" si="6"/>
        <v>79.785217940619134</v>
      </c>
    </row>
    <row r="78" spans="1:10" x14ac:dyDescent="0.2">
      <c r="A78" s="1">
        <v>45533</v>
      </c>
      <c r="B78">
        <v>274.32</v>
      </c>
      <c r="C78" s="6">
        <f t="shared" si="7"/>
        <v>5.1299999999999955</v>
      </c>
      <c r="D78">
        <f t="shared" si="8"/>
        <v>5.1299999999999955</v>
      </c>
      <c r="E78">
        <f t="shared" si="9"/>
        <v>0</v>
      </c>
      <c r="G78">
        <f t="shared" si="3"/>
        <v>1.3561538461538458</v>
      </c>
      <c r="H78">
        <f t="shared" si="4"/>
        <v>0.24615384615384528</v>
      </c>
      <c r="I78">
        <f t="shared" si="5"/>
        <v>5.5093750000000181</v>
      </c>
      <c r="J78">
        <f t="shared" si="6"/>
        <v>84.637542006721119</v>
      </c>
    </row>
    <row r="79" spans="1:10" x14ac:dyDescent="0.2">
      <c r="A79" s="1">
        <v>45534</v>
      </c>
      <c r="B79">
        <v>276.37</v>
      </c>
      <c r="C79" s="6">
        <f t="shared" si="7"/>
        <v>2.0500000000000114</v>
      </c>
      <c r="D79">
        <f t="shared" si="8"/>
        <v>2.0500000000000114</v>
      </c>
      <c r="E79">
        <f t="shared" si="9"/>
        <v>0</v>
      </c>
      <c r="G79">
        <f t="shared" si="3"/>
        <v>1.4953846153846153</v>
      </c>
      <c r="H79">
        <f t="shared" si="4"/>
        <v>0.24615384615384528</v>
      </c>
      <c r="I79">
        <f t="shared" si="5"/>
        <v>6.0750000000000215</v>
      </c>
      <c r="J79">
        <f t="shared" si="6"/>
        <v>85.865724381625483</v>
      </c>
    </row>
    <row r="80" spans="1:10" x14ac:dyDescent="0.2">
      <c r="A80" s="1">
        <v>45538</v>
      </c>
      <c r="B80">
        <v>278.54000000000002</v>
      </c>
      <c r="C80" s="6">
        <f t="shared" si="7"/>
        <v>2.1700000000000159</v>
      </c>
      <c r="D80">
        <f t="shared" si="8"/>
        <v>2.1700000000000159</v>
      </c>
      <c r="E80">
        <f t="shared" si="9"/>
        <v>0</v>
      </c>
      <c r="G80">
        <f t="shared" ref="G80:G143" si="10">AVERAGE(D68:D80)</f>
        <v>1.5846153846153863</v>
      </c>
      <c r="H80">
        <f t="shared" ref="H80:H143" si="11">AVERAGE(E68:E80)</f>
        <v>0.24615384615384528</v>
      </c>
      <c r="I80">
        <f t="shared" ref="I80:I143" si="12">G80/H80</f>
        <v>6.4375000000000302</v>
      </c>
      <c r="J80">
        <f t="shared" ref="J80:J143" si="13">100-100/(1+I80)</f>
        <v>86.554621848739544</v>
      </c>
    </row>
    <row r="81" spans="1:10" x14ac:dyDescent="0.2">
      <c r="A81" s="1">
        <v>45539</v>
      </c>
      <c r="B81">
        <v>280.49</v>
      </c>
      <c r="C81" s="6">
        <f t="shared" si="7"/>
        <v>1.9499999999999886</v>
      </c>
      <c r="D81">
        <f t="shared" si="8"/>
        <v>1.9499999999999886</v>
      </c>
      <c r="E81">
        <f t="shared" si="9"/>
        <v>0</v>
      </c>
      <c r="G81">
        <f t="shared" si="10"/>
        <v>1.2992307692307681</v>
      </c>
      <c r="H81">
        <f t="shared" si="11"/>
        <v>0.24615384615384528</v>
      </c>
      <c r="I81">
        <f t="shared" si="12"/>
        <v>5.2781250000000144</v>
      </c>
      <c r="J81">
        <f t="shared" si="13"/>
        <v>84.071677451468432</v>
      </c>
    </row>
    <row r="82" spans="1:10" x14ac:dyDescent="0.2">
      <c r="A82" s="1">
        <v>45540</v>
      </c>
      <c r="B82">
        <v>278.62</v>
      </c>
      <c r="C82" s="6">
        <f t="shared" si="7"/>
        <v>-1.8700000000000045</v>
      </c>
      <c r="D82">
        <f t="shared" si="8"/>
        <v>0</v>
      </c>
      <c r="E82">
        <f t="shared" si="9"/>
        <v>1.8700000000000045</v>
      </c>
      <c r="G82">
        <f t="shared" si="10"/>
        <v>1.2546153846153847</v>
      </c>
      <c r="H82">
        <f t="shared" si="11"/>
        <v>0.38999999999999946</v>
      </c>
      <c r="I82">
        <f t="shared" si="12"/>
        <v>3.216962524654837</v>
      </c>
      <c r="J82">
        <f t="shared" si="13"/>
        <v>76.286248830682908</v>
      </c>
    </row>
    <row r="83" spans="1:10" x14ac:dyDescent="0.2">
      <c r="A83" s="1">
        <v>45541</v>
      </c>
      <c r="B83">
        <v>279.37</v>
      </c>
      <c r="C83" s="6">
        <f t="shared" si="7"/>
        <v>0.75</v>
      </c>
      <c r="D83">
        <f t="shared" si="8"/>
        <v>0.75</v>
      </c>
      <c r="E83">
        <f t="shared" si="9"/>
        <v>0</v>
      </c>
      <c r="G83">
        <f t="shared" si="10"/>
        <v>1.3123076923076924</v>
      </c>
      <c r="H83">
        <f t="shared" si="11"/>
        <v>0.32000000000000195</v>
      </c>
      <c r="I83">
        <f t="shared" si="12"/>
        <v>4.1009615384615135</v>
      </c>
      <c r="J83">
        <f t="shared" si="13"/>
        <v>80.395852968897174</v>
      </c>
    </row>
    <row r="84" spans="1:10" x14ac:dyDescent="0.2">
      <c r="A84" s="1">
        <v>45544</v>
      </c>
      <c r="B84">
        <v>285.61</v>
      </c>
      <c r="C84" s="6">
        <f t="shared" si="7"/>
        <v>6.2400000000000091</v>
      </c>
      <c r="D84">
        <f t="shared" si="8"/>
        <v>6.2400000000000091</v>
      </c>
      <c r="E84">
        <f t="shared" si="9"/>
        <v>0</v>
      </c>
      <c r="G84">
        <f t="shared" si="10"/>
        <v>1.671538461538463</v>
      </c>
      <c r="H84">
        <f t="shared" si="11"/>
        <v>0.32000000000000195</v>
      </c>
      <c r="I84">
        <f t="shared" si="12"/>
        <v>5.223557692307665</v>
      </c>
      <c r="J84">
        <f t="shared" si="13"/>
        <v>83.932020084974823</v>
      </c>
    </row>
    <row r="85" spans="1:10" x14ac:dyDescent="0.2">
      <c r="A85" s="1">
        <v>45545</v>
      </c>
      <c r="B85">
        <v>285.33999999999997</v>
      </c>
      <c r="C85" s="6">
        <f t="shared" si="7"/>
        <v>-0.27000000000003865</v>
      </c>
      <c r="D85">
        <f t="shared" si="8"/>
        <v>0</v>
      </c>
      <c r="E85">
        <f t="shared" si="9"/>
        <v>0.27000000000003865</v>
      </c>
      <c r="G85">
        <f t="shared" si="10"/>
        <v>1.6592307692307731</v>
      </c>
      <c r="H85">
        <f t="shared" si="11"/>
        <v>0.34076923076923565</v>
      </c>
      <c r="I85">
        <f t="shared" si="12"/>
        <v>4.8690744920992639</v>
      </c>
      <c r="J85">
        <f t="shared" si="13"/>
        <v>82.961538461538282</v>
      </c>
    </row>
    <row r="86" spans="1:10" x14ac:dyDescent="0.2">
      <c r="A86" s="1">
        <v>45546</v>
      </c>
      <c r="B86">
        <v>283.95999999999998</v>
      </c>
      <c r="C86" s="6">
        <f t="shared" si="7"/>
        <v>-1.3799999999999955</v>
      </c>
      <c r="D86">
        <f t="shared" si="8"/>
        <v>0</v>
      </c>
      <c r="E86">
        <f t="shared" si="9"/>
        <v>1.3799999999999955</v>
      </c>
      <c r="G86">
        <f t="shared" si="10"/>
        <v>1.6592307692307731</v>
      </c>
      <c r="H86">
        <f t="shared" si="11"/>
        <v>0.42692307692308218</v>
      </c>
      <c r="I86">
        <f t="shared" si="12"/>
        <v>3.8864864864864477</v>
      </c>
      <c r="J86">
        <f t="shared" si="13"/>
        <v>79.535398230088333</v>
      </c>
    </row>
    <row r="87" spans="1:10" x14ac:dyDescent="0.2">
      <c r="A87" s="1">
        <v>45547</v>
      </c>
      <c r="B87">
        <v>285.37</v>
      </c>
      <c r="C87" s="6">
        <f t="shared" si="7"/>
        <v>1.410000000000025</v>
      </c>
      <c r="D87">
        <f t="shared" si="8"/>
        <v>1.410000000000025</v>
      </c>
      <c r="E87">
        <f t="shared" si="9"/>
        <v>0</v>
      </c>
      <c r="G87">
        <f t="shared" si="10"/>
        <v>1.7676923076923134</v>
      </c>
      <c r="H87">
        <f t="shared" si="11"/>
        <v>0.38846153846154369</v>
      </c>
      <c r="I87">
        <f t="shared" si="12"/>
        <v>4.5504950495049039</v>
      </c>
      <c r="J87">
        <f t="shared" si="13"/>
        <v>81.983589011772949</v>
      </c>
    </row>
    <row r="88" spans="1:10" x14ac:dyDescent="0.2">
      <c r="A88" s="1">
        <v>45548</v>
      </c>
      <c r="B88">
        <v>287.35000000000002</v>
      </c>
      <c r="C88" s="6">
        <f t="shared" si="7"/>
        <v>1.9800000000000182</v>
      </c>
      <c r="D88">
        <f t="shared" si="8"/>
        <v>1.9800000000000182</v>
      </c>
      <c r="E88">
        <f t="shared" si="9"/>
        <v>0</v>
      </c>
      <c r="G88">
        <f t="shared" si="10"/>
        <v>1.8607692307692394</v>
      </c>
      <c r="H88">
        <f t="shared" si="11"/>
        <v>0.38846153846154369</v>
      </c>
      <c r="I88">
        <f t="shared" si="12"/>
        <v>4.7900990099009482</v>
      </c>
      <c r="J88">
        <f t="shared" si="13"/>
        <v>82.729138166894543</v>
      </c>
    </row>
    <row r="89" spans="1:10" x14ac:dyDescent="0.2">
      <c r="A89" s="1">
        <v>45551</v>
      </c>
      <c r="B89">
        <v>290.48</v>
      </c>
      <c r="C89" s="6">
        <f t="shared" si="7"/>
        <v>3.1299999999999955</v>
      </c>
      <c r="D89">
        <f t="shared" si="8"/>
        <v>3.1299999999999955</v>
      </c>
      <c r="E89">
        <f t="shared" si="9"/>
        <v>0</v>
      </c>
      <c r="G89">
        <f t="shared" si="10"/>
        <v>1.9084615384615431</v>
      </c>
      <c r="H89">
        <f t="shared" si="11"/>
        <v>0.38846153846154369</v>
      </c>
      <c r="I89">
        <f t="shared" si="12"/>
        <v>4.9128712871286586</v>
      </c>
      <c r="J89">
        <f t="shared" si="13"/>
        <v>83.087742799731927</v>
      </c>
    </row>
    <row r="90" spans="1:10" x14ac:dyDescent="0.2">
      <c r="A90" s="1">
        <v>45552</v>
      </c>
      <c r="B90">
        <v>291.56</v>
      </c>
      <c r="C90" s="6">
        <f t="shared" si="7"/>
        <v>1.0799999999999841</v>
      </c>
      <c r="D90">
        <f t="shared" si="8"/>
        <v>1.0799999999999841</v>
      </c>
      <c r="E90">
        <f t="shared" si="9"/>
        <v>0</v>
      </c>
      <c r="G90">
        <f t="shared" si="10"/>
        <v>1.9915384615384648</v>
      </c>
      <c r="H90">
        <f t="shared" si="11"/>
        <v>0.27076923076923376</v>
      </c>
      <c r="I90">
        <f t="shared" si="12"/>
        <v>7.3551136363635674</v>
      </c>
      <c r="J90">
        <f t="shared" si="13"/>
        <v>88.031281876912516</v>
      </c>
    </row>
    <row r="91" spans="1:10" x14ac:dyDescent="0.2">
      <c r="A91" s="1">
        <v>45553</v>
      </c>
      <c r="B91">
        <v>288.48</v>
      </c>
      <c r="C91" s="6">
        <f t="shared" si="7"/>
        <v>-3.0799999999999841</v>
      </c>
      <c r="D91">
        <f t="shared" si="8"/>
        <v>0</v>
      </c>
      <c r="E91">
        <f t="shared" si="9"/>
        <v>3.0799999999999841</v>
      </c>
      <c r="G91">
        <f t="shared" si="10"/>
        <v>1.5969230769230807</v>
      </c>
      <c r="H91">
        <f t="shared" si="11"/>
        <v>0.50769230769230944</v>
      </c>
      <c r="I91">
        <f t="shared" si="12"/>
        <v>3.145454545454542</v>
      </c>
      <c r="J91">
        <f t="shared" si="13"/>
        <v>75.877192982456123</v>
      </c>
    </row>
    <row r="92" spans="1:10" x14ac:dyDescent="0.2">
      <c r="A92" s="1">
        <v>45554</v>
      </c>
      <c r="B92">
        <v>285.24</v>
      </c>
      <c r="C92" s="6">
        <f t="shared" si="7"/>
        <v>-3.2400000000000091</v>
      </c>
      <c r="D92">
        <f t="shared" si="8"/>
        <v>0</v>
      </c>
      <c r="E92">
        <f t="shared" si="9"/>
        <v>3.2400000000000091</v>
      </c>
      <c r="G92">
        <f t="shared" si="10"/>
        <v>1.439230769230772</v>
      </c>
      <c r="H92">
        <f t="shared" si="11"/>
        <v>0.75692307692307936</v>
      </c>
      <c r="I92">
        <f t="shared" si="12"/>
        <v>1.9014227642276398</v>
      </c>
      <c r="J92">
        <f t="shared" si="13"/>
        <v>65.534150612959678</v>
      </c>
    </row>
    <row r="93" spans="1:10" x14ac:dyDescent="0.2">
      <c r="A93" s="1">
        <v>45555</v>
      </c>
      <c r="B93">
        <v>284.77</v>
      </c>
      <c r="C93" s="6">
        <f t="shared" si="7"/>
        <v>-0.47000000000002728</v>
      </c>
      <c r="D93">
        <f t="shared" si="8"/>
        <v>0</v>
      </c>
      <c r="E93">
        <f t="shared" si="9"/>
        <v>0.47000000000002728</v>
      </c>
      <c r="G93">
        <f t="shared" si="10"/>
        <v>1.2723076923076939</v>
      </c>
      <c r="H93">
        <f t="shared" si="11"/>
        <v>0.79307692307692768</v>
      </c>
      <c r="I93">
        <f t="shared" si="12"/>
        <v>1.6042677012609046</v>
      </c>
      <c r="J93">
        <f t="shared" si="13"/>
        <v>61.60148975791423</v>
      </c>
    </row>
    <row r="94" spans="1:10" x14ac:dyDescent="0.2">
      <c r="A94" s="1">
        <v>45558</v>
      </c>
      <c r="B94">
        <v>288.63</v>
      </c>
      <c r="C94" s="6">
        <f t="shared" si="7"/>
        <v>3.8600000000000136</v>
      </c>
      <c r="D94">
        <f t="shared" si="8"/>
        <v>3.8600000000000136</v>
      </c>
      <c r="E94">
        <f t="shared" si="9"/>
        <v>0</v>
      </c>
      <c r="G94">
        <f t="shared" si="10"/>
        <v>1.4192307692307726</v>
      </c>
      <c r="H94">
        <f t="shared" si="11"/>
        <v>0.79307692307692768</v>
      </c>
      <c r="I94">
        <f t="shared" si="12"/>
        <v>1.789524733268665</v>
      </c>
      <c r="J94">
        <f t="shared" si="13"/>
        <v>64.151599443671685</v>
      </c>
    </row>
    <row r="95" spans="1:10" x14ac:dyDescent="0.2">
      <c r="A95" s="1">
        <v>45559</v>
      </c>
      <c r="B95">
        <v>272.77999999999997</v>
      </c>
      <c r="C95" s="6">
        <f t="shared" si="7"/>
        <v>-15.850000000000023</v>
      </c>
      <c r="D95">
        <f t="shared" si="8"/>
        <v>0</v>
      </c>
      <c r="E95">
        <f t="shared" si="9"/>
        <v>15.850000000000023</v>
      </c>
      <c r="G95">
        <f t="shared" si="10"/>
        <v>1.4192307692307726</v>
      </c>
      <c r="H95">
        <f t="shared" si="11"/>
        <v>1.8684615384615444</v>
      </c>
      <c r="I95">
        <f t="shared" si="12"/>
        <v>0.75957184026348235</v>
      </c>
      <c r="J95">
        <f t="shared" si="13"/>
        <v>43.167992512868487</v>
      </c>
    </row>
    <row r="96" spans="1:10" x14ac:dyDescent="0.2">
      <c r="A96" s="1">
        <v>45560</v>
      </c>
      <c r="B96">
        <v>269.63</v>
      </c>
      <c r="C96" s="6">
        <f t="shared" si="7"/>
        <v>-3.1499999999999773</v>
      </c>
      <c r="D96">
        <f t="shared" si="8"/>
        <v>0</v>
      </c>
      <c r="E96">
        <f t="shared" si="9"/>
        <v>3.1499999999999773</v>
      </c>
      <c r="G96">
        <f t="shared" si="10"/>
        <v>1.3615384615384651</v>
      </c>
      <c r="H96">
        <f t="shared" si="11"/>
        <v>2.1107692307692352</v>
      </c>
      <c r="I96">
        <f t="shared" si="12"/>
        <v>0.645043731778426</v>
      </c>
      <c r="J96">
        <f t="shared" si="13"/>
        <v>39.211342490031029</v>
      </c>
    </row>
    <row r="97" spans="1:10" x14ac:dyDescent="0.2">
      <c r="A97" s="1">
        <v>45561</v>
      </c>
      <c r="B97">
        <v>271.69</v>
      </c>
      <c r="C97" s="6">
        <f t="shared" si="7"/>
        <v>2.0600000000000023</v>
      </c>
      <c r="D97">
        <f t="shared" si="8"/>
        <v>2.0600000000000023</v>
      </c>
      <c r="E97">
        <f t="shared" si="9"/>
        <v>0</v>
      </c>
      <c r="G97">
        <f t="shared" si="10"/>
        <v>1.0400000000000029</v>
      </c>
      <c r="H97">
        <f t="shared" si="11"/>
        <v>2.1107692307692352</v>
      </c>
      <c r="I97">
        <f t="shared" si="12"/>
        <v>0.49271137026239104</v>
      </c>
      <c r="J97">
        <f t="shared" si="13"/>
        <v>33.007812500000014</v>
      </c>
    </row>
    <row r="98" spans="1:10" x14ac:dyDescent="0.2">
      <c r="A98" s="1">
        <v>45562</v>
      </c>
      <c r="B98">
        <v>275.17</v>
      </c>
      <c r="C98" s="6">
        <f t="shared" si="7"/>
        <v>3.4800000000000182</v>
      </c>
      <c r="D98">
        <f t="shared" si="8"/>
        <v>3.4800000000000182</v>
      </c>
      <c r="E98">
        <f t="shared" si="9"/>
        <v>0</v>
      </c>
      <c r="G98">
        <f t="shared" si="10"/>
        <v>1.3076923076923122</v>
      </c>
      <c r="H98">
        <f t="shared" si="11"/>
        <v>2.0900000000000012</v>
      </c>
      <c r="I98">
        <f t="shared" si="12"/>
        <v>0.62569009937431164</v>
      </c>
      <c r="J98">
        <f t="shared" si="13"/>
        <v>38.487661308580549</v>
      </c>
    </row>
    <row r="99" spans="1:10" x14ac:dyDescent="0.2">
      <c r="A99" s="1">
        <v>45565</v>
      </c>
      <c r="B99">
        <v>274.95</v>
      </c>
      <c r="C99" s="6">
        <f t="shared" si="7"/>
        <v>-0.22000000000002728</v>
      </c>
      <c r="D99">
        <f t="shared" si="8"/>
        <v>0</v>
      </c>
      <c r="E99">
        <f t="shared" si="9"/>
        <v>0.22000000000002728</v>
      </c>
      <c r="G99">
        <f t="shared" si="10"/>
        <v>1.3076923076923122</v>
      </c>
      <c r="H99">
        <f t="shared" si="11"/>
        <v>2.0007692307692344</v>
      </c>
      <c r="I99">
        <f t="shared" si="12"/>
        <v>0.65359477124183107</v>
      </c>
      <c r="J99">
        <f t="shared" si="13"/>
        <v>39.525691699604778</v>
      </c>
    </row>
    <row r="100" spans="1:10" x14ac:dyDescent="0.2">
      <c r="A100" s="1">
        <v>45566</v>
      </c>
      <c r="B100">
        <v>277.60000000000002</v>
      </c>
      <c r="C100" s="6">
        <f t="shared" si="7"/>
        <v>2.6500000000000341</v>
      </c>
      <c r="D100">
        <f t="shared" si="8"/>
        <v>2.6500000000000341</v>
      </c>
      <c r="E100">
        <f t="shared" si="9"/>
        <v>0</v>
      </c>
      <c r="G100">
        <f t="shared" si="10"/>
        <v>1.4030769230769282</v>
      </c>
      <c r="H100">
        <f t="shared" si="11"/>
        <v>2.0007692307692344</v>
      </c>
      <c r="I100">
        <f t="shared" si="12"/>
        <v>0.70126874279123541</v>
      </c>
      <c r="J100">
        <f t="shared" si="13"/>
        <v>41.220338983050894</v>
      </c>
    </row>
    <row r="101" spans="1:10" x14ac:dyDescent="0.2">
      <c r="A101" s="1">
        <v>45567</v>
      </c>
      <c r="B101">
        <v>277</v>
      </c>
      <c r="C101" s="6">
        <f t="shared" si="7"/>
        <v>-0.60000000000002274</v>
      </c>
      <c r="D101">
        <f t="shared" si="8"/>
        <v>0</v>
      </c>
      <c r="E101">
        <f t="shared" si="9"/>
        <v>0.60000000000002274</v>
      </c>
      <c r="G101">
        <f t="shared" si="10"/>
        <v>1.2507692307692344</v>
      </c>
      <c r="H101">
        <f t="shared" si="11"/>
        <v>2.0469230769230822</v>
      </c>
      <c r="I101">
        <f t="shared" si="12"/>
        <v>0.61104847801578377</v>
      </c>
      <c r="J101">
        <f t="shared" si="13"/>
        <v>37.928621413575932</v>
      </c>
    </row>
    <row r="102" spans="1:10" x14ac:dyDescent="0.2">
      <c r="A102" s="1">
        <v>45568</v>
      </c>
      <c r="B102">
        <v>276.86</v>
      </c>
      <c r="C102" s="6">
        <f t="shared" si="7"/>
        <v>-0.13999999999998636</v>
      </c>
      <c r="D102">
        <f t="shared" si="8"/>
        <v>0</v>
      </c>
      <c r="E102">
        <f t="shared" si="9"/>
        <v>0.13999999999998636</v>
      </c>
      <c r="G102">
        <f t="shared" si="10"/>
        <v>1.010000000000004</v>
      </c>
      <c r="H102">
        <f t="shared" si="11"/>
        <v>2.0576923076923119</v>
      </c>
      <c r="I102">
        <f t="shared" si="12"/>
        <v>0.49084112149532805</v>
      </c>
      <c r="J102">
        <f t="shared" si="13"/>
        <v>32.92377131394187</v>
      </c>
    </row>
    <row r="103" spans="1:10" x14ac:dyDescent="0.2">
      <c r="A103" s="1">
        <v>45569</v>
      </c>
      <c r="B103">
        <v>277.93</v>
      </c>
      <c r="C103" s="6">
        <f t="shared" si="7"/>
        <v>1.0699999999999932</v>
      </c>
      <c r="D103">
        <f t="shared" si="8"/>
        <v>1.0699999999999932</v>
      </c>
      <c r="E103">
        <f t="shared" si="9"/>
        <v>0</v>
      </c>
      <c r="G103">
        <f t="shared" si="10"/>
        <v>1.009230769230774</v>
      </c>
      <c r="H103">
        <f t="shared" si="11"/>
        <v>2.0576923076923119</v>
      </c>
      <c r="I103">
        <f t="shared" si="12"/>
        <v>0.4904672897196275</v>
      </c>
      <c r="J103">
        <f t="shared" si="13"/>
        <v>32.906947579633879</v>
      </c>
    </row>
    <row r="104" spans="1:10" x14ac:dyDescent="0.2">
      <c r="A104" s="1">
        <v>45572</v>
      </c>
      <c r="B104">
        <v>273.79000000000002</v>
      </c>
      <c r="C104" s="6">
        <f t="shared" si="7"/>
        <v>-4.1399999999999864</v>
      </c>
      <c r="D104">
        <f t="shared" si="8"/>
        <v>0</v>
      </c>
      <c r="E104">
        <f t="shared" si="9"/>
        <v>4.1399999999999864</v>
      </c>
      <c r="G104">
        <f t="shared" si="10"/>
        <v>1.009230769230774</v>
      </c>
      <c r="H104">
        <f t="shared" si="11"/>
        <v>2.1392307692307737</v>
      </c>
      <c r="I104">
        <f t="shared" si="12"/>
        <v>0.47177274361740507</v>
      </c>
      <c r="J104">
        <f t="shared" si="13"/>
        <v>32.054727583679508</v>
      </c>
    </row>
    <row r="105" spans="1:10" x14ac:dyDescent="0.2">
      <c r="A105" s="1">
        <v>45573</v>
      </c>
      <c r="B105">
        <v>274.95999999999998</v>
      </c>
      <c r="C105" s="6">
        <f t="shared" si="7"/>
        <v>1.1699999999999591</v>
      </c>
      <c r="D105">
        <f t="shared" si="8"/>
        <v>1.1699999999999591</v>
      </c>
      <c r="E105">
        <f t="shared" si="9"/>
        <v>0</v>
      </c>
      <c r="G105">
        <f t="shared" si="10"/>
        <v>1.0992307692307708</v>
      </c>
      <c r="H105">
        <f t="shared" si="11"/>
        <v>1.8900000000000039</v>
      </c>
      <c r="I105">
        <f t="shared" si="12"/>
        <v>0.58160358160358128</v>
      </c>
      <c r="J105">
        <f t="shared" si="13"/>
        <v>36.773031394750369</v>
      </c>
    </row>
    <row r="106" spans="1:10" x14ac:dyDescent="0.2">
      <c r="A106" s="1">
        <v>45574</v>
      </c>
      <c r="B106">
        <v>276.93</v>
      </c>
      <c r="C106" s="6">
        <f t="shared" si="7"/>
        <v>1.9700000000000273</v>
      </c>
      <c r="D106">
        <f t="shared" si="8"/>
        <v>1.9700000000000273</v>
      </c>
      <c r="E106">
        <f t="shared" si="9"/>
        <v>0</v>
      </c>
      <c r="G106">
        <f t="shared" si="10"/>
        <v>1.2507692307692344</v>
      </c>
      <c r="H106">
        <f t="shared" si="11"/>
        <v>1.8538461538461557</v>
      </c>
      <c r="I106">
        <f t="shared" si="12"/>
        <v>0.67468879668049919</v>
      </c>
      <c r="J106">
        <f t="shared" si="13"/>
        <v>40.287413280475761</v>
      </c>
    </row>
    <row r="107" spans="1:10" x14ac:dyDescent="0.2">
      <c r="A107" s="1">
        <v>45575</v>
      </c>
      <c r="B107">
        <v>277.47000000000003</v>
      </c>
      <c r="C107" s="6">
        <f t="shared" si="7"/>
        <v>0.54000000000002046</v>
      </c>
      <c r="D107">
        <f t="shared" si="8"/>
        <v>0.54000000000002046</v>
      </c>
      <c r="E107">
        <f t="shared" si="9"/>
        <v>0</v>
      </c>
      <c r="G107">
        <f t="shared" si="10"/>
        <v>0.99538461538461953</v>
      </c>
      <c r="H107">
        <f t="shared" si="11"/>
        <v>1.8538461538461557</v>
      </c>
      <c r="I107">
        <f t="shared" si="12"/>
        <v>0.53692946058091451</v>
      </c>
      <c r="J107">
        <f t="shared" si="13"/>
        <v>34.935205183585381</v>
      </c>
    </row>
    <row r="108" spans="1:10" x14ac:dyDescent="0.2">
      <c r="A108" s="1">
        <v>45576</v>
      </c>
      <c r="B108">
        <v>277.83999999999997</v>
      </c>
      <c r="C108" s="6">
        <f t="shared" si="7"/>
        <v>0.3699999999999477</v>
      </c>
      <c r="D108">
        <f t="shared" si="8"/>
        <v>0.3699999999999477</v>
      </c>
      <c r="E108">
        <f t="shared" si="9"/>
        <v>0</v>
      </c>
      <c r="G108">
        <f t="shared" si="10"/>
        <v>1.0238461538461541</v>
      </c>
      <c r="H108">
        <f t="shared" si="11"/>
        <v>0.63461538461538458</v>
      </c>
      <c r="I108">
        <f t="shared" si="12"/>
        <v>1.6133333333333337</v>
      </c>
      <c r="J108">
        <f t="shared" si="13"/>
        <v>61.734693877551024</v>
      </c>
    </row>
    <row r="109" spans="1:10" x14ac:dyDescent="0.2">
      <c r="A109" s="1">
        <v>45579</v>
      </c>
      <c r="B109">
        <v>280.68</v>
      </c>
      <c r="C109" s="6">
        <f t="shared" si="7"/>
        <v>2.8400000000000318</v>
      </c>
      <c r="D109">
        <f t="shared" si="8"/>
        <v>2.8400000000000318</v>
      </c>
      <c r="E109">
        <f t="shared" si="9"/>
        <v>0</v>
      </c>
      <c r="G109">
        <f t="shared" si="10"/>
        <v>1.242307692307695</v>
      </c>
      <c r="H109">
        <f t="shared" si="11"/>
        <v>0.39230769230769408</v>
      </c>
      <c r="I109">
        <f t="shared" si="12"/>
        <v>3.1666666666666594</v>
      </c>
      <c r="J109">
        <f t="shared" si="13"/>
        <v>75.999999999999957</v>
      </c>
    </row>
    <row r="110" spans="1:10" x14ac:dyDescent="0.2">
      <c r="A110" s="1">
        <v>45580</v>
      </c>
      <c r="B110">
        <v>279.29000000000002</v>
      </c>
      <c r="C110" s="6">
        <f t="shared" si="7"/>
        <v>-1.3899999999999864</v>
      </c>
      <c r="D110">
        <f t="shared" si="8"/>
        <v>0</v>
      </c>
      <c r="E110">
        <f t="shared" si="9"/>
        <v>1.3899999999999864</v>
      </c>
      <c r="G110">
        <f t="shared" si="10"/>
        <v>1.0838461538461563</v>
      </c>
      <c r="H110">
        <f t="shared" si="11"/>
        <v>0.49923076923076992</v>
      </c>
      <c r="I110">
        <f t="shared" si="12"/>
        <v>2.1710323574730372</v>
      </c>
      <c r="J110">
        <f t="shared" si="13"/>
        <v>68.464528668610313</v>
      </c>
    </row>
    <row r="111" spans="1:10" x14ac:dyDescent="0.2">
      <c r="A111" s="1">
        <v>45581</v>
      </c>
      <c r="B111">
        <v>287.52</v>
      </c>
      <c r="C111" s="6">
        <f t="shared" si="7"/>
        <v>8.2299999999999613</v>
      </c>
      <c r="D111">
        <f t="shared" si="8"/>
        <v>8.2299999999999613</v>
      </c>
      <c r="E111">
        <f t="shared" si="9"/>
        <v>0</v>
      </c>
      <c r="G111">
        <f t="shared" si="10"/>
        <v>1.4492307692307673</v>
      </c>
      <c r="H111">
        <f t="shared" si="11"/>
        <v>0.49923076923076992</v>
      </c>
      <c r="I111">
        <f t="shared" si="12"/>
        <v>2.9029275808936745</v>
      </c>
      <c r="J111">
        <f t="shared" si="13"/>
        <v>74.378207658902426</v>
      </c>
    </row>
    <row r="112" spans="1:10" x14ac:dyDescent="0.2">
      <c r="A112" s="1">
        <v>45582</v>
      </c>
      <c r="B112">
        <v>290.39</v>
      </c>
      <c r="C112" s="6">
        <f t="shared" si="7"/>
        <v>2.8700000000000045</v>
      </c>
      <c r="D112">
        <f t="shared" si="8"/>
        <v>2.8700000000000045</v>
      </c>
      <c r="E112">
        <f t="shared" si="9"/>
        <v>0</v>
      </c>
      <c r="G112">
        <f t="shared" si="10"/>
        <v>1.6699999999999984</v>
      </c>
      <c r="H112">
        <f t="shared" si="11"/>
        <v>0.48230769230769088</v>
      </c>
      <c r="I112">
        <f t="shared" si="12"/>
        <v>3.4625199362041537</v>
      </c>
      <c r="J112">
        <f t="shared" si="13"/>
        <v>77.591136526090096</v>
      </c>
    </row>
    <row r="113" spans="1:10" x14ac:dyDescent="0.2">
      <c r="A113" s="1">
        <v>45583</v>
      </c>
      <c r="B113">
        <v>290.62</v>
      </c>
      <c r="C113" s="6">
        <f t="shared" si="7"/>
        <v>0.23000000000001819</v>
      </c>
      <c r="D113">
        <f t="shared" si="8"/>
        <v>0.23000000000001819</v>
      </c>
      <c r="E113">
        <f t="shared" si="9"/>
        <v>0</v>
      </c>
      <c r="G113">
        <f t="shared" si="10"/>
        <v>1.4838461538461512</v>
      </c>
      <c r="H113">
        <f t="shared" si="11"/>
        <v>0.48230769230769088</v>
      </c>
      <c r="I113">
        <f t="shared" si="12"/>
        <v>3.0765550239234485</v>
      </c>
      <c r="J113">
        <f t="shared" si="13"/>
        <v>75.469483568075134</v>
      </c>
    </row>
    <row r="114" spans="1:10" x14ac:dyDescent="0.2">
      <c r="A114" s="1">
        <v>45586</v>
      </c>
      <c r="B114">
        <v>286.85000000000002</v>
      </c>
      <c r="C114" s="6">
        <f t="shared" si="7"/>
        <v>-3.7699999999999818</v>
      </c>
      <c r="D114">
        <f t="shared" si="8"/>
        <v>0</v>
      </c>
      <c r="E114">
        <f t="shared" si="9"/>
        <v>3.7699999999999818</v>
      </c>
      <c r="G114">
        <f t="shared" si="10"/>
        <v>1.4838461538461512</v>
      </c>
      <c r="H114">
        <f t="shared" si="11"/>
        <v>0.7261538461538416</v>
      </c>
      <c r="I114">
        <f t="shared" si="12"/>
        <v>2.0434322033898398</v>
      </c>
      <c r="J114">
        <f t="shared" si="13"/>
        <v>67.142359902540989</v>
      </c>
    </row>
    <row r="115" spans="1:10" x14ac:dyDescent="0.2">
      <c r="A115" s="1">
        <v>45587</v>
      </c>
      <c r="B115">
        <v>284.79000000000002</v>
      </c>
      <c r="C115" s="6">
        <f t="shared" si="7"/>
        <v>-2.0600000000000023</v>
      </c>
      <c r="D115">
        <f t="shared" si="8"/>
        <v>0</v>
      </c>
      <c r="E115">
        <f t="shared" si="9"/>
        <v>2.0600000000000023</v>
      </c>
      <c r="G115">
        <f t="shared" si="10"/>
        <v>1.4838461538461512</v>
      </c>
      <c r="H115">
        <f t="shared" si="11"/>
        <v>0.8738461538461505</v>
      </c>
      <c r="I115">
        <f t="shared" si="12"/>
        <v>1.6980633802816936</v>
      </c>
      <c r="J115">
        <f t="shared" si="13"/>
        <v>62.936378466557962</v>
      </c>
    </row>
    <row r="116" spans="1:10" x14ac:dyDescent="0.2">
      <c r="A116" s="1">
        <v>45588</v>
      </c>
      <c r="B116">
        <v>283.76</v>
      </c>
      <c r="C116" s="6">
        <f t="shared" si="7"/>
        <v>-1.0300000000000296</v>
      </c>
      <c r="D116">
        <f t="shared" si="8"/>
        <v>0</v>
      </c>
      <c r="E116">
        <f t="shared" si="9"/>
        <v>1.0300000000000296</v>
      </c>
      <c r="G116">
        <f t="shared" si="10"/>
        <v>1.4015384615384592</v>
      </c>
      <c r="H116">
        <f t="shared" si="11"/>
        <v>0.95307692307692204</v>
      </c>
      <c r="I116">
        <f t="shared" si="12"/>
        <v>1.470540758676351</v>
      </c>
      <c r="J116">
        <f t="shared" si="13"/>
        <v>59.523031688990507</v>
      </c>
    </row>
    <row r="117" spans="1:10" x14ac:dyDescent="0.2">
      <c r="A117" s="1">
        <v>45589</v>
      </c>
      <c r="B117">
        <v>283.22000000000003</v>
      </c>
      <c r="C117" s="6">
        <f t="shared" si="7"/>
        <v>-0.53999999999996362</v>
      </c>
      <c r="D117">
        <f t="shared" si="8"/>
        <v>0</v>
      </c>
      <c r="E117">
        <f t="shared" si="9"/>
        <v>0.53999999999996362</v>
      </c>
      <c r="G117">
        <f t="shared" si="10"/>
        <v>1.4015384615384592</v>
      </c>
      <c r="H117">
        <f t="shared" si="11"/>
        <v>0.67615384615384333</v>
      </c>
      <c r="I117">
        <f t="shared" si="12"/>
        <v>2.0728100113765695</v>
      </c>
      <c r="J117">
        <f t="shared" si="13"/>
        <v>67.456497593483959</v>
      </c>
    </row>
    <row r="118" spans="1:10" x14ac:dyDescent="0.2">
      <c r="A118" s="1">
        <v>45590</v>
      </c>
      <c r="B118">
        <v>281.73</v>
      </c>
      <c r="C118" s="6">
        <f t="shared" si="7"/>
        <v>-1.4900000000000091</v>
      </c>
      <c r="D118">
        <f t="shared" si="8"/>
        <v>0</v>
      </c>
      <c r="E118">
        <f t="shared" si="9"/>
        <v>1.4900000000000091</v>
      </c>
      <c r="G118">
        <f t="shared" si="10"/>
        <v>1.3115384615384624</v>
      </c>
      <c r="H118">
        <f t="shared" si="11"/>
        <v>0.79076923076922867</v>
      </c>
      <c r="I118">
        <f t="shared" si="12"/>
        <v>1.6585603112840521</v>
      </c>
      <c r="J118">
        <f t="shared" si="13"/>
        <v>62.385656787413183</v>
      </c>
    </row>
    <row r="119" spans="1:10" x14ac:dyDescent="0.2">
      <c r="A119" s="1">
        <v>45593</v>
      </c>
      <c r="B119">
        <v>284.19</v>
      </c>
      <c r="C119" s="6">
        <f t="shared" si="7"/>
        <v>2.4599999999999795</v>
      </c>
      <c r="D119">
        <f t="shared" si="8"/>
        <v>2.4599999999999795</v>
      </c>
      <c r="E119">
        <f t="shared" si="9"/>
        <v>0</v>
      </c>
      <c r="G119">
        <f t="shared" si="10"/>
        <v>1.3492307692307663</v>
      </c>
      <c r="H119">
        <f t="shared" si="11"/>
        <v>0.79076923076922867</v>
      </c>
      <c r="I119">
        <f t="shared" si="12"/>
        <v>1.706225680933853</v>
      </c>
      <c r="J119">
        <f t="shared" si="13"/>
        <v>63.048166786484558</v>
      </c>
    </row>
    <row r="120" spans="1:10" x14ac:dyDescent="0.2">
      <c r="A120" s="1">
        <v>45594</v>
      </c>
      <c r="B120">
        <v>281.88</v>
      </c>
      <c r="C120" s="6">
        <f t="shared" si="7"/>
        <v>-2.3100000000000023</v>
      </c>
      <c r="D120">
        <f t="shared" si="8"/>
        <v>0</v>
      </c>
      <c r="E120">
        <f t="shared" si="9"/>
        <v>2.3100000000000023</v>
      </c>
      <c r="G120">
        <f t="shared" si="10"/>
        <v>1.3076923076923033</v>
      </c>
      <c r="H120">
        <f t="shared" si="11"/>
        <v>0.96846153846153649</v>
      </c>
      <c r="I120">
        <f t="shared" si="12"/>
        <v>1.3502779984114359</v>
      </c>
      <c r="J120">
        <f t="shared" si="13"/>
        <v>57.451841838458904</v>
      </c>
    </row>
    <row r="121" spans="1:10" x14ac:dyDescent="0.2">
      <c r="A121" s="1">
        <v>45595</v>
      </c>
      <c r="B121">
        <v>290.16000000000003</v>
      </c>
      <c r="C121" s="6">
        <f t="shared" si="7"/>
        <v>8.2800000000000296</v>
      </c>
      <c r="D121">
        <f t="shared" si="8"/>
        <v>8.2800000000000296</v>
      </c>
      <c r="E121">
        <f t="shared" si="9"/>
        <v>0</v>
      </c>
      <c r="G121">
        <f t="shared" si="10"/>
        <v>1.9161538461538481</v>
      </c>
      <c r="H121">
        <f t="shared" si="11"/>
        <v>0.96846153846153649</v>
      </c>
      <c r="I121">
        <f t="shared" si="12"/>
        <v>1.9785544082605302</v>
      </c>
      <c r="J121">
        <f t="shared" si="13"/>
        <v>66.426666666666733</v>
      </c>
    </row>
    <row r="122" spans="1:10" x14ac:dyDescent="0.2">
      <c r="A122" s="1">
        <v>45596</v>
      </c>
      <c r="B122">
        <v>289.85000000000002</v>
      </c>
      <c r="C122" s="6">
        <f t="shared" si="7"/>
        <v>-0.31000000000000227</v>
      </c>
      <c r="D122">
        <f t="shared" si="8"/>
        <v>0</v>
      </c>
      <c r="E122">
        <f t="shared" si="9"/>
        <v>0.31000000000000227</v>
      </c>
      <c r="G122">
        <f t="shared" si="10"/>
        <v>1.6976923076923072</v>
      </c>
      <c r="H122">
        <f t="shared" si="11"/>
        <v>0.99230769230769056</v>
      </c>
      <c r="I122">
        <f t="shared" si="12"/>
        <v>1.7108527131782971</v>
      </c>
      <c r="J122">
        <f t="shared" si="13"/>
        <v>63.111238204175038</v>
      </c>
    </row>
    <row r="123" spans="1:10" x14ac:dyDescent="0.2">
      <c r="A123" s="1">
        <v>45597</v>
      </c>
      <c r="B123">
        <v>290.74</v>
      </c>
      <c r="C123" s="6">
        <f t="shared" si="7"/>
        <v>0.88999999999998636</v>
      </c>
      <c r="D123">
        <f t="shared" si="8"/>
        <v>0.88999999999998636</v>
      </c>
      <c r="E123">
        <f t="shared" si="9"/>
        <v>0</v>
      </c>
      <c r="G123">
        <f t="shared" si="10"/>
        <v>1.7661538461538446</v>
      </c>
      <c r="H123">
        <f t="shared" si="11"/>
        <v>0.88538461538461466</v>
      </c>
      <c r="I123">
        <f t="shared" si="12"/>
        <v>1.9947871416159859</v>
      </c>
      <c r="J123">
        <f t="shared" si="13"/>
        <v>66.608645198723536</v>
      </c>
    </row>
    <row r="124" spans="1:10" x14ac:dyDescent="0.2">
      <c r="A124" s="1">
        <v>45600</v>
      </c>
      <c r="B124">
        <v>291.85000000000002</v>
      </c>
      <c r="C124" s="6">
        <f t="shared" si="7"/>
        <v>1.1100000000000136</v>
      </c>
      <c r="D124">
        <f t="shared" si="8"/>
        <v>1.1100000000000136</v>
      </c>
      <c r="E124">
        <f t="shared" si="9"/>
        <v>0</v>
      </c>
      <c r="G124">
        <f t="shared" si="10"/>
        <v>1.2184615384615409</v>
      </c>
      <c r="H124">
        <f t="shared" si="11"/>
        <v>0.88538461538461466</v>
      </c>
      <c r="I124">
        <f t="shared" si="12"/>
        <v>1.3761946133796739</v>
      </c>
      <c r="J124">
        <f t="shared" si="13"/>
        <v>57.915904936014698</v>
      </c>
    </row>
    <row r="125" spans="1:10" x14ac:dyDescent="0.2">
      <c r="A125" s="1">
        <v>45601</v>
      </c>
      <c r="B125">
        <v>293.29000000000002</v>
      </c>
      <c r="C125" s="6">
        <f t="shared" si="7"/>
        <v>1.4399999999999977</v>
      </c>
      <c r="D125">
        <f t="shared" si="8"/>
        <v>1.4399999999999977</v>
      </c>
      <c r="E125">
        <f t="shared" si="9"/>
        <v>0</v>
      </c>
      <c r="G125">
        <f t="shared" si="10"/>
        <v>1.1084615384615404</v>
      </c>
      <c r="H125">
        <f t="shared" si="11"/>
        <v>0.88538461538461466</v>
      </c>
      <c r="I125">
        <f t="shared" si="12"/>
        <v>1.2519548218940084</v>
      </c>
      <c r="J125">
        <f t="shared" si="13"/>
        <v>55.594135802469197</v>
      </c>
    </row>
    <row r="126" spans="1:10" x14ac:dyDescent="0.2">
      <c r="A126" s="1">
        <v>45602</v>
      </c>
      <c r="B126">
        <v>307.39999999999998</v>
      </c>
      <c r="C126" s="6">
        <f t="shared" si="7"/>
        <v>14.109999999999957</v>
      </c>
      <c r="D126">
        <f t="shared" si="8"/>
        <v>14.109999999999957</v>
      </c>
      <c r="E126">
        <f t="shared" si="9"/>
        <v>0</v>
      </c>
      <c r="G126">
        <f t="shared" si="10"/>
        <v>2.1761538461538432</v>
      </c>
      <c r="H126">
        <f t="shared" si="11"/>
        <v>0.88538461538461466</v>
      </c>
      <c r="I126">
        <f t="shared" si="12"/>
        <v>2.4578627280625529</v>
      </c>
      <c r="J126">
        <f t="shared" si="13"/>
        <v>71.080402010050236</v>
      </c>
    </row>
    <row r="127" spans="1:10" x14ac:dyDescent="0.2">
      <c r="A127" s="1">
        <v>45603</v>
      </c>
      <c r="B127">
        <v>305.8</v>
      </c>
      <c r="C127" s="6">
        <f t="shared" si="7"/>
        <v>-1.5999999999999659</v>
      </c>
      <c r="D127">
        <f t="shared" si="8"/>
        <v>0</v>
      </c>
      <c r="E127">
        <f t="shared" si="9"/>
        <v>1.5999999999999659</v>
      </c>
      <c r="G127">
        <f t="shared" si="10"/>
        <v>2.1761538461538432</v>
      </c>
      <c r="H127">
        <f t="shared" si="11"/>
        <v>0.71846153846153649</v>
      </c>
      <c r="I127">
        <f t="shared" si="12"/>
        <v>3.02890792291221</v>
      </c>
      <c r="J127">
        <f t="shared" si="13"/>
        <v>75.179378155726837</v>
      </c>
    </row>
    <row r="128" spans="1:10" x14ac:dyDescent="0.2">
      <c r="A128" s="1">
        <v>45604</v>
      </c>
      <c r="B128">
        <v>307.87</v>
      </c>
      <c r="C128" s="6">
        <f t="shared" si="7"/>
        <v>2.0699999999999932</v>
      </c>
      <c r="D128">
        <f t="shared" si="8"/>
        <v>2.0699999999999932</v>
      </c>
      <c r="E128">
        <f t="shared" si="9"/>
        <v>0</v>
      </c>
      <c r="G128">
        <f t="shared" si="10"/>
        <v>2.3353846153846121</v>
      </c>
      <c r="H128">
        <f t="shared" si="11"/>
        <v>0.55999999999999794</v>
      </c>
      <c r="I128">
        <f t="shared" si="12"/>
        <v>4.1703296703296795</v>
      </c>
      <c r="J128">
        <f t="shared" si="13"/>
        <v>80.658873538788555</v>
      </c>
    </row>
    <row r="129" spans="1:10" x14ac:dyDescent="0.2">
      <c r="A129" s="1">
        <v>45607</v>
      </c>
      <c r="B129">
        <v>310.92</v>
      </c>
      <c r="C129" s="6">
        <f t="shared" si="7"/>
        <v>3.0500000000000114</v>
      </c>
      <c r="D129">
        <f t="shared" si="8"/>
        <v>3.0500000000000114</v>
      </c>
      <c r="E129">
        <f t="shared" si="9"/>
        <v>0</v>
      </c>
      <c r="G129">
        <f t="shared" si="10"/>
        <v>2.5699999999999976</v>
      </c>
      <c r="H129">
        <f t="shared" si="11"/>
        <v>0.4807692307692264</v>
      </c>
      <c r="I129">
        <f t="shared" si="12"/>
        <v>5.3456000000000437</v>
      </c>
      <c r="J129">
        <f t="shared" si="13"/>
        <v>84.241048915784276</v>
      </c>
    </row>
    <row r="130" spans="1:10" x14ac:dyDescent="0.2">
      <c r="A130" s="1">
        <v>45608</v>
      </c>
      <c r="B130">
        <v>309.85000000000002</v>
      </c>
      <c r="C130" s="6">
        <f t="shared" si="7"/>
        <v>-1.0699999999999932</v>
      </c>
      <c r="D130">
        <f t="shared" si="8"/>
        <v>0</v>
      </c>
      <c r="E130">
        <f t="shared" si="9"/>
        <v>1.0699999999999932</v>
      </c>
      <c r="G130">
        <f t="shared" si="10"/>
        <v>2.5699999999999976</v>
      </c>
      <c r="H130">
        <f t="shared" si="11"/>
        <v>0.5215384615384594</v>
      </c>
      <c r="I130">
        <f t="shared" si="12"/>
        <v>4.9277286135693368</v>
      </c>
      <c r="J130">
        <f t="shared" si="13"/>
        <v>83.130131873600448</v>
      </c>
    </row>
    <row r="131" spans="1:10" x14ac:dyDescent="0.2">
      <c r="A131" s="1">
        <v>45609</v>
      </c>
      <c r="B131">
        <v>309.48</v>
      </c>
      <c r="C131" s="6">
        <f t="shared" si="7"/>
        <v>-0.37000000000000455</v>
      </c>
      <c r="D131">
        <f t="shared" si="8"/>
        <v>0</v>
      </c>
      <c r="E131">
        <f t="shared" si="9"/>
        <v>0.37000000000000455</v>
      </c>
      <c r="G131">
        <f t="shared" si="10"/>
        <v>2.5699999999999976</v>
      </c>
      <c r="H131">
        <f t="shared" si="11"/>
        <v>0.43538461538461293</v>
      </c>
      <c r="I131">
        <f t="shared" si="12"/>
        <v>5.9028268551237026</v>
      </c>
      <c r="J131">
        <f t="shared" si="13"/>
        <v>85.513181469157985</v>
      </c>
    </row>
    <row r="132" spans="1:10" x14ac:dyDescent="0.2">
      <c r="A132" s="1">
        <v>45610</v>
      </c>
      <c r="B132">
        <v>308.25</v>
      </c>
      <c r="C132" s="6">
        <f t="shared" ref="C132:C189" si="14">B132-B131</f>
        <v>-1.2300000000000182</v>
      </c>
      <c r="D132">
        <f t="shared" ref="D132:D189" si="15">IF(C132&gt;0,C132,0)</f>
        <v>0</v>
      </c>
      <c r="E132">
        <f t="shared" ref="E132:E189" si="16">IF(C132&lt;0, ABS(C132), 0)</f>
        <v>1.2300000000000182</v>
      </c>
      <c r="G132">
        <f t="shared" si="10"/>
        <v>2.3807692307692299</v>
      </c>
      <c r="H132">
        <f t="shared" si="11"/>
        <v>0.52999999999999892</v>
      </c>
      <c r="I132">
        <f t="shared" si="12"/>
        <v>4.4920174165457256</v>
      </c>
      <c r="J132">
        <f t="shared" si="13"/>
        <v>81.791754756871057</v>
      </c>
    </row>
    <row r="133" spans="1:10" x14ac:dyDescent="0.2">
      <c r="A133" s="1">
        <v>45611</v>
      </c>
      <c r="B133">
        <v>309.64</v>
      </c>
      <c r="C133" s="6">
        <f t="shared" si="14"/>
        <v>1.3899999999999864</v>
      </c>
      <c r="D133">
        <f t="shared" si="15"/>
        <v>1.3899999999999864</v>
      </c>
      <c r="E133">
        <f t="shared" si="16"/>
        <v>0</v>
      </c>
      <c r="G133">
        <f t="shared" si="10"/>
        <v>2.4876923076923059</v>
      </c>
      <c r="H133">
        <f t="shared" si="11"/>
        <v>0.3523076923076911</v>
      </c>
      <c r="I133">
        <f t="shared" si="12"/>
        <v>7.0611353711790583</v>
      </c>
      <c r="J133">
        <f t="shared" si="13"/>
        <v>87.594799566630584</v>
      </c>
    </row>
    <row r="134" spans="1:10" x14ac:dyDescent="0.2">
      <c r="A134" s="1">
        <v>45614</v>
      </c>
      <c r="B134">
        <v>312.16000000000003</v>
      </c>
      <c r="C134" s="6">
        <f t="shared" si="14"/>
        <v>2.5200000000000387</v>
      </c>
      <c r="D134">
        <f t="shared" si="15"/>
        <v>2.5200000000000387</v>
      </c>
      <c r="E134">
        <f t="shared" si="16"/>
        <v>0</v>
      </c>
      <c r="G134">
        <f t="shared" si="10"/>
        <v>2.0446153846153834</v>
      </c>
      <c r="H134">
        <f t="shared" si="11"/>
        <v>0.3523076923076911</v>
      </c>
      <c r="I134">
        <f t="shared" si="12"/>
        <v>5.8034934497816755</v>
      </c>
      <c r="J134">
        <f t="shared" si="13"/>
        <v>85.301668806161786</v>
      </c>
    </row>
    <row r="135" spans="1:10" x14ac:dyDescent="0.2">
      <c r="A135" s="1">
        <v>45615</v>
      </c>
      <c r="B135">
        <v>311.85000000000002</v>
      </c>
      <c r="C135" s="6">
        <f t="shared" si="14"/>
        <v>-0.31000000000000227</v>
      </c>
      <c r="D135">
        <f t="shared" si="15"/>
        <v>0</v>
      </c>
      <c r="E135">
        <f t="shared" si="16"/>
        <v>0.31000000000000227</v>
      </c>
      <c r="G135">
        <f t="shared" si="10"/>
        <v>2.0446153846153834</v>
      </c>
      <c r="H135">
        <f t="shared" si="11"/>
        <v>0.3523076923076911</v>
      </c>
      <c r="I135">
        <f t="shared" si="12"/>
        <v>5.8034934497816755</v>
      </c>
      <c r="J135">
        <f t="shared" si="13"/>
        <v>85.301668806161786</v>
      </c>
    </row>
    <row r="136" spans="1:10" x14ac:dyDescent="0.2">
      <c r="A136" s="1">
        <v>45616</v>
      </c>
      <c r="B136">
        <v>307.39</v>
      </c>
      <c r="C136" s="6">
        <f t="shared" si="14"/>
        <v>-4.4600000000000364</v>
      </c>
      <c r="D136">
        <f t="shared" si="15"/>
        <v>0</v>
      </c>
      <c r="E136">
        <f t="shared" si="16"/>
        <v>4.4600000000000364</v>
      </c>
      <c r="G136">
        <f t="shared" si="10"/>
        <v>1.9761538461538459</v>
      </c>
      <c r="H136">
        <f t="shared" si="11"/>
        <v>0.69538461538461693</v>
      </c>
      <c r="I136">
        <f t="shared" si="12"/>
        <v>2.8418141592920287</v>
      </c>
      <c r="J136">
        <f t="shared" si="13"/>
        <v>73.970630578750317</v>
      </c>
    </row>
    <row r="137" spans="1:10" x14ac:dyDescent="0.2">
      <c r="A137" s="1">
        <v>45617</v>
      </c>
      <c r="B137">
        <v>309.89999999999998</v>
      </c>
      <c r="C137" s="6">
        <f t="shared" si="14"/>
        <v>2.5099999999999909</v>
      </c>
      <c r="D137">
        <f t="shared" si="15"/>
        <v>2.5099999999999909</v>
      </c>
      <c r="E137">
        <f t="shared" si="16"/>
        <v>0</v>
      </c>
      <c r="G137">
        <f t="shared" si="10"/>
        <v>2.0838461538461521</v>
      </c>
      <c r="H137">
        <f t="shared" si="11"/>
        <v>0.69538461538461693</v>
      </c>
      <c r="I137">
        <f t="shared" si="12"/>
        <v>2.9966814159291943</v>
      </c>
      <c r="J137">
        <f t="shared" si="13"/>
        <v>74.979241627456346</v>
      </c>
    </row>
    <row r="138" spans="1:10" x14ac:dyDescent="0.2">
      <c r="A138" s="1">
        <v>45618</v>
      </c>
      <c r="B138">
        <v>309.92</v>
      </c>
      <c r="C138" s="6">
        <f t="shared" si="14"/>
        <v>2.0000000000038654E-2</v>
      </c>
      <c r="D138">
        <f t="shared" si="15"/>
        <v>2.0000000000038654E-2</v>
      </c>
      <c r="E138">
        <f t="shared" si="16"/>
        <v>0</v>
      </c>
      <c r="G138">
        <f t="shared" si="10"/>
        <v>1.9746153846153858</v>
      </c>
      <c r="H138">
        <f t="shared" si="11"/>
        <v>0.69538461538461693</v>
      </c>
      <c r="I138">
        <f t="shared" si="12"/>
        <v>2.8396017699114999</v>
      </c>
      <c r="J138">
        <f t="shared" si="13"/>
        <v>73.955632382598651</v>
      </c>
    </row>
    <row r="139" spans="1:10" x14ac:dyDescent="0.2">
      <c r="A139" s="1">
        <v>45621</v>
      </c>
      <c r="B139">
        <v>313.19</v>
      </c>
      <c r="C139" s="6">
        <f t="shared" si="14"/>
        <v>3.2699999999999818</v>
      </c>
      <c r="D139">
        <f t="shared" si="15"/>
        <v>3.2699999999999818</v>
      </c>
      <c r="E139">
        <f t="shared" si="16"/>
        <v>0</v>
      </c>
      <c r="G139">
        <f t="shared" si="10"/>
        <v>1.1407692307692339</v>
      </c>
      <c r="H139">
        <f t="shared" si="11"/>
        <v>0.69538461538461693</v>
      </c>
      <c r="I139">
        <f t="shared" si="12"/>
        <v>1.6404867256637177</v>
      </c>
      <c r="J139">
        <f t="shared" si="13"/>
        <v>62.128194386258912</v>
      </c>
    </row>
    <row r="140" spans="1:10" x14ac:dyDescent="0.2">
      <c r="A140" s="1">
        <v>45622</v>
      </c>
      <c r="B140">
        <v>311.82</v>
      </c>
      <c r="C140" s="6">
        <f t="shared" si="14"/>
        <v>-1.3700000000000045</v>
      </c>
      <c r="D140">
        <f t="shared" si="15"/>
        <v>0</v>
      </c>
      <c r="E140">
        <f t="shared" si="16"/>
        <v>1.3700000000000045</v>
      </c>
      <c r="G140">
        <f t="shared" si="10"/>
        <v>1.1407692307692339</v>
      </c>
      <c r="H140">
        <f t="shared" si="11"/>
        <v>0.67769230769231226</v>
      </c>
      <c r="I140">
        <f t="shared" si="12"/>
        <v>1.6833144154369966</v>
      </c>
      <c r="J140">
        <f t="shared" si="13"/>
        <v>62.732656514382306</v>
      </c>
    </row>
    <row r="141" spans="1:10" x14ac:dyDescent="0.2">
      <c r="A141" s="1">
        <v>45623</v>
      </c>
      <c r="B141">
        <v>314.7</v>
      </c>
      <c r="C141" s="6">
        <f t="shared" si="14"/>
        <v>2.8799999999999955</v>
      </c>
      <c r="D141">
        <f t="shared" si="15"/>
        <v>2.8799999999999955</v>
      </c>
      <c r="E141">
        <f t="shared" si="16"/>
        <v>0</v>
      </c>
      <c r="G141">
        <f t="shared" si="10"/>
        <v>1.2030769230769265</v>
      </c>
      <c r="H141">
        <f t="shared" si="11"/>
        <v>0.67769230769231226</v>
      </c>
      <c r="I141">
        <f t="shared" si="12"/>
        <v>1.7752553916004472</v>
      </c>
      <c r="J141">
        <f t="shared" si="13"/>
        <v>63.967280163599092</v>
      </c>
    </row>
    <row r="142" spans="1:10" x14ac:dyDescent="0.2">
      <c r="A142" s="1">
        <v>45625</v>
      </c>
      <c r="B142">
        <v>315.08</v>
      </c>
      <c r="C142" s="6">
        <f t="shared" si="14"/>
        <v>0.37999999999999545</v>
      </c>
      <c r="D142">
        <f t="shared" si="15"/>
        <v>0.37999999999999545</v>
      </c>
      <c r="E142">
        <f t="shared" si="16"/>
        <v>0</v>
      </c>
      <c r="G142">
        <f t="shared" si="10"/>
        <v>0.99769230769230977</v>
      </c>
      <c r="H142">
        <f t="shared" si="11"/>
        <v>0.67769230769231226</v>
      </c>
      <c r="I142">
        <f t="shared" si="12"/>
        <v>1.4721906923949988</v>
      </c>
      <c r="J142">
        <f t="shared" si="13"/>
        <v>59.550045913682162</v>
      </c>
    </row>
    <row r="143" spans="1:10" x14ac:dyDescent="0.2">
      <c r="A143" s="1">
        <v>45628</v>
      </c>
      <c r="B143">
        <v>316.64999999999998</v>
      </c>
      <c r="C143" s="6">
        <f t="shared" si="14"/>
        <v>1.5699999999999932</v>
      </c>
      <c r="D143">
        <f t="shared" si="15"/>
        <v>1.5699999999999932</v>
      </c>
      <c r="E143">
        <f t="shared" si="16"/>
        <v>0</v>
      </c>
      <c r="G143">
        <f t="shared" si="10"/>
        <v>1.11846153846154</v>
      </c>
      <c r="H143">
        <f t="shared" si="11"/>
        <v>0.59538461538462051</v>
      </c>
      <c r="I143">
        <f t="shared" si="12"/>
        <v>1.8785529715762137</v>
      </c>
      <c r="J143">
        <f t="shared" si="13"/>
        <v>65.260323159784392</v>
      </c>
    </row>
    <row r="144" spans="1:10" x14ac:dyDescent="0.2">
      <c r="A144" s="1">
        <v>45629</v>
      </c>
      <c r="B144">
        <v>313.01</v>
      </c>
      <c r="C144" s="6">
        <f t="shared" si="14"/>
        <v>-3.6399999999999864</v>
      </c>
      <c r="D144">
        <f t="shared" si="15"/>
        <v>0</v>
      </c>
      <c r="E144">
        <f t="shared" si="16"/>
        <v>3.6399999999999864</v>
      </c>
      <c r="G144">
        <f t="shared" ref="G144:G189" si="17">AVERAGE(D132:D144)</f>
        <v>1.11846153846154</v>
      </c>
      <c r="H144">
        <f t="shared" ref="H144:H189" si="18">AVERAGE(E132:E144)</f>
        <v>0.84692307692308055</v>
      </c>
      <c r="I144">
        <f t="shared" ref="I144:I189" si="19">G144/H144</f>
        <v>1.320617620345137</v>
      </c>
      <c r="J144">
        <f t="shared" ref="J144:J189" si="20">100-100/(1+I144)</f>
        <v>56.908023483365881</v>
      </c>
    </row>
    <row r="145" spans="1:10" x14ac:dyDescent="0.2">
      <c r="A145" s="1">
        <v>45630</v>
      </c>
      <c r="B145">
        <v>309.89999999999998</v>
      </c>
      <c r="C145" s="6">
        <f t="shared" si="14"/>
        <v>-3.1100000000000136</v>
      </c>
      <c r="D145">
        <f t="shared" si="15"/>
        <v>0</v>
      </c>
      <c r="E145">
        <f t="shared" si="16"/>
        <v>3.1100000000000136</v>
      </c>
      <c r="G145">
        <f t="shared" si="17"/>
        <v>1.11846153846154</v>
      </c>
      <c r="H145">
        <f t="shared" si="18"/>
        <v>0.99153846153846481</v>
      </c>
      <c r="I145">
        <f t="shared" si="19"/>
        <v>1.1280062063615184</v>
      </c>
      <c r="J145">
        <f t="shared" si="20"/>
        <v>53.007655851257695</v>
      </c>
    </row>
    <row r="146" spans="1:10" x14ac:dyDescent="0.2">
      <c r="A146" s="1">
        <v>45631</v>
      </c>
      <c r="B146">
        <v>309.08</v>
      </c>
      <c r="C146" s="6">
        <f t="shared" si="14"/>
        <v>-0.81999999999999318</v>
      </c>
      <c r="D146">
        <f t="shared" si="15"/>
        <v>0</v>
      </c>
      <c r="E146">
        <f t="shared" si="16"/>
        <v>0.81999999999999318</v>
      </c>
      <c r="G146">
        <f t="shared" si="17"/>
        <v>1.0115384615384642</v>
      </c>
      <c r="H146">
        <f t="shared" si="18"/>
        <v>1.0546153846153874</v>
      </c>
      <c r="I146">
        <f t="shared" si="19"/>
        <v>0.95915390226112318</v>
      </c>
      <c r="J146">
        <f t="shared" si="20"/>
        <v>48.957557706626957</v>
      </c>
    </row>
    <row r="147" spans="1:10" x14ac:dyDescent="0.2">
      <c r="A147" s="1">
        <v>45632</v>
      </c>
      <c r="B147">
        <v>311.01</v>
      </c>
      <c r="C147" s="6">
        <f t="shared" si="14"/>
        <v>1.9300000000000068</v>
      </c>
      <c r="D147">
        <f t="shared" si="15"/>
        <v>1.9300000000000068</v>
      </c>
      <c r="E147">
        <f t="shared" si="16"/>
        <v>0</v>
      </c>
      <c r="G147">
        <f t="shared" si="17"/>
        <v>0.96615384615384636</v>
      </c>
      <c r="H147">
        <f t="shared" si="18"/>
        <v>1.0546153846153874</v>
      </c>
      <c r="I147">
        <f t="shared" si="19"/>
        <v>0.91611962071480446</v>
      </c>
      <c r="J147">
        <f t="shared" si="20"/>
        <v>47.811191473163248</v>
      </c>
    </row>
    <row r="148" spans="1:10" x14ac:dyDescent="0.2">
      <c r="A148" s="1">
        <v>45635</v>
      </c>
      <c r="B148">
        <v>308.3</v>
      </c>
      <c r="C148" s="6">
        <f t="shared" si="14"/>
        <v>-2.7099999999999795</v>
      </c>
      <c r="D148">
        <f t="shared" si="15"/>
        <v>0</v>
      </c>
      <c r="E148">
        <f t="shared" si="16"/>
        <v>2.7099999999999795</v>
      </c>
      <c r="G148">
        <f t="shared" si="17"/>
        <v>0.96615384615384636</v>
      </c>
      <c r="H148">
        <f t="shared" si="18"/>
        <v>1.2392307692307702</v>
      </c>
      <c r="I148">
        <f t="shared" si="19"/>
        <v>0.77963997517070094</v>
      </c>
      <c r="J148">
        <f t="shared" si="20"/>
        <v>43.808859434949412</v>
      </c>
    </row>
    <row r="149" spans="1:10" x14ac:dyDescent="0.2">
      <c r="A149" s="1">
        <v>45636</v>
      </c>
      <c r="B149">
        <v>312.38</v>
      </c>
      <c r="C149" s="6">
        <f t="shared" si="14"/>
        <v>4.0799999999999841</v>
      </c>
      <c r="D149">
        <f t="shared" si="15"/>
        <v>4.0799999999999841</v>
      </c>
      <c r="E149">
        <f t="shared" si="16"/>
        <v>0</v>
      </c>
      <c r="G149">
        <f t="shared" si="17"/>
        <v>1.2799999999999989</v>
      </c>
      <c r="H149">
        <f t="shared" si="18"/>
        <v>0.89615384615384441</v>
      </c>
      <c r="I149">
        <f t="shared" si="19"/>
        <v>1.4283261802575122</v>
      </c>
      <c r="J149">
        <f t="shared" si="20"/>
        <v>58.819370802403704</v>
      </c>
    </row>
    <row r="150" spans="1:10" x14ac:dyDescent="0.2">
      <c r="A150" s="1">
        <v>45637</v>
      </c>
      <c r="B150">
        <v>313.79000000000002</v>
      </c>
      <c r="C150" s="6">
        <f t="shared" si="14"/>
        <v>1.410000000000025</v>
      </c>
      <c r="D150">
        <f t="shared" si="15"/>
        <v>1.410000000000025</v>
      </c>
      <c r="E150">
        <f t="shared" si="16"/>
        <v>0</v>
      </c>
      <c r="G150">
        <f t="shared" si="17"/>
        <v>1.195384615384617</v>
      </c>
      <c r="H150">
        <f t="shared" si="18"/>
        <v>0.89615384615384441</v>
      </c>
      <c r="I150">
        <f t="shared" si="19"/>
        <v>1.3339055793991461</v>
      </c>
      <c r="J150">
        <f t="shared" si="20"/>
        <v>57.153365207797066</v>
      </c>
    </row>
    <row r="151" spans="1:10" x14ac:dyDescent="0.2">
      <c r="A151" s="1">
        <v>45638</v>
      </c>
      <c r="B151">
        <v>314.23</v>
      </c>
      <c r="C151" s="6">
        <f t="shared" si="14"/>
        <v>0.43999999999999773</v>
      </c>
      <c r="D151">
        <f t="shared" si="15"/>
        <v>0.43999999999999773</v>
      </c>
      <c r="E151">
        <f t="shared" si="16"/>
        <v>0</v>
      </c>
      <c r="G151">
        <f t="shared" si="17"/>
        <v>1.2276923076923061</v>
      </c>
      <c r="H151">
        <f t="shared" si="18"/>
        <v>0.89615384615384441</v>
      </c>
      <c r="I151">
        <f t="shared" si="19"/>
        <v>1.3699570815450652</v>
      </c>
      <c r="J151">
        <f t="shared" si="20"/>
        <v>57.80514306410722</v>
      </c>
    </row>
    <row r="152" spans="1:10" x14ac:dyDescent="0.2">
      <c r="A152" s="1">
        <v>45639</v>
      </c>
      <c r="B152">
        <v>314.74</v>
      </c>
      <c r="C152" s="6">
        <f t="shared" si="14"/>
        <v>0.50999999999999091</v>
      </c>
      <c r="D152">
        <f t="shared" si="15"/>
        <v>0.50999999999999091</v>
      </c>
      <c r="E152">
        <f t="shared" si="16"/>
        <v>0</v>
      </c>
      <c r="G152">
        <f t="shared" si="17"/>
        <v>1.0153846153846144</v>
      </c>
      <c r="H152">
        <f t="shared" si="18"/>
        <v>0.89615384615384441</v>
      </c>
      <c r="I152">
        <f t="shared" si="19"/>
        <v>1.1330472103004303</v>
      </c>
      <c r="J152">
        <f t="shared" si="20"/>
        <v>53.118712273641876</v>
      </c>
    </row>
    <row r="153" spans="1:10" x14ac:dyDescent="0.2">
      <c r="A153" s="1">
        <v>45642</v>
      </c>
      <c r="B153">
        <v>315.89</v>
      </c>
      <c r="C153" s="6">
        <f t="shared" si="14"/>
        <v>1.1499999999999773</v>
      </c>
      <c r="D153">
        <f t="shared" si="15"/>
        <v>1.1499999999999773</v>
      </c>
      <c r="E153">
        <f t="shared" si="16"/>
        <v>0</v>
      </c>
      <c r="G153">
        <f t="shared" si="17"/>
        <v>1.1038461538461513</v>
      </c>
      <c r="H153">
        <f t="shared" si="18"/>
        <v>0.79076923076922867</v>
      </c>
      <c r="I153">
        <f t="shared" si="19"/>
        <v>1.3959143968871599</v>
      </c>
      <c r="J153">
        <f t="shared" si="20"/>
        <v>58.262281770198953</v>
      </c>
    </row>
    <row r="154" spans="1:10" x14ac:dyDescent="0.2">
      <c r="A154" s="1">
        <v>45643</v>
      </c>
      <c r="B154">
        <v>318.3</v>
      </c>
      <c r="C154" s="6">
        <f t="shared" si="14"/>
        <v>2.410000000000025</v>
      </c>
      <c r="D154">
        <f t="shared" si="15"/>
        <v>2.410000000000025</v>
      </c>
      <c r="E154">
        <f t="shared" si="16"/>
        <v>0</v>
      </c>
      <c r="G154">
        <f t="shared" si="17"/>
        <v>1.0676923076923073</v>
      </c>
      <c r="H154">
        <f t="shared" si="18"/>
        <v>0.79076923076922867</v>
      </c>
      <c r="I154">
        <f t="shared" si="19"/>
        <v>1.3501945525291859</v>
      </c>
      <c r="J154">
        <f t="shared" si="20"/>
        <v>57.450331125827873</v>
      </c>
    </row>
    <row r="155" spans="1:10" x14ac:dyDescent="0.2">
      <c r="A155" s="1">
        <v>45644</v>
      </c>
      <c r="B155">
        <v>309.77999999999997</v>
      </c>
      <c r="C155" s="6">
        <f t="shared" si="14"/>
        <v>-8.5200000000000387</v>
      </c>
      <c r="D155">
        <f t="shared" si="15"/>
        <v>0</v>
      </c>
      <c r="E155">
        <f t="shared" si="16"/>
        <v>8.5200000000000387</v>
      </c>
      <c r="G155">
        <f t="shared" si="17"/>
        <v>1.0384615384615385</v>
      </c>
      <c r="H155">
        <f t="shared" si="18"/>
        <v>1.446153846153847</v>
      </c>
      <c r="I155">
        <f t="shared" si="19"/>
        <v>0.7180851063829784</v>
      </c>
      <c r="J155">
        <f t="shared" si="20"/>
        <v>41.795665634674911</v>
      </c>
    </row>
    <row r="156" spans="1:10" x14ac:dyDescent="0.2">
      <c r="A156" s="1">
        <v>45645</v>
      </c>
      <c r="B156">
        <v>314.88</v>
      </c>
      <c r="C156" s="6">
        <f t="shared" si="14"/>
        <v>5.1000000000000227</v>
      </c>
      <c r="D156">
        <f t="shared" si="15"/>
        <v>5.1000000000000227</v>
      </c>
      <c r="E156">
        <f t="shared" si="16"/>
        <v>0</v>
      </c>
      <c r="G156">
        <f t="shared" si="17"/>
        <v>1.3100000000000023</v>
      </c>
      <c r="H156">
        <f t="shared" si="18"/>
        <v>1.446153846153847</v>
      </c>
      <c r="I156">
        <f t="shared" si="19"/>
        <v>0.90585106382978831</v>
      </c>
      <c r="J156">
        <f t="shared" si="20"/>
        <v>47.530002790957326</v>
      </c>
    </row>
    <row r="157" spans="1:10" x14ac:dyDescent="0.2">
      <c r="A157" s="1">
        <v>45646</v>
      </c>
      <c r="B157">
        <v>317.70999999999998</v>
      </c>
      <c r="C157" s="6">
        <f t="shared" si="14"/>
        <v>2.8299999999999841</v>
      </c>
      <c r="D157">
        <f t="shared" si="15"/>
        <v>2.8299999999999841</v>
      </c>
      <c r="E157">
        <f t="shared" si="16"/>
        <v>0</v>
      </c>
      <c r="G157">
        <f t="shared" si="17"/>
        <v>1.5276923076923088</v>
      </c>
      <c r="H157">
        <f t="shared" si="18"/>
        <v>1.1661538461538481</v>
      </c>
      <c r="I157">
        <f t="shared" si="19"/>
        <v>1.3100263852242731</v>
      </c>
      <c r="J157">
        <f t="shared" si="20"/>
        <v>56.710451170759541</v>
      </c>
    </row>
    <row r="158" spans="1:10" x14ac:dyDescent="0.2">
      <c r="A158" s="1">
        <v>45649</v>
      </c>
      <c r="B158">
        <v>317.22000000000003</v>
      </c>
      <c r="C158" s="6">
        <f t="shared" si="14"/>
        <v>-0.48999999999995225</v>
      </c>
      <c r="D158">
        <f t="shared" si="15"/>
        <v>0</v>
      </c>
      <c r="E158">
        <f t="shared" si="16"/>
        <v>0.48999999999995225</v>
      </c>
      <c r="G158">
        <f t="shared" si="17"/>
        <v>1.5276923076923088</v>
      </c>
      <c r="H158">
        <f t="shared" si="18"/>
        <v>0.96461538461538177</v>
      </c>
      <c r="I158">
        <f t="shared" si="19"/>
        <v>1.5837320574162737</v>
      </c>
      <c r="J158">
        <f t="shared" si="20"/>
        <v>61.296296296296383</v>
      </c>
    </row>
    <row r="159" spans="1:10" x14ac:dyDescent="0.2">
      <c r="A159" s="1">
        <v>45650</v>
      </c>
      <c r="B159">
        <v>320.64999999999998</v>
      </c>
      <c r="C159" s="6">
        <f t="shared" si="14"/>
        <v>3.42999999999995</v>
      </c>
      <c r="D159">
        <f t="shared" si="15"/>
        <v>3.42999999999995</v>
      </c>
      <c r="E159">
        <f t="shared" si="16"/>
        <v>0</v>
      </c>
      <c r="G159">
        <f t="shared" si="17"/>
        <v>1.7915384615384586</v>
      </c>
      <c r="H159">
        <f t="shared" si="18"/>
        <v>0.90153846153845929</v>
      </c>
      <c r="I159">
        <f t="shared" si="19"/>
        <v>1.987201365187715</v>
      </c>
      <c r="J159">
        <f t="shared" si="20"/>
        <v>66.523850328477593</v>
      </c>
    </row>
    <row r="160" spans="1:10" x14ac:dyDescent="0.2">
      <c r="A160" s="1">
        <v>45652</v>
      </c>
      <c r="B160">
        <v>320.91000000000003</v>
      </c>
      <c r="C160" s="6">
        <f t="shared" si="14"/>
        <v>0.26000000000004775</v>
      </c>
      <c r="D160">
        <f t="shared" si="15"/>
        <v>0.26000000000004775</v>
      </c>
      <c r="E160">
        <f t="shared" si="16"/>
        <v>0</v>
      </c>
      <c r="G160">
        <f t="shared" si="17"/>
        <v>1.6630769230769233</v>
      </c>
      <c r="H160">
        <f t="shared" si="18"/>
        <v>0.90153846153845929</v>
      </c>
      <c r="I160">
        <f t="shared" si="19"/>
        <v>1.8447098976109264</v>
      </c>
      <c r="J160">
        <f t="shared" si="20"/>
        <v>64.847030593881286</v>
      </c>
    </row>
    <row r="161" spans="1:10" x14ac:dyDescent="0.2">
      <c r="A161" s="1">
        <v>45653</v>
      </c>
      <c r="B161">
        <v>318.66000000000003</v>
      </c>
      <c r="C161" s="6">
        <f t="shared" si="14"/>
        <v>-2.25</v>
      </c>
      <c r="D161">
        <f t="shared" si="15"/>
        <v>0</v>
      </c>
      <c r="E161">
        <f t="shared" si="16"/>
        <v>2.25</v>
      </c>
      <c r="G161">
        <f t="shared" si="17"/>
        <v>1.6630769230769233</v>
      </c>
      <c r="H161">
        <f t="shared" si="18"/>
        <v>0.8661538461538455</v>
      </c>
      <c r="I161">
        <f t="shared" si="19"/>
        <v>1.920071047957373</v>
      </c>
      <c r="J161">
        <f t="shared" si="20"/>
        <v>65.754257907542609</v>
      </c>
    </row>
    <row r="162" spans="1:10" x14ac:dyDescent="0.2">
      <c r="A162" s="1">
        <v>45656</v>
      </c>
      <c r="B162">
        <v>315.31</v>
      </c>
      <c r="C162" s="6">
        <f t="shared" si="14"/>
        <v>-3.3500000000000227</v>
      </c>
      <c r="D162">
        <f t="shared" si="15"/>
        <v>0</v>
      </c>
      <c r="E162">
        <f t="shared" si="16"/>
        <v>3.3500000000000227</v>
      </c>
      <c r="G162">
        <f t="shared" si="17"/>
        <v>1.3492307692307708</v>
      </c>
      <c r="H162">
        <f t="shared" si="18"/>
        <v>1.1238461538461548</v>
      </c>
      <c r="I162">
        <f t="shared" si="19"/>
        <v>1.2005475701574269</v>
      </c>
      <c r="J162">
        <f t="shared" si="20"/>
        <v>54.556765163297051</v>
      </c>
    </row>
    <row r="163" spans="1:10" x14ac:dyDescent="0.2">
      <c r="A163" s="1">
        <v>45657</v>
      </c>
      <c r="B163">
        <v>316.04000000000002</v>
      </c>
      <c r="C163" s="6">
        <f t="shared" si="14"/>
        <v>0.73000000000001819</v>
      </c>
      <c r="D163">
        <f t="shared" si="15"/>
        <v>0.73000000000001819</v>
      </c>
      <c r="E163">
        <f t="shared" si="16"/>
        <v>0</v>
      </c>
      <c r="G163">
        <f t="shared" si="17"/>
        <v>1.296923076923078</v>
      </c>
      <c r="H163">
        <f t="shared" si="18"/>
        <v>1.1238461538461548</v>
      </c>
      <c r="I163">
        <f t="shared" si="19"/>
        <v>1.1540041067761806</v>
      </c>
      <c r="J163">
        <f t="shared" si="20"/>
        <v>53.574833174451854</v>
      </c>
    </row>
    <row r="164" spans="1:10" x14ac:dyDescent="0.2">
      <c r="A164" s="1">
        <v>45659</v>
      </c>
      <c r="B164">
        <v>314.39999999999998</v>
      </c>
      <c r="C164" s="6">
        <f t="shared" si="14"/>
        <v>-1.6400000000000432</v>
      </c>
      <c r="D164">
        <f t="shared" si="15"/>
        <v>0</v>
      </c>
      <c r="E164">
        <f t="shared" si="16"/>
        <v>1.6400000000000432</v>
      </c>
      <c r="G164">
        <f t="shared" si="17"/>
        <v>1.2630769230769243</v>
      </c>
      <c r="H164">
        <f t="shared" si="18"/>
        <v>1.2500000000000044</v>
      </c>
      <c r="I164">
        <f t="shared" si="19"/>
        <v>1.0104615384615359</v>
      </c>
      <c r="J164">
        <f t="shared" si="20"/>
        <v>50.260177532904748</v>
      </c>
    </row>
    <row r="165" spans="1:10" x14ac:dyDescent="0.2">
      <c r="A165" s="1">
        <v>45660</v>
      </c>
      <c r="B165">
        <v>314.91000000000003</v>
      </c>
      <c r="C165" s="6">
        <f t="shared" si="14"/>
        <v>0.51000000000004775</v>
      </c>
      <c r="D165">
        <f t="shared" si="15"/>
        <v>0.51000000000004775</v>
      </c>
      <c r="E165">
        <f t="shared" si="16"/>
        <v>0</v>
      </c>
      <c r="G165">
        <f t="shared" si="17"/>
        <v>1.2630769230769288</v>
      </c>
      <c r="H165">
        <f t="shared" si="18"/>
        <v>1.2500000000000044</v>
      </c>
      <c r="I165">
        <f t="shared" si="19"/>
        <v>1.0104615384615394</v>
      </c>
      <c r="J165">
        <f>100-100/(1+I165)</f>
        <v>50.260177532904834</v>
      </c>
    </row>
    <row r="166" spans="1:10" x14ac:dyDescent="0.2">
      <c r="A166" s="1">
        <v>45663</v>
      </c>
      <c r="B166">
        <v>313.04000000000002</v>
      </c>
      <c r="C166" s="6">
        <f t="shared" si="14"/>
        <v>-1.8700000000000045</v>
      </c>
      <c r="D166">
        <f t="shared" si="15"/>
        <v>0</v>
      </c>
      <c r="E166">
        <f t="shared" si="16"/>
        <v>1.8700000000000045</v>
      </c>
      <c r="G166">
        <f t="shared" si="17"/>
        <v>1.1746153846153919</v>
      </c>
      <c r="H166">
        <f t="shared" si="18"/>
        <v>1.3938461538461586</v>
      </c>
      <c r="I166">
        <f t="shared" si="19"/>
        <v>0.84271523178808183</v>
      </c>
      <c r="J166">
        <f t="shared" si="20"/>
        <v>45.732255166217499</v>
      </c>
    </row>
    <row r="167" spans="1:10" x14ac:dyDescent="0.2">
      <c r="A167" s="1">
        <v>45664</v>
      </c>
      <c r="B167">
        <v>311.67</v>
      </c>
      <c r="C167" s="6">
        <f t="shared" si="14"/>
        <v>-1.3700000000000045</v>
      </c>
      <c r="D167">
        <f t="shared" si="15"/>
        <v>0</v>
      </c>
      <c r="E167">
        <f t="shared" si="16"/>
        <v>1.3700000000000045</v>
      </c>
      <c r="G167">
        <f t="shared" si="17"/>
        <v>0.98923076923077469</v>
      </c>
      <c r="H167">
        <f t="shared" si="18"/>
        <v>1.4992307692307743</v>
      </c>
      <c r="I167">
        <f t="shared" si="19"/>
        <v>0.65982555156490652</v>
      </c>
      <c r="J167">
        <f t="shared" si="20"/>
        <v>39.752704791344719</v>
      </c>
    </row>
    <row r="168" spans="1:10" x14ac:dyDescent="0.2">
      <c r="A168" s="1">
        <v>45665</v>
      </c>
      <c r="B168">
        <v>312.60000000000002</v>
      </c>
      <c r="C168" s="6">
        <f t="shared" si="14"/>
        <v>0.93000000000000682</v>
      </c>
      <c r="D168">
        <f t="shared" si="15"/>
        <v>0.93000000000000682</v>
      </c>
      <c r="E168">
        <f t="shared" si="16"/>
        <v>0</v>
      </c>
      <c r="G168">
        <f t="shared" si="17"/>
        <v>1.0607692307692367</v>
      </c>
      <c r="H168">
        <f t="shared" si="18"/>
        <v>0.84384615384615591</v>
      </c>
      <c r="I168">
        <f t="shared" si="19"/>
        <v>1.2570647219690103</v>
      </c>
      <c r="J168">
        <f t="shared" si="20"/>
        <v>55.694668820678594</v>
      </c>
    </row>
    <row r="169" spans="1:10" x14ac:dyDescent="0.2">
      <c r="A169" s="1">
        <v>45667</v>
      </c>
      <c r="B169">
        <v>307.70999999999998</v>
      </c>
      <c r="C169" s="6">
        <f t="shared" si="14"/>
        <v>-4.8900000000000432</v>
      </c>
      <c r="D169">
        <f t="shared" si="15"/>
        <v>0</v>
      </c>
      <c r="E169">
        <f t="shared" si="16"/>
        <v>4.8900000000000432</v>
      </c>
      <c r="G169">
        <f t="shared" si="17"/>
        <v>0.66846153846154266</v>
      </c>
      <c r="H169">
        <f t="shared" si="18"/>
        <v>1.2200000000000055</v>
      </c>
      <c r="I169">
        <f t="shared" si="19"/>
        <v>0.54791929382093407</v>
      </c>
      <c r="J169">
        <f t="shared" si="20"/>
        <v>35.397148676171113</v>
      </c>
    </row>
    <row r="170" spans="1:10" x14ac:dyDescent="0.2">
      <c r="A170" s="1">
        <v>45670</v>
      </c>
      <c r="B170">
        <v>306.92</v>
      </c>
      <c r="C170" s="6">
        <f t="shared" si="14"/>
        <v>-0.78999999999996362</v>
      </c>
      <c r="D170">
        <f t="shared" si="15"/>
        <v>0</v>
      </c>
      <c r="E170">
        <f t="shared" si="16"/>
        <v>0.78999999999996362</v>
      </c>
      <c r="G170">
        <f t="shared" si="17"/>
        <v>0.4507692307692362</v>
      </c>
      <c r="H170">
        <f t="shared" si="18"/>
        <v>1.2807692307692333</v>
      </c>
      <c r="I170">
        <f t="shared" si="19"/>
        <v>0.3519519519519555</v>
      </c>
      <c r="J170">
        <f t="shared" si="20"/>
        <v>26.032874278098816</v>
      </c>
    </row>
    <row r="171" spans="1:10" x14ac:dyDescent="0.2">
      <c r="A171" s="1">
        <v>45671</v>
      </c>
      <c r="B171">
        <v>309.08999999999997</v>
      </c>
      <c r="C171" s="6">
        <f t="shared" si="14"/>
        <v>2.1699999999999591</v>
      </c>
      <c r="D171">
        <f t="shared" si="15"/>
        <v>2.1699999999999591</v>
      </c>
      <c r="E171">
        <f t="shared" si="16"/>
        <v>0</v>
      </c>
      <c r="G171">
        <f t="shared" si="17"/>
        <v>0.61769230769230998</v>
      </c>
      <c r="H171">
        <f t="shared" si="18"/>
        <v>1.2430769230769294</v>
      </c>
      <c r="I171">
        <f t="shared" si="19"/>
        <v>0.49690594059405874</v>
      </c>
      <c r="J171">
        <f t="shared" si="20"/>
        <v>33.195535345183927</v>
      </c>
    </row>
    <row r="172" spans="1:10" x14ac:dyDescent="0.2">
      <c r="A172" s="1">
        <v>45672</v>
      </c>
      <c r="B172">
        <v>316.27999999999997</v>
      </c>
      <c r="C172" s="6">
        <f t="shared" si="14"/>
        <v>7.1899999999999977</v>
      </c>
      <c r="D172">
        <f t="shared" si="15"/>
        <v>7.1899999999999977</v>
      </c>
      <c r="E172">
        <f t="shared" si="16"/>
        <v>0</v>
      </c>
      <c r="G172">
        <f t="shared" si="17"/>
        <v>0.90692307692308283</v>
      </c>
      <c r="H172">
        <f t="shared" si="18"/>
        <v>1.2430769230769294</v>
      </c>
      <c r="I172">
        <f t="shared" si="19"/>
        <v>0.72957920792079312</v>
      </c>
      <c r="J172">
        <f t="shared" si="20"/>
        <v>42.182468694096642</v>
      </c>
    </row>
    <row r="173" spans="1:10" x14ac:dyDescent="0.2">
      <c r="A173" s="1">
        <v>45673</v>
      </c>
      <c r="B173">
        <v>317.25</v>
      </c>
      <c r="C173" s="6">
        <f t="shared" si="14"/>
        <v>0.97000000000002728</v>
      </c>
      <c r="D173">
        <f t="shared" si="15"/>
        <v>0.97000000000002728</v>
      </c>
      <c r="E173">
        <f t="shared" si="16"/>
        <v>0</v>
      </c>
      <c r="G173">
        <f t="shared" si="17"/>
        <v>0.96153846153846589</v>
      </c>
      <c r="H173">
        <f t="shared" si="18"/>
        <v>1.2430769230769294</v>
      </c>
      <c r="I173">
        <f t="shared" si="19"/>
        <v>0.77351485148514809</v>
      </c>
      <c r="J173">
        <f t="shared" si="20"/>
        <v>43.614794138171661</v>
      </c>
    </row>
    <row r="174" spans="1:10" x14ac:dyDescent="0.2">
      <c r="A174" s="1">
        <v>45674</v>
      </c>
      <c r="B174">
        <v>319.62</v>
      </c>
      <c r="C174" s="6">
        <f t="shared" si="14"/>
        <v>2.3700000000000045</v>
      </c>
      <c r="D174">
        <f t="shared" si="15"/>
        <v>2.3700000000000045</v>
      </c>
      <c r="E174">
        <f t="shared" si="16"/>
        <v>0</v>
      </c>
      <c r="G174">
        <f t="shared" si="17"/>
        <v>1.1438461538461586</v>
      </c>
      <c r="H174">
        <f t="shared" si="18"/>
        <v>1.0700000000000063</v>
      </c>
      <c r="I174">
        <f t="shared" si="19"/>
        <v>1.0690150970524783</v>
      </c>
      <c r="J174">
        <f t="shared" si="20"/>
        <v>51.667824878387727</v>
      </c>
    </row>
    <row r="175" spans="1:10" x14ac:dyDescent="0.2">
      <c r="A175" s="1">
        <v>45678</v>
      </c>
      <c r="B175">
        <v>323.63</v>
      </c>
      <c r="C175" s="6">
        <f t="shared" si="14"/>
        <v>4.0099999999999909</v>
      </c>
      <c r="D175">
        <f t="shared" si="15"/>
        <v>4.0099999999999909</v>
      </c>
      <c r="E175">
        <f t="shared" si="16"/>
        <v>0</v>
      </c>
      <c r="G175">
        <f t="shared" si="17"/>
        <v>1.4523076923076963</v>
      </c>
      <c r="H175">
        <f t="shared" si="18"/>
        <v>0.81230769230769684</v>
      </c>
      <c r="I175">
        <f t="shared" si="19"/>
        <v>1.7878787878787827</v>
      </c>
      <c r="J175">
        <f t="shared" si="20"/>
        <v>64.130434782608631</v>
      </c>
    </row>
    <row r="176" spans="1:10" x14ac:dyDescent="0.2">
      <c r="A176" s="1">
        <v>45679</v>
      </c>
      <c r="B176">
        <v>323.56</v>
      </c>
      <c r="C176" s="6">
        <f t="shared" si="14"/>
        <v>-6.9999999999993179E-2</v>
      </c>
      <c r="D176">
        <f t="shared" si="15"/>
        <v>0</v>
      </c>
      <c r="E176">
        <f t="shared" si="16"/>
        <v>6.9999999999993179E-2</v>
      </c>
      <c r="G176">
        <f t="shared" si="17"/>
        <v>1.3961538461538487</v>
      </c>
      <c r="H176">
        <f t="shared" si="18"/>
        <v>0.81769230769231172</v>
      </c>
      <c r="I176">
        <f t="shared" si="19"/>
        <v>1.7074317968015</v>
      </c>
      <c r="J176">
        <f t="shared" si="20"/>
        <v>63.064628214037455</v>
      </c>
    </row>
    <row r="177" spans="1:10" x14ac:dyDescent="0.2">
      <c r="A177" s="1">
        <v>45680</v>
      </c>
      <c r="B177">
        <v>328.21</v>
      </c>
      <c r="C177" s="6">
        <f t="shared" si="14"/>
        <v>4.6499999999999773</v>
      </c>
      <c r="D177">
        <f t="shared" si="15"/>
        <v>4.6499999999999773</v>
      </c>
      <c r="E177">
        <f t="shared" si="16"/>
        <v>0</v>
      </c>
      <c r="G177">
        <f t="shared" si="17"/>
        <v>1.7538461538461547</v>
      </c>
      <c r="H177">
        <f t="shared" si="18"/>
        <v>0.69153846153846221</v>
      </c>
      <c r="I177">
        <f t="shared" si="19"/>
        <v>2.536151279199109</v>
      </c>
      <c r="J177">
        <f t="shared" si="20"/>
        <v>71.720666876376214</v>
      </c>
    </row>
    <row r="178" spans="1:10" x14ac:dyDescent="0.2">
      <c r="A178" s="1">
        <v>45681</v>
      </c>
      <c r="B178">
        <v>330.2</v>
      </c>
      <c r="C178" s="6">
        <f t="shared" si="14"/>
        <v>1.9900000000000091</v>
      </c>
      <c r="D178">
        <f t="shared" si="15"/>
        <v>1.9900000000000091</v>
      </c>
      <c r="E178">
        <f t="shared" si="16"/>
        <v>0</v>
      </c>
      <c r="G178">
        <f t="shared" si="17"/>
        <v>1.8676923076923055</v>
      </c>
      <c r="H178">
        <f t="shared" si="18"/>
        <v>0.69153846153846221</v>
      </c>
      <c r="I178">
        <f t="shared" si="19"/>
        <v>2.7007786429365903</v>
      </c>
      <c r="J178">
        <f t="shared" si="20"/>
        <v>72.978659452960585</v>
      </c>
    </row>
    <row r="179" spans="1:10" x14ac:dyDescent="0.2">
      <c r="A179" s="1">
        <v>45684</v>
      </c>
      <c r="B179">
        <v>334.54</v>
      </c>
      <c r="C179" s="6">
        <f t="shared" si="14"/>
        <v>4.3400000000000318</v>
      </c>
      <c r="D179">
        <f t="shared" si="15"/>
        <v>4.3400000000000318</v>
      </c>
      <c r="E179">
        <f t="shared" si="16"/>
        <v>0</v>
      </c>
      <c r="G179">
        <f t="shared" si="17"/>
        <v>2.2015384615384619</v>
      </c>
      <c r="H179">
        <f t="shared" si="18"/>
        <v>0.54769230769230803</v>
      </c>
      <c r="I179">
        <f t="shared" si="19"/>
        <v>4.0196629213483126</v>
      </c>
      <c r="J179">
        <f t="shared" si="20"/>
        <v>80.078343592613308</v>
      </c>
    </row>
    <row r="180" spans="1:10" x14ac:dyDescent="0.2">
      <c r="A180" s="1">
        <v>45685</v>
      </c>
      <c r="B180">
        <v>334.48</v>
      </c>
      <c r="C180" s="6">
        <f t="shared" si="14"/>
        <v>-6.0000000000002274E-2</v>
      </c>
      <c r="D180">
        <f t="shared" si="15"/>
        <v>0</v>
      </c>
      <c r="E180">
        <f t="shared" si="16"/>
        <v>6.0000000000002274E-2</v>
      </c>
      <c r="G180">
        <f t="shared" si="17"/>
        <v>2.2015384615384619</v>
      </c>
      <c r="H180">
        <f t="shared" si="18"/>
        <v>0.44692307692307709</v>
      </c>
      <c r="I180">
        <f t="shared" si="19"/>
        <v>4.9259896729776234</v>
      </c>
      <c r="J180">
        <f t="shared" si="20"/>
        <v>83.125181527737439</v>
      </c>
    </row>
    <row r="181" spans="1:10" x14ac:dyDescent="0.2">
      <c r="A181" s="1">
        <v>45686</v>
      </c>
      <c r="B181">
        <v>335.88</v>
      </c>
      <c r="C181" s="6">
        <f t="shared" si="14"/>
        <v>1.3999999999999773</v>
      </c>
      <c r="D181">
        <f t="shared" si="15"/>
        <v>1.3999999999999773</v>
      </c>
      <c r="E181">
        <f t="shared" si="16"/>
        <v>0</v>
      </c>
      <c r="G181">
        <f t="shared" si="17"/>
        <v>2.2376923076923059</v>
      </c>
      <c r="H181">
        <f t="shared" si="18"/>
        <v>0.44692307692307709</v>
      </c>
      <c r="I181">
        <f t="shared" si="19"/>
        <v>5.0068846815834709</v>
      </c>
      <c r="J181">
        <f t="shared" si="20"/>
        <v>83.352435530085941</v>
      </c>
    </row>
    <row r="182" spans="1:10" x14ac:dyDescent="0.2">
      <c r="A182" s="1">
        <v>45687</v>
      </c>
      <c r="B182">
        <v>343.05</v>
      </c>
      <c r="C182" s="6">
        <f t="shared" si="14"/>
        <v>7.1700000000000159</v>
      </c>
      <c r="D182">
        <f t="shared" si="15"/>
        <v>7.1700000000000159</v>
      </c>
      <c r="E182">
        <f t="shared" si="16"/>
        <v>0</v>
      </c>
      <c r="G182">
        <f t="shared" si="17"/>
        <v>2.7892307692307687</v>
      </c>
      <c r="H182">
        <f t="shared" si="18"/>
        <v>7.0769230769227615E-2</v>
      </c>
      <c r="I182">
        <f t="shared" si="19"/>
        <v>39.413043478262622</v>
      </c>
      <c r="J182">
        <f t="shared" si="20"/>
        <v>97.525551371705319</v>
      </c>
    </row>
    <row r="183" spans="1:10" x14ac:dyDescent="0.2">
      <c r="A183" s="1">
        <v>45688</v>
      </c>
      <c r="B183">
        <v>341.8</v>
      </c>
      <c r="C183" s="6">
        <f t="shared" si="14"/>
        <v>-1.25</v>
      </c>
      <c r="D183">
        <f t="shared" si="15"/>
        <v>0</v>
      </c>
      <c r="E183">
        <f t="shared" si="16"/>
        <v>1.25</v>
      </c>
      <c r="G183">
        <f t="shared" si="17"/>
        <v>2.7892307692307687</v>
      </c>
      <c r="H183">
        <f t="shared" si="18"/>
        <v>0.10615384615384581</v>
      </c>
      <c r="I183">
        <f t="shared" si="19"/>
        <v>26.27536231884066</v>
      </c>
      <c r="J183">
        <f t="shared" si="20"/>
        <v>96.333687566418718</v>
      </c>
    </row>
    <row r="184" spans="1:10" x14ac:dyDescent="0.2">
      <c r="A184" s="1">
        <v>45691</v>
      </c>
      <c r="B184">
        <v>345.82</v>
      </c>
      <c r="C184" s="6">
        <f t="shared" si="14"/>
        <v>4.0199999999999818</v>
      </c>
      <c r="D184">
        <f t="shared" si="15"/>
        <v>4.0199999999999818</v>
      </c>
      <c r="E184">
        <f t="shared" si="16"/>
        <v>0</v>
      </c>
      <c r="G184">
        <f t="shared" si="17"/>
        <v>2.9315384615384628</v>
      </c>
      <c r="H184">
        <f t="shared" si="18"/>
        <v>0.10615384615384581</v>
      </c>
      <c r="I184">
        <f t="shared" si="19"/>
        <v>27.615942028985607</v>
      </c>
      <c r="J184">
        <f t="shared" si="20"/>
        <v>96.505444416307938</v>
      </c>
    </row>
    <row r="185" spans="1:10" x14ac:dyDescent="0.2">
      <c r="A185" s="1">
        <v>45692</v>
      </c>
      <c r="B185">
        <v>345.15</v>
      </c>
      <c r="C185" s="6">
        <f t="shared" si="14"/>
        <v>-0.67000000000001592</v>
      </c>
      <c r="D185">
        <f t="shared" si="15"/>
        <v>0</v>
      </c>
      <c r="E185">
        <f t="shared" si="16"/>
        <v>0.67000000000001592</v>
      </c>
      <c r="G185">
        <f t="shared" si="17"/>
        <v>2.3784615384615395</v>
      </c>
      <c r="H185">
        <f t="shared" si="18"/>
        <v>0.15769230769230858</v>
      </c>
      <c r="I185">
        <f t="shared" si="19"/>
        <v>15.082926829268215</v>
      </c>
      <c r="J185">
        <f t="shared" si="20"/>
        <v>93.782226266302672</v>
      </c>
    </row>
    <row r="186" spans="1:10" x14ac:dyDescent="0.2">
      <c r="A186" s="1">
        <v>45693</v>
      </c>
      <c r="B186">
        <v>349.44</v>
      </c>
      <c r="C186" s="6">
        <f t="shared" si="14"/>
        <v>4.2900000000000205</v>
      </c>
      <c r="D186">
        <f t="shared" si="15"/>
        <v>4.2900000000000205</v>
      </c>
      <c r="E186">
        <f t="shared" si="16"/>
        <v>0</v>
      </c>
      <c r="G186">
        <f t="shared" si="17"/>
        <v>2.6338461538461546</v>
      </c>
      <c r="H186">
        <f t="shared" si="18"/>
        <v>0.15769230769230858</v>
      </c>
      <c r="I186">
        <f t="shared" si="19"/>
        <v>16.702439024390156</v>
      </c>
      <c r="J186">
        <f t="shared" si="20"/>
        <v>94.351060898319062</v>
      </c>
    </row>
    <row r="187" spans="1:10" x14ac:dyDescent="0.2">
      <c r="A187" s="1">
        <v>45694</v>
      </c>
      <c r="B187">
        <v>347.48</v>
      </c>
      <c r="C187" s="6">
        <f t="shared" si="14"/>
        <v>-1.9599999999999795</v>
      </c>
      <c r="D187">
        <f t="shared" si="15"/>
        <v>0</v>
      </c>
      <c r="E187">
        <f t="shared" si="16"/>
        <v>1.9599999999999795</v>
      </c>
      <c r="G187">
        <f t="shared" si="17"/>
        <v>2.4515384615384619</v>
      </c>
      <c r="H187">
        <f t="shared" si="18"/>
        <v>0.30846153846153779</v>
      </c>
      <c r="I187">
        <f t="shared" si="19"/>
        <v>7.9476309226932855</v>
      </c>
      <c r="J187">
        <f t="shared" si="20"/>
        <v>88.823857302118199</v>
      </c>
    </row>
    <row r="188" spans="1:10" x14ac:dyDescent="0.2">
      <c r="A188" s="1">
        <v>45695</v>
      </c>
      <c r="B188">
        <v>348.02</v>
      </c>
      <c r="C188" s="6">
        <f t="shared" si="14"/>
        <v>0.53999999999996362</v>
      </c>
      <c r="D188">
        <f t="shared" si="15"/>
        <v>0.53999999999996362</v>
      </c>
      <c r="E188">
        <f t="shared" si="16"/>
        <v>0</v>
      </c>
      <c r="G188">
        <f t="shared" si="17"/>
        <v>2.1846153846153831</v>
      </c>
      <c r="H188">
        <f t="shared" si="18"/>
        <v>0.30846153846153779</v>
      </c>
      <c r="I188">
        <f t="shared" si="19"/>
        <v>7.0822942643391622</v>
      </c>
      <c r="J188">
        <f t="shared" si="20"/>
        <v>87.627275532243146</v>
      </c>
    </row>
    <row r="189" spans="1:10" x14ac:dyDescent="0.2">
      <c r="A189" s="1">
        <v>45698</v>
      </c>
      <c r="B189">
        <v>351.23</v>
      </c>
      <c r="C189" s="6">
        <f t="shared" si="14"/>
        <v>3.2100000000000364</v>
      </c>
      <c r="D189">
        <f t="shared" si="15"/>
        <v>3.2100000000000364</v>
      </c>
      <c r="E189">
        <f t="shared" si="16"/>
        <v>0</v>
      </c>
      <c r="G189">
        <f t="shared" si="17"/>
        <v>2.4315384615384628</v>
      </c>
      <c r="H189">
        <f t="shared" si="18"/>
        <v>0.30307692307692291</v>
      </c>
      <c r="I189">
        <f t="shared" si="19"/>
        <v>8.0228426395939163</v>
      </c>
      <c r="J189">
        <f t="shared" si="20"/>
        <v>88.917018284106902</v>
      </c>
    </row>
    <row r="190" spans="1:10" x14ac:dyDescent="0.2">
      <c r="A190" s="1"/>
    </row>
    <row r="191" spans="1:10" x14ac:dyDescent="0.2">
      <c r="A191" s="1"/>
    </row>
    <row r="192" spans="1:10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B66D-D484-4913-9869-B99C2DB2E2CB}">
  <dimension ref="A1:N202"/>
  <sheetViews>
    <sheetView topLeftCell="K13" zoomScale="150" zoomScaleNormal="150" workbookViewId="0">
      <selection activeCell="K20" sqref="K20:N189"/>
    </sheetView>
  </sheetViews>
  <sheetFormatPr defaultRowHeight="14.25" x14ac:dyDescent="0.2"/>
  <cols>
    <col min="1" max="1" width="10.375" bestFit="1" customWidth="1"/>
    <col min="5" max="5" width="9.625" customWidth="1"/>
  </cols>
  <sheetData>
    <row r="1" spans="1:6" x14ac:dyDescent="0.2">
      <c r="A1" t="s">
        <v>0</v>
      </c>
      <c r="B1" t="s">
        <v>1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2">
      <c r="A2" s="1">
        <v>45422</v>
      </c>
      <c r="B2">
        <v>280.74</v>
      </c>
    </row>
    <row r="3" spans="1:6" x14ac:dyDescent="0.2">
      <c r="A3" s="1">
        <v>45425</v>
      </c>
      <c r="B3">
        <v>279.39</v>
      </c>
    </row>
    <row r="4" spans="1:6" x14ac:dyDescent="0.2">
      <c r="A4" s="1">
        <v>45426</v>
      </c>
      <c r="B4">
        <v>277.74</v>
      </c>
    </row>
    <row r="5" spans="1:6" x14ac:dyDescent="0.2">
      <c r="A5" s="1">
        <v>45427</v>
      </c>
      <c r="B5">
        <v>281.5</v>
      </c>
    </row>
    <row r="6" spans="1:6" x14ac:dyDescent="0.2">
      <c r="A6" s="1">
        <v>45428</v>
      </c>
      <c r="B6">
        <v>279.83999999999997</v>
      </c>
    </row>
    <row r="7" spans="1:6" x14ac:dyDescent="0.2">
      <c r="A7" s="1">
        <v>45429</v>
      </c>
      <c r="B7">
        <v>280.10000000000002</v>
      </c>
    </row>
    <row r="8" spans="1:6" x14ac:dyDescent="0.2">
      <c r="A8" s="1">
        <v>45432</v>
      </c>
      <c r="B8">
        <v>278.54000000000002</v>
      </c>
    </row>
    <row r="9" spans="1:6" x14ac:dyDescent="0.2">
      <c r="A9" s="1">
        <v>45433</v>
      </c>
      <c r="B9">
        <v>275.95</v>
      </c>
    </row>
    <row r="10" spans="1:6" x14ac:dyDescent="0.2">
      <c r="A10" s="1">
        <v>45434</v>
      </c>
      <c r="B10">
        <v>275.58</v>
      </c>
    </row>
    <row r="11" spans="1:6" x14ac:dyDescent="0.2">
      <c r="A11" s="1">
        <v>45435</v>
      </c>
      <c r="B11">
        <v>274.23</v>
      </c>
    </row>
    <row r="12" spans="1:6" x14ac:dyDescent="0.2">
      <c r="A12" s="1">
        <v>45436</v>
      </c>
      <c r="B12">
        <v>274.49</v>
      </c>
    </row>
    <row r="13" spans="1:6" x14ac:dyDescent="0.2">
      <c r="A13" s="1">
        <v>45440</v>
      </c>
      <c r="B13">
        <v>270.98</v>
      </c>
    </row>
    <row r="14" spans="1:6" x14ac:dyDescent="0.2">
      <c r="A14" s="1">
        <v>45441</v>
      </c>
      <c r="B14">
        <v>268.86</v>
      </c>
    </row>
    <row r="15" spans="1:6" x14ac:dyDescent="0.2">
      <c r="A15" s="1">
        <v>45442</v>
      </c>
      <c r="B15">
        <v>271.3</v>
      </c>
    </row>
    <row r="16" spans="1:6" x14ac:dyDescent="0.2">
      <c r="A16" s="1">
        <v>45443</v>
      </c>
      <c r="B16">
        <v>272.45999999999998</v>
      </c>
    </row>
    <row r="17" spans="1:14" x14ac:dyDescent="0.2">
      <c r="A17" s="1">
        <v>45446</v>
      </c>
      <c r="B17">
        <v>270.38</v>
      </c>
    </row>
    <row r="18" spans="1:14" x14ac:dyDescent="0.2">
      <c r="A18" s="1">
        <v>45447</v>
      </c>
      <c r="B18">
        <v>272.42</v>
      </c>
    </row>
    <row r="19" spans="1:14" x14ac:dyDescent="0.2">
      <c r="A19" s="1">
        <v>45448</v>
      </c>
      <c r="B19">
        <v>274.5</v>
      </c>
    </row>
    <row r="20" spans="1:14" x14ac:dyDescent="0.2">
      <c r="A20" s="1">
        <v>45449</v>
      </c>
      <c r="B20">
        <v>277.04000000000002</v>
      </c>
      <c r="K20" t="s">
        <v>34</v>
      </c>
      <c r="L20" t="s">
        <v>30</v>
      </c>
      <c r="M20" t="s">
        <v>32</v>
      </c>
      <c r="N20" t="s">
        <v>33</v>
      </c>
    </row>
    <row r="21" spans="1:14" x14ac:dyDescent="0.2">
      <c r="A21" s="1">
        <v>45450</v>
      </c>
      <c r="B21">
        <v>278.67</v>
      </c>
      <c r="C21">
        <f>AVERAGE(B2:B21)</f>
        <v>275.7355</v>
      </c>
      <c r="D21">
        <f>_xlfn.STDEV.S(B2:B21)</f>
        <v>3.805121859864812</v>
      </c>
      <c r="E21">
        <f>C21+2*D21</f>
        <v>283.34574371972963</v>
      </c>
      <c r="F21">
        <f>C21-2*D21</f>
        <v>268.12525628027038</v>
      </c>
      <c r="K21">
        <v>278.67</v>
      </c>
      <c r="L21">
        <f>AVERAGE(K2:K21)</f>
        <v>278.67</v>
      </c>
      <c r="M21">
        <v>283.34574371972963</v>
      </c>
      <c r="N21">
        <v>268.12525628027038</v>
      </c>
    </row>
    <row r="22" spans="1:14" x14ac:dyDescent="0.2">
      <c r="A22" s="1">
        <v>45453</v>
      </c>
      <c r="B22">
        <v>275.04000000000002</v>
      </c>
      <c r="C22">
        <f t="shared" ref="C22:C85" si="0">AVERAGE(B3:B22)</f>
        <v>275.45050000000003</v>
      </c>
      <c r="D22">
        <f t="shared" ref="D22:D85" si="1">_xlfn.STDEV.S(B3:B22)</f>
        <v>3.619496148419147</v>
      </c>
      <c r="E22">
        <f t="shared" ref="E22:E85" si="2">C22+2*D22</f>
        <v>282.68949229683835</v>
      </c>
      <c r="F22">
        <f t="shared" ref="F22:F85" si="3">C22-2*D22</f>
        <v>268.21150770316171</v>
      </c>
      <c r="K22">
        <v>275.04000000000002</v>
      </c>
      <c r="L22">
        <f t="shared" ref="L22:L85" si="4">AVERAGE(K3:K22)</f>
        <v>276.85500000000002</v>
      </c>
      <c r="M22">
        <v>282.68949229683835</v>
      </c>
      <c r="N22">
        <v>268.21150770316171</v>
      </c>
    </row>
    <row r="23" spans="1:14" x14ac:dyDescent="0.2">
      <c r="A23" s="1">
        <v>45454</v>
      </c>
      <c r="B23">
        <v>274.67</v>
      </c>
      <c r="C23">
        <f t="shared" si="0"/>
        <v>275.21449999999999</v>
      </c>
      <c r="D23">
        <f t="shared" si="1"/>
        <v>3.501051684099628</v>
      </c>
      <c r="E23">
        <f t="shared" si="2"/>
        <v>282.21660336819923</v>
      </c>
      <c r="F23">
        <f t="shared" si="3"/>
        <v>268.21239663180074</v>
      </c>
      <c r="K23">
        <v>274.67</v>
      </c>
      <c r="L23">
        <f t="shared" si="4"/>
        <v>276.12666666666672</v>
      </c>
      <c r="M23">
        <v>282.21660336819923</v>
      </c>
      <c r="N23">
        <v>268.21239663180074</v>
      </c>
    </row>
    <row r="24" spans="1:14" x14ac:dyDescent="0.2">
      <c r="A24" s="1">
        <v>45455</v>
      </c>
      <c r="B24">
        <v>270.32</v>
      </c>
      <c r="C24">
        <f t="shared" si="0"/>
        <v>274.84350000000006</v>
      </c>
      <c r="D24">
        <f t="shared" si="1"/>
        <v>3.6107664662345877</v>
      </c>
      <c r="E24">
        <f t="shared" si="2"/>
        <v>282.06503293246925</v>
      </c>
      <c r="F24">
        <f t="shared" si="3"/>
        <v>267.62196706753087</v>
      </c>
      <c r="K24">
        <v>270.32</v>
      </c>
      <c r="L24">
        <f t="shared" si="4"/>
        <v>274.67500000000001</v>
      </c>
      <c r="M24">
        <v>282.06503293246925</v>
      </c>
      <c r="N24">
        <v>267.62196706753087</v>
      </c>
    </row>
    <row r="25" spans="1:14" x14ac:dyDescent="0.2">
      <c r="A25" s="1">
        <v>45456</v>
      </c>
      <c r="B25">
        <v>271.19</v>
      </c>
      <c r="C25">
        <f t="shared" si="0"/>
        <v>274.32800000000003</v>
      </c>
      <c r="D25">
        <f t="shared" si="1"/>
        <v>3.3359234498348287</v>
      </c>
      <c r="E25">
        <f t="shared" si="2"/>
        <v>280.99984689966971</v>
      </c>
      <c r="F25">
        <f t="shared" si="3"/>
        <v>267.65615310033036</v>
      </c>
      <c r="K25">
        <v>271.19</v>
      </c>
      <c r="L25">
        <f t="shared" si="4"/>
        <v>273.97800000000001</v>
      </c>
      <c r="M25">
        <v>280.99984689966971</v>
      </c>
      <c r="N25">
        <v>267.65615310033036</v>
      </c>
    </row>
    <row r="26" spans="1:14" x14ac:dyDescent="0.2">
      <c r="A26" s="1">
        <v>45457</v>
      </c>
      <c r="B26">
        <v>270.66000000000003</v>
      </c>
      <c r="C26">
        <f t="shared" si="0"/>
        <v>273.86899999999997</v>
      </c>
      <c r="D26">
        <f t="shared" si="1"/>
        <v>3.1647547506211233</v>
      </c>
      <c r="E26">
        <f t="shared" si="2"/>
        <v>280.1985095012422</v>
      </c>
      <c r="F26">
        <f t="shared" si="3"/>
        <v>267.53949049875774</v>
      </c>
      <c r="K26">
        <v>270.66000000000003</v>
      </c>
      <c r="L26">
        <f t="shared" si="4"/>
        <v>273.42500000000001</v>
      </c>
      <c r="M26">
        <v>280.1985095012422</v>
      </c>
      <c r="N26">
        <v>267.53949049875774</v>
      </c>
    </row>
    <row r="27" spans="1:14" x14ac:dyDescent="0.2">
      <c r="A27" s="1">
        <v>45460</v>
      </c>
      <c r="B27">
        <v>271.17</v>
      </c>
      <c r="C27">
        <f t="shared" si="0"/>
        <v>273.42250000000001</v>
      </c>
      <c r="D27">
        <f t="shared" si="1"/>
        <v>2.854080873342407</v>
      </c>
      <c r="E27">
        <f t="shared" si="2"/>
        <v>279.13066174668484</v>
      </c>
      <c r="F27">
        <f t="shared" si="3"/>
        <v>267.71433825331519</v>
      </c>
      <c r="K27">
        <v>271.17</v>
      </c>
      <c r="L27">
        <f t="shared" si="4"/>
        <v>273.1028571428572</v>
      </c>
      <c r="M27">
        <v>279.13066174668484</v>
      </c>
      <c r="N27">
        <v>267.71433825331519</v>
      </c>
    </row>
    <row r="28" spans="1:14" x14ac:dyDescent="0.2">
      <c r="A28" s="1">
        <v>45461</v>
      </c>
      <c r="B28">
        <v>273.62</v>
      </c>
      <c r="C28">
        <f t="shared" si="0"/>
        <v>273.17649999999992</v>
      </c>
      <c r="D28">
        <f t="shared" si="1"/>
        <v>2.5895504080418039</v>
      </c>
      <c r="E28">
        <f t="shared" si="2"/>
        <v>278.35560081608355</v>
      </c>
      <c r="F28">
        <f t="shared" si="3"/>
        <v>267.99739918391629</v>
      </c>
      <c r="K28">
        <v>273.62</v>
      </c>
      <c r="L28">
        <f t="shared" si="4"/>
        <v>273.16750000000002</v>
      </c>
      <c r="M28">
        <v>278.35560081608355</v>
      </c>
      <c r="N28">
        <v>267.99739918391629</v>
      </c>
    </row>
    <row r="29" spans="1:14" x14ac:dyDescent="0.2">
      <c r="A29" s="1">
        <v>45463</v>
      </c>
      <c r="B29">
        <v>276.82</v>
      </c>
      <c r="C29">
        <f t="shared" si="0"/>
        <v>273.21999999999991</v>
      </c>
      <c r="D29">
        <f t="shared" si="1"/>
        <v>2.6452997044410282</v>
      </c>
      <c r="E29">
        <f t="shared" si="2"/>
        <v>278.51059940888194</v>
      </c>
      <c r="F29">
        <f t="shared" si="3"/>
        <v>267.92940059111788</v>
      </c>
      <c r="K29">
        <v>276.82</v>
      </c>
      <c r="L29">
        <f t="shared" si="4"/>
        <v>273.57333333333338</v>
      </c>
      <c r="M29">
        <v>278.51059940888194</v>
      </c>
      <c r="N29">
        <v>267.92940059111788</v>
      </c>
    </row>
    <row r="30" spans="1:14" x14ac:dyDescent="0.2">
      <c r="A30" s="1">
        <v>45464</v>
      </c>
      <c r="B30">
        <v>275.22000000000003</v>
      </c>
      <c r="C30">
        <f t="shared" si="0"/>
        <v>273.202</v>
      </c>
      <c r="D30">
        <f t="shared" si="1"/>
        <v>2.6295739098508779</v>
      </c>
      <c r="E30">
        <f t="shared" si="2"/>
        <v>278.46114781970175</v>
      </c>
      <c r="F30">
        <f t="shared" si="3"/>
        <v>267.94285218029825</v>
      </c>
      <c r="K30">
        <v>275.22000000000003</v>
      </c>
      <c r="L30">
        <f t="shared" si="4"/>
        <v>273.738</v>
      </c>
      <c r="M30">
        <v>278.46114781970175</v>
      </c>
      <c r="N30">
        <v>267.94285218029825</v>
      </c>
    </row>
    <row r="31" spans="1:14" x14ac:dyDescent="0.2">
      <c r="A31" s="1">
        <v>45467</v>
      </c>
      <c r="B31">
        <v>276.3</v>
      </c>
      <c r="C31">
        <f t="shared" si="0"/>
        <v>273.30550000000005</v>
      </c>
      <c r="D31">
        <f t="shared" si="1"/>
        <v>2.7116230816324967</v>
      </c>
      <c r="E31">
        <f t="shared" si="2"/>
        <v>278.72874616326504</v>
      </c>
      <c r="F31">
        <f t="shared" si="3"/>
        <v>267.88225383673506</v>
      </c>
      <c r="K31">
        <v>276.3</v>
      </c>
      <c r="L31">
        <f t="shared" si="4"/>
        <v>273.97090909090912</v>
      </c>
      <c r="M31">
        <v>278.72874616326504</v>
      </c>
      <c r="N31">
        <v>267.88225383673506</v>
      </c>
    </row>
    <row r="32" spans="1:14" x14ac:dyDescent="0.2">
      <c r="A32" s="1">
        <v>45468</v>
      </c>
      <c r="B32">
        <v>273.52999999999997</v>
      </c>
      <c r="C32">
        <f t="shared" si="0"/>
        <v>273.25750000000005</v>
      </c>
      <c r="D32">
        <f t="shared" si="1"/>
        <v>2.6980146209271831</v>
      </c>
      <c r="E32">
        <f t="shared" si="2"/>
        <v>278.65352924185441</v>
      </c>
      <c r="F32">
        <f t="shared" si="3"/>
        <v>267.86147075814569</v>
      </c>
      <c r="K32">
        <v>273.52999999999997</v>
      </c>
      <c r="L32">
        <f t="shared" si="4"/>
        <v>273.93416666666667</v>
      </c>
      <c r="M32">
        <v>278.65352924185441</v>
      </c>
      <c r="N32">
        <v>267.86147075814569</v>
      </c>
    </row>
    <row r="33" spans="1:14" x14ac:dyDescent="0.2">
      <c r="A33" s="1">
        <v>45469</v>
      </c>
      <c r="B33">
        <v>273.60000000000002</v>
      </c>
      <c r="C33">
        <f t="shared" si="0"/>
        <v>273.38850000000002</v>
      </c>
      <c r="D33">
        <f t="shared" si="1"/>
        <v>2.6446913559848655</v>
      </c>
      <c r="E33">
        <f t="shared" si="2"/>
        <v>278.67788271196974</v>
      </c>
      <c r="F33">
        <f t="shared" si="3"/>
        <v>268.0991172880303</v>
      </c>
      <c r="K33">
        <v>273.60000000000002</v>
      </c>
      <c r="L33">
        <f t="shared" si="4"/>
        <v>273.90846153846155</v>
      </c>
      <c r="M33">
        <v>278.67788271196974</v>
      </c>
      <c r="N33">
        <v>268.0991172880303</v>
      </c>
    </row>
    <row r="34" spans="1:14" x14ac:dyDescent="0.2">
      <c r="A34" s="1">
        <v>45470</v>
      </c>
      <c r="B34">
        <v>266.58999999999997</v>
      </c>
      <c r="C34">
        <f t="shared" si="0"/>
        <v>273.27500000000003</v>
      </c>
      <c r="D34">
        <f t="shared" si="1"/>
        <v>2.8868859565829457</v>
      </c>
      <c r="E34">
        <f t="shared" si="2"/>
        <v>279.04877191316592</v>
      </c>
      <c r="F34">
        <f t="shared" si="3"/>
        <v>267.50122808683415</v>
      </c>
      <c r="K34">
        <v>266.58999999999997</v>
      </c>
      <c r="L34">
        <f t="shared" si="4"/>
        <v>273.3857142857143</v>
      </c>
      <c r="M34">
        <v>279.04877191316592</v>
      </c>
      <c r="N34">
        <v>267.50122808683415</v>
      </c>
    </row>
    <row r="35" spans="1:14" x14ac:dyDescent="0.2">
      <c r="A35" s="1">
        <v>45471</v>
      </c>
      <c r="B35">
        <v>262.47000000000003</v>
      </c>
      <c r="C35">
        <f t="shared" si="0"/>
        <v>272.83350000000007</v>
      </c>
      <c r="D35">
        <f t="shared" si="1"/>
        <v>3.7507687282251347</v>
      </c>
      <c r="E35">
        <f t="shared" si="2"/>
        <v>280.33503745645032</v>
      </c>
      <c r="F35">
        <f t="shared" si="3"/>
        <v>265.33196254354982</v>
      </c>
      <c r="K35">
        <v>262.47000000000003</v>
      </c>
      <c r="L35">
        <f t="shared" si="4"/>
        <v>272.65800000000002</v>
      </c>
      <c r="M35">
        <v>280.33503745645032</v>
      </c>
      <c r="N35">
        <v>265.33196254354982</v>
      </c>
    </row>
    <row r="36" spans="1:14" x14ac:dyDescent="0.2">
      <c r="A36" s="1">
        <v>45474</v>
      </c>
      <c r="B36">
        <v>263.24</v>
      </c>
      <c r="C36">
        <f t="shared" si="0"/>
        <v>272.37250000000006</v>
      </c>
      <c r="D36">
        <f t="shared" si="1"/>
        <v>4.3221727905740837</v>
      </c>
      <c r="E36">
        <f t="shared" si="2"/>
        <v>281.01684558114823</v>
      </c>
      <c r="F36">
        <f t="shared" si="3"/>
        <v>263.72815441885189</v>
      </c>
      <c r="K36">
        <v>263.24</v>
      </c>
      <c r="L36">
        <f t="shared" si="4"/>
        <v>272.06937499999998</v>
      </c>
      <c r="M36">
        <v>281.01684558114823</v>
      </c>
      <c r="N36">
        <v>263.72815441885189</v>
      </c>
    </row>
    <row r="37" spans="1:14" x14ac:dyDescent="0.2">
      <c r="A37" s="1">
        <v>45475</v>
      </c>
      <c r="B37">
        <v>268.23</v>
      </c>
      <c r="C37">
        <f t="shared" si="0"/>
        <v>272.26500000000004</v>
      </c>
      <c r="D37">
        <f t="shared" si="1"/>
        <v>4.4003678075935051</v>
      </c>
      <c r="E37">
        <f t="shared" si="2"/>
        <v>281.06573561518707</v>
      </c>
      <c r="F37">
        <f t="shared" si="3"/>
        <v>263.46426438481302</v>
      </c>
      <c r="K37">
        <v>268.23</v>
      </c>
      <c r="L37">
        <f t="shared" si="4"/>
        <v>271.84352941176473</v>
      </c>
      <c r="M37">
        <v>281.06573561518707</v>
      </c>
      <c r="N37">
        <v>263.46426438481302</v>
      </c>
    </row>
    <row r="38" spans="1:14" x14ac:dyDescent="0.2">
      <c r="A38" s="1">
        <v>45476</v>
      </c>
      <c r="B38">
        <v>268.99</v>
      </c>
      <c r="C38">
        <f t="shared" si="0"/>
        <v>272.09350000000006</v>
      </c>
      <c r="D38">
        <f t="shared" si="1"/>
        <v>4.4604392927390606</v>
      </c>
      <c r="E38">
        <f t="shared" si="2"/>
        <v>281.0143785854782</v>
      </c>
      <c r="F38">
        <f t="shared" si="3"/>
        <v>263.17262141452193</v>
      </c>
      <c r="K38">
        <v>268.99</v>
      </c>
      <c r="L38">
        <f t="shared" si="4"/>
        <v>271.685</v>
      </c>
      <c r="M38">
        <v>281.0143785854782</v>
      </c>
      <c r="N38">
        <v>263.17262141452193</v>
      </c>
    </row>
    <row r="39" spans="1:14" x14ac:dyDescent="0.2">
      <c r="A39" s="1">
        <v>45478</v>
      </c>
      <c r="B39">
        <v>270.36</v>
      </c>
      <c r="C39">
        <f t="shared" si="0"/>
        <v>271.88649999999996</v>
      </c>
      <c r="D39">
        <f t="shared" si="1"/>
        <v>4.4388930281985264</v>
      </c>
      <c r="E39">
        <f t="shared" si="2"/>
        <v>280.764286056397</v>
      </c>
      <c r="F39">
        <f t="shared" si="3"/>
        <v>263.00871394360291</v>
      </c>
      <c r="K39">
        <v>270.36</v>
      </c>
      <c r="L39">
        <f t="shared" si="4"/>
        <v>271.61526315789473</v>
      </c>
      <c r="M39">
        <v>280.764286056397</v>
      </c>
      <c r="N39">
        <v>263.00871394360291</v>
      </c>
    </row>
    <row r="40" spans="1:14" x14ac:dyDescent="0.2">
      <c r="A40" s="1">
        <v>45481</v>
      </c>
      <c r="B40">
        <v>266.39999999999998</v>
      </c>
      <c r="C40">
        <f t="shared" si="0"/>
        <v>271.35449999999997</v>
      </c>
      <c r="D40">
        <f t="shared" si="1"/>
        <v>4.4263225499040955</v>
      </c>
      <c r="E40">
        <f t="shared" si="2"/>
        <v>280.20714509980814</v>
      </c>
      <c r="F40">
        <f t="shared" si="3"/>
        <v>262.5018549001918</v>
      </c>
      <c r="K40">
        <v>266.39999999999998</v>
      </c>
      <c r="L40">
        <f t="shared" si="4"/>
        <v>271.35449999999997</v>
      </c>
      <c r="M40">
        <v>280.20714509980814</v>
      </c>
      <c r="N40">
        <v>262.5018549001918</v>
      </c>
    </row>
    <row r="41" spans="1:14" x14ac:dyDescent="0.2">
      <c r="A41" s="1">
        <v>45482</v>
      </c>
      <c r="B41">
        <v>265.44</v>
      </c>
      <c r="C41">
        <f t="shared" si="0"/>
        <v>270.69299999999993</v>
      </c>
      <c r="D41">
        <f t="shared" si="1"/>
        <v>4.2610069232518288</v>
      </c>
      <c r="E41">
        <f t="shared" si="2"/>
        <v>279.21501384650361</v>
      </c>
      <c r="F41">
        <f t="shared" si="3"/>
        <v>262.17098615349624</v>
      </c>
      <c r="K41">
        <v>265.44</v>
      </c>
      <c r="L41">
        <f t="shared" si="4"/>
        <v>270.69299999999993</v>
      </c>
      <c r="M41">
        <v>279.21501384650361</v>
      </c>
      <c r="N41">
        <v>262.17098615349624</v>
      </c>
    </row>
    <row r="42" spans="1:14" x14ac:dyDescent="0.2">
      <c r="A42" s="1">
        <v>45483</v>
      </c>
      <c r="B42">
        <v>263</v>
      </c>
      <c r="C42">
        <f t="shared" si="0"/>
        <v>270.09099999999995</v>
      </c>
      <c r="D42">
        <f t="shared" si="1"/>
        <v>4.4603822116141822</v>
      </c>
      <c r="E42">
        <f t="shared" si="2"/>
        <v>279.01176442322833</v>
      </c>
      <c r="F42">
        <f t="shared" si="3"/>
        <v>261.17023557677157</v>
      </c>
      <c r="K42">
        <v>263</v>
      </c>
      <c r="L42">
        <f t="shared" si="4"/>
        <v>270.09099999999995</v>
      </c>
      <c r="M42">
        <v>279.01176442322833</v>
      </c>
      <c r="N42">
        <v>261.17023557677157</v>
      </c>
    </row>
    <row r="43" spans="1:14" x14ac:dyDescent="0.2">
      <c r="A43" s="1">
        <v>45484</v>
      </c>
      <c r="B43">
        <v>262.55</v>
      </c>
      <c r="C43">
        <f t="shared" si="0"/>
        <v>269.48499999999996</v>
      </c>
      <c r="D43">
        <f t="shared" si="1"/>
        <v>4.6257852818396374</v>
      </c>
      <c r="E43">
        <f t="shared" si="2"/>
        <v>278.73657056367921</v>
      </c>
      <c r="F43">
        <f t="shared" si="3"/>
        <v>260.23342943632071</v>
      </c>
      <c r="K43">
        <v>262.55</v>
      </c>
      <c r="L43">
        <f t="shared" si="4"/>
        <v>269.48499999999996</v>
      </c>
      <c r="M43">
        <v>278.73657056367921</v>
      </c>
      <c r="N43">
        <v>260.23342943632071</v>
      </c>
    </row>
    <row r="44" spans="1:14" x14ac:dyDescent="0.2">
      <c r="A44" s="1">
        <v>45485</v>
      </c>
      <c r="B44">
        <v>265.74</v>
      </c>
      <c r="C44">
        <f t="shared" si="0"/>
        <v>269.25599999999997</v>
      </c>
      <c r="D44">
        <f t="shared" si="1"/>
        <v>4.6951199749258139</v>
      </c>
      <c r="E44">
        <f t="shared" si="2"/>
        <v>278.64623994985158</v>
      </c>
      <c r="F44">
        <f t="shared" si="3"/>
        <v>259.86576005014837</v>
      </c>
      <c r="K44">
        <v>265.74</v>
      </c>
      <c r="L44">
        <f t="shared" si="4"/>
        <v>269.25599999999997</v>
      </c>
      <c r="M44">
        <v>278.64623994985158</v>
      </c>
      <c r="N44">
        <v>259.86576005014837</v>
      </c>
    </row>
    <row r="45" spans="1:14" x14ac:dyDescent="0.2">
      <c r="A45" s="1">
        <v>45488</v>
      </c>
      <c r="B45">
        <v>268.45</v>
      </c>
      <c r="C45">
        <f t="shared" si="0"/>
        <v>269.11900000000003</v>
      </c>
      <c r="D45">
        <f t="shared" si="1"/>
        <v>4.6756523890424004</v>
      </c>
      <c r="E45">
        <f t="shared" si="2"/>
        <v>278.47030477808482</v>
      </c>
      <c r="F45">
        <f t="shared" si="3"/>
        <v>259.76769522191523</v>
      </c>
      <c r="K45">
        <v>268.45</v>
      </c>
      <c r="L45">
        <f t="shared" si="4"/>
        <v>269.11900000000003</v>
      </c>
      <c r="M45">
        <v>278.47030477808482</v>
      </c>
      <c r="N45">
        <v>259.76769522191523</v>
      </c>
    </row>
    <row r="46" spans="1:14" x14ac:dyDescent="0.2">
      <c r="A46" s="1">
        <v>45489</v>
      </c>
      <c r="B46">
        <v>269.25</v>
      </c>
      <c r="C46">
        <f t="shared" si="0"/>
        <v>269.04849999999999</v>
      </c>
      <c r="D46">
        <f t="shared" si="1"/>
        <v>4.661803666077394</v>
      </c>
      <c r="E46">
        <f t="shared" si="2"/>
        <v>278.37210733215477</v>
      </c>
      <c r="F46">
        <f t="shared" si="3"/>
        <v>259.72489266784521</v>
      </c>
      <c r="K46">
        <v>269.25</v>
      </c>
      <c r="L46">
        <f t="shared" si="4"/>
        <v>269.04849999999999</v>
      </c>
      <c r="M46">
        <v>278.37210733215477</v>
      </c>
      <c r="N46">
        <v>259.72489266784521</v>
      </c>
    </row>
    <row r="47" spans="1:14" x14ac:dyDescent="0.2">
      <c r="A47" s="1">
        <v>45490</v>
      </c>
      <c r="B47">
        <v>272.7</v>
      </c>
      <c r="C47">
        <f t="shared" si="0"/>
        <v>269.125</v>
      </c>
      <c r="D47">
        <f t="shared" si="1"/>
        <v>4.7107463929771649</v>
      </c>
      <c r="E47">
        <f t="shared" si="2"/>
        <v>278.54649278595434</v>
      </c>
      <c r="F47">
        <f t="shared" si="3"/>
        <v>259.70350721404566</v>
      </c>
      <c r="K47">
        <v>272.7</v>
      </c>
      <c r="L47">
        <f t="shared" si="4"/>
        <v>269.125</v>
      </c>
      <c r="M47">
        <v>278.54649278595434</v>
      </c>
      <c r="N47">
        <v>259.70350721404566</v>
      </c>
    </row>
    <row r="48" spans="1:14" x14ac:dyDescent="0.2">
      <c r="A48" s="1">
        <v>45491</v>
      </c>
      <c r="B48">
        <v>269.14999999999998</v>
      </c>
      <c r="C48">
        <f t="shared" si="0"/>
        <v>268.9015</v>
      </c>
      <c r="D48">
        <f t="shared" si="1"/>
        <v>4.5907690847475306</v>
      </c>
      <c r="E48">
        <f t="shared" si="2"/>
        <v>278.08303816949507</v>
      </c>
      <c r="F48">
        <f t="shared" si="3"/>
        <v>259.71996183050493</v>
      </c>
      <c r="K48">
        <v>269.14999999999998</v>
      </c>
      <c r="L48">
        <f t="shared" si="4"/>
        <v>268.9015</v>
      </c>
      <c r="M48">
        <v>278.08303816949507</v>
      </c>
      <c r="N48">
        <v>259.71996183050493</v>
      </c>
    </row>
    <row r="49" spans="1:14" x14ac:dyDescent="0.2">
      <c r="A49" s="1">
        <v>45492</v>
      </c>
      <c r="B49">
        <v>265.45999999999998</v>
      </c>
      <c r="C49">
        <f t="shared" si="0"/>
        <v>268.33350000000002</v>
      </c>
      <c r="D49">
        <f t="shared" si="1"/>
        <v>4.2495625471459144</v>
      </c>
      <c r="E49">
        <f t="shared" si="2"/>
        <v>276.83262509429187</v>
      </c>
      <c r="F49">
        <f t="shared" si="3"/>
        <v>259.83437490570816</v>
      </c>
      <c r="K49">
        <v>265.45999999999998</v>
      </c>
      <c r="L49">
        <f t="shared" si="4"/>
        <v>268.33350000000002</v>
      </c>
      <c r="M49">
        <v>276.83262509429187</v>
      </c>
      <c r="N49">
        <v>259.83437490570816</v>
      </c>
    </row>
    <row r="50" spans="1:14" x14ac:dyDescent="0.2">
      <c r="A50" s="1">
        <v>45495</v>
      </c>
      <c r="B50">
        <v>267.70999999999998</v>
      </c>
      <c r="C50">
        <f t="shared" si="0"/>
        <v>267.95799999999997</v>
      </c>
      <c r="D50">
        <f t="shared" si="1"/>
        <v>3.928718285703499</v>
      </c>
      <c r="E50">
        <f t="shared" si="2"/>
        <v>275.81543657140696</v>
      </c>
      <c r="F50">
        <f t="shared" si="3"/>
        <v>260.10056342859298</v>
      </c>
      <c r="K50">
        <v>267.70999999999998</v>
      </c>
      <c r="L50">
        <f t="shared" si="4"/>
        <v>267.95799999999997</v>
      </c>
      <c r="M50">
        <v>275.81543657140696</v>
      </c>
      <c r="N50">
        <v>260.10056342859298</v>
      </c>
    </row>
    <row r="51" spans="1:14" x14ac:dyDescent="0.2">
      <c r="A51" s="1">
        <v>45496</v>
      </c>
      <c r="B51">
        <v>264.79000000000002</v>
      </c>
      <c r="C51">
        <f t="shared" si="0"/>
        <v>267.38249999999999</v>
      </c>
      <c r="D51">
        <f t="shared" si="1"/>
        <v>3.4571434435778992</v>
      </c>
      <c r="E51">
        <f t="shared" si="2"/>
        <v>274.2967868871558</v>
      </c>
      <c r="F51">
        <f t="shared" si="3"/>
        <v>260.46821311284418</v>
      </c>
      <c r="K51">
        <v>264.79000000000002</v>
      </c>
      <c r="L51">
        <f t="shared" si="4"/>
        <v>267.38249999999999</v>
      </c>
      <c r="M51">
        <v>274.2967868871558</v>
      </c>
      <c r="N51">
        <v>260.46821311284418</v>
      </c>
    </row>
    <row r="52" spans="1:14" x14ac:dyDescent="0.2">
      <c r="A52" s="1">
        <v>45497</v>
      </c>
      <c r="B52">
        <v>254.17</v>
      </c>
      <c r="C52">
        <f t="shared" si="0"/>
        <v>266.41449999999998</v>
      </c>
      <c r="D52">
        <f t="shared" si="1"/>
        <v>4.2619670217795971</v>
      </c>
      <c r="E52">
        <f t="shared" si="2"/>
        <v>274.93843404355914</v>
      </c>
      <c r="F52">
        <f t="shared" si="3"/>
        <v>257.89056595644081</v>
      </c>
      <c r="K52">
        <v>254.17</v>
      </c>
      <c r="L52">
        <f t="shared" si="4"/>
        <v>266.41449999999998</v>
      </c>
      <c r="M52">
        <v>274.93843404355914</v>
      </c>
      <c r="N52">
        <v>257.89056595644081</v>
      </c>
    </row>
    <row r="53" spans="1:14" x14ac:dyDescent="0.2">
      <c r="A53" s="1">
        <v>45498</v>
      </c>
      <c r="B53">
        <v>253.74</v>
      </c>
      <c r="C53">
        <f t="shared" si="0"/>
        <v>265.42149999999998</v>
      </c>
      <c r="D53">
        <f t="shared" si="1"/>
        <v>4.7816175142551449</v>
      </c>
      <c r="E53">
        <f t="shared" si="2"/>
        <v>274.98473502851027</v>
      </c>
      <c r="F53">
        <f t="shared" si="3"/>
        <v>255.85826497148969</v>
      </c>
      <c r="K53">
        <v>253.74</v>
      </c>
      <c r="L53">
        <f t="shared" si="4"/>
        <v>265.42149999999998</v>
      </c>
      <c r="M53">
        <v>274.98473502851027</v>
      </c>
      <c r="N53">
        <v>255.85826497148969</v>
      </c>
    </row>
    <row r="54" spans="1:14" x14ac:dyDescent="0.2">
      <c r="A54" s="1">
        <v>45499</v>
      </c>
      <c r="B54">
        <v>259.45999999999998</v>
      </c>
      <c r="C54">
        <f t="shared" si="0"/>
        <v>265.06499999999994</v>
      </c>
      <c r="D54">
        <f t="shared" si="1"/>
        <v>4.9526478829643805</v>
      </c>
      <c r="E54">
        <f t="shared" si="2"/>
        <v>274.97029576592871</v>
      </c>
      <c r="F54">
        <f t="shared" si="3"/>
        <v>255.15970423407117</v>
      </c>
      <c r="K54">
        <v>259.45999999999998</v>
      </c>
      <c r="L54">
        <f t="shared" si="4"/>
        <v>265.06499999999994</v>
      </c>
      <c r="M54">
        <v>274.97029576592871</v>
      </c>
      <c r="N54">
        <v>255.15970423407117</v>
      </c>
    </row>
    <row r="55" spans="1:14" x14ac:dyDescent="0.2">
      <c r="A55" s="1">
        <v>45502</v>
      </c>
      <c r="B55">
        <v>261.60000000000002</v>
      </c>
      <c r="C55">
        <f t="shared" si="0"/>
        <v>265.02150000000006</v>
      </c>
      <c r="D55">
        <f t="shared" si="1"/>
        <v>4.9803828588827006</v>
      </c>
      <c r="E55">
        <f t="shared" si="2"/>
        <v>274.98226571776547</v>
      </c>
      <c r="F55">
        <f t="shared" si="3"/>
        <v>255.06073428223465</v>
      </c>
      <c r="K55">
        <v>261.60000000000002</v>
      </c>
      <c r="L55">
        <f t="shared" si="4"/>
        <v>265.02150000000006</v>
      </c>
      <c r="M55">
        <v>274.98226571776547</v>
      </c>
      <c r="N55">
        <v>255.06073428223465</v>
      </c>
    </row>
    <row r="56" spans="1:14" x14ac:dyDescent="0.2">
      <c r="A56" s="1">
        <v>45503</v>
      </c>
      <c r="B56">
        <v>263.10000000000002</v>
      </c>
      <c r="C56">
        <f t="shared" si="0"/>
        <v>265.0145</v>
      </c>
      <c r="D56">
        <f t="shared" si="1"/>
        <v>4.9831162042704902</v>
      </c>
      <c r="E56">
        <f t="shared" si="2"/>
        <v>274.98073240854097</v>
      </c>
      <c r="F56">
        <f t="shared" si="3"/>
        <v>255.04826759145902</v>
      </c>
      <c r="K56">
        <v>263.10000000000002</v>
      </c>
      <c r="L56">
        <f t="shared" si="4"/>
        <v>265.0145</v>
      </c>
      <c r="M56">
        <v>274.98073240854097</v>
      </c>
      <c r="N56">
        <v>255.04826759145902</v>
      </c>
    </row>
    <row r="57" spans="1:14" x14ac:dyDescent="0.2">
      <c r="A57" s="1">
        <v>45504</v>
      </c>
      <c r="B57">
        <v>265.67</v>
      </c>
      <c r="C57">
        <f t="shared" si="0"/>
        <v>264.88650000000001</v>
      </c>
      <c r="D57">
        <f t="shared" si="1"/>
        <v>4.9287558748313129</v>
      </c>
      <c r="E57">
        <f t="shared" si="2"/>
        <v>274.74401174966266</v>
      </c>
      <c r="F57">
        <f t="shared" si="3"/>
        <v>255.02898825033739</v>
      </c>
      <c r="K57">
        <v>265.67</v>
      </c>
      <c r="L57">
        <f t="shared" si="4"/>
        <v>264.88650000000001</v>
      </c>
      <c r="M57">
        <v>274.74401174966266</v>
      </c>
      <c r="N57">
        <v>255.02898825033739</v>
      </c>
    </row>
    <row r="58" spans="1:14" x14ac:dyDescent="0.2">
      <c r="A58" s="1">
        <v>45505</v>
      </c>
      <c r="B58">
        <v>265.93</v>
      </c>
      <c r="C58">
        <f t="shared" si="0"/>
        <v>264.73350000000005</v>
      </c>
      <c r="D58">
        <f t="shared" si="1"/>
        <v>4.8413898341608235</v>
      </c>
      <c r="E58">
        <f t="shared" si="2"/>
        <v>274.41627966832169</v>
      </c>
      <c r="F58">
        <f t="shared" si="3"/>
        <v>255.05072033167841</v>
      </c>
      <c r="K58">
        <v>265.93</v>
      </c>
      <c r="L58">
        <f t="shared" si="4"/>
        <v>264.73350000000005</v>
      </c>
      <c r="M58">
        <v>274.41627966832169</v>
      </c>
      <c r="N58">
        <v>255.05072033167841</v>
      </c>
    </row>
    <row r="59" spans="1:14" x14ac:dyDescent="0.2">
      <c r="A59" s="1">
        <v>45506</v>
      </c>
      <c r="B59">
        <v>266.58</v>
      </c>
      <c r="C59">
        <f t="shared" si="0"/>
        <v>264.54450000000008</v>
      </c>
      <c r="D59">
        <f t="shared" si="1"/>
        <v>4.6813161385953892</v>
      </c>
      <c r="E59">
        <f t="shared" si="2"/>
        <v>273.90713227719084</v>
      </c>
      <c r="F59">
        <f t="shared" si="3"/>
        <v>255.1818677228093</v>
      </c>
      <c r="K59">
        <v>266.58</v>
      </c>
      <c r="L59">
        <f t="shared" si="4"/>
        <v>264.54450000000008</v>
      </c>
      <c r="M59">
        <v>273.90713227719084</v>
      </c>
      <c r="N59">
        <v>255.1818677228093</v>
      </c>
    </row>
    <row r="60" spans="1:14" x14ac:dyDescent="0.2">
      <c r="A60" s="1">
        <v>45509</v>
      </c>
      <c r="B60">
        <v>256.44</v>
      </c>
      <c r="C60">
        <f t="shared" si="0"/>
        <v>264.04650000000004</v>
      </c>
      <c r="D60">
        <f t="shared" si="1"/>
        <v>4.9929405690750777</v>
      </c>
      <c r="E60">
        <f t="shared" si="2"/>
        <v>274.03238113815019</v>
      </c>
      <c r="F60">
        <f t="shared" si="3"/>
        <v>254.06061886184989</v>
      </c>
      <c r="K60">
        <v>256.44</v>
      </c>
      <c r="L60">
        <f t="shared" si="4"/>
        <v>264.04650000000004</v>
      </c>
      <c r="M60">
        <v>274.03238113815019</v>
      </c>
      <c r="N60">
        <v>254.06061886184989</v>
      </c>
    </row>
    <row r="61" spans="1:14" x14ac:dyDescent="0.2">
      <c r="A61" s="1">
        <v>45510</v>
      </c>
      <c r="B61">
        <v>258.26</v>
      </c>
      <c r="C61">
        <f t="shared" si="0"/>
        <v>263.6875</v>
      </c>
      <c r="D61">
        <f t="shared" si="1"/>
        <v>5.1433338307693788</v>
      </c>
      <c r="E61">
        <f t="shared" si="2"/>
        <v>273.97416766153879</v>
      </c>
      <c r="F61">
        <f t="shared" si="3"/>
        <v>253.40083233846124</v>
      </c>
      <c r="K61">
        <v>258.26</v>
      </c>
      <c r="L61">
        <f t="shared" si="4"/>
        <v>263.6875</v>
      </c>
      <c r="M61">
        <v>273.97416766153879</v>
      </c>
      <c r="N61">
        <v>253.40083233846124</v>
      </c>
    </row>
    <row r="62" spans="1:14" x14ac:dyDescent="0.2">
      <c r="A62" s="1">
        <v>45511</v>
      </c>
      <c r="B62">
        <v>256.52</v>
      </c>
      <c r="C62">
        <f t="shared" si="0"/>
        <v>263.36350000000004</v>
      </c>
      <c r="D62">
        <f t="shared" si="1"/>
        <v>5.3872395772935402</v>
      </c>
      <c r="E62">
        <f t="shared" si="2"/>
        <v>274.13797915458713</v>
      </c>
      <c r="F62">
        <f t="shared" si="3"/>
        <v>252.58902084541296</v>
      </c>
      <c r="K62">
        <v>256.52</v>
      </c>
      <c r="L62">
        <f t="shared" si="4"/>
        <v>263.36350000000004</v>
      </c>
      <c r="M62">
        <v>274.13797915458713</v>
      </c>
      <c r="N62">
        <v>252.58902084541296</v>
      </c>
    </row>
    <row r="63" spans="1:14" x14ac:dyDescent="0.2">
      <c r="A63" s="1">
        <v>45512</v>
      </c>
      <c r="B63">
        <v>259.83</v>
      </c>
      <c r="C63">
        <f t="shared" si="0"/>
        <v>263.22749999999996</v>
      </c>
      <c r="D63">
        <f t="shared" si="1"/>
        <v>5.4429025489985321</v>
      </c>
      <c r="E63">
        <f t="shared" si="2"/>
        <v>274.113305097997</v>
      </c>
      <c r="F63">
        <f t="shared" si="3"/>
        <v>252.3416949020029</v>
      </c>
      <c r="K63">
        <v>259.83</v>
      </c>
      <c r="L63">
        <f t="shared" si="4"/>
        <v>263.22749999999996</v>
      </c>
      <c r="M63">
        <v>274.113305097997</v>
      </c>
      <c r="N63">
        <v>252.3416949020029</v>
      </c>
    </row>
    <row r="64" spans="1:14" x14ac:dyDescent="0.2">
      <c r="A64" s="1">
        <v>45513</v>
      </c>
      <c r="B64">
        <v>259.76</v>
      </c>
      <c r="C64">
        <f t="shared" si="0"/>
        <v>262.92849999999999</v>
      </c>
      <c r="D64">
        <f t="shared" si="1"/>
        <v>5.4618362778753982</v>
      </c>
      <c r="E64">
        <f t="shared" si="2"/>
        <v>273.85217255575077</v>
      </c>
      <c r="F64">
        <f t="shared" si="3"/>
        <v>252.0048274442492</v>
      </c>
      <c r="K64">
        <v>259.76</v>
      </c>
      <c r="L64">
        <f t="shared" si="4"/>
        <v>262.92849999999999</v>
      </c>
      <c r="M64">
        <v>273.85217255575077</v>
      </c>
      <c r="N64">
        <v>252.0048274442492</v>
      </c>
    </row>
    <row r="65" spans="1:14" x14ac:dyDescent="0.2">
      <c r="A65" s="1">
        <v>45516</v>
      </c>
      <c r="B65">
        <v>259.89</v>
      </c>
      <c r="C65">
        <f t="shared" si="0"/>
        <v>262.50050000000005</v>
      </c>
      <c r="D65">
        <f t="shared" si="1"/>
        <v>5.3404282057764458</v>
      </c>
      <c r="E65">
        <f t="shared" si="2"/>
        <v>273.18135641155294</v>
      </c>
      <c r="F65">
        <f t="shared" si="3"/>
        <v>251.81964358844715</v>
      </c>
      <c r="K65">
        <v>259.89</v>
      </c>
      <c r="L65">
        <f t="shared" si="4"/>
        <v>262.50050000000005</v>
      </c>
      <c r="M65">
        <v>273.18135641155294</v>
      </c>
      <c r="N65">
        <v>251.81964358844715</v>
      </c>
    </row>
    <row r="66" spans="1:14" x14ac:dyDescent="0.2">
      <c r="A66" s="1">
        <v>45517</v>
      </c>
      <c r="B66">
        <v>260.13</v>
      </c>
      <c r="C66">
        <f t="shared" si="0"/>
        <v>262.04449999999997</v>
      </c>
      <c r="D66">
        <f t="shared" si="1"/>
        <v>5.1185323502985325</v>
      </c>
      <c r="E66">
        <f t="shared" si="2"/>
        <v>272.28156470059702</v>
      </c>
      <c r="F66">
        <f t="shared" si="3"/>
        <v>251.8074352994029</v>
      </c>
      <c r="K66">
        <v>260.13</v>
      </c>
      <c r="L66">
        <f t="shared" si="4"/>
        <v>262.04449999999997</v>
      </c>
      <c r="M66">
        <v>272.28156470059702</v>
      </c>
      <c r="N66">
        <v>251.8074352994029</v>
      </c>
    </row>
    <row r="67" spans="1:14" x14ac:dyDescent="0.2">
      <c r="A67" s="1">
        <v>45518</v>
      </c>
      <c r="B67">
        <v>261.14</v>
      </c>
      <c r="C67">
        <f t="shared" si="0"/>
        <v>261.46650000000005</v>
      </c>
      <c r="D67">
        <f t="shared" si="1"/>
        <v>4.4626216922814619</v>
      </c>
      <c r="E67">
        <f t="shared" si="2"/>
        <v>270.39174338456297</v>
      </c>
      <c r="F67">
        <f t="shared" si="3"/>
        <v>252.54125661543713</v>
      </c>
      <c r="K67">
        <v>261.14</v>
      </c>
      <c r="L67">
        <f t="shared" si="4"/>
        <v>261.46650000000005</v>
      </c>
      <c r="M67">
        <v>270.39174338456297</v>
      </c>
      <c r="N67">
        <v>252.54125661543713</v>
      </c>
    </row>
    <row r="68" spans="1:14" x14ac:dyDescent="0.2">
      <c r="A68" s="1">
        <v>45519</v>
      </c>
      <c r="B68">
        <v>266.8</v>
      </c>
      <c r="C68">
        <f t="shared" si="0"/>
        <v>261.34900000000005</v>
      </c>
      <c r="D68">
        <f t="shared" si="1"/>
        <v>4.2767349818831644</v>
      </c>
      <c r="E68">
        <f t="shared" si="2"/>
        <v>269.90246996376635</v>
      </c>
      <c r="F68">
        <f t="shared" si="3"/>
        <v>252.79553003623371</v>
      </c>
      <c r="K68">
        <v>266.8</v>
      </c>
      <c r="L68">
        <f t="shared" si="4"/>
        <v>261.34900000000005</v>
      </c>
      <c r="M68">
        <v>269.90246996376635</v>
      </c>
      <c r="N68">
        <v>252.79553003623371</v>
      </c>
    </row>
    <row r="69" spans="1:14" x14ac:dyDescent="0.2">
      <c r="A69" s="1">
        <v>45520</v>
      </c>
      <c r="B69">
        <v>267.38</v>
      </c>
      <c r="C69">
        <f t="shared" si="0"/>
        <v>261.44500000000005</v>
      </c>
      <c r="D69">
        <f t="shared" si="1"/>
        <v>4.3938180256020276</v>
      </c>
      <c r="E69">
        <f t="shared" si="2"/>
        <v>270.23263605120411</v>
      </c>
      <c r="F69">
        <f t="shared" si="3"/>
        <v>252.65736394879599</v>
      </c>
      <c r="K69">
        <v>267.38</v>
      </c>
      <c r="L69">
        <f t="shared" si="4"/>
        <v>261.44500000000005</v>
      </c>
      <c r="M69">
        <v>270.23263605120411</v>
      </c>
      <c r="N69">
        <v>252.65736394879599</v>
      </c>
    </row>
    <row r="70" spans="1:14" x14ac:dyDescent="0.2">
      <c r="A70" s="1">
        <v>45523</v>
      </c>
      <c r="B70">
        <v>266.47000000000003</v>
      </c>
      <c r="C70">
        <f t="shared" si="0"/>
        <v>261.38299999999998</v>
      </c>
      <c r="D70">
        <f t="shared" si="1"/>
        <v>4.3086853532933072</v>
      </c>
      <c r="E70">
        <f t="shared" si="2"/>
        <v>270.00037070658658</v>
      </c>
      <c r="F70">
        <f t="shared" si="3"/>
        <v>252.76562929341335</v>
      </c>
      <c r="K70">
        <v>266.47000000000003</v>
      </c>
      <c r="L70">
        <f t="shared" si="4"/>
        <v>261.38299999999998</v>
      </c>
      <c r="M70">
        <v>270.00037070658658</v>
      </c>
      <c r="N70">
        <v>252.76562929341335</v>
      </c>
    </row>
    <row r="71" spans="1:14" x14ac:dyDescent="0.2">
      <c r="A71" s="1">
        <v>45524</v>
      </c>
      <c r="B71">
        <v>268.04000000000002</v>
      </c>
      <c r="C71">
        <f t="shared" si="0"/>
        <v>261.5455</v>
      </c>
      <c r="D71">
        <f t="shared" si="1"/>
        <v>4.5009384693931587</v>
      </c>
      <c r="E71">
        <f t="shared" si="2"/>
        <v>270.54737693878633</v>
      </c>
      <c r="F71">
        <f t="shared" si="3"/>
        <v>252.54362306121368</v>
      </c>
      <c r="K71">
        <v>268.04000000000002</v>
      </c>
      <c r="L71">
        <f t="shared" si="4"/>
        <v>261.5455</v>
      </c>
      <c r="M71">
        <v>270.54737693878633</v>
      </c>
      <c r="N71">
        <v>252.54362306121368</v>
      </c>
    </row>
    <row r="72" spans="1:14" x14ac:dyDescent="0.2">
      <c r="A72" s="1">
        <v>45525</v>
      </c>
      <c r="B72">
        <v>268.2</v>
      </c>
      <c r="C72">
        <f t="shared" si="0"/>
        <v>262.24699999999996</v>
      </c>
      <c r="D72">
        <f t="shared" si="1"/>
        <v>4.3826981595696033</v>
      </c>
      <c r="E72">
        <f t="shared" si="2"/>
        <v>271.01239631913916</v>
      </c>
      <c r="F72">
        <f t="shared" si="3"/>
        <v>253.48160368086076</v>
      </c>
      <c r="K72">
        <v>268.2</v>
      </c>
      <c r="L72">
        <f t="shared" si="4"/>
        <v>262.24699999999996</v>
      </c>
      <c r="M72">
        <v>271.01239631913916</v>
      </c>
      <c r="N72">
        <v>253.48160368086076</v>
      </c>
    </row>
    <row r="73" spans="1:14" x14ac:dyDescent="0.2">
      <c r="A73" s="1">
        <v>45526</v>
      </c>
      <c r="B73">
        <v>267.94</v>
      </c>
      <c r="C73">
        <f t="shared" si="0"/>
        <v>262.95699999999999</v>
      </c>
      <c r="D73">
        <f t="shared" si="1"/>
        <v>4.0711566958427579</v>
      </c>
      <c r="E73">
        <f t="shared" si="2"/>
        <v>271.09931339168548</v>
      </c>
      <c r="F73">
        <f t="shared" si="3"/>
        <v>254.81468660831447</v>
      </c>
      <c r="K73">
        <v>267.94</v>
      </c>
      <c r="L73">
        <f t="shared" si="4"/>
        <v>262.95699999999999</v>
      </c>
      <c r="M73">
        <v>271.09931339168548</v>
      </c>
      <c r="N73">
        <v>254.81468660831447</v>
      </c>
    </row>
    <row r="74" spans="1:14" x14ac:dyDescent="0.2">
      <c r="A74" s="1">
        <v>45527</v>
      </c>
      <c r="B74">
        <v>267.44</v>
      </c>
      <c r="C74">
        <f t="shared" si="0"/>
        <v>263.35599999999999</v>
      </c>
      <c r="D74">
        <f t="shared" si="1"/>
        <v>4.1013237914245826</v>
      </c>
      <c r="E74">
        <f t="shared" si="2"/>
        <v>271.55864758284918</v>
      </c>
      <c r="F74">
        <f t="shared" si="3"/>
        <v>255.15335241715084</v>
      </c>
      <c r="K74">
        <v>267.44</v>
      </c>
      <c r="L74">
        <f t="shared" si="4"/>
        <v>263.35599999999999</v>
      </c>
      <c r="M74">
        <v>271.55864758284918</v>
      </c>
      <c r="N74">
        <v>255.15335241715084</v>
      </c>
    </row>
    <row r="75" spans="1:14" x14ac:dyDescent="0.2">
      <c r="A75" s="1">
        <v>45530</v>
      </c>
      <c r="B75">
        <v>268.20999999999998</v>
      </c>
      <c r="C75">
        <f t="shared" si="0"/>
        <v>263.68649999999997</v>
      </c>
      <c r="D75">
        <f t="shared" si="1"/>
        <v>4.2170671711885062</v>
      </c>
      <c r="E75">
        <f t="shared" si="2"/>
        <v>272.120634342377</v>
      </c>
      <c r="F75">
        <f t="shared" si="3"/>
        <v>255.25236565762296</v>
      </c>
      <c r="K75">
        <v>268.20999999999998</v>
      </c>
      <c r="L75">
        <f t="shared" si="4"/>
        <v>263.68649999999997</v>
      </c>
      <c r="M75">
        <v>272.120634342377</v>
      </c>
      <c r="N75">
        <v>255.25236565762296</v>
      </c>
    </row>
    <row r="76" spans="1:14" x14ac:dyDescent="0.2">
      <c r="A76" s="1">
        <v>45531</v>
      </c>
      <c r="B76">
        <v>270.72000000000003</v>
      </c>
      <c r="C76">
        <f t="shared" si="0"/>
        <v>264.0675</v>
      </c>
      <c r="D76">
        <f t="shared" si="1"/>
        <v>4.496269652664723</v>
      </c>
      <c r="E76">
        <f t="shared" si="2"/>
        <v>273.06003930532944</v>
      </c>
      <c r="F76">
        <f t="shared" si="3"/>
        <v>255.07496069467055</v>
      </c>
      <c r="K76">
        <v>270.72000000000003</v>
      </c>
      <c r="L76">
        <f t="shared" si="4"/>
        <v>264.0675</v>
      </c>
      <c r="M76">
        <v>273.06003930532944</v>
      </c>
      <c r="N76">
        <v>255.07496069467055</v>
      </c>
    </row>
    <row r="77" spans="1:14" x14ac:dyDescent="0.2">
      <c r="A77" s="1">
        <v>45532</v>
      </c>
      <c r="B77">
        <v>269.19</v>
      </c>
      <c r="C77">
        <f t="shared" si="0"/>
        <v>264.24349999999993</v>
      </c>
      <c r="D77">
        <f t="shared" si="1"/>
        <v>4.6292255519175534</v>
      </c>
      <c r="E77">
        <f t="shared" si="2"/>
        <v>273.50195110383504</v>
      </c>
      <c r="F77">
        <f t="shared" si="3"/>
        <v>254.98504889616481</v>
      </c>
      <c r="K77">
        <v>269.19</v>
      </c>
      <c r="L77">
        <f t="shared" si="4"/>
        <v>264.24349999999993</v>
      </c>
      <c r="M77">
        <v>273.50195110383504</v>
      </c>
      <c r="N77">
        <v>254.98504889616481</v>
      </c>
    </row>
    <row r="78" spans="1:14" x14ac:dyDescent="0.2">
      <c r="A78" s="1">
        <v>45533</v>
      </c>
      <c r="B78">
        <v>274.32</v>
      </c>
      <c r="C78">
        <f t="shared" si="0"/>
        <v>264.66299999999995</v>
      </c>
      <c r="D78">
        <f t="shared" si="1"/>
        <v>5.1418654202536311</v>
      </c>
      <c r="E78">
        <f t="shared" si="2"/>
        <v>274.9467308405072</v>
      </c>
      <c r="F78">
        <f t="shared" si="3"/>
        <v>254.37926915949268</v>
      </c>
      <c r="K78">
        <v>274.32</v>
      </c>
      <c r="L78">
        <f t="shared" si="4"/>
        <v>264.66299999999995</v>
      </c>
      <c r="M78">
        <v>274.9467308405072</v>
      </c>
      <c r="N78">
        <v>254.37926915949268</v>
      </c>
    </row>
    <row r="79" spans="1:14" x14ac:dyDescent="0.2">
      <c r="A79" s="1">
        <v>45534</v>
      </c>
      <c r="B79">
        <v>276.37</v>
      </c>
      <c r="C79">
        <f t="shared" si="0"/>
        <v>265.15249999999997</v>
      </c>
      <c r="D79">
        <f t="shared" si="1"/>
        <v>5.7625084769888613</v>
      </c>
      <c r="E79">
        <f t="shared" si="2"/>
        <v>276.67751695397772</v>
      </c>
      <c r="F79">
        <f t="shared" si="3"/>
        <v>253.62748304602226</v>
      </c>
      <c r="K79">
        <v>276.37</v>
      </c>
      <c r="L79">
        <f t="shared" si="4"/>
        <v>265.15249999999997</v>
      </c>
      <c r="M79">
        <v>276.67751695397772</v>
      </c>
      <c r="N79">
        <v>253.62748304602226</v>
      </c>
    </row>
    <row r="80" spans="1:14" x14ac:dyDescent="0.2">
      <c r="A80" s="1">
        <v>45538</v>
      </c>
      <c r="B80">
        <v>278.54000000000002</v>
      </c>
      <c r="C80">
        <f t="shared" si="0"/>
        <v>266.25749999999999</v>
      </c>
      <c r="D80">
        <f t="shared" si="1"/>
        <v>6.1121990831106805</v>
      </c>
      <c r="E80">
        <f t="shared" si="2"/>
        <v>278.48189816622136</v>
      </c>
      <c r="F80">
        <f t="shared" si="3"/>
        <v>254.03310183377863</v>
      </c>
      <c r="K80">
        <v>278.54000000000002</v>
      </c>
      <c r="L80">
        <f t="shared" si="4"/>
        <v>266.25749999999999</v>
      </c>
      <c r="M80">
        <v>278.48189816622136</v>
      </c>
      <c r="N80">
        <v>254.03310183377863</v>
      </c>
    </row>
    <row r="81" spans="1:14" x14ac:dyDescent="0.2">
      <c r="A81" s="1">
        <v>45539</v>
      </c>
      <c r="B81">
        <v>280.49</v>
      </c>
      <c r="C81">
        <f t="shared" si="0"/>
        <v>267.36899999999997</v>
      </c>
      <c r="D81">
        <f t="shared" si="1"/>
        <v>6.5843353978650754</v>
      </c>
      <c r="E81">
        <f t="shared" si="2"/>
        <v>280.53767079573015</v>
      </c>
      <c r="F81">
        <f t="shared" si="3"/>
        <v>254.20032920426982</v>
      </c>
      <c r="K81">
        <v>280.49</v>
      </c>
      <c r="L81">
        <f t="shared" si="4"/>
        <v>267.36899999999997</v>
      </c>
      <c r="M81">
        <v>280.53767079573015</v>
      </c>
      <c r="N81">
        <v>254.20032920426982</v>
      </c>
    </row>
    <row r="82" spans="1:14" x14ac:dyDescent="0.2">
      <c r="A82" s="1">
        <v>45540</v>
      </c>
      <c r="B82">
        <v>278.62</v>
      </c>
      <c r="C82">
        <f t="shared" si="0"/>
        <v>268.47399999999999</v>
      </c>
      <c r="D82">
        <f t="shared" si="1"/>
        <v>6.5219454637078211</v>
      </c>
      <c r="E82">
        <f t="shared" si="2"/>
        <v>281.51789092741564</v>
      </c>
      <c r="F82">
        <f t="shared" si="3"/>
        <v>255.43010907258434</v>
      </c>
      <c r="K82">
        <v>278.62</v>
      </c>
      <c r="L82">
        <f t="shared" si="4"/>
        <v>268.47399999999999</v>
      </c>
      <c r="M82">
        <v>281.51789092741564</v>
      </c>
      <c r="N82">
        <v>255.43010907258434</v>
      </c>
    </row>
    <row r="83" spans="1:14" x14ac:dyDescent="0.2">
      <c r="A83" s="1">
        <v>45541</v>
      </c>
      <c r="B83">
        <v>279.37</v>
      </c>
      <c r="C83">
        <f t="shared" si="0"/>
        <v>269.45099999999996</v>
      </c>
      <c r="D83">
        <f t="shared" si="1"/>
        <v>6.6217074439818226</v>
      </c>
      <c r="E83">
        <f t="shared" si="2"/>
        <v>282.6944148879636</v>
      </c>
      <c r="F83">
        <f t="shared" si="3"/>
        <v>256.20758511203633</v>
      </c>
      <c r="K83">
        <v>279.37</v>
      </c>
      <c r="L83">
        <f t="shared" si="4"/>
        <v>269.45099999999996</v>
      </c>
      <c r="M83">
        <v>282.6944148879636</v>
      </c>
      <c r="N83">
        <v>256.20758511203633</v>
      </c>
    </row>
    <row r="84" spans="1:14" x14ac:dyDescent="0.2">
      <c r="A84" s="1">
        <v>45544</v>
      </c>
      <c r="B84">
        <v>285.61</v>
      </c>
      <c r="C84">
        <f t="shared" si="0"/>
        <v>270.74349999999998</v>
      </c>
      <c r="D84">
        <f t="shared" si="1"/>
        <v>7.1336115272036444</v>
      </c>
      <c r="E84">
        <f t="shared" si="2"/>
        <v>285.01072305440726</v>
      </c>
      <c r="F84">
        <f t="shared" si="3"/>
        <v>256.4762769455927</v>
      </c>
      <c r="K84">
        <v>285.61</v>
      </c>
      <c r="L84">
        <f t="shared" si="4"/>
        <v>270.74349999999998</v>
      </c>
      <c r="M84">
        <v>285.01072305440726</v>
      </c>
      <c r="N84">
        <v>256.4762769455927</v>
      </c>
    </row>
    <row r="85" spans="1:14" x14ac:dyDescent="0.2">
      <c r="A85" s="1">
        <v>45545</v>
      </c>
      <c r="B85">
        <v>285.33999999999997</v>
      </c>
      <c r="C85">
        <f t="shared" si="0"/>
        <v>272.01599999999996</v>
      </c>
      <c r="D85">
        <f t="shared" si="1"/>
        <v>7.3619007843012092</v>
      </c>
      <c r="E85">
        <f t="shared" si="2"/>
        <v>286.73980156860239</v>
      </c>
      <c r="F85">
        <f t="shared" si="3"/>
        <v>257.29219843139754</v>
      </c>
      <c r="K85">
        <v>285.33999999999997</v>
      </c>
      <c r="L85">
        <f t="shared" si="4"/>
        <v>272.01599999999996</v>
      </c>
      <c r="M85">
        <v>286.73980156860239</v>
      </c>
      <c r="N85">
        <v>257.29219843139754</v>
      </c>
    </row>
    <row r="86" spans="1:14" x14ac:dyDescent="0.2">
      <c r="A86" s="1">
        <v>45546</v>
      </c>
      <c r="B86">
        <v>283.95999999999998</v>
      </c>
      <c r="C86">
        <f t="shared" ref="C86:C149" si="5">AVERAGE(B67:B86)</f>
        <v>273.20749999999998</v>
      </c>
      <c r="D86">
        <f t="shared" ref="D86:D149" si="6">_xlfn.STDEV.S(B67:B86)</f>
        <v>7.2647047790199819</v>
      </c>
      <c r="E86">
        <f t="shared" ref="E86:E149" si="7">C86+2*D86</f>
        <v>287.73690955803994</v>
      </c>
      <c r="F86">
        <f t="shared" ref="F86:F149" si="8">C86-2*D86</f>
        <v>258.67809044196002</v>
      </c>
      <c r="K86">
        <v>283.95999999999998</v>
      </c>
      <c r="L86">
        <f t="shared" ref="L86:L149" si="9">AVERAGE(K67:K86)</f>
        <v>273.20749999999998</v>
      </c>
      <c r="M86">
        <v>287.73690955803994</v>
      </c>
      <c r="N86">
        <v>258.67809044196002</v>
      </c>
    </row>
    <row r="87" spans="1:14" x14ac:dyDescent="0.2">
      <c r="A87" s="1">
        <v>45547</v>
      </c>
      <c r="B87">
        <v>285.37</v>
      </c>
      <c r="C87">
        <f t="shared" si="5"/>
        <v>274.41899999999998</v>
      </c>
      <c r="D87">
        <f t="shared" si="6"/>
        <v>7.1660382507021465</v>
      </c>
      <c r="E87">
        <f t="shared" si="7"/>
        <v>288.75107650140427</v>
      </c>
      <c r="F87">
        <f t="shared" si="8"/>
        <v>260.0869234985957</v>
      </c>
      <c r="K87">
        <v>285.37</v>
      </c>
      <c r="L87">
        <f t="shared" si="9"/>
        <v>274.41899999999998</v>
      </c>
      <c r="M87">
        <v>288.75107650140427</v>
      </c>
      <c r="N87">
        <v>260.0869234985957</v>
      </c>
    </row>
    <row r="88" spans="1:14" x14ac:dyDescent="0.2">
      <c r="A88" s="1">
        <v>45548</v>
      </c>
      <c r="B88">
        <v>287.35000000000002</v>
      </c>
      <c r="C88">
        <f t="shared" si="5"/>
        <v>275.44650000000001</v>
      </c>
      <c r="D88">
        <f t="shared" si="6"/>
        <v>7.4823879350462921</v>
      </c>
      <c r="E88">
        <f t="shared" si="7"/>
        <v>290.4112758700926</v>
      </c>
      <c r="F88">
        <f t="shared" si="8"/>
        <v>260.48172412990743</v>
      </c>
      <c r="K88">
        <v>287.35000000000002</v>
      </c>
      <c r="L88">
        <f t="shared" si="9"/>
        <v>275.44650000000001</v>
      </c>
      <c r="M88">
        <v>290.4112758700926</v>
      </c>
      <c r="N88">
        <v>260.48172412990743</v>
      </c>
    </row>
    <row r="89" spans="1:14" x14ac:dyDescent="0.2">
      <c r="A89" s="1">
        <v>45551</v>
      </c>
      <c r="B89">
        <v>290.48</v>
      </c>
      <c r="C89">
        <f t="shared" si="5"/>
        <v>276.60150000000004</v>
      </c>
      <c r="D89">
        <f t="shared" si="6"/>
        <v>7.9405476909076596</v>
      </c>
      <c r="E89">
        <f t="shared" si="7"/>
        <v>292.48259538181537</v>
      </c>
      <c r="F89">
        <f t="shared" si="8"/>
        <v>260.72040461818472</v>
      </c>
      <c r="K89">
        <v>290.48</v>
      </c>
      <c r="L89">
        <f t="shared" si="9"/>
        <v>276.60150000000004</v>
      </c>
      <c r="M89">
        <v>292.48259538181537</v>
      </c>
      <c r="N89">
        <v>260.72040461818472</v>
      </c>
    </row>
    <row r="90" spans="1:14" x14ac:dyDescent="0.2">
      <c r="A90" s="1">
        <v>45552</v>
      </c>
      <c r="B90">
        <v>291.56</v>
      </c>
      <c r="C90">
        <f t="shared" si="5"/>
        <v>277.85599999999999</v>
      </c>
      <c r="D90">
        <f t="shared" si="6"/>
        <v>8.2322462241320782</v>
      </c>
      <c r="E90">
        <f t="shared" si="7"/>
        <v>294.32049244826413</v>
      </c>
      <c r="F90">
        <f t="shared" si="8"/>
        <v>261.39150755173586</v>
      </c>
      <c r="K90">
        <v>291.56</v>
      </c>
      <c r="L90">
        <f t="shared" si="9"/>
        <v>277.85599999999999</v>
      </c>
      <c r="M90">
        <v>294.32049244826413</v>
      </c>
      <c r="N90">
        <v>261.39150755173586</v>
      </c>
    </row>
    <row r="91" spans="1:14" x14ac:dyDescent="0.2">
      <c r="A91" s="1">
        <v>45553</v>
      </c>
      <c r="B91">
        <v>288.48</v>
      </c>
      <c r="C91">
        <f t="shared" si="5"/>
        <v>278.87800000000004</v>
      </c>
      <c r="D91">
        <f t="shared" si="6"/>
        <v>8.2182515748405063</v>
      </c>
      <c r="E91">
        <f t="shared" si="7"/>
        <v>295.31450314968106</v>
      </c>
      <c r="F91">
        <f t="shared" si="8"/>
        <v>262.44149685031903</v>
      </c>
      <c r="K91">
        <v>288.48</v>
      </c>
      <c r="L91">
        <f t="shared" si="9"/>
        <v>278.87800000000004</v>
      </c>
      <c r="M91">
        <v>295.31450314968106</v>
      </c>
      <c r="N91">
        <v>262.44149685031903</v>
      </c>
    </row>
    <row r="92" spans="1:14" x14ac:dyDescent="0.2">
      <c r="A92" s="1">
        <v>45554</v>
      </c>
      <c r="B92">
        <v>285.24</v>
      </c>
      <c r="C92">
        <f t="shared" si="5"/>
        <v>279.73000000000013</v>
      </c>
      <c r="D92">
        <f t="shared" si="6"/>
        <v>7.9312533024338903</v>
      </c>
      <c r="E92">
        <f t="shared" si="7"/>
        <v>295.59250660486794</v>
      </c>
      <c r="F92">
        <f t="shared" si="8"/>
        <v>263.86749339513233</v>
      </c>
      <c r="K92">
        <v>285.24</v>
      </c>
      <c r="L92">
        <f t="shared" si="9"/>
        <v>279.73000000000013</v>
      </c>
      <c r="M92">
        <v>295.59250660486794</v>
      </c>
      <c r="N92">
        <v>263.86749339513233</v>
      </c>
    </row>
    <row r="93" spans="1:14" x14ac:dyDescent="0.2">
      <c r="A93" s="1">
        <v>45555</v>
      </c>
      <c r="B93">
        <v>284.77</v>
      </c>
      <c r="C93">
        <f t="shared" si="5"/>
        <v>280.57150000000001</v>
      </c>
      <c r="D93">
        <f t="shared" si="6"/>
        <v>7.495352437203656</v>
      </c>
      <c r="E93">
        <f t="shared" si="7"/>
        <v>295.56220487440731</v>
      </c>
      <c r="F93">
        <f t="shared" si="8"/>
        <v>265.58079512559272</v>
      </c>
      <c r="K93">
        <v>284.77</v>
      </c>
      <c r="L93">
        <f t="shared" si="9"/>
        <v>280.57150000000001</v>
      </c>
      <c r="M93">
        <v>295.56220487440731</v>
      </c>
      <c r="N93">
        <v>265.58079512559272</v>
      </c>
    </row>
    <row r="94" spans="1:14" x14ac:dyDescent="0.2">
      <c r="A94" s="1">
        <v>45558</v>
      </c>
      <c r="B94">
        <v>288.63</v>
      </c>
      <c r="C94">
        <f t="shared" si="5"/>
        <v>281.63100000000009</v>
      </c>
      <c r="D94">
        <f t="shared" si="6"/>
        <v>7.0243118411774192</v>
      </c>
      <c r="E94">
        <f t="shared" si="7"/>
        <v>295.67962368235493</v>
      </c>
      <c r="F94">
        <f t="shared" si="8"/>
        <v>267.58237631764524</v>
      </c>
      <c r="K94">
        <v>288.63</v>
      </c>
      <c r="L94">
        <f t="shared" si="9"/>
        <v>281.63100000000009</v>
      </c>
      <c r="M94">
        <v>295.67962368235493</v>
      </c>
      <c r="N94">
        <v>267.58237631764524</v>
      </c>
    </row>
    <row r="95" spans="1:14" x14ac:dyDescent="0.2">
      <c r="A95" s="1">
        <v>45559</v>
      </c>
      <c r="B95">
        <v>272.77999999999997</v>
      </c>
      <c r="C95">
        <f t="shared" si="5"/>
        <v>281.85950000000003</v>
      </c>
      <c r="D95">
        <f t="shared" si="6"/>
        <v>6.6278951767272405</v>
      </c>
      <c r="E95">
        <f t="shared" si="7"/>
        <v>295.1152903534545</v>
      </c>
      <c r="F95">
        <f t="shared" si="8"/>
        <v>268.60370964654555</v>
      </c>
      <c r="K95">
        <v>272.77999999999997</v>
      </c>
      <c r="L95">
        <f t="shared" si="9"/>
        <v>281.85950000000003</v>
      </c>
      <c r="M95">
        <v>295.1152903534545</v>
      </c>
      <c r="N95">
        <v>268.60370964654555</v>
      </c>
    </row>
    <row r="96" spans="1:14" x14ac:dyDescent="0.2">
      <c r="A96" s="1">
        <v>45560</v>
      </c>
      <c r="B96">
        <v>269.63</v>
      </c>
      <c r="C96">
        <f t="shared" si="5"/>
        <v>281.80499999999995</v>
      </c>
      <c r="D96">
        <f t="shared" si="6"/>
        <v>6.7280391293686641</v>
      </c>
      <c r="E96">
        <f t="shared" si="7"/>
        <v>295.26107825873726</v>
      </c>
      <c r="F96">
        <f t="shared" si="8"/>
        <v>268.34892174126264</v>
      </c>
      <c r="K96">
        <v>269.63</v>
      </c>
      <c r="L96">
        <f t="shared" si="9"/>
        <v>281.80499999999995</v>
      </c>
      <c r="M96">
        <v>295.26107825873726</v>
      </c>
      <c r="N96">
        <v>268.34892174126264</v>
      </c>
    </row>
    <row r="97" spans="1:14" x14ac:dyDescent="0.2">
      <c r="A97" s="1">
        <v>45561</v>
      </c>
      <c r="B97">
        <v>271.69</v>
      </c>
      <c r="C97">
        <f t="shared" si="5"/>
        <v>281.93</v>
      </c>
      <c r="D97">
        <f t="shared" si="6"/>
        <v>6.5007133211833432</v>
      </c>
      <c r="E97">
        <f t="shared" si="7"/>
        <v>294.93142664236672</v>
      </c>
      <c r="F97">
        <f t="shared" si="8"/>
        <v>268.9285733576333</v>
      </c>
      <c r="K97">
        <v>271.69</v>
      </c>
      <c r="L97">
        <f t="shared" si="9"/>
        <v>281.93</v>
      </c>
      <c r="M97">
        <v>294.93142664236672</v>
      </c>
      <c r="N97">
        <v>268.9285733576333</v>
      </c>
    </row>
    <row r="98" spans="1:14" x14ac:dyDescent="0.2">
      <c r="A98" s="1">
        <v>45562</v>
      </c>
      <c r="B98">
        <v>275.17</v>
      </c>
      <c r="C98">
        <f t="shared" si="5"/>
        <v>281.97249999999997</v>
      </c>
      <c r="D98">
        <f t="shared" si="6"/>
        <v>6.4509304714411906</v>
      </c>
      <c r="E98">
        <f t="shared" si="7"/>
        <v>294.87436094288233</v>
      </c>
      <c r="F98">
        <f t="shared" si="8"/>
        <v>269.0706390571176</v>
      </c>
      <c r="K98">
        <v>275.17</v>
      </c>
      <c r="L98">
        <f t="shared" si="9"/>
        <v>281.97249999999997</v>
      </c>
      <c r="M98">
        <v>294.87436094288233</v>
      </c>
      <c r="N98">
        <v>269.0706390571176</v>
      </c>
    </row>
    <row r="99" spans="1:14" x14ac:dyDescent="0.2">
      <c r="A99" s="1">
        <v>45565</v>
      </c>
      <c r="B99">
        <v>274.95</v>
      </c>
      <c r="C99">
        <f t="shared" si="5"/>
        <v>281.90149999999994</v>
      </c>
      <c r="D99">
        <f t="shared" si="6"/>
        <v>6.5232469110986395</v>
      </c>
      <c r="E99">
        <f t="shared" si="7"/>
        <v>294.94799382219725</v>
      </c>
      <c r="F99">
        <f t="shared" si="8"/>
        <v>268.85500617780264</v>
      </c>
      <c r="K99">
        <v>274.95</v>
      </c>
      <c r="L99">
        <f t="shared" si="9"/>
        <v>281.90149999999994</v>
      </c>
      <c r="M99">
        <v>294.94799382219725</v>
      </c>
      <c r="N99">
        <v>268.85500617780264</v>
      </c>
    </row>
    <row r="100" spans="1:14" x14ac:dyDescent="0.2">
      <c r="A100" s="1">
        <v>45566</v>
      </c>
      <c r="B100">
        <v>277.60000000000002</v>
      </c>
      <c r="C100">
        <f t="shared" si="5"/>
        <v>281.85450000000003</v>
      </c>
      <c r="D100">
        <f t="shared" si="6"/>
        <v>6.5520639375776328</v>
      </c>
      <c r="E100">
        <f t="shared" si="7"/>
        <v>294.95862787515529</v>
      </c>
      <c r="F100">
        <f t="shared" si="8"/>
        <v>268.75037212484477</v>
      </c>
      <c r="K100">
        <v>277.60000000000002</v>
      </c>
      <c r="L100">
        <f t="shared" si="9"/>
        <v>281.85450000000003</v>
      </c>
      <c r="M100">
        <v>294.95862787515529</v>
      </c>
      <c r="N100">
        <v>268.75037212484477</v>
      </c>
    </row>
    <row r="101" spans="1:14" x14ac:dyDescent="0.2">
      <c r="A101" s="1">
        <v>45567</v>
      </c>
      <c r="B101">
        <v>277</v>
      </c>
      <c r="C101">
        <f t="shared" si="5"/>
        <v>281.68</v>
      </c>
      <c r="D101">
        <f t="shared" si="6"/>
        <v>6.6362505266627494</v>
      </c>
      <c r="E101">
        <f t="shared" si="7"/>
        <v>294.95250105332548</v>
      </c>
      <c r="F101">
        <f t="shared" si="8"/>
        <v>268.40749894667454</v>
      </c>
      <c r="K101">
        <v>277</v>
      </c>
      <c r="L101">
        <f t="shared" si="9"/>
        <v>281.68</v>
      </c>
      <c r="M101">
        <v>294.95250105332548</v>
      </c>
      <c r="N101">
        <v>268.40749894667454</v>
      </c>
    </row>
    <row r="102" spans="1:14" x14ac:dyDescent="0.2">
      <c r="A102" s="1">
        <v>45568</v>
      </c>
      <c r="B102">
        <v>276.86</v>
      </c>
      <c r="C102">
        <f t="shared" si="5"/>
        <v>281.59199999999998</v>
      </c>
      <c r="D102">
        <f t="shared" si="6"/>
        <v>6.6904115206607067</v>
      </c>
      <c r="E102">
        <f t="shared" si="7"/>
        <v>294.97282304132142</v>
      </c>
      <c r="F102">
        <f t="shared" si="8"/>
        <v>268.21117695867855</v>
      </c>
      <c r="K102">
        <v>276.86</v>
      </c>
      <c r="L102">
        <f t="shared" si="9"/>
        <v>281.59199999999998</v>
      </c>
      <c r="M102">
        <v>294.97282304132142</v>
      </c>
      <c r="N102">
        <v>268.21117695867855</v>
      </c>
    </row>
    <row r="103" spans="1:14" x14ac:dyDescent="0.2">
      <c r="A103" s="1">
        <v>45569</v>
      </c>
      <c r="B103">
        <v>277.93</v>
      </c>
      <c r="C103">
        <f t="shared" si="5"/>
        <v>281.52000000000004</v>
      </c>
      <c r="D103">
        <f t="shared" si="6"/>
        <v>6.7232503104407879</v>
      </c>
      <c r="E103">
        <f t="shared" si="7"/>
        <v>294.96650062088162</v>
      </c>
      <c r="F103">
        <f t="shared" si="8"/>
        <v>268.07349937911846</v>
      </c>
      <c r="K103">
        <v>277.93</v>
      </c>
      <c r="L103">
        <f t="shared" si="9"/>
        <v>281.52000000000004</v>
      </c>
      <c r="M103">
        <v>294.96650062088162</v>
      </c>
      <c r="N103">
        <v>268.07349937911846</v>
      </c>
    </row>
    <row r="104" spans="1:14" x14ac:dyDescent="0.2">
      <c r="A104" s="1">
        <v>45572</v>
      </c>
      <c r="B104">
        <v>273.79000000000002</v>
      </c>
      <c r="C104">
        <f t="shared" si="5"/>
        <v>280.92900000000003</v>
      </c>
      <c r="D104">
        <f t="shared" si="6"/>
        <v>6.8628633735643145</v>
      </c>
      <c r="E104">
        <f t="shared" si="7"/>
        <v>294.65472674712868</v>
      </c>
      <c r="F104">
        <f t="shared" si="8"/>
        <v>267.20327325287138</v>
      </c>
      <c r="K104">
        <v>273.79000000000002</v>
      </c>
      <c r="L104">
        <f t="shared" si="9"/>
        <v>280.92900000000003</v>
      </c>
      <c r="M104">
        <v>294.65472674712868</v>
      </c>
      <c r="N104">
        <v>267.20327325287138</v>
      </c>
    </row>
    <row r="105" spans="1:14" x14ac:dyDescent="0.2">
      <c r="A105" s="1">
        <v>45573</v>
      </c>
      <c r="B105">
        <v>274.95999999999998</v>
      </c>
      <c r="C105">
        <f t="shared" si="5"/>
        <v>280.40999999999997</v>
      </c>
      <c r="D105">
        <f t="shared" si="6"/>
        <v>6.9040941324314034</v>
      </c>
      <c r="E105">
        <f t="shared" si="7"/>
        <v>294.21818826486276</v>
      </c>
      <c r="F105">
        <f t="shared" si="8"/>
        <v>266.60181173513718</v>
      </c>
      <c r="K105">
        <v>274.95999999999998</v>
      </c>
      <c r="L105">
        <f t="shared" si="9"/>
        <v>280.40999999999997</v>
      </c>
      <c r="M105">
        <v>294.21818826486276</v>
      </c>
      <c r="N105">
        <v>266.60181173513718</v>
      </c>
    </row>
    <row r="106" spans="1:14" x14ac:dyDescent="0.2">
      <c r="A106" s="1">
        <v>45574</v>
      </c>
      <c r="B106">
        <v>276.93</v>
      </c>
      <c r="C106">
        <f t="shared" si="5"/>
        <v>280.05849999999998</v>
      </c>
      <c r="D106">
        <f t="shared" si="6"/>
        <v>6.8927904936588451</v>
      </c>
      <c r="E106">
        <f t="shared" si="7"/>
        <v>293.84408098731768</v>
      </c>
      <c r="F106">
        <f t="shared" si="8"/>
        <v>266.27291901268228</v>
      </c>
      <c r="K106">
        <v>276.93</v>
      </c>
      <c r="L106">
        <f t="shared" si="9"/>
        <v>280.05849999999998</v>
      </c>
      <c r="M106">
        <v>293.84408098731768</v>
      </c>
      <c r="N106">
        <v>266.27291901268228</v>
      </c>
    </row>
    <row r="107" spans="1:14" x14ac:dyDescent="0.2">
      <c r="A107" s="1">
        <v>45575</v>
      </c>
      <c r="B107">
        <v>277.47000000000003</v>
      </c>
      <c r="C107">
        <f t="shared" si="5"/>
        <v>279.6635</v>
      </c>
      <c r="D107">
        <f t="shared" si="6"/>
        <v>6.7980974699195356</v>
      </c>
      <c r="E107">
        <f t="shared" si="7"/>
        <v>293.25969493983905</v>
      </c>
      <c r="F107">
        <f t="shared" si="8"/>
        <v>266.06730506016095</v>
      </c>
      <c r="K107">
        <v>277.47000000000003</v>
      </c>
      <c r="L107">
        <f t="shared" si="9"/>
        <v>279.6635</v>
      </c>
      <c r="M107">
        <v>293.25969493983905</v>
      </c>
      <c r="N107">
        <v>266.06730506016095</v>
      </c>
    </row>
    <row r="108" spans="1:14" x14ac:dyDescent="0.2">
      <c r="A108" s="1">
        <v>45576</v>
      </c>
      <c r="B108">
        <v>277.83999999999997</v>
      </c>
      <c r="C108">
        <f t="shared" si="5"/>
        <v>279.18799999999999</v>
      </c>
      <c r="D108">
        <f t="shared" si="6"/>
        <v>6.5606053956852781</v>
      </c>
      <c r="E108">
        <f t="shared" si="7"/>
        <v>292.30921079137056</v>
      </c>
      <c r="F108">
        <f t="shared" si="8"/>
        <v>266.06678920862942</v>
      </c>
      <c r="K108">
        <v>277.83999999999997</v>
      </c>
      <c r="L108">
        <f t="shared" si="9"/>
        <v>279.18799999999999</v>
      </c>
      <c r="M108">
        <v>292.30921079137056</v>
      </c>
      <c r="N108">
        <v>266.06678920862942</v>
      </c>
    </row>
    <row r="109" spans="1:14" x14ac:dyDescent="0.2">
      <c r="A109" s="1">
        <v>45579</v>
      </c>
      <c r="B109">
        <v>280.68</v>
      </c>
      <c r="C109">
        <f t="shared" si="5"/>
        <v>278.69800000000004</v>
      </c>
      <c r="D109">
        <f t="shared" si="6"/>
        <v>6.0162242049486938</v>
      </c>
      <c r="E109">
        <f t="shared" si="7"/>
        <v>290.73044840989741</v>
      </c>
      <c r="F109">
        <f t="shared" si="8"/>
        <v>266.66555159010267</v>
      </c>
      <c r="K109">
        <v>280.68</v>
      </c>
      <c r="L109">
        <f t="shared" si="9"/>
        <v>278.69800000000004</v>
      </c>
      <c r="M109">
        <v>290.73044840989741</v>
      </c>
      <c r="N109">
        <v>266.66555159010267</v>
      </c>
    </row>
    <row r="110" spans="1:14" x14ac:dyDescent="0.2">
      <c r="A110" s="1">
        <v>45580</v>
      </c>
      <c r="B110">
        <v>279.29000000000002</v>
      </c>
      <c r="C110">
        <f t="shared" si="5"/>
        <v>278.08450000000005</v>
      </c>
      <c r="D110">
        <f t="shared" si="6"/>
        <v>5.2067562131482514</v>
      </c>
      <c r="E110">
        <f t="shared" si="7"/>
        <v>288.49801242629655</v>
      </c>
      <c r="F110">
        <f t="shared" si="8"/>
        <v>267.67098757370354</v>
      </c>
      <c r="K110">
        <v>279.29000000000002</v>
      </c>
      <c r="L110">
        <f t="shared" si="9"/>
        <v>278.08450000000005</v>
      </c>
      <c r="M110">
        <v>288.49801242629655</v>
      </c>
      <c r="N110">
        <v>267.67098757370354</v>
      </c>
    </row>
    <row r="111" spans="1:14" x14ac:dyDescent="0.2">
      <c r="A111" s="1">
        <v>45581</v>
      </c>
      <c r="B111">
        <v>287.52</v>
      </c>
      <c r="C111">
        <f t="shared" si="5"/>
        <v>278.03650000000005</v>
      </c>
      <c r="D111">
        <f t="shared" si="6"/>
        <v>5.1093930785934782</v>
      </c>
      <c r="E111">
        <f t="shared" si="7"/>
        <v>288.25528615718702</v>
      </c>
      <c r="F111">
        <f t="shared" si="8"/>
        <v>267.81771384281308</v>
      </c>
      <c r="K111">
        <v>287.52</v>
      </c>
      <c r="L111">
        <f t="shared" si="9"/>
        <v>278.03650000000005</v>
      </c>
      <c r="M111">
        <v>288.25528615718702</v>
      </c>
      <c r="N111">
        <v>267.81771384281308</v>
      </c>
    </row>
    <row r="112" spans="1:14" x14ac:dyDescent="0.2">
      <c r="A112" s="1">
        <v>45582</v>
      </c>
      <c r="B112">
        <v>290.39</v>
      </c>
      <c r="C112">
        <f t="shared" si="5"/>
        <v>278.29399999999998</v>
      </c>
      <c r="D112">
        <f t="shared" si="6"/>
        <v>5.5979530093362531</v>
      </c>
      <c r="E112">
        <f t="shared" si="7"/>
        <v>289.48990601867251</v>
      </c>
      <c r="F112">
        <f t="shared" si="8"/>
        <v>267.09809398132745</v>
      </c>
      <c r="K112">
        <v>290.39</v>
      </c>
      <c r="L112">
        <f t="shared" si="9"/>
        <v>278.29399999999998</v>
      </c>
      <c r="M112">
        <v>289.48990601867251</v>
      </c>
      <c r="N112">
        <v>267.09809398132745</v>
      </c>
    </row>
    <row r="113" spans="1:14" x14ac:dyDescent="0.2">
      <c r="A113" s="1">
        <v>45583</v>
      </c>
      <c r="B113">
        <v>290.62</v>
      </c>
      <c r="C113">
        <f t="shared" si="5"/>
        <v>278.58650000000006</v>
      </c>
      <c r="D113">
        <f t="shared" si="6"/>
        <v>6.0857255546332167</v>
      </c>
      <c r="E113">
        <f t="shared" si="7"/>
        <v>290.75795110926651</v>
      </c>
      <c r="F113">
        <f t="shared" si="8"/>
        <v>266.4150488907336</v>
      </c>
      <c r="K113">
        <v>290.62</v>
      </c>
      <c r="L113">
        <f t="shared" si="9"/>
        <v>278.58650000000006</v>
      </c>
      <c r="M113">
        <v>290.75795110926651</v>
      </c>
      <c r="N113">
        <v>266.4150488907336</v>
      </c>
    </row>
    <row r="114" spans="1:14" x14ac:dyDescent="0.2">
      <c r="A114" s="1">
        <v>45586</v>
      </c>
      <c r="B114">
        <v>286.85000000000002</v>
      </c>
      <c r="C114">
        <f t="shared" si="5"/>
        <v>278.49750000000006</v>
      </c>
      <c r="D114">
        <f t="shared" si="6"/>
        <v>5.9424440081058982</v>
      </c>
      <c r="E114">
        <f t="shared" si="7"/>
        <v>290.38238801621185</v>
      </c>
      <c r="F114">
        <f t="shared" si="8"/>
        <v>266.61261198378827</v>
      </c>
      <c r="K114">
        <v>286.85000000000002</v>
      </c>
      <c r="L114">
        <f t="shared" si="9"/>
        <v>278.49750000000006</v>
      </c>
      <c r="M114">
        <v>290.38238801621185</v>
      </c>
      <c r="N114">
        <v>266.61261198378827</v>
      </c>
    </row>
    <row r="115" spans="1:14" x14ac:dyDescent="0.2">
      <c r="A115" s="1">
        <v>45587</v>
      </c>
      <c r="B115">
        <v>284.79000000000002</v>
      </c>
      <c r="C115">
        <f t="shared" si="5"/>
        <v>279.09800000000001</v>
      </c>
      <c r="D115">
        <f t="shared" si="6"/>
        <v>5.9410876197261357</v>
      </c>
      <c r="E115">
        <f t="shared" si="7"/>
        <v>290.98017523945231</v>
      </c>
      <c r="F115">
        <f t="shared" si="8"/>
        <v>267.21582476054772</v>
      </c>
      <c r="K115">
        <v>284.79000000000002</v>
      </c>
      <c r="L115">
        <f t="shared" si="9"/>
        <v>279.09800000000001</v>
      </c>
      <c r="M115">
        <v>290.98017523945231</v>
      </c>
      <c r="N115">
        <v>267.21582476054772</v>
      </c>
    </row>
    <row r="116" spans="1:14" x14ac:dyDescent="0.2">
      <c r="A116" s="1">
        <v>45588</v>
      </c>
      <c r="B116">
        <v>283.76</v>
      </c>
      <c r="C116">
        <f t="shared" si="5"/>
        <v>279.80450000000008</v>
      </c>
      <c r="D116">
        <f t="shared" si="6"/>
        <v>5.5854241463595962</v>
      </c>
      <c r="E116">
        <f t="shared" si="7"/>
        <v>290.97534829271927</v>
      </c>
      <c r="F116">
        <f t="shared" si="8"/>
        <v>268.63365170728088</v>
      </c>
      <c r="K116">
        <v>283.76</v>
      </c>
      <c r="L116">
        <f t="shared" si="9"/>
        <v>279.80450000000008</v>
      </c>
      <c r="M116">
        <v>290.97534829271927</v>
      </c>
      <c r="N116">
        <v>268.63365170728088</v>
      </c>
    </row>
    <row r="117" spans="1:14" x14ac:dyDescent="0.2">
      <c r="A117" s="1">
        <v>45589</v>
      </c>
      <c r="B117">
        <v>283.22000000000003</v>
      </c>
      <c r="C117">
        <f t="shared" si="5"/>
        <v>280.38100000000003</v>
      </c>
      <c r="D117">
        <f t="shared" si="6"/>
        <v>5.2910837612365427</v>
      </c>
      <c r="E117">
        <f t="shared" si="7"/>
        <v>290.9631675224731</v>
      </c>
      <c r="F117">
        <f t="shared" si="8"/>
        <v>269.79883247752696</v>
      </c>
      <c r="K117">
        <v>283.22000000000003</v>
      </c>
      <c r="L117">
        <f t="shared" si="9"/>
        <v>280.38100000000003</v>
      </c>
      <c r="M117">
        <v>290.9631675224731</v>
      </c>
      <c r="N117">
        <v>269.79883247752696</v>
      </c>
    </row>
    <row r="118" spans="1:14" x14ac:dyDescent="0.2">
      <c r="A118" s="1">
        <v>45590</v>
      </c>
      <c r="B118">
        <v>281.73</v>
      </c>
      <c r="C118">
        <f t="shared" si="5"/>
        <v>280.709</v>
      </c>
      <c r="D118">
        <f t="shared" si="6"/>
        <v>5.1525638993458482</v>
      </c>
      <c r="E118">
        <f t="shared" si="7"/>
        <v>291.01412779869167</v>
      </c>
      <c r="F118">
        <f t="shared" si="8"/>
        <v>270.40387220130833</v>
      </c>
      <c r="K118">
        <v>281.73</v>
      </c>
      <c r="L118">
        <f t="shared" si="9"/>
        <v>280.709</v>
      </c>
      <c r="M118">
        <v>291.01412779869167</v>
      </c>
      <c r="N118">
        <v>270.40387220130833</v>
      </c>
    </row>
    <row r="119" spans="1:14" x14ac:dyDescent="0.2">
      <c r="A119" s="1">
        <v>45593</v>
      </c>
      <c r="B119">
        <v>284.19</v>
      </c>
      <c r="C119">
        <f t="shared" si="5"/>
        <v>281.17099999999994</v>
      </c>
      <c r="D119">
        <f t="shared" si="6"/>
        <v>5.0215943159204119</v>
      </c>
      <c r="E119">
        <f t="shared" si="7"/>
        <v>291.21418863184078</v>
      </c>
      <c r="F119">
        <f t="shared" si="8"/>
        <v>271.12781136815909</v>
      </c>
      <c r="K119">
        <v>284.19</v>
      </c>
      <c r="L119">
        <f t="shared" si="9"/>
        <v>281.17099999999994</v>
      </c>
      <c r="M119">
        <v>291.21418863184078</v>
      </c>
      <c r="N119">
        <v>271.12781136815909</v>
      </c>
    </row>
    <row r="120" spans="1:14" x14ac:dyDescent="0.2">
      <c r="A120" s="1">
        <v>45594</v>
      </c>
      <c r="B120">
        <v>281.88</v>
      </c>
      <c r="C120">
        <f t="shared" si="5"/>
        <v>281.38500000000005</v>
      </c>
      <c r="D120">
        <f t="shared" si="6"/>
        <v>4.9521207578167932</v>
      </c>
      <c r="E120">
        <f t="shared" si="7"/>
        <v>291.28924151563365</v>
      </c>
      <c r="F120">
        <f t="shared" si="8"/>
        <v>271.48075848436645</v>
      </c>
      <c r="K120">
        <v>281.88</v>
      </c>
      <c r="L120">
        <f t="shared" si="9"/>
        <v>281.38500000000005</v>
      </c>
      <c r="M120">
        <v>291.28924151563365</v>
      </c>
      <c r="N120">
        <v>271.48075848436645</v>
      </c>
    </row>
    <row r="121" spans="1:14" x14ac:dyDescent="0.2">
      <c r="A121" s="1">
        <v>45595</v>
      </c>
      <c r="B121">
        <v>290.16000000000003</v>
      </c>
      <c r="C121">
        <f t="shared" si="5"/>
        <v>282.04299999999995</v>
      </c>
      <c r="D121">
        <f t="shared" si="6"/>
        <v>5.2065728701931731</v>
      </c>
      <c r="E121">
        <f t="shared" si="7"/>
        <v>292.45614574038632</v>
      </c>
      <c r="F121">
        <f t="shared" si="8"/>
        <v>271.62985425961358</v>
      </c>
      <c r="K121">
        <v>290.16000000000003</v>
      </c>
      <c r="L121">
        <f t="shared" si="9"/>
        <v>282.04299999999995</v>
      </c>
      <c r="M121">
        <v>292.45614574038632</v>
      </c>
      <c r="N121">
        <v>271.62985425961358</v>
      </c>
    </row>
    <row r="122" spans="1:14" x14ac:dyDescent="0.2">
      <c r="A122" s="1">
        <v>45596</v>
      </c>
      <c r="B122">
        <v>289.85000000000002</v>
      </c>
      <c r="C122">
        <f t="shared" si="5"/>
        <v>282.6925</v>
      </c>
      <c r="D122">
        <f t="shared" si="6"/>
        <v>5.3346354633016677</v>
      </c>
      <c r="E122">
        <f t="shared" si="7"/>
        <v>293.36177092660336</v>
      </c>
      <c r="F122">
        <f t="shared" si="8"/>
        <v>272.02322907339664</v>
      </c>
      <c r="K122">
        <v>289.85000000000002</v>
      </c>
      <c r="L122">
        <f t="shared" si="9"/>
        <v>282.6925</v>
      </c>
      <c r="M122">
        <v>293.36177092660336</v>
      </c>
      <c r="N122">
        <v>272.02322907339664</v>
      </c>
    </row>
    <row r="123" spans="1:14" x14ac:dyDescent="0.2">
      <c r="A123" s="1">
        <v>45597</v>
      </c>
      <c r="B123">
        <v>290.74</v>
      </c>
      <c r="C123">
        <f t="shared" si="5"/>
        <v>283.33299999999997</v>
      </c>
      <c r="D123">
        <f t="shared" si="6"/>
        <v>5.4992076941281196</v>
      </c>
      <c r="E123">
        <f t="shared" si="7"/>
        <v>294.33141538825623</v>
      </c>
      <c r="F123">
        <f t="shared" si="8"/>
        <v>272.33458461174371</v>
      </c>
      <c r="K123">
        <v>290.74</v>
      </c>
      <c r="L123">
        <f t="shared" si="9"/>
        <v>283.33299999999997</v>
      </c>
      <c r="M123">
        <v>294.33141538825623</v>
      </c>
      <c r="N123">
        <v>272.33458461174371</v>
      </c>
    </row>
    <row r="124" spans="1:14" x14ac:dyDescent="0.2">
      <c r="A124" s="1">
        <v>45600</v>
      </c>
      <c r="B124">
        <v>291.85000000000002</v>
      </c>
      <c r="C124">
        <f t="shared" si="5"/>
        <v>284.23599999999999</v>
      </c>
      <c r="D124">
        <f t="shared" si="6"/>
        <v>5.3298893046666596</v>
      </c>
      <c r="E124">
        <f t="shared" si="7"/>
        <v>294.89577860933332</v>
      </c>
      <c r="F124">
        <f t="shared" si="8"/>
        <v>273.57622139066666</v>
      </c>
      <c r="K124">
        <v>291.85000000000002</v>
      </c>
      <c r="L124">
        <f t="shared" si="9"/>
        <v>284.23599999999999</v>
      </c>
      <c r="M124">
        <v>294.89577860933332</v>
      </c>
      <c r="N124">
        <v>273.57622139066666</v>
      </c>
    </row>
    <row r="125" spans="1:14" x14ac:dyDescent="0.2">
      <c r="A125" s="1">
        <v>45601</v>
      </c>
      <c r="B125">
        <v>293.29000000000002</v>
      </c>
      <c r="C125">
        <f t="shared" si="5"/>
        <v>285.15250000000003</v>
      </c>
      <c r="D125">
        <f t="shared" si="6"/>
        <v>5.2258364981372294</v>
      </c>
      <c r="E125">
        <f t="shared" si="7"/>
        <v>295.60417299627449</v>
      </c>
      <c r="F125">
        <f t="shared" si="8"/>
        <v>274.70082700372558</v>
      </c>
      <c r="K125">
        <v>293.29000000000002</v>
      </c>
      <c r="L125">
        <f t="shared" si="9"/>
        <v>285.15250000000003</v>
      </c>
      <c r="M125">
        <v>295.60417299627449</v>
      </c>
      <c r="N125">
        <v>274.70082700372558</v>
      </c>
    </row>
    <row r="126" spans="1:14" x14ac:dyDescent="0.2">
      <c r="A126" s="1">
        <v>45602</v>
      </c>
      <c r="B126">
        <v>307.39999999999998</v>
      </c>
      <c r="C126">
        <f t="shared" si="5"/>
        <v>286.67600000000004</v>
      </c>
      <c r="D126">
        <f t="shared" si="6"/>
        <v>6.8817022068059472</v>
      </c>
      <c r="E126">
        <f t="shared" si="7"/>
        <v>300.43940441361195</v>
      </c>
      <c r="F126">
        <f t="shared" si="8"/>
        <v>272.91259558638814</v>
      </c>
      <c r="K126">
        <v>307.39999999999998</v>
      </c>
      <c r="L126">
        <f t="shared" si="9"/>
        <v>286.67600000000004</v>
      </c>
      <c r="M126">
        <v>300.43940441361195</v>
      </c>
      <c r="N126">
        <v>272.91259558638814</v>
      </c>
    </row>
    <row r="127" spans="1:14" x14ac:dyDescent="0.2">
      <c r="A127" s="1">
        <v>45603</v>
      </c>
      <c r="B127">
        <v>305.8</v>
      </c>
      <c r="C127">
        <f t="shared" si="5"/>
        <v>288.09250000000003</v>
      </c>
      <c r="D127">
        <f t="shared" si="6"/>
        <v>7.7481616665197626</v>
      </c>
      <c r="E127">
        <f t="shared" si="7"/>
        <v>303.58882333303956</v>
      </c>
      <c r="F127">
        <f t="shared" si="8"/>
        <v>272.5961766669605</v>
      </c>
      <c r="K127">
        <v>305.8</v>
      </c>
      <c r="L127">
        <f t="shared" si="9"/>
        <v>288.09250000000003</v>
      </c>
      <c r="M127">
        <v>303.58882333303956</v>
      </c>
      <c r="N127">
        <v>272.5961766669605</v>
      </c>
    </row>
    <row r="128" spans="1:14" x14ac:dyDescent="0.2">
      <c r="A128" s="1">
        <v>45604</v>
      </c>
      <c r="B128">
        <v>307.87</v>
      </c>
      <c r="C128">
        <f t="shared" si="5"/>
        <v>289.59399999999999</v>
      </c>
      <c r="D128">
        <f t="shared" si="6"/>
        <v>8.5273303035160488</v>
      </c>
      <c r="E128">
        <f t="shared" si="7"/>
        <v>306.64866060703207</v>
      </c>
      <c r="F128">
        <f t="shared" si="8"/>
        <v>272.53933939296792</v>
      </c>
      <c r="K128">
        <v>307.87</v>
      </c>
      <c r="L128">
        <f t="shared" si="9"/>
        <v>289.59399999999999</v>
      </c>
      <c r="M128">
        <v>306.64866060703207</v>
      </c>
      <c r="N128">
        <v>272.53933939296792</v>
      </c>
    </row>
    <row r="129" spans="1:14" x14ac:dyDescent="0.2">
      <c r="A129" s="1">
        <v>45607</v>
      </c>
      <c r="B129">
        <v>310.92</v>
      </c>
      <c r="C129">
        <f t="shared" si="5"/>
        <v>291.10599999999999</v>
      </c>
      <c r="D129">
        <f t="shared" si="6"/>
        <v>9.4901829609117065</v>
      </c>
      <c r="E129">
        <f t="shared" si="7"/>
        <v>310.08636592182341</v>
      </c>
      <c r="F129">
        <f t="shared" si="8"/>
        <v>272.12563407817657</v>
      </c>
      <c r="K129">
        <v>310.92</v>
      </c>
      <c r="L129">
        <f t="shared" si="9"/>
        <v>291.10599999999999</v>
      </c>
      <c r="M129">
        <v>310.08636592182341</v>
      </c>
      <c r="N129">
        <v>272.12563407817657</v>
      </c>
    </row>
    <row r="130" spans="1:14" x14ac:dyDescent="0.2">
      <c r="A130" s="1">
        <v>45608</v>
      </c>
      <c r="B130">
        <v>309.85000000000002</v>
      </c>
      <c r="C130">
        <f t="shared" si="5"/>
        <v>292.63400000000001</v>
      </c>
      <c r="D130">
        <f t="shared" si="6"/>
        <v>9.9372554719997748</v>
      </c>
      <c r="E130">
        <f t="shared" si="7"/>
        <v>312.50851094399957</v>
      </c>
      <c r="F130">
        <f t="shared" si="8"/>
        <v>272.75948905600046</v>
      </c>
      <c r="K130">
        <v>309.85000000000002</v>
      </c>
      <c r="L130">
        <f t="shared" si="9"/>
        <v>292.63400000000001</v>
      </c>
      <c r="M130">
        <v>312.50851094399957</v>
      </c>
      <c r="N130">
        <v>272.75948905600046</v>
      </c>
    </row>
    <row r="131" spans="1:14" x14ac:dyDescent="0.2">
      <c r="A131" s="1">
        <v>45609</v>
      </c>
      <c r="B131">
        <v>309.48</v>
      </c>
      <c r="C131">
        <f t="shared" si="5"/>
        <v>293.73200000000008</v>
      </c>
      <c r="D131">
        <f t="shared" si="6"/>
        <v>10.537538212454907</v>
      </c>
      <c r="E131">
        <f t="shared" si="7"/>
        <v>314.80707642490989</v>
      </c>
      <c r="F131">
        <f t="shared" si="8"/>
        <v>272.65692357509027</v>
      </c>
      <c r="K131">
        <v>309.48</v>
      </c>
      <c r="L131">
        <f t="shared" si="9"/>
        <v>293.73200000000008</v>
      </c>
      <c r="M131">
        <v>314.80707642490989</v>
      </c>
      <c r="N131">
        <v>272.65692357509027</v>
      </c>
    </row>
    <row r="132" spans="1:14" x14ac:dyDescent="0.2">
      <c r="A132" s="1">
        <v>45610</v>
      </c>
      <c r="B132">
        <v>308.25</v>
      </c>
      <c r="C132">
        <f t="shared" si="5"/>
        <v>294.625</v>
      </c>
      <c r="D132">
        <f t="shared" si="6"/>
        <v>10.986616020365295</v>
      </c>
      <c r="E132">
        <f t="shared" si="7"/>
        <v>316.59823204073058</v>
      </c>
      <c r="F132">
        <f t="shared" si="8"/>
        <v>272.65176795926942</v>
      </c>
      <c r="K132">
        <v>308.25</v>
      </c>
      <c r="L132">
        <f t="shared" si="9"/>
        <v>294.625</v>
      </c>
      <c r="M132">
        <v>316.59823204073058</v>
      </c>
      <c r="N132">
        <v>272.65176795926942</v>
      </c>
    </row>
    <row r="133" spans="1:14" x14ac:dyDescent="0.2">
      <c r="A133" s="1">
        <v>45611</v>
      </c>
      <c r="B133">
        <v>309.64</v>
      </c>
      <c r="C133">
        <f t="shared" si="5"/>
        <v>295.57600000000008</v>
      </c>
      <c r="D133">
        <f t="shared" si="6"/>
        <v>11.435703738729854</v>
      </c>
      <c r="E133">
        <f t="shared" si="7"/>
        <v>318.44740747745976</v>
      </c>
      <c r="F133">
        <f t="shared" si="8"/>
        <v>272.70459252254039</v>
      </c>
      <c r="K133">
        <v>309.64</v>
      </c>
      <c r="L133">
        <f t="shared" si="9"/>
        <v>295.57600000000008</v>
      </c>
      <c r="M133">
        <v>318.44740747745976</v>
      </c>
      <c r="N133">
        <v>272.70459252254039</v>
      </c>
    </row>
    <row r="134" spans="1:14" x14ac:dyDescent="0.2">
      <c r="A134" s="1">
        <v>45614</v>
      </c>
      <c r="B134">
        <v>312.16000000000003</v>
      </c>
      <c r="C134">
        <f t="shared" si="5"/>
        <v>296.84150000000005</v>
      </c>
      <c r="D134">
        <f t="shared" si="6"/>
        <v>11.813434045499571</v>
      </c>
      <c r="E134">
        <f t="shared" si="7"/>
        <v>320.46836809099921</v>
      </c>
      <c r="F134">
        <f t="shared" si="8"/>
        <v>273.2146319090009</v>
      </c>
      <c r="K134">
        <v>312.16000000000003</v>
      </c>
      <c r="L134">
        <f t="shared" si="9"/>
        <v>296.84150000000005</v>
      </c>
      <c r="M134">
        <v>320.46836809099921</v>
      </c>
      <c r="N134">
        <v>273.2146319090009</v>
      </c>
    </row>
    <row r="135" spans="1:14" x14ac:dyDescent="0.2">
      <c r="A135" s="1">
        <v>45615</v>
      </c>
      <c r="B135">
        <v>311.85000000000002</v>
      </c>
      <c r="C135">
        <f t="shared" si="5"/>
        <v>298.19450000000012</v>
      </c>
      <c r="D135">
        <f t="shared" si="6"/>
        <v>11.909729536457951</v>
      </c>
      <c r="E135">
        <f t="shared" si="7"/>
        <v>322.01395907291601</v>
      </c>
      <c r="F135">
        <f t="shared" si="8"/>
        <v>274.37504092708423</v>
      </c>
      <c r="K135">
        <v>311.85000000000002</v>
      </c>
      <c r="L135">
        <f t="shared" si="9"/>
        <v>298.19450000000012</v>
      </c>
      <c r="M135">
        <v>322.01395907291601</v>
      </c>
      <c r="N135">
        <v>274.37504092708423</v>
      </c>
    </row>
    <row r="136" spans="1:14" x14ac:dyDescent="0.2">
      <c r="A136" s="1">
        <v>45616</v>
      </c>
      <c r="B136">
        <v>307.39</v>
      </c>
      <c r="C136">
        <f t="shared" si="5"/>
        <v>299.37600000000009</v>
      </c>
      <c r="D136">
        <f t="shared" si="6"/>
        <v>11.56964058032464</v>
      </c>
      <c r="E136">
        <f t="shared" si="7"/>
        <v>322.51528116064935</v>
      </c>
      <c r="F136">
        <f t="shared" si="8"/>
        <v>276.23671883935083</v>
      </c>
      <c r="K136">
        <v>307.39</v>
      </c>
      <c r="L136">
        <f t="shared" si="9"/>
        <v>299.37600000000009</v>
      </c>
      <c r="M136">
        <v>322.51528116064935</v>
      </c>
      <c r="N136">
        <v>276.23671883935083</v>
      </c>
    </row>
    <row r="137" spans="1:14" x14ac:dyDescent="0.2">
      <c r="A137" s="1">
        <v>45617</v>
      </c>
      <c r="B137">
        <v>309.89999999999998</v>
      </c>
      <c r="C137">
        <f t="shared" si="5"/>
        <v>300.71000000000004</v>
      </c>
      <c r="D137">
        <f t="shared" si="6"/>
        <v>11.138889200974166</v>
      </c>
      <c r="E137">
        <f t="shared" si="7"/>
        <v>322.98777840194839</v>
      </c>
      <c r="F137">
        <f t="shared" si="8"/>
        <v>278.43222159805168</v>
      </c>
      <c r="K137">
        <v>309.89999999999998</v>
      </c>
      <c r="L137">
        <f t="shared" si="9"/>
        <v>300.71000000000004</v>
      </c>
      <c r="M137">
        <v>322.98777840194839</v>
      </c>
      <c r="N137">
        <v>278.43222159805168</v>
      </c>
    </row>
    <row r="138" spans="1:14" x14ac:dyDescent="0.2">
      <c r="A138" s="1">
        <v>45618</v>
      </c>
      <c r="B138">
        <v>309.92</v>
      </c>
      <c r="C138">
        <f t="shared" si="5"/>
        <v>302.11950000000007</v>
      </c>
      <c r="D138">
        <f t="shared" si="6"/>
        <v>10.367642210261694</v>
      </c>
      <c r="E138">
        <f t="shared" si="7"/>
        <v>322.85478442052346</v>
      </c>
      <c r="F138">
        <f t="shared" si="8"/>
        <v>281.38421557947669</v>
      </c>
      <c r="K138">
        <v>309.92</v>
      </c>
      <c r="L138">
        <f t="shared" si="9"/>
        <v>302.11950000000007</v>
      </c>
      <c r="M138">
        <v>322.85478442052346</v>
      </c>
      <c r="N138">
        <v>281.38421557947669</v>
      </c>
    </row>
    <row r="139" spans="1:14" x14ac:dyDescent="0.2">
      <c r="A139" s="1">
        <v>45621</v>
      </c>
      <c r="B139">
        <v>313.19</v>
      </c>
      <c r="C139">
        <f t="shared" si="5"/>
        <v>303.56950000000001</v>
      </c>
      <c r="D139">
        <f t="shared" si="6"/>
        <v>9.7368294174881758</v>
      </c>
      <c r="E139">
        <f t="shared" si="7"/>
        <v>323.04315883497634</v>
      </c>
      <c r="F139">
        <f t="shared" si="8"/>
        <v>284.09584116502367</v>
      </c>
      <c r="K139">
        <v>313.19</v>
      </c>
      <c r="L139">
        <f t="shared" si="9"/>
        <v>303.56950000000001</v>
      </c>
      <c r="M139">
        <v>323.04315883497634</v>
      </c>
      <c r="N139">
        <v>284.09584116502367</v>
      </c>
    </row>
    <row r="140" spans="1:14" x14ac:dyDescent="0.2">
      <c r="A140" s="1">
        <v>45622</v>
      </c>
      <c r="B140">
        <v>311.82</v>
      </c>
      <c r="C140">
        <f t="shared" si="5"/>
        <v>305.06650000000002</v>
      </c>
      <c r="D140">
        <f t="shared" si="6"/>
        <v>8.4421475660116059</v>
      </c>
      <c r="E140">
        <f t="shared" si="7"/>
        <v>321.95079513202325</v>
      </c>
      <c r="F140">
        <f t="shared" si="8"/>
        <v>288.18220486797679</v>
      </c>
      <c r="K140">
        <v>311.82</v>
      </c>
      <c r="L140">
        <f t="shared" si="9"/>
        <v>305.06650000000002</v>
      </c>
      <c r="M140">
        <v>321.95079513202325</v>
      </c>
      <c r="N140">
        <v>288.18220486797679</v>
      </c>
    </row>
    <row r="141" spans="1:14" x14ac:dyDescent="0.2">
      <c r="A141" s="1">
        <v>45623</v>
      </c>
      <c r="B141">
        <v>314.7</v>
      </c>
      <c r="C141">
        <f t="shared" si="5"/>
        <v>306.29349999999994</v>
      </c>
      <c r="D141">
        <f t="shared" si="6"/>
        <v>7.9293500596468158</v>
      </c>
      <c r="E141">
        <f t="shared" si="7"/>
        <v>322.15220011929358</v>
      </c>
      <c r="F141">
        <f t="shared" si="8"/>
        <v>290.43479988070629</v>
      </c>
      <c r="K141">
        <v>314.7</v>
      </c>
      <c r="L141">
        <f t="shared" si="9"/>
        <v>306.29349999999994</v>
      </c>
      <c r="M141">
        <v>322.15220011929358</v>
      </c>
      <c r="N141">
        <v>290.43479988070629</v>
      </c>
    </row>
    <row r="142" spans="1:14" x14ac:dyDescent="0.2">
      <c r="A142" s="1">
        <v>45625</v>
      </c>
      <c r="B142">
        <v>315.08</v>
      </c>
      <c r="C142">
        <f t="shared" si="5"/>
        <v>307.55499999999995</v>
      </c>
      <c r="D142">
        <f t="shared" si="6"/>
        <v>7.1436519482611036</v>
      </c>
      <c r="E142">
        <f t="shared" si="7"/>
        <v>321.84230389652214</v>
      </c>
      <c r="F142">
        <f t="shared" si="8"/>
        <v>293.26769610347776</v>
      </c>
      <c r="K142">
        <v>315.08</v>
      </c>
      <c r="L142">
        <f t="shared" si="9"/>
        <v>307.55499999999995</v>
      </c>
      <c r="M142">
        <v>321.84230389652214</v>
      </c>
      <c r="N142">
        <v>293.26769610347776</v>
      </c>
    </row>
    <row r="143" spans="1:14" x14ac:dyDescent="0.2">
      <c r="A143" s="1">
        <v>45628</v>
      </c>
      <c r="B143">
        <v>316.64999999999998</v>
      </c>
      <c r="C143">
        <f t="shared" si="5"/>
        <v>308.8504999999999</v>
      </c>
      <c r="D143">
        <f t="shared" si="6"/>
        <v>6.2239431358178923</v>
      </c>
      <c r="E143">
        <f t="shared" si="7"/>
        <v>321.29838627163571</v>
      </c>
      <c r="F143">
        <f t="shared" si="8"/>
        <v>296.40261372836409</v>
      </c>
      <c r="K143">
        <v>316.64999999999998</v>
      </c>
      <c r="L143">
        <f t="shared" si="9"/>
        <v>308.8504999999999</v>
      </c>
      <c r="M143">
        <v>321.29838627163571</v>
      </c>
      <c r="N143">
        <v>296.40261372836409</v>
      </c>
    </row>
    <row r="144" spans="1:14" x14ac:dyDescent="0.2">
      <c r="A144" s="1">
        <v>45629</v>
      </c>
      <c r="B144">
        <v>313.01</v>
      </c>
      <c r="C144">
        <f t="shared" si="5"/>
        <v>309.90849999999989</v>
      </c>
      <c r="D144">
        <f t="shared" si="6"/>
        <v>4.8226933673819046</v>
      </c>
      <c r="E144">
        <f t="shared" si="7"/>
        <v>319.55388673476369</v>
      </c>
      <c r="F144">
        <f t="shared" si="8"/>
        <v>300.26311326523609</v>
      </c>
      <c r="K144">
        <v>313.01</v>
      </c>
      <c r="L144">
        <f t="shared" si="9"/>
        <v>309.90849999999989</v>
      </c>
      <c r="M144">
        <v>319.55388673476369</v>
      </c>
      <c r="N144">
        <v>300.26311326523609</v>
      </c>
    </row>
    <row r="145" spans="1:14" x14ac:dyDescent="0.2">
      <c r="A145" s="1">
        <v>45630</v>
      </c>
      <c r="B145">
        <v>309.89999999999998</v>
      </c>
      <c r="C145">
        <f t="shared" si="5"/>
        <v>310.73899999999992</v>
      </c>
      <c r="D145">
        <f t="shared" si="6"/>
        <v>2.8278686413324721</v>
      </c>
      <c r="E145">
        <f t="shared" si="7"/>
        <v>316.39473728266489</v>
      </c>
      <c r="F145">
        <f t="shared" si="8"/>
        <v>305.08326271733495</v>
      </c>
      <c r="K145">
        <v>309.89999999999998</v>
      </c>
      <c r="L145">
        <f t="shared" si="9"/>
        <v>310.73899999999992</v>
      </c>
      <c r="M145">
        <v>316.39473728266489</v>
      </c>
      <c r="N145">
        <v>305.08326271733495</v>
      </c>
    </row>
    <row r="146" spans="1:14" x14ac:dyDescent="0.2">
      <c r="A146" s="1">
        <v>45631</v>
      </c>
      <c r="B146">
        <v>309.08</v>
      </c>
      <c r="C146">
        <f t="shared" si="5"/>
        <v>310.82299999999998</v>
      </c>
      <c r="D146">
        <f t="shared" si="6"/>
        <v>2.7472686914748388</v>
      </c>
      <c r="E146">
        <f t="shared" si="7"/>
        <v>316.31753738294964</v>
      </c>
      <c r="F146">
        <f t="shared" si="8"/>
        <v>305.32846261705032</v>
      </c>
      <c r="K146">
        <v>309.08</v>
      </c>
      <c r="L146">
        <f t="shared" si="9"/>
        <v>310.82299999999998</v>
      </c>
      <c r="M146">
        <v>316.31753738294964</v>
      </c>
      <c r="N146">
        <v>305.32846261705032</v>
      </c>
    </row>
    <row r="147" spans="1:14" x14ac:dyDescent="0.2">
      <c r="A147" s="1">
        <v>45632</v>
      </c>
      <c r="B147">
        <v>311.01</v>
      </c>
      <c r="C147">
        <f t="shared" si="5"/>
        <v>311.08349999999996</v>
      </c>
      <c r="D147">
        <f t="shared" si="6"/>
        <v>2.4799135702256758</v>
      </c>
      <c r="E147">
        <f t="shared" si="7"/>
        <v>316.04332714045131</v>
      </c>
      <c r="F147">
        <f t="shared" si="8"/>
        <v>306.12367285954861</v>
      </c>
      <c r="K147">
        <v>311.01</v>
      </c>
      <c r="L147">
        <f t="shared" si="9"/>
        <v>311.08349999999996</v>
      </c>
      <c r="M147">
        <v>316.04332714045131</v>
      </c>
      <c r="N147">
        <v>306.12367285954861</v>
      </c>
    </row>
    <row r="148" spans="1:14" x14ac:dyDescent="0.2">
      <c r="A148" s="1">
        <v>45635</v>
      </c>
      <c r="B148">
        <v>308.3</v>
      </c>
      <c r="C148">
        <f t="shared" si="5"/>
        <v>311.10500000000002</v>
      </c>
      <c r="D148">
        <f t="shared" si="6"/>
        <v>2.4522975263810709</v>
      </c>
      <c r="E148">
        <f t="shared" si="7"/>
        <v>316.00959505276217</v>
      </c>
      <c r="F148">
        <f t="shared" si="8"/>
        <v>306.20040494723787</v>
      </c>
      <c r="K148">
        <v>308.3</v>
      </c>
      <c r="L148">
        <f t="shared" si="9"/>
        <v>311.10500000000002</v>
      </c>
      <c r="M148">
        <v>316.00959505276217</v>
      </c>
      <c r="N148">
        <v>306.20040494723787</v>
      </c>
    </row>
    <row r="149" spans="1:14" x14ac:dyDescent="0.2">
      <c r="A149" s="1">
        <v>45636</v>
      </c>
      <c r="B149">
        <v>312.38</v>
      </c>
      <c r="C149">
        <f t="shared" si="5"/>
        <v>311.178</v>
      </c>
      <c r="D149">
        <f t="shared" si="6"/>
        <v>2.4681798109026318</v>
      </c>
      <c r="E149">
        <f t="shared" si="7"/>
        <v>316.11435962180525</v>
      </c>
      <c r="F149">
        <f t="shared" si="8"/>
        <v>306.24164037819475</v>
      </c>
      <c r="K149">
        <v>312.38</v>
      </c>
      <c r="L149">
        <f t="shared" si="9"/>
        <v>311.178</v>
      </c>
      <c r="M149">
        <v>316.11435962180525</v>
      </c>
      <c r="N149">
        <v>306.24164037819475</v>
      </c>
    </row>
    <row r="150" spans="1:14" x14ac:dyDescent="0.2">
      <c r="A150" s="1">
        <v>45637</v>
      </c>
      <c r="B150">
        <v>313.79000000000002</v>
      </c>
      <c r="C150">
        <f t="shared" ref="C150:C189" si="10">AVERAGE(B131:B150)</f>
        <v>311.375</v>
      </c>
      <c r="D150">
        <f t="shared" ref="D150:D189" si="11">_xlfn.STDEV.S(B131:B150)</f>
        <v>2.5134281474972728</v>
      </c>
      <c r="E150">
        <f t="shared" ref="E150:E189" si="12">C150+2*D150</f>
        <v>316.40185629499456</v>
      </c>
      <c r="F150">
        <f t="shared" ref="F150:F189" si="13">C150-2*D150</f>
        <v>306.34814370500544</v>
      </c>
      <c r="K150">
        <v>313.79000000000002</v>
      </c>
      <c r="L150">
        <f t="shared" ref="L150:L189" si="14">AVERAGE(K131:K150)</f>
        <v>311.375</v>
      </c>
      <c r="M150">
        <v>316.40185629499456</v>
      </c>
      <c r="N150">
        <v>306.34814370500544</v>
      </c>
    </row>
    <row r="151" spans="1:14" x14ac:dyDescent="0.2">
      <c r="A151" s="1">
        <v>45638</v>
      </c>
      <c r="B151">
        <v>314.23</v>
      </c>
      <c r="C151">
        <f t="shared" si="10"/>
        <v>311.61250000000001</v>
      </c>
      <c r="D151">
        <f t="shared" si="11"/>
        <v>2.5491069127503425</v>
      </c>
      <c r="E151">
        <f t="shared" si="12"/>
        <v>316.7107138255007</v>
      </c>
      <c r="F151">
        <f t="shared" si="13"/>
        <v>306.51428617449932</v>
      </c>
      <c r="K151">
        <v>314.23</v>
      </c>
      <c r="L151">
        <f t="shared" si="14"/>
        <v>311.61250000000001</v>
      </c>
      <c r="M151">
        <v>316.7107138255007</v>
      </c>
      <c r="N151">
        <v>306.51428617449932</v>
      </c>
    </row>
    <row r="152" spans="1:14" x14ac:dyDescent="0.2">
      <c r="A152" s="1">
        <v>45639</v>
      </c>
      <c r="B152">
        <v>314.74</v>
      </c>
      <c r="C152">
        <f t="shared" si="10"/>
        <v>311.93700000000007</v>
      </c>
      <c r="D152">
        <f t="shared" si="11"/>
        <v>2.5113408035507558</v>
      </c>
      <c r="E152">
        <f t="shared" si="12"/>
        <v>316.95968160710157</v>
      </c>
      <c r="F152">
        <f t="shared" si="13"/>
        <v>306.91431839289856</v>
      </c>
      <c r="K152">
        <v>314.74</v>
      </c>
      <c r="L152">
        <f t="shared" si="14"/>
        <v>311.93700000000007</v>
      </c>
      <c r="M152">
        <v>316.95968160710157</v>
      </c>
      <c r="N152">
        <v>306.91431839289856</v>
      </c>
    </row>
    <row r="153" spans="1:14" x14ac:dyDescent="0.2">
      <c r="A153" s="1">
        <v>45642</v>
      </c>
      <c r="B153">
        <v>315.89</v>
      </c>
      <c r="C153">
        <f t="shared" si="10"/>
        <v>312.24950000000001</v>
      </c>
      <c r="D153">
        <f t="shared" si="11"/>
        <v>2.5978401454001423</v>
      </c>
      <c r="E153">
        <f t="shared" si="12"/>
        <v>317.44518029080029</v>
      </c>
      <c r="F153">
        <f t="shared" si="13"/>
        <v>307.05381970919973</v>
      </c>
      <c r="K153">
        <v>315.89</v>
      </c>
      <c r="L153">
        <f t="shared" si="14"/>
        <v>312.24950000000001</v>
      </c>
      <c r="M153">
        <v>317.44518029080029</v>
      </c>
      <c r="N153">
        <v>307.05381970919973</v>
      </c>
    </row>
    <row r="154" spans="1:14" x14ac:dyDescent="0.2">
      <c r="A154" s="1">
        <v>45643</v>
      </c>
      <c r="B154">
        <v>318.3</v>
      </c>
      <c r="C154">
        <f t="shared" si="10"/>
        <v>312.55650000000003</v>
      </c>
      <c r="D154">
        <f t="shared" si="11"/>
        <v>2.9284651539492059</v>
      </c>
      <c r="E154">
        <f t="shared" si="12"/>
        <v>318.41343030789847</v>
      </c>
      <c r="F154">
        <f t="shared" si="13"/>
        <v>306.69956969210159</v>
      </c>
      <c r="K154">
        <v>318.3</v>
      </c>
      <c r="L154">
        <f t="shared" si="14"/>
        <v>312.55650000000003</v>
      </c>
      <c r="M154">
        <v>318.41343030789847</v>
      </c>
      <c r="N154">
        <v>306.69956969210159</v>
      </c>
    </row>
    <row r="155" spans="1:14" x14ac:dyDescent="0.2">
      <c r="A155" s="1">
        <v>45644</v>
      </c>
      <c r="B155">
        <v>309.77999999999997</v>
      </c>
      <c r="C155">
        <f t="shared" si="10"/>
        <v>312.45300000000003</v>
      </c>
      <c r="D155">
        <f t="shared" si="11"/>
        <v>2.9906681175740149</v>
      </c>
      <c r="E155">
        <f t="shared" si="12"/>
        <v>318.43433623514807</v>
      </c>
      <c r="F155">
        <f t="shared" si="13"/>
        <v>306.471663764852</v>
      </c>
      <c r="K155">
        <v>309.77999999999997</v>
      </c>
      <c r="L155">
        <f t="shared" si="14"/>
        <v>312.45300000000003</v>
      </c>
      <c r="M155">
        <v>318.43433623514807</v>
      </c>
      <c r="N155">
        <v>306.471663764852</v>
      </c>
    </row>
    <row r="156" spans="1:14" x14ac:dyDescent="0.2">
      <c r="A156" s="1">
        <v>45645</v>
      </c>
      <c r="B156">
        <v>314.88</v>
      </c>
      <c r="C156">
        <f t="shared" si="10"/>
        <v>312.82749999999999</v>
      </c>
      <c r="D156">
        <f t="shared" si="11"/>
        <v>2.785197479533545</v>
      </c>
      <c r="E156">
        <f t="shared" si="12"/>
        <v>318.39789495906706</v>
      </c>
      <c r="F156">
        <f t="shared" si="13"/>
        <v>307.25710504093291</v>
      </c>
      <c r="K156">
        <v>314.88</v>
      </c>
      <c r="L156">
        <f t="shared" si="14"/>
        <v>312.82749999999999</v>
      </c>
      <c r="M156">
        <v>318.39789495906706</v>
      </c>
      <c r="N156">
        <v>307.25710504093291</v>
      </c>
    </row>
    <row r="157" spans="1:14" x14ac:dyDescent="0.2">
      <c r="A157" s="1">
        <v>45646</v>
      </c>
      <c r="B157">
        <v>317.70999999999998</v>
      </c>
      <c r="C157">
        <f t="shared" si="10"/>
        <v>313.21799999999996</v>
      </c>
      <c r="D157">
        <f t="shared" si="11"/>
        <v>2.8983472604408993</v>
      </c>
      <c r="E157">
        <f t="shared" si="12"/>
        <v>319.01469452088173</v>
      </c>
      <c r="F157">
        <f t="shared" si="13"/>
        <v>307.42130547911819</v>
      </c>
      <c r="K157">
        <v>317.70999999999998</v>
      </c>
      <c r="L157">
        <f t="shared" si="14"/>
        <v>313.21799999999996</v>
      </c>
      <c r="M157">
        <v>319.01469452088173</v>
      </c>
      <c r="N157">
        <v>307.42130547911819</v>
      </c>
    </row>
    <row r="158" spans="1:14" x14ac:dyDescent="0.2">
      <c r="A158" s="1">
        <v>45649</v>
      </c>
      <c r="B158">
        <v>317.22000000000003</v>
      </c>
      <c r="C158">
        <f t="shared" si="10"/>
        <v>313.58300000000003</v>
      </c>
      <c r="D158">
        <f t="shared" si="11"/>
        <v>2.9207300817648889</v>
      </c>
      <c r="E158">
        <f t="shared" si="12"/>
        <v>319.42446016352983</v>
      </c>
      <c r="F158">
        <f t="shared" si="13"/>
        <v>307.74153983647022</v>
      </c>
      <c r="K158">
        <v>317.22000000000003</v>
      </c>
      <c r="L158">
        <f t="shared" si="14"/>
        <v>313.58300000000003</v>
      </c>
      <c r="M158">
        <v>319.42446016352983</v>
      </c>
      <c r="N158">
        <v>307.74153983647022</v>
      </c>
    </row>
    <row r="159" spans="1:14" x14ac:dyDescent="0.2">
      <c r="A159" s="1">
        <v>45650</v>
      </c>
      <c r="B159">
        <v>320.64999999999998</v>
      </c>
      <c r="C159">
        <f t="shared" si="10"/>
        <v>313.95600000000002</v>
      </c>
      <c r="D159">
        <f t="shared" si="11"/>
        <v>3.3173235882973025</v>
      </c>
      <c r="E159">
        <f t="shared" si="12"/>
        <v>320.59064717659464</v>
      </c>
      <c r="F159">
        <f t="shared" si="13"/>
        <v>307.32135282340539</v>
      </c>
      <c r="K159">
        <v>320.64999999999998</v>
      </c>
      <c r="L159">
        <f t="shared" si="14"/>
        <v>313.95600000000002</v>
      </c>
      <c r="M159">
        <v>320.59064717659464</v>
      </c>
      <c r="N159">
        <v>307.32135282340539</v>
      </c>
    </row>
    <row r="160" spans="1:14" x14ac:dyDescent="0.2">
      <c r="A160" s="1">
        <v>45652</v>
      </c>
      <c r="B160">
        <v>320.91000000000003</v>
      </c>
      <c r="C160">
        <f t="shared" si="10"/>
        <v>314.41050000000001</v>
      </c>
      <c r="D160">
        <f t="shared" si="11"/>
        <v>3.6183181248518776</v>
      </c>
      <c r="E160">
        <f t="shared" si="12"/>
        <v>321.64713624970375</v>
      </c>
      <c r="F160">
        <f t="shared" si="13"/>
        <v>307.17386375029628</v>
      </c>
      <c r="K160">
        <v>320.91000000000003</v>
      </c>
      <c r="L160">
        <f t="shared" si="14"/>
        <v>314.41050000000001</v>
      </c>
      <c r="M160">
        <v>321.64713624970375</v>
      </c>
      <c r="N160">
        <v>307.17386375029628</v>
      </c>
    </row>
    <row r="161" spans="1:14" x14ac:dyDescent="0.2">
      <c r="A161" s="1">
        <v>45653</v>
      </c>
      <c r="B161">
        <v>318.66000000000003</v>
      </c>
      <c r="C161">
        <f t="shared" si="10"/>
        <v>314.60849999999999</v>
      </c>
      <c r="D161">
        <f t="shared" si="11"/>
        <v>3.7412540467208721</v>
      </c>
      <c r="E161">
        <f t="shared" si="12"/>
        <v>322.09100809344176</v>
      </c>
      <c r="F161">
        <f t="shared" si="13"/>
        <v>307.12599190655823</v>
      </c>
      <c r="K161">
        <v>318.66000000000003</v>
      </c>
      <c r="L161">
        <f t="shared" si="14"/>
        <v>314.60849999999999</v>
      </c>
      <c r="M161">
        <v>322.09100809344176</v>
      </c>
      <c r="N161">
        <v>307.12599190655823</v>
      </c>
    </row>
    <row r="162" spans="1:14" x14ac:dyDescent="0.2">
      <c r="A162" s="1">
        <v>45656</v>
      </c>
      <c r="B162">
        <v>315.31</v>
      </c>
      <c r="C162">
        <f t="shared" si="10"/>
        <v>314.62</v>
      </c>
      <c r="D162">
        <f t="shared" si="11"/>
        <v>3.7431326593193566</v>
      </c>
      <c r="E162">
        <f t="shared" si="12"/>
        <v>322.10626531863869</v>
      </c>
      <c r="F162">
        <f t="shared" si="13"/>
        <v>307.13373468136132</v>
      </c>
      <c r="K162">
        <v>315.31</v>
      </c>
      <c r="L162">
        <f t="shared" si="14"/>
        <v>314.62</v>
      </c>
      <c r="M162">
        <v>322.10626531863869</v>
      </c>
      <c r="N162">
        <v>307.13373468136132</v>
      </c>
    </row>
    <row r="163" spans="1:14" x14ac:dyDescent="0.2">
      <c r="A163" s="1">
        <v>45657</v>
      </c>
      <c r="B163">
        <v>316.04000000000002</v>
      </c>
      <c r="C163">
        <f t="shared" si="10"/>
        <v>314.58949999999999</v>
      </c>
      <c r="D163">
        <f t="shared" si="11"/>
        <v>3.7281764626747691</v>
      </c>
      <c r="E163">
        <f t="shared" si="12"/>
        <v>322.04585292534955</v>
      </c>
      <c r="F163">
        <f t="shared" si="13"/>
        <v>307.13314707465042</v>
      </c>
      <c r="K163">
        <v>316.04000000000002</v>
      </c>
      <c r="L163">
        <f t="shared" si="14"/>
        <v>314.58949999999999</v>
      </c>
      <c r="M163">
        <v>322.04585292534955</v>
      </c>
      <c r="N163">
        <v>307.13314707465042</v>
      </c>
    </row>
    <row r="164" spans="1:14" x14ac:dyDescent="0.2">
      <c r="A164" s="1">
        <v>45659</v>
      </c>
      <c r="B164">
        <v>314.39999999999998</v>
      </c>
      <c r="C164">
        <f t="shared" si="10"/>
        <v>314.65899999999999</v>
      </c>
      <c r="D164">
        <f t="shared" si="11"/>
        <v>3.710094196562733</v>
      </c>
      <c r="E164">
        <f t="shared" si="12"/>
        <v>322.07918839312543</v>
      </c>
      <c r="F164">
        <f t="shared" si="13"/>
        <v>307.23881160687455</v>
      </c>
      <c r="K164">
        <v>314.39999999999998</v>
      </c>
      <c r="L164">
        <f t="shared" si="14"/>
        <v>314.65899999999999</v>
      </c>
      <c r="M164">
        <v>322.07918839312543</v>
      </c>
      <c r="N164">
        <v>307.23881160687455</v>
      </c>
    </row>
    <row r="165" spans="1:14" x14ac:dyDescent="0.2">
      <c r="A165" s="1">
        <v>45660</v>
      </c>
      <c r="B165">
        <v>314.91000000000003</v>
      </c>
      <c r="C165">
        <f t="shared" si="10"/>
        <v>314.90949999999998</v>
      </c>
      <c r="D165">
        <f t="shared" si="11"/>
        <v>3.5369559838339781</v>
      </c>
      <c r="E165">
        <f t="shared" si="12"/>
        <v>321.98341196766796</v>
      </c>
      <c r="F165">
        <f t="shared" si="13"/>
        <v>307.835588032332</v>
      </c>
      <c r="K165">
        <v>314.91000000000003</v>
      </c>
      <c r="L165">
        <f t="shared" si="14"/>
        <v>314.90949999999998</v>
      </c>
      <c r="M165">
        <v>321.98341196766796</v>
      </c>
      <c r="N165">
        <v>307.835588032332</v>
      </c>
    </row>
    <row r="166" spans="1:14" x14ac:dyDescent="0.2">
      <c r="A166" s="1">
        <v>45663</v>
      </c>
      <c r="B166">
        <v>313.04000000000002</v>
      </c>
      <c r="C166">
        <f t="shared" si="10"/>
        <v>315.10750000000002</v>
      </c>
      <c r="D166">
        <f t="shared" si="11"/>
        <v>3.2960820042813546</v>
      </c>
      <c r="E166">
        <f t="shared" si="12"/>
        <v>321.69966400856271</v>
      </c>
      <c r="F166">
        <f t="shared" si="13"/>
        <v>308.51533599143733</v>
      </c>
      <c r="K166">
        <v>313.04000000000002</v>
      </c>
      <c r="L166">
        <f t="shared" si="14"/>
        <v>315.10750000000002</v>
      </c>
      <c r="M166">
        <v>321.69966400856271</v>
      </c>
      <c r="N166">
        <v>308.51533599143733</v>
      </c>
    </row>
    <row r="167" spans="1:14" x14ac:dyDescent="0.2">
      <c r="A167" s="1">
        <v>45664</v>
      </c>
      <c r="B167">
        <v>311.67</v>
      </c>
      <c r="C167">
        <f t="shared" si="10"/>
        <v>315.14050000000003</v>
      </c>
      <c r="D167">
        <f t="shared" si="11"/>
        <v>3.2559588691957928</v>
      </c>
      <c r="E167">
        <f t="shared" si="12"/>
        <v>321.65241773839159</v>
      </c>
      <c r="F167">
        <f t="shared" si="13"/>
        <v>308.62858226160847</v>
      </c>
      <c r="K167">
        <v>311.67</v>
      </c>
      <c r="L167">
        <f t="shared" si="14"/>
        <v>315.14050000000003</v>
      </c>
      <c r="M167">
        <v>321.65241773839159</v>
      </c>
      <c r="N167">
        <v>308.62858226160847</v>
      </c>
    </row>
    <row r="168" spans="1:14" x14ac:dyDescent="0.2">
      <c r="A168" s="1">
        <v>45665</v>
      </c>
      <c r="B168">
        <v>312.60000000000002</v>
      </c>
      <c r="C168">
        <f t="shared" si="10"/>
        <v>315.35550000000001</v>
      </c>
      <c r="D168">
        <f t="shared" si="11"/>
        <v>2.9033673281390482</v>
      </c>
      <c r="E168">
        <f t="shared" si="12"/>
        <v>321.16223465627809</v>
      </c>
      <c r="F168">
        <f t="shared" si="13"/>
        <v>309.54876534372193</v>
      </c>
      <c r="K168">
        <v>312.60000000000002</v>
      </c>
      <c r="L168">
        <f t="shared" si="14"/>
        <v>315.35550000000001</v>
      </c>
      <c r="M168">
        <v>321.16223465627809</v>
      </c>
      <c r="N168">
        <v>309.54876534372193</v>
      </c>
    </row>
    <row r="169" spans="1:14" x14ac:dyDescent="0.2">
      <c r="A169" s="1">
        <v>45667</v>
      </c>
      <c r="B169">
        <v>307.70999999999998</v>
      </c>
      <c r="C169">
        <f t="shared" si="10"/>
        <v>315.12199999999996</v>
      </c>
      <c r="D169">
        <f t="shared" si="11"/>
        <v>3.3140126734821078</v>
      </c>
      <c r="E169">
        <f t="shared" si="12"/>
        <v>321.75002534696415</v>
      </c>
      <c r="F169">
        <f t="shared" si="13"/>
        <v>308.49397465303576</v>
      </c>
      <c r="K169">
        <v>307.70999999999998</v>
      </c>
      <c r="L169">
        <f t="shared" si="14"/>
        <v>315.12199999999996</v>
      </c>
      <c r="M169">
        <v>321.75002534696415</v>
      </c>
      <c r="N169">
        <v>308.49397465303576</v>
      </c>
    </row>
    <row r="170" spans="1:14" x14ac:dyDescent="0.2">
      <c r="A170" s="1">
        <v>45670</v>
      </c>
      <c r="B170">
        <v>306.92</v>
      </c>
      <c r="C170">
        <f t="shared" si="10"/>
        <v>314.77850000000001</v>
      </c>
      <c r="D170">
        <f t="shared" si="11"/>
        <v>3.7822970951247989</v>
      </c>
      <c r="E170">
        <f t="shared" si="12"/>
        <v>322.34309419024959</v>
      </c>
      <c r="F170">
        <f t="shared" si="13"/>
        <v>307.21390580975043</v>
      </c>
      <c r="K170">
        <v>306.92</v>
      </c>
      <c r="L170">
        <f t="shared" si="14"/>
        <v>314.77850000000001</v>
      </c>
      <c r="M170">
        <v>322.34309419024959</v>
      </c>
      <c r="N170">
        <v>307.21390580975043</v>
      </c>
    </row>
    <row r="171" spans="1:14" x14ac:dyDescent="0.2">
      <c r="A171" s="1">
        <v>45671</v>
      </c>
      <c r="B171">
        <v>309.08999999999997</v>
      </c>
      <c r="C171">
        <f t="shared" si="10"/>
        <v>314.5215</v>
      </c>
      <c r="D171">
        <f t="shared" si="11"/>
        <v>3.9904283835461283</v>
      </c>
      <c r="E171">
        <f t="shared" si="12"/>
        <v>322.50235676709224</v>
      </c>
      <c r="F171">
        <f t="shared" si="13"/>
        <v>306.54064323290777</v>
      </c>
      <c r="K171">
        <v>309.08999999999997</v>
      </c>
      <c r="L171">
        <f t="shared" si="14"/>
        <v>314.5215</v>
      </c>
      <c r="M171">
        <v>322.50235676709224</v>
      </c>
      <c r="N171">
        <v>306.54064323290777</v>
      </c>
    </row>
    <row r="172" spans="1:14" x14ac:dyDescent="0.2">
      <c r="A172" s="1">
        <v>45672</v>
      </c>
      <c r="B172">
        <v>316.27999999999997</v>
      </c>
      <c r="C172">
        <f t="shared" si="10"/>
        <v>314.5985</v>
      </c>
      <c r="D172">
        <f t="shared" si="11"/>
        <v>4.0096781272579172</v>
      </c>
      <c r="E172">
        <f t="shared" si="12"/>
        <v>322.61785625451586</v>
      </c>
      <c r="F172">
        <f t="shared" si="13"/>
        <v>306.57914374548415</v>
      </c>
      <c r="K172">
        <v>316.27999999999997</v>
      </c>
      <c r="L172">
        <f t="shared" si="14"/>
        <v>314.5985</v>
      </c>
      <c r="M172">
        <v>322.61785625451586</v>
      </c>
      <c r="N172">
        <v>306.57914374548415</v>
      </c>
    </row>
    <row r="173" spans="1:14" x14ac:dyDescent="0.2">
      <c r="A173" s="1">
        <v>45673</v>
      </c>
      <c r="B173">
        <v>317.25</v>
      </c>
      <c r="C173">
        <f t="shared" si="10"/>
        <v>314.66649999999998</v>
      </c>
      <c r="D173">
        <f t="shared" si="11"/>
        <v>4.0441175929074058</v>
      </c>
      <c r="E173">
        <f t="shared" si="12"/>
        <v>322.75473518581481</v>
      </c>
      <c r="F173">
        <f t="shared" si="13"/>
        <v>306.57826481418516</v>
      </c>
      <c r="K173">
        <v>317.25</v>
      </c>
      <c r="L173">
        <f t="shared" si="14"/>
        <v>314.66649999999998</v>
      </c>
      <c r="M173">
        <v>322.75473518581481</v>
      </c>
      <c r="N173">
        <v>306.57826481418516</v>
      </c>
    </row>
    <row r="174" spans="1:14" x14ac:dyDescent="0.2">
      <c r="A174" s="1">
        <v>45674</v>
      </c>
      <c r="B174">
        <v>319.62</v>
      </c>
      <c r="C174">
        <f t="shared" si="10"/>
        <v>314.73249999999996</v>
      </c>
      <c r="D174">
        <f t="shared" si="11"/>
        <v>4.1166579124844809</v>
      </c>
      <c r="E174">
        <f t="shared" si="12"/>
        <v>322.9658158249689</v>
      </c>
      <c r="F174">
        <f t="shared" si="13"/>
        <v>306.49918417503102</v>
      </c>
      <c r="K174">
        <v>319.62</v>
      </c>
      <c r="L174">
        <f t="shared" si="14"/>
        <v>314.73249999999996</v>
      </c>
      <c r="M174">
        <v>322.9658158249689</v>
      </c>
      <c r="N174">
        <v>306.49918417503102</v>
      </c>
    </row>
    <row r="175" spans="1:14" x14ac:dyDescent="0.2">
      <c r="A175" s="1">
        <v>45678</v>
      </c>
      <c r="B175">
        <v>323.63</v>
      </c>
      <c r="C175">
        <f t="shared" si="10"/>
        <v>315.42500000000001</v>
      </c>
      <c r="D175">
        <f t="shared" si="11"/>
        <v>4.3951989356809023</v>
      </c>
      <c r="E175">
        <f t="shared" si="12"/>
        <v>324.2153978713618</v>
      </c>
      <c r="F175">
        <f t="shared" si="13"/>
        <v>306.63460212863822</v>
      </c>
      <c r="K175">
        <v>323.63</v>
      </c>
      <c r="L175">
        <f t="shared" si="14"/>
        <v>315.42500000000001</v>
      </c>
      <c r="M175">
        <v>324.2153978713618</v>
      </c>
      <c r="N175">
        <v>306.63460212863822</v>
      </c>
    </row>
    <row r="176" spans="1:14" x14ac:dyDescent="0.2">
      <c r="A176" s="1">
        <v>45679</v>
      </c>
      <c r="B176">
        <v>323.56</v>
      </c>
      <c r="C176">
        <f t="shared" si="10"/>
        <v>315.85900000000004</v>
      </c>
      <c r="D176">
        <f t="shared" si="11"/>
        <v>4.7525714923053695</v>
      </c>
      <c r="E176">
        <f t="shared" si="12"/>
        <v>325.36414298461079</v>
      </c>
      <c r="F176">
        <f t="shared" si="13"/>
        <v>306.35385701538928</v>
      </c>
      <c r="K176">
        <v>323.56</v>
      </c>
      <c r="L176">
        <f t="shared" si="14"/>
        <v>315.85900000000004</v>
      </c>
      <c r="M176">
        <v>325.36414298461079</v>
      </c>
      <c r="N176">
        <v>306.35385701538928</v>
      </c>
    </row>
    <row r="177" spans="1:14" x14ac:dyDescent="0.2">
      <c r="A177" s="1">
        <v>45680</v>
      </c>
      <c r="B177">
        <v>328.21</v>
      </c>
      <c r="C177">
        <f t="shared" si="10"/>
        <v>316.38400000000001</v>
      </c>
      <c r="D177">
        <f t="shared" si="11"/>
        <v>5.4904715548609149</v>
      </c>
      <c r="E177">
        <f t="shared" si="12"/>
        <v>327.36494310972182</v>
      </c>
      <c r="F177">
        <f t="shared" si="13"/>
        <v>305.40305689027821</v>
      </c>
      <c r="K177">
        <v>328.21</v>
      </c>
      <c r="L177">
        <f t="shared" si="14"/>
        <v>316.38400000000001</v>
      </c>
      <c r="M177">
        <v>327.36494310972182</v>
      </c>
      <c r="N177">
        <v>305.40305689027821</v>
      </c>
    </row>
    <row r="178" spans="1:14" x14ac:dyDescent="0.2">
      <c r="A178" s="1">
        <v>45681</v>
      </c>
      <c r="B178">
        <v>330.2</v>
      </c>
      <c r="C178">
        <f t="shared" si="10"/>
        <v>317.03300000000002</v>
      </c>
      <c r="D178">
        <f t="shared" si="11"/>
        <v>6.3017091248911825</v>
      </c>
      <c r="E178">
        <f t="shared" si="12"/>
        <v>329.63641824978237</v>
      </c>
      <c r="F178">
        <f t="shared" si="13"/>
        <v>304.42958175021766</v>
      </c>
      <c r="K178">
        <v>330.2</v>
      </c>
      <c r="L178">
        <f t="shared" si="14"/>
        <v>317.03300000000002</v>
      </c>
      <c r="M178">
        <v>329.63641824978237</v>
      </c>
      <c r="N178">
        <v>304.42958175021766</v>
      </c>
    </row>
    <row r="179" spans="1:14" x14ac:dyDescent="0.2">
      <c r="A179" s="1">
        <v>45684</v>
      </c>
      <c r="B179">
        <v>334.54</v>
      </c>
      <c r="C179">
        <f t="shared" si="10"/>
        <v>317.72750000000008</v>
      </c>
      <c r="D179">
        <f t="shared" si="11"/>
        <v>7.3923323539718471</v>
      </c>
      <c r="E179">
        <f t="shared" si="12"/>
        <v>332.51216470794378</v>
      </c>
      <c r="F179">
        <f t="shared" si="13"/>
        <v>302.94283529205637</v>
      </c>
      <c r="K179">
        <v>334.54</v>
      </c>
      <c r="L179">
        <f t="shared" si="14"/>
        <v>317.72750000000008</v>
      </c>
      <c r="M179">
        <v>332.51216470794378</v>
      </c>
      <c r="N179">
        <v>302.94283529205637</v>
      </c>
    </row>
    <row r="180" spans="1:14" x14ac:dyDescent="0.2">
      <c r="A180" s="1">
        <v>45685</v>
      </c>
      <c r="B180">
        <v>334.48</v>
      </c>
      <c r="C180">
        <f t="shared" si="10"/>
        <v>318.40600000000006</v>
      </c>
      <c r="D180">
        <f t="shared" si="11"/>
        <v>8.2704155053769206</v>
      </c>
      <c r="E180">
        <f t="shared" si="12"/>
        <v>334.9468310107539</v>
      </c>
      <c r="F180">
        <f t="shared" si="13"/>
        <v>301.86516898924623</v>
      </c>
      <c r="K180">
        <v>334.48</v>
      </c>
      <c r="L180">
        <f t="shared" si="14"/>
        <v>318.40600000000006</v>
      </c>
      <c r="M180">
        <v>334.9468310107539</v>
      </c>
      <c r="N180">
        <v>301.86516898924623</v>
      </c>
    </row>
    <row r="181" spans="1:14" x14ac:dyDescent="0.2">
      <c r="A181" s="1">
        <v>45686</v>
      </c>
      <c r="B181">
        <v>335.88</v>
      </c>
      <c r="C181">
        <f t="shared" si="10"/>
        <v>319.26700000000005</v>
      </c>
      <c r="D181">
        <f t="shared" si="11"/>
        <v>9.1480380985559737</v>
      </c>
      <c r="E181">
        <f t="shared" si="12"/>
        <v>337.56307619711203</v>
      </c>
      <c r="F181">
        <f t="shared" si="13"/>
        <v>300.97092380288808</v>
      </c>
      <c r="K181">
        <v>335.88</v>
      </c>
      <c r="L181">
        <f t="shared" si="14"/>
        <v>319.26700000000005</v>
      </c>
      <c r="M181">
        <v>337.56307619711203</v>
      </c>
      <c r="N181">
        <v>300.97092380288808</v>
      </c>
    </row>
    <row r="182" spans="1:14" x14ac:dyDescent="0.2">
      <c r="A182" s="1">
        <v>45687</v>
      </c>
      <c r="B182">
        <v>343.05</v>
      </c>
      <c r="C182">
        <f t="shared" si="10"/>
        <v>320.65400000000011</v>
      </c>
      <c r="D182">
        <f t="shared" si="11"/>
        <v>10.517011983098223</v>
      </c>
      <c r="E182">
        <f t="shared" si="12"/>
        <v>341.68802396619657</v>
      </c>
      <c r="F182">
        <f t="shared" si="13"/>
        <v>299.61997603380365</v>
      </c>
      <c r="K182">
        <v>343.05</v>
      </c>
      <c r="L182">
        <f t="shared" si="14"/>
        <v>320.65400000000011</v>
      </c>
      <c r="M182">
        <v>341.68802396619657</v>
      </c>
      <c r="N182">
        <v>299.61997603380365</v>
      </c>
    </row>
    <row r="183" spans="1:14" x14ac:dyDescent="0.2">
      <c r="A183" s="1">
        <v>45688</v>
      </c>
      <c r="B183">
        <v>341.8</v>
      </c>
      <c r="C183">
        <f t="shared" si="10"/>
        <v>321.94199999999995</v>
      </c>
      <c r="D183">
        <f t="shared" si="11"/>
        <v>11.457538819025391</v>
      </c>
      <c r="E183">
        <f t="shared" si="12"/>
        <v>344.85707763805073</v>
      </c>
      <c r="F183">
        <f t="shared" si="13"/>
        <v>299.02692236194918</v>
      </c>
      <c r="K183">
        <v>341.8</v>
      </c>
      <c r="L183">
        <f t="shared" si="14"/>
        <v>321.94199999999995</v>
      </c>
      <c r="M183">
        <v>344.85707763805073</v>
      </c>
      <c r="N183">
        <v>299.02692236194918</v>
      </c>
    </row>
    <row r="184" spans="1:14" x14ac:dyDescent="0.2">
      <c r="A184" s="1">
        <v>45691</v>
      </c>
      <c r="B184">
        <v>345.82</v>
      </c>
      <c r="C184">
        <f t="shared" si="10"/>
        <v>323.51299999999998</v>
      </c>
      <c r="D184">
        <f t="shared" si="11"/>
        <v>12.477653752124027</v>
      </c>
      <c r="E184">
        <f t="shared" si="12"/>
        <v>348.46830750424806</v>
      </c>
      <c r="F184">
        <f t="shared" si="13"/>
        <v>298.55769249575189</v>
      </c>
      <c r="K184">
        <v>345.82</v>
      </c>
      <c r="L184">
        <f t="shared" si="14"/>
        <v>323.51299999999998</v>
      </c>
      <c r="M184">
        <v>348.46830750424806</v>
      </c>
      <c r="N184">
        <v>298.55769249575189</v>
      </c>
    </row>
    <row r="185" spans="1:14" x14ac:dyDescent="0.2">
      <c r="A185" s="1">
        <v>45692</v>
      </c>
      <c r="B185">
        <v>345.15</v>
      </c>
      <c r="C185">
        <f t="shared" si="10"/>
        <v>325.02499999999998</v>
      </c>
      <c r="D185">
        <f t="shared" si="11"/>
        <v>13.192043654774405</v>
      </c>
      <c r="E185">
        <f t="shared" si="12"/>
        <v>351.4090873095488</v>
      </c>
      <c r="F185">
        <f t="shared" si="13"/>
        <v>298.64091269045116</v>
      </c>
      <c r="K185">
        <v>345.15</v>
      </c>
      <c r="L185">
        <f t="shared" si="14"/>
        <v>325.02499999999998</v>
      </c>
      <c r="M185">
        <v>351.4090873095488</v>
      </c>
      <c r="N185">
        <v>298.64091269045116</v>
      </c>
    </row>
    <row r="186" spans="1:14" x14ac:dyDescent="0.2">
      <c r="A186" s="1">
        <v>45693</v>
      </c>
      <c r="B186">
        <v>349.44</v>
      </c>
      <c r="C186">
        <f t="shared" si="10"/>
        <v>326.84499999999997</v>
      </c>
      <c r="D186">
        <f t="shared" si="11"/>
        <v>13.941181517549479</v>
      </c>
      <c r="E186">
        <f t="shared" si="12"/>
        <v>354.7273630350989</v>
      </c>
      <c r="F186">
        <f t="shared" si="13"/>
        <v>298.96263696490104</v>
      </c>
      <c r="K186">
        <v>349.44</v>
      </c>
      <c r="L186">
        <f t="shared" si="14"/>
        <v>326.84499999999997</v>
      </c>
      <c r="M186">
        <v>354.7273630350989</v>
      </c>
      <c r="N186">
        <v>298.96263696490104</v>
      </c>
    </row>
    <row r="187" spans="1:14" x14ac:dyDescent="0.2">
      <c r="A187" s="1">
        <v>45694</v>
      </c>
      <c r="B187">
        <v>347.48</v>
      </c>
      <c r="C187">
        <f t="shared" si="10"/>
        <v>328.63549999999998</v>
      </c>
      <c r="D187">
        <f t="shared" si="11"/>
        <v>14.187056916336401</v>
      </c>
      <c r="E187">
        <f t="shared" si="12"/>
        <v>357.00961383267276</v>
      </c>
      <c r="F187">
        <f t="shared" si="13"/>
        <v>300.2613861673272</v>
      </c>
      <c r="K187">
        <v>347.48</v>
      </c>
      <c r="L187">
        <f t="shared" si="14"/>
        <v>328.63549999999998</v>
      </c>
      <c r="M187">
        <v>357.00961383267276</v>
      </c>
      <c r="N187">
        <v>300.2613861673272</v>
      </c>
    </row>
    <row r="188" spans="1:14" x14ac:dyDescent="0.2">
      <c r="A188" s="1">
        <v>45695</v>
      </c>
      <c r="B188">
        <v>348.02</v>
      </c>
      <c r="C188">
        <f t="shared" si="10"/>
        <v>330.40649999999994</v>
      </c>
      <c r="D188">
        <f t="shared" si="11"/>
        <v>14.290357173909083</v>
      </c>
      <c r="E188">
        <f t="shared" si="12"/>
        <v>358.98721434781811</v>
      </c>
      <c r="F188">
        <f t="shared" si="13"/>
        <v>301.82578565218176</v>
      </c>
      <c r="K188">
        <v>348.02</v>
      </c>
      <c r="L188">
        <f t="shared" si="14"/>
        <v>330.40649999999994</v>
      </c>
      <c r="M188">
        <v>358.98721434781811</v>
      </c>
      <c r="N188">
        <v>301.82578565218176</v>
      </c>
    </row>
    <row r="189" spans="1:14" x14ac:dyDescent="0.2">
      <c r="A189" s="1">
        <v>45698</v>
      </c>
      <c r="B189">
        <v>351.23</v>
      </c>
      <c r="C189">
        <f t="shared" si="10"/>
        <v>332.58249999999998</v>
      </c>
      <c r="D189">
        <f t="shared" si="11"/>
        <v>13.962090355862308</v>
      </c>
      <c r="E189">
        <f t="shared" si="12"/>
        <v>360.50668071172458</v>
      </c>
      <c r="F189">
        <f t="shared" si="13"/>
        <v>304.65831928827538</v>
      </c>
      <c r="K189">
        <v>351.23</v>
      </c>
      <c r="L189">
        <f t="shared" si="14"/>
        <v>332.58249999999998</v>
      </c>
      <c r="M189">
        <v>360.50668071172458</v>
      </c>
      <c r="N189">
        <v>304.65831928827538</v>
      </c>
    </row>
    <row r="190" spans="1:14" x14ac:dyDescent="0.2">
      <c r="A190" s="1"/>
    </row>
    <row r="191" spans="1:14" x14ac:dyDescent="0.2">
      <c r="A191" s="1"/>
    </row>
    <row r="192" spans="1:14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4046-42F7-4129-8B91-935144ABE2ED}">
  <dimension ref="A1:V202"/>
  <sheetViews>
    <sheetView topLeftCell="D3" zoomScale="290" zoomScaleNormal="290" workbookViewId="0">
      <selection activeCell="F24" sqref="F24"/>
    </sheetView>
  </sheetViews>
  <sheetFormatPr defaultRowHeight="14.25" x14ac:dyDescent="0.2"/>
  <cols>
    <col min="1" max="1" width="10.375" bestFit="1" customWidth="1"/>
  </cols>
  <sheetData>
    <row r="1" spans="1:22" x14ac:dyDescent="0.2">
      <c r="A1" t="s">
        <v>0</v>
      </c>
      <c r="B1" t="s">
        <v>1</v>
      </c>
      <c r="C1" t="s">
        <v>35</v>
      </c>
      <c r="D1" t="s">
        <v>36</v>
      </c>
    </row>
    <row r="2" spans="1:22" x14ac:dyDescent="0.2">
      <c r="A2" s="1">
        <v>45422</v>
      </c>
      <c r="B2">
        <v>280.74</v>
      </c>
    </row>
    <row r="3" spans="1:22" x14ac:dyDescent="0.2">
      <c r="A3" s="1">
        <v>45425</v>
      </c>
      <c r="B3">
        <v>279.39</v>
      </c>
    </row>
    <row r="4" spans="1:22" x14ac:dyDescent="0.2">
      <c r="A4" s="1">
        <v>45426</v>
      </c>
      <c r="B4">
        <v>277.74</v>
      </c>
      <c r="U4" t="s">
        <v>35</v>
      </c>
      <c r="V4" t="s">
        <v>37</v>
      </c>
    </row>
    <row r="5" spans="1:22" x14ac:dyDescent="0.2">
      <c r="A5" s="1">
        <v>45427</v>
      </c>
      <c r="B5">
        <v>281.5</v>
      </c>
      <c r="U5">
        <v>12.025316455696071</v>
      </c>
      <c r="V5">
        <v>19.936708860759371</v>
      </c>
    </row>
    <row r="6" spans="1:22" x14ac:dyDescent="0.2">
      <c r="A6" s="1">
        <v>45428</v>
      </c>
      <c r="B6">
        <v>279.83999999999997</v>
      </c>
      <c r="U6">
        <v>28.164556962025365</v>
      </c>
      <c r="V6">
        <v>22.890295358649684</v>
      </c>
    </row>
    <row r="7" spans="1:22" x14ac:dyDescent="0.2">
      <c r="A7" s="1">
        <v>45429</v>
      </c>
      <c r="B7">
        <v>280.10000000000002</v>
      </c>
      <c r="U7">
        <v>50.177935943060334</v>
      </c>
      <c r="V7">
        <v>30.122603120260589</v>
      </c>
    </row>
    <row r="8" spans="1:22" x14ac:dyDescent="0.2">
      <c r="A8" s="1">
        <v>45432</v>
      </c>
      <c r="B8">
        <v>278.54000000000002</v>
      </c>
      <c r="U8">
        <v>72.77580071174377</v>
      </c>
      <c r="V8">
        <v>50.372764538943159</v>
      </c>
    </row>
    <row r="9" spans="1:22" x14ac:dyDescent="0.2">
      <c r="A9" s="1">
        <v>45433</v>
      </c>
      <c r="B9">
        <v>275.95</v>
      </c>
      <c r="U9">
        <v>100</v>
      </c>
      <c r="V9">
        <v>74.317912218268035</v>
      </c>
    </row>
    <row r="10" spans="1:22" x14ac:dyDescent="0.2">
      <c r="A10" s="1">
        <v>45434</v>
      </c>
      <c r="B10">
        <v>275.58</v>
      </c>
      <c r="U10">
        <v>62.996941896024516</v>
      </c>
      <c r="V10">
        <v>78.590914202589431</v>
      </c>
    </row>
    <row r="11" spans="1:22" x14ac:dyDescent="0.2">
      <c r="A11" s="1">
        <v>45435</v>
      </c>
      <c r="B11">
        <v>274.23</v>
      </c>
      <c r="U11">
        <v>59.225280326197769</v>
      </c>
      <c r="V11">
        <v>74.07407407407409</v>
      </c>
    </row>
    <row r="12" spans="1:22" x14ac:dyDescent="0.2">
      <c r="A12" s="1">
        <v>45436</v>
      </c>
      <c r="B12">
        <v>274.49</v>
      </c>
      <c r="U12">
        <v>14.882772680937606</v>
      </c>
      <c r="V12">
        <v>45.701664967719957</v>
      </c>
    </row>
    <row r="13" spans="1:22" x14ac:dyDescent="0.2">
      <c r="A13" s="1">
        <v>45440</v>
      </c>
      <c r="B13">
        <v>270.98</v>
      </c>
      <c r="U13">
        <v>23.751274209989639</v>
      </c>
      <c r="V13">
        <v>32.619775739041671</v>
      </c>
    </row>
    <row r="14" spans="1:22" x14ac:dyDescent="0.2">
      <c r="A14" s="1">
        <v>45441</v>
      </c>
      <c r="B14">
        <v>268.86</v>
      </c>
      <c r="U14">
        <v>18.348623853211123</v>
      </c>
      <c r="V14">
        <v>18.994223581379455</v>
      </c>
    </row>
    <row r="15" spans="1:22" x14ac:dyDescent="0.2">
      <c r="A15" s="1">
        <v>45442</v>
      </c>
      <c r="B15">
        <v>271.3</v>
      </c>
      <c r="C15">
        <f>(B15-MIN(B2:B15))/(MAX(B2:B15)-MIN(B2:B15))*100</f>
        <v>19.303797468354432</v>
      </c>
      <c r="U15">
        <v>23.547400611620812</v>
      </c>
      <c r="V15">
        <v>21.882432891607191</v>
      </c>
    </row>
    <row r="16" spans="1:22" x14ac:dyDescent="0.2">
      <c r="A16" s="1">
        <v>45443</v>
      </c>
      <c r="B16">
        <v>272.45999999999998</v>
      </c>
      <c r="C16">
        <f t="shared" ref="C16:C79" si="0">(B16-MIN(B3:B16))/(MAX(B3:B16)-MIN(B3:B16))*100</f>
        <v>28.481012658227613</v>
      </c>
      <c r="U16">
        <v>39.520958083832362</v>
      </c>
      <c r="V16">
        <v>27.138994182888098</v>
      </c>
    </row>
    <row r="17" spans="1:22" x14ac:dyDescent="0.2">
      <c r="A17" s="1">
        <v>45446</v>
      </c>
      <c r="B17">
        <v>270.38</v>
      </c>
      <c r="C17">
        <f t="shared" si="0"/>
        <v>12.025316455696071</v>
      </c>
      <c r="D17">
        <f>AVERAGE(C15:C17)</f>
        <v>19.936708860759371</v>
      </c>
      <c r="U17">
        <v>77.844311377245305</v>
      </c>
      <c r="V17">
        <v>46.970890024232823</v>
      </c>
    </row>
    <row r="18" spans="1:22" x14ac:dyDescent="0.2">
      <c r="A18" s="1">
        <v>45447</v>
      </c>
      <c r="B18">
        <v>272.42</v>
      </c>
      <c r="C18">
        <f t="shared" si="0"/>
        <v>28.164556962025365</v>
      </c>
      <c r="D18">
        <f t="shared" ref="D18:D81" si="1">AVERAGE(C16:C18)</f>
        <v>22.890295358649684</v>
      </c>
      <c r="U18">
        <v>58.682634730539171</v>
      </c>
      <c r="V18">
        <v>58.68263473053895</v>
      </c>
    </row>
    <row r="19" spans="1:22" x14ac:dyDescent="0.2">
      <c r="A19" s="1">
        <v>45448</v>
      </c>
      <c r="B19">
        <v>274.5</v>
      </c>
      <c r="C19">
        <f t="shared" si="0"/>
        <v>50.177935943060334</v>
      </c>
      <c r="D19">
        <f t="shared" si="1"/>
        <v>30.122603120260589</v>
      </c>
      <c r="U19">
        <v>71.616766467065901</v>
      </c>
      <c r="V19">
        <v>69.381237524950123</v>
      </c>
    </row>
    <row r="20" spans="1:22" x14ac:dyDescent="0.2">
      <c r="A20" s="1">
        <v>45449</v>
      </c>
      <c r="B20">
        <v>277.04000000000002</v>
      </c>
      <c r="C20">
        <f t="shared" si="0"/>
        <v>72.77580071174377</v>
      </c>
      <c r="D20">
        <f t="shared" si="1"/>
        <v>50.372764538943159</v>
      </c>
      <c r="U20">
        <v>38.443113772454737</v>
      </c>
      <c r="V20">
        <v>56.247504990019934</v>
      </c>
    </row>
    <row r="21" spans="1:22" x14ac:dyDescent="0.2">
      <c r="A21" s="1">
        <v>45450</v>
      </c>
      <c r="B21">
        <v>278.67</v>
      </c>
      <c r="C21">
        <f t="shared" si="0"/>
        <v>100</v>
      </c>
      <c r="D21">
        <f t="shared" si="1"/>
        <v>74.317912218268035</v>
      </c>
      <c r="U21">
        <v>39.281437125748752</v>
      </c>
      <c r="V21">
        <v>49.780439121756466</v>
      </c>
    </row>
    <row r="22" spans="1:22" x14ac:dyDescent="0.2">
      <c r="A22" s="1">
        <v>45453</v>
      </c>
      <c r="B22">
        <v>275.04000000000002</v>
      </c>
      <c r="C22">
        <f t="shared" si="0"/>
        <v>62.996941896024516</v>
      </c>
      <c r="D22">
        <f t="shared" si="1"/>
        <v>78.590914202589431</v>
      </c>
      <c r="U22">
        <v>0</v>
      </c>
      <c r="V22">
        <v>25.908183632734495</v>
      </c>
    </row>
    <row r="23" spans="1:22" x14ac:dyDescent="0.2">
      <c r="A23" s="1">
        <v>45454</v>
      </c>
      <c r="B23">
        <v>274.67</v>
      </c>
      <c r="C23">
        <f t="shared" si="0"/>
        <v>59.225280326197769</v>
      </c>
      <c r="D23">
        <f t="shared" si="1"/>
        <v>74.07407407407409</v>
      </c>
      <c r="U23">
        <v>0</v>
      </c>
      <c r="V23">
        <v>13.093812375249584</v>
      </c>
    </row>
    <row r="24" spans="1:22" x14ac:dyDescent="0.2">
      <c r="A24" s="1">
        <v>45455</v>
      </c>
      <c r="B24">
        <v>270.32</v>
      </c>
      <c r="C24">
        <f t="shared" si="0"/>
        <v>14.882772680937606</v>
      </c>
      <c r="D24">
        <f t="shared" si="1"/>
        <v>45.701664967719957</v>
      </c>
      <c r="U24">
        <v>5.3658536585364711</v>
      </c>
      <c r="V24">
        <v>1.7886178861788238</v>
      </c>
    </row>
    <row r="25" spans="1:22" x14ac:dyDescent="0.2">
      <c r="A25" s="1">
        <v>45456</v>
      </c>
      <c r="B25">
        <v>271.19</v>
      </c>
      <c r="C25">
        <f t="shared" si="0"/>
        <v>23.751274209989639</v>
      </c>
      <c r="D25">
        <f t="shared" si="1"/>
        <v>32.619775739041671</v>
      </c>
      <c r="U25">
        <v>40.139372822299684</v>
      </c>
      <c r="V25">
        <v>15.168408826945386</v>
      </c>
    </row>
    <row r="26" spans="1:22" x14ac:dyDescent="0.2">
      <c r="A26" s="1">
        <v>45457</v>
      </c>
      <c r="B26">
        <v>270.66000000000003</v>
      </c>
      <c r="C26">
        <f t="shared" si="0"/>
        <v>18.348623853211123</v>
      </c>
      <c r="D26">
        <f t="shared" si="1"/>
        <v>18.994223581379455</v>
      </c>
      <c r="U26">
        <v>45.43554006968639</v>
      </c>
      <c r="V26">
        <v>30.313588850174181</v>
      </c>
    </row>
    <row r="27" spans="1:22" x14ac:dyDescent="0.2">
      <c r="A27" s="1">
        <v>45460</v>
      </c>
      <c r="B27">
        <v>271.17</v>
      </c>
      <c r="C27">
        <f t="shared" si="0"/>
        <v>23.547400611620812</v>
      </c>
      <c r="D27">
        <f t="shared" si="1"/>
        <v>21.882432891607191</v>
      </c>
      <c r="U27">
        <v>54.982578397212578</v>
      </c>
      <c r="V27">
        <v>46.852497096399553</v>
      </c>
    </row>
    <row r="28" spans="1:22" x14ac:dyDescent="0.2">
      <c r="A28" s="1">
        <v>45461</v>
      </c>
      <c r="B28">
        <v>273.62</v>
      </c>
      <c r="C28">
        <f t="shared" si="0"/>
        <v>39.520958083832362</v>
      </c>
      <c r="D28">
        <f t="shared" si="1"/>
        <v>27.138994182888098</v>
      </c>
      <c r="U28">
        <v>27.386759581881247</v>
      </c>
      <c r="V28">
        <v>42.60162601626007</v>
      </c>
    </row>
    <row r="29" spans="1:22" x14ac:dyDescent="0.2">
      <c r="A29" s="1">
        <v>45463</v>
      </c>
      <c r="B29">
        <v>276.82</v>
      </c>
      <c r="C29">
        <f t="shared" si="0"/>
        <v>77.844311377245305</v>
      </c>
      <c r="D29">
        <f t="shared" si="1"/>
        <v>46.970890024232823</v>
      </c>
      <c r="U29">
        <v>20.696864111498101</v>
      </c>
      <c r="V29">
        <v>34.355400696863974</v>
      </c>
    </row>
    <row r="30" spans="1:22" x14ac:dyDescent="0.2">
      <c r="A30" s="1">
        <v>45464</v>
      </c>
      <c r="B30">
        <v>275.22000000000003</v>
      </c>
      <c r="C30">
        <f t="shared" si="0"/>
        <v>58.682634730539171</v>
      </c>
      <c r="D30">
        <f t="shared" si="1"/>
        <v>58.68263473053895</v>
      </c>
      <c r="U30">
        <v>3.6933797909405852</v>
      </c>
      <c r="V30">
        <v>17.259001161439979</v>
      </c>
    </row>
    <row r="31" spans="1:22" x14ac:dyDescent="0.2">
      <c r="A31" s="1">
        <v>45467</v>
      </c>
      <c r="B31">
        <v>276.3</v>
      </c>
      <c r="C31">
        <f t="shared" si="0"/>
        <v>71.616766467065901</v>
      </c>
      <c r="D31">
        <f t="shared" si="1"/>
        <v>69.381237524950123</v>
      </c>
      <c r="U31">
        <v>0.57845263919005185</v>
      </c>
      <c r="V31">
        <v>8.3228988472095793</v>
      </c>
    </row>
    <row r="32" spans="1:22" x14ac:dyDescent="0.2">
      <c r="A32" s="1">
        <v>45468</v>
      </c>
      <c r="B32">
        <v>273.52999999999997</v>
      </c>
      <c r="C32">
        <f t="shared" si="0"/>
        <v>38.443113772454737</v>
      </c>
      <c r="D32">
        <f t="shared" si="1"/>
        <v>56.247504990019934</v>
      </c>
      <c r="U32">
        <v>23.644251626897944</v>
      </c>
      <c r="V32">
        <v>9.3053613523428602</v>
      </c>
    </row>
    <row r="33" spans="1:22" x14ac:dyDescent="0.2">
      <c r="A33" s="1">
        <v>45469</v>
      </c>
      <c r="B33">
        <v>273.60000000000002</v>
      </c>
      <c r="C33">
        <f t="shared" si="0"/>
        <v>39.281437125748752</v>
      </c>
      <c r="D33">
        <f t="shared" si="1"/>
        <v>49.780439121756466</v>
      </c>
      <c r="U33">
        <v>53.72866127583076</v>
      </c>
      <c r="V33">
        <v>25.983788513972922</v>
      </c>
    </row>
    <row r="34" spans="1:22" x14ac:dyDescent="0.2">
      <c r="A34" s="1">
        <v>45470</v>
      </c>
      <c r="B34">
        <v>266.58999999999997</v>
      </c>
      <c r="C34">
        <f t="shared" si="0"/>
        <v>0</v>
      </c>
      <c r="D34">
        <f t="shared" si="1"/>
        <v>25.908183632734495</v>
      </c>
      <c r="U34">
        <v>60.916442048517304</v>
      </c>
      <c r="V34">
        <v>46.096451650415332</v>
      </c>
    </row>
    <row r="35" spans="1:22" x14ac:dyDescent="0.2">
      <c r="A35" s="1">
        <v>45471</v>
      </c>
      <c r="B35">
        <v>262.47000000000003</v>
      </c>
      <c r="C35">
        <f t="shared" si="0"/>
        <v>0</v>
      </c>
      <c r="D35">
        <f t="shared" si="1"/>
        <v>13.093812375249584</v>
      </c>
      <c r="U35">
        <v>100</v>
      </c>
      <c r="V35">
        <v>71.54836777478269</v>
      </c>
    </row>
    <row r="36" spans="1:22" x14ac:dyDescent="0.2">
      <c r="A36" s="1">
        <v>45474</v>
      </c>
      <c r="B36">
        <v>263.24</v>
      </c>
      <c r="C36">
        <f t="shared" si="0"/>
        <v>5.3658536585364711</v>
      </c>
      <c r="D36">
        <f t="shared" si="1"/>
        <v>1.7886178861788238</v>
      </c>
      <c r="U36">
        <v>65.298142717497313</v>
      </c>
      <c r="V36">
        <v>75.404861588671537</v>
      </c>
    </row>
    <row r="37" spans="1:22" x14ac:dyDescent="0.2">
      <c r="A37" s="1">
        <v>45475</v>
      </c>
      <c r="B37">
        <v>268.23</v>
      </c>
      <c r="C37">
        <f t="shared" si="0"/>
        <v>40.139372822299684</v>
      </c>
      <c r="D37">
        <f t="shared" si="1"/>
        <v>15.168408826945386</v>
      </c>
      <c r="U37">
        <v>28.669950738916008</v>
      </c>
      <c r="V37">
        <v>64.656031152137771</v>
      </c>
    </row>
    <row r="38" spans="1:22" x14ac:dyDescent="0.2">
      <c r="A38" s="1">
        <v>45476</v>
      </c>
      <c r="B38">
        <v>268.99</v>
      </c>
      <c r="C38">
        <f t="shared" si="0"/>
        <v>45.43554006968639</v>
      </c>
      <c r="D38">
        <f t="shared" si="1"/>
        <v>30.313588850174181</v>
      </c>
      <c r="U38">
        <v>50.837438423645118</v>
      </c>
      <c r="V38">
        <v>48.268510626686151</v>
      </c>
    </row>
    <row r="39" spans="1:22" x14ac:dyDescent="0.2">
      <c r="A39" s="1">
        <v>45478</v>
      </c>
      <c r="B39">
        <v>270.36</v>
      </c>
      <c r="C39">
        <f t="shared" si="0"/>
        <v>54.982578397212578</v>
      </c>
      <c r="D39">
        <f t="shared" si="1"/>
        <v>46.852497096399553</v>
      </c>
      <c r="U39">
        <v>22.068965517241519</v>
      </c>
      <c r="V39">
        <v>33.858784893267547</v>
      </c>
    </row>
    <row r="40" spans="1:22" x14ac:dyDescent="0.2">
      <c r="A40" s="1">
        <v>45481</v>
      </c>
      <c r="B40">
        <v>266.39999999999998</v>
      </c>
      <c r="C40">
        <f t="shared" si="0"/>
        <v>27.386759581881247</v>
      </c>
      <c r="D40">
        <f t="shared" si="1"/>
        <v>42.60162601626007</v>
      </c>
      <c r="U40">
        <v>0</v>
      </c>
      <c r="V40">
        <v>24.302134646962212</v>
      </c>
    </row>
    <row r="41" spans="1:22" x14ac:dyDescent="0.2">
      <c r="A41" s="1">
        <v>45482</v>
      </c>
      <c r="B41">
        <v>265.44</v>
      </c>
      <c r="C41">
        <f t="shared" si="0"/>
        <v>20.696864111498101</v>
      </c>
      <c r="D41">
        <f t="shared" si="1"/>
        <v>34.355400696863974</v>
      </c>
      <c r="U41">
        <v>0</v>
      </c>
      <c r="V41">
        <v>7.3563218390805067</v>
      </c>
    </row>
    <row r="42" spans="1:22" x14ac:dyDescent="0.2">
      <c r="A42" s="1">
        <v>45483</v>
      </c>
      <c r="B42">
        <v>263</v>
      </c>
      <c r="C42">
        <f t="shared" si="0"/>
        <v>3.6933797909405852</v>
      </c>
      <c r="D42">
        <f t="shared" si="1"/>
        <v>17.259001161439979</v>
      </c>
      <c r="U42">
        <v>30.168776371307892</v>
      </c>
      <c r="V42">
        <v>10.056258790435963</v>
      </c>
    </row>
    <row r="43" spans="1:22" x14ac:dyDescent="0.2">
      <c r="A43" s="1">
        <v>45484</v>
      </c>
      <c r="B43">
        <v>262.55</v>
      </c>
      <c r="C43">
        <f t="shared" si="0"/>
        <v>0.57845263919005185</v>
      </c>
      <c r="D43">
        <f t="shared" si="1"/>
        <v>8.3228988472095793</v>
      </c>
      <c r="U43">
        <v>41.455696202531762</v>
      </c>
      <c r="V43">
        <v>23.874824191279885</v>
      </c>
    </row>
    <row r="44" spans="1:22" x14ac:dyDescent="0.2">
      <c r="A44" s="1">
        <v>45485</v>
      </c>
      <c r="B44">
        <v>265.74</v>
      </c>
      <c r="C44">
        <f t="shared" si="0"/>
        <v>23.644251626897944</v>
      </c>
      <c r="D44">
        <f t="shared" si="1"/>
        <v>9.3053613523428602</v>
      </c>
      <c r="U44">
        <v>49.367088607595058</v>
      </c>
      <c r="V44">
        <v>40.330520393811575</v>
      </c>
    </row>
    <row r="45" spans="1:22" x14ac:dyDescent="0.2">
      <c r="A45" s="1">
        <v>45488</v>
      </c>
      <c r="B45">
        <v>268.45</v>
      </c>
      <c r="C45">
        <f t="shared" si="0"/>
        <v>53.72866127583076</v>
      </c>
      <c r="D45">
        <f t="shared" si="1"/>
        <v>25.983788513972922</v>
      </c>
      <c r="U45">
        <v>62.921940928270146</v>
      </c>
      <c r="V45">
        <v>51.248241912798989</v>
      </c>
    </row>
    <row r="46" spans="1:22" x14ac:dyDescent="0.2">
      <c r="A46" s="1">
        <v>45489</v>
      </c>
      <c r="B46">
        <v>269.25</v>
      </c>
      <c r="C46">
        <f t="shared" si="0"/>
        <v>60.916442048517304</v>
      </c>
      <c r="D46">
        <f t="shared" si="1"/>
        <v>46.096451650415332</v>
      </c>
      <c r="U46">
        <v>64.293248945147738</v>
      </c>
      <c r="V46">
        <v>58.86075949367099</v>
      </c>
    </row>
    <row r="47" spans="1:22" x14ac:dyDescent="0.2">
      <c r="A47" s="1">
        <v>45490</v>
      </c>
      <c r="B47">
        <v>272.7</v>
      </c>
      <c r="C47">
        <f t="shared" si="0"/>
        <v>100</v>
      </c>
      <c r="D47">
        <f t="shared" si="1"/>
        <v>71.54836777478269</v>
      </c>
      <c r="U47">
        <v>67.72151898734171</v>
      </c>
      <c r="V47">
        <v>64.978902953586541</v>
      </c>
    </row>
    <row r="48" spans="1:22" x14ac:dyDescent="0.2">
      <c r="A48" s="1">
        <v>45491</v>
      </c>
      <c r="B48">
        <v>269.14999999999998</v>
      </c>
      <c r="C48">
        <f t="shared" si="0"/>
        <v>65.298142717497313</v>
      </c>
      <c r="D48">
        <f t="shared" si="1"/>
        <v>75.404861588671537</v>
      </c>
      <c r="U48">
        <v>14.240506329113881</v>
      </c>
      <c r="V48">
        <v>48.751758087201118</v>
      </c>
    </row>
    <row r="49" spans="1:22" x14ac:dyDescent="0.2">
      <c r="A49" s="1">
        <v>45492</v>
      </c>
      <c r="B49">
        <v>265.45999999999998</v>
      </c>
      <c r="C49">
        <f t="shared" si="0"/>
        <v>28.669950738916008</v>
      </c>
      <c r="D49">
        <f t="shared" si="1"/>
        <v>64.656031152137771</v>
      </c>
      <c r="U49">
        <v>29.331602855288718</v>
      </c>
      <c r="V49">
        <v>37.097876057248108</v>
      </c>
    </row>
    <row r="50" spans="1:22" x14ac:dyDescent="0.2">
      <c r="A50" s="1">
        <v>45495</v>
      </c>
      <c r="B50">
        <v>267.70999999999998</v>
      </c>
      <c r="C50">
        <f t="shared" si="0"/>
        <v>50.837438423645118</v>
      </c>
      <c r="D50">
        <f t="shared" si="1"/>
        <v>48.268510626686151</v>
      </c>
      <c r="U50">
        <v>19.899785254115809</v>
      </c>
      <c r="V50">
        <v>21.157298146172803</v>
      </c>
    </row>
    <row r="51" spans="1:22" x14ac:dyDescent="0.2">
      <c r="A51" s="1">
        <v>45496</v>
      </c>
      <c r="B51">
        <v>264.79000000000002</v>
      </c>
      <c r="C51">
        <f t="shared" si="0"/>
        <v>22.068965517241519</v>
      </c>
      <c r="D51">
        <f t="shared" si="1"/>
        <v>33.858784893267547</v>
      </c>
      <c r="U51">
        <v>43.593414459556108</v>
      </c>
      <c r="V51">
        <v>30.941600856320211</v>
      </c>
    </row>
    <row r="52" spans="1:22" x14ac:dyDescent="0.2">
      <c r="A52" s="1">
        <v>45497</v>
      </c>
      <c r="B52">
        <v>254.17</v>
      </c>
      <c r="C52">
        <f t="shared" si="0"/>
        <v>0</v>
      </c>
      <c r="D52">
        <f t="shared" si="1"/>
        <v>24.302134646962212</v>
      </c>
      <c r="U52">
        <v>46.884735202492159</v>
      </c>
      <c r="V52">
        <v>36.792644972054688</v>
      </c>
    </row>
    <row r="53" spans="1:22" x14ac:dyDescent="0.2">
      <c r="A53" s="1">
        <v>45498</v>
      </c>
      <c r="B53">
        <v>253.74</v>
      </c>
      <c r="C53">
        <f t="shared" si="0"/>
        <v>0</v>
      </c>
      <c r="D53">
        <f t="shared" si="1"/>
        <v>7.3563218390805067</v>
      </c>
      <c r="U53">
        <v>47.897196261682154</v>
      </c>
      <c r="V53">
        <v>46.125115307910143</v>
      </c>
    </row>
    <row r="54" spans="1:22" x14ac:dyDescent="0.2">
      <c r="A54" s="1">
        <v>45499</v>
      </c>
      <c r="B54">
        <v>259.45999999999998</v>
      </c>
      <c r="C54">
        <f t="shared" si="0"/>
        <v>30.168776371307892</v>
      </c>
      <c r="D54">
        <f t="shared" si="1"/>
        <v>10.056258790435963</v>
      </c>
      <c r="U54">
        <v>49.76635514018691</v>
      </c>
      <c r="V54">
        <v>48.182762201453734</v>
      </c>
    </row>
    <row r="55" spans="1:22" x14ac:dyDescent="0.2">
      <c r="A55" s="1">
        <v>45502</v>
      </c>
      <c r="B55">
        <v>261.60000000000002</v>
      </c>
      <c r="C55">
        <f t="shared" si="0"/>
        <v>41.455696202531762</v>
      </c>
      <c r="D55">
        <f t="shared" si="1"/>
        <v>23.874824191279885</v>
      </c>
      <c r="U55">
        <v>46.35108481262322</v>
      </c>
      <c r="V55">
        <v>48.004878738164088</v>
      </c>
    </row>
    <row r="56" spans="1:22" x14ac:dyDescent="0.2">
      <c r="A56" s="1">
        <v>45503</v>
      </c>
      <c r="B56">
        <v>263.10000000000002</v>
      </c>
      <c r="C56">
        <f t="shared" si="0"/>
        <v>49.367088607595058</v>
      </c>
      <c r="D56">
        <f t="shared" si="1"/>
        <v>40.330520393811575</v>
      </c>
      <c r="U56">
        <v>100</v>
      </c>
      <c r="V56">
        <v>65.372479984270043</v>
      </c>
    </row>
    <row r="57" spans="1:22" x14ac:dyDescent="0.2">
      <c r="A57" s="1">
        <v>45504</v>
      </c>
      <c r="B57">
        <v>265.67</v>
      </c>
      <c r="C57">
        <f t="shared" si="0"/>
        <v>62.921940928270146</v>
      </c>
      <c r="D57">
        <f t="shared" si="1"/>
        <v>51.248241912798989</v>
      </c>
      <c r="U57">
        <v>100</v>
      </c>
      <c r="V57">
        <v>82.1170282708744</v>
      </c>
    </row>
    <row r="58" spans="1:22" x14ac:dyDescent="0.2">
      <c r="A58" s="1">
        <v>45505</v>
      </c>
      <c r="B58">
        <v>265.93</v>
      </c>
      <c r="C58">
        <f t="shared" si="0"/>
        <v>64.293248945147738</v>
      </c>
      <c r="D58">
        <f t="shared" si="1"/>
        <v>58.86075949367099</v>
      </c>
      <c r="U58">
        <v>91.681901279707787</v>
      </c>
      <c r="V58">
        <v>97.227300426569272</v>
      </c>
    </row>
    <row r="59" spans="1:22" x14ac:dyDescent="0.2">
      <c r="A59" s="1">
        <v>45506</v>
      </c>
      <c r="B59">
        <v>266.58</v>
      </c>
      <c r="C59">
        <f t="shared" si="0"/>
        <v>67.72151898734171</v>
      </c>
      <c r="D59">
        <f t="shared" si="1"/>
        <v>64.978902953586541</v>
      </c>
      <c r="U59">
        <v>100</v>
      </c>
      <c r="V59">
        <v>97.227300426569272</v>
      </c>
    </row>
    <row r="60" spans="1:22" x14ac:dyDescent="0.2">
      <c r="A60" s="1">
        <v>45509</v>
      </c>
      <c r="B60">
        <v>256.44</v>
      </c>
      <c r="C60">
        <f t="shared" si="0"/>
        <v>14.240506329113881</v>
      </c>
      <c r="D60">
        <f t="shared" si="1"/>
        <v>48.751758087201118</v>
      </c>
      <c r="U60">
        <v>100</v>
      </c>
      <c r="V60">
        <v>97.227300426569272</v>
      </c>
    </row>
    <row r="61" spans="1:22" x14ac:dyDescent="0.2">
      <c r="A61" s="1">
        <v>45510</v>
      </c>
      <c r="B61">
        <v>258.26</v>
      </c>
      <c r="C61">
        <f t="shared" si="0"/>
        <v>29.331602855288718</v>
      </c>
      <c r="D61">
        <f t="shared" si="1"/>
        <v>37.097876057248108</v>
      </c>
      <c r="U61">
        <v>97.78911564625858</v>
      </c>
      <c r="V61">
        <v>99.263038548752846</v>
      </c>
    </row>
    <row r="62" spans="1:22" x14ac:dyDescent="0.2">
      <c r="A62" s="1">
        <v>45511</v>
      </c>
      <c r="B62">
        <v>256.52</v>
      </c>
      <c r="C62">
        <f t="shared" si="0"/>
        <v>19.899785254115809</v>
      </c>
      <c r="D62">
        <f t="shared" si="1"/>
        <v>21.157298146172803</v>
      </c>
      <c r="U62">
        <v>93.493150684931592</v>
      </c>
      <c r="V62">
        <v>97.094088777063391</v>
      </c>
    </row>
    <row r="63" spans="1:22" x14ac:dyDescent="0.2">
      <c r="A63" s="1">
        <v>45512</v>
      </c>
      <c r="B63">
        <v>259.83</v>
      </c>
      <c r="C63">
        <f t="shared" si="0"/>
        <v>43.593414459556108</v>
      </c>
      <c r="D63">
        <f t="shared" si="1"/>
        <v>30.941600856320211</v>
      </c>
      <c r="U63">
        <v>100</v>
      </c>
      <c r="V63">
        <v>97.094088777063391</v>
      </c>
    </row>
    <row r="64" spans="1:22" x14ac:dyDescent="0.2">
      <c r="A64" s="1">
        <v>45513</v>
      </c>
      <c r="B64">
        <v>259.76</v>
      </c>
      <c r="C64">
        <f t="shared" si="0"/>
        <v>46.884735202492159</v>
      </c>
      <c r="D64">
        <f t="shared" si="1"/>
        <v>36.792644972054688</v>
      </c>
      <c r="U64">
        <v>100</v>
      </c>
      <c r="V64">
        <v>97.831050228310531</v>
      </c>
    </row>
    <row r="65" spans="1:22" x14ac:dyDescent="0.2">
      <c r="A65" s="1">
        <v>45516</v>
      </c>
      <c r="B65">
        <v>259.89</v>
      </c>
      <c r="C65">
        <f t="shared" si="0"/>
        <v>47.897196261682154</v>
      </c>
      <c r="D65">
        <f t="shared" si="1"/>
        <v>46.125115307910143</v>
      </c>
      <c r="U65">
        <v>86.040145985401239</v>
      </c>
      <c r="V65">
        <v>95.346715328467084</v>
      </c>
    </row>
    <row r="66" spans="1:22" x14ac:dyDescent="0.2">
      <c r="A66" s="1">
        <v>45517</v>
      </c>
      <c r="B66">
        <v>260.13</v>
      </c>
      <c r="C66">
        <f t="shared" si="0"/>
        <v>49.76635514018691</v>
      </c>
      <c r="D66">
        <f t="shared" si="1"/>
        <v>48.182762201453734</v>
      </c>
      <c r="U66">
        <v>100</v>
      </c>
      <c r="V66">
        <v>95.346715328467084</v>
      </c>
    </row>
    <row r="67" spans="1:22" x14ac:dyDescent="0.2">
      <c r="A67" s="1">
        <v>45518</v>
      </c>
      <c r="B67">
        <v>261.14</v>
      </c>
      <c r="C67">
        <f t="shared" si="0"/>
        <v>46.35108481262322</v>
      </c>
      <c r="D67">
        <f t="shared" si="1"/>
        <v>48.004878738164088</v>
      </c>
      <c r="U67">
        <v>100</v>
      </c>
      <c r="V67">
        <v>95.346715328467084</v>
      </c>
    </row>
    <row r="68" spans="1:22" x14ac:dyDescent="0.2">
      <c r="A68" s="1">
        <v>45519</v>
      </c>
      <c r="B68">
        <v>266.8</v>
      </c>
      <c r="C68">
        <f t="shared" si="0"/>
        <v>100</v>
      </c>
      <c r="D68">
        <f t="shared" si="1"/>
        <v>65.372479984270043</v>
      </c>
      <c r="U68">
        <v>100</v>
      </c>
      <c r="V68">
        <v>100</v>
      </c>
    </row>
    <row r="69" spans="1:22" x14ac:dyDescent="0.2">
      <c r="A69" s="1">
        <v>45520</v>
      </c>
      <c r="B69">
        <v>267.38</v>
      </c>
      <c r="C69">
        <f t="shared" si="0"/>
        <v>100</v>
      </c>
      <c r="D69">
        <f t="shared" si="1"/>
        <v>82.1170282708744</v>
      </c>
      <c r="U69">
        <v>100</v>
      </c>
      <c r="V69">
        <v>100</v>
      </c>
    </row>
    <row r="70" spans="1:22" x14ac:dyDescent="0.2">
      <c r="A70" s="1">
        <v>45523</v>
      </c>
      <c r="B70">
        <v>266.47000000000003</v>
      </c>
      <c r="C70">
        <f t="shared" si="0"/>
        <v>91.681901279707787</v>
      </c>
      <c r="D70">
        <f t="shared" si="1"/>
        <v>97.227300426569272</v>
      </c>
      <c r="U70">
        <v>86.661911554921488</v>
      </c>
      <c r="V70">
        <v>95.553970518307167</v>
      </c>
    </row>
    <row r="71" spans="1:22" x14ac:dyDescent="0.2">
      <c r="A71" s="1">
        <v>45524</v>
      </c>
      <c r="B71">
        <v>268.04000000000002</v>
      </c>
      <c r="C71">
        <f t="shared" si="0"/>
        <v>100</v>
      </c>
      <c r="D71">
        <f t="shared" si="1"/>
        <v>97.227300426569272</v>
      </c>
      <c r="U71">
        <v>92.011412268188266</v>
      </c>
      <c r="V71">
        <v>92.89110794103658</v>
      </c>
    </row>
    <row r="72" spans="1:22" x14ac:dyDescent="0.2">
      <c r="A72" s="1">
        <v>45525</v>
      </c>
      <c r="B72">
        <v>268.2</v>
      </c>
      <c r="C72">
        <f t="shared" si="0"/>
        <v>100</v>
      </c>
      <c r="D72">
        <f t="shared" si="1"/>
        <v>97.227300426569272</v>
      </c>
      <c r="U72">
        <v>100</v>
      </c>
      <c r="V72">
        <v>92.89110794103658</v>
      </c>
    </row>
    <row r="73" spans="1:22" x14ac:dyDescent="0.2">
      <c r="A73" s="1">
        <v>45526</v>
      </c>
      <c r="B73">
        <v>267.94</v>
      </c>
      <c r="C73">
        <f t="shared" si="0"/>
        <v>97.78911564625858</v>
      </c>
      <c r="D73">
        <f t="shared" si="1"/>
        <v>99.263038548752846</v>
      </c>
      <c r="U73">
        <v>98.514034122179211</v>
      </c>
      <c r="V73">
        <v>96.841815463455831</v>
      </c>
    </row>
    <row r="74" spans="1:22" x14ac:dyDescent="0.2">
      <c r="A74" s="1">
        <v>45527</v>
      </c>
      <c r="B74">
        <v>267.44</v>
      </c>
      <c r="C74">
        <f t="shared" si="0"/>
        <v>93.493150684931592</v>
      </c>
      <c r="D74">
        <f t="shared" si="1"/>
        <v>97.094088777063391</v>
      </c>
      <c r="U74">
        <v>90.919097413318468</v>
      </c>
      <c r="V74">
        <v>96.477710511832569</v>
      </c>
    </row>
    <row r="75" spans="1:22" x14ac:dyDescent="0.2">
      <c r="A75" s="1">
        <v>45530</v>
      </c>
      <c r="B75">
        <v>268.20999999999998</v>
      </c>
      <c r="C75">
        <f t="shared" si="0"/>
        <v>100</v>
      </c>
      <c r="D75">
        <f t="shared" si="1"/>
        <v>97.094088777063391</v>
      </c>
      <c r="U75">
        <v>98.679141441937219</v>
      </c>
      <c r="V75">
        <v>96.037424325811642</v>
      </c>
    </row>
    <row r="76" spans="1:22" x14ac:dyDescent="0.2">
      <c r="A76" s="1">
        <v>45531</v>
      </c>
      <c r="B76">
        <v>270.72000000000003</v>
      </c>
      <c r="C76">
        <f t="shared" si="0"/>
        <v>100</v>
      </c>
      <c r="D76">
        <f t="shared" si="1"/>
        <v>97.831050228310531</v>
      </c>
      <c r="U76">
        <v>100</v>
      </c>
      <c r="V76">
        <v>96.532746285085224</v>
      </c>
    </row>
    <row r="77" spans="1:22" x14ac:dyDescent="0.2">
      <c r="A77" s="1">
        <v>45532</v>
      </c>
      <c r="B77">
        <v>269.19</v>
      </c>
      <c r="C77">
        <f t="shared" si="0"/>
        <v>86.040145985401239</v>
      </c>
      <c r="D77">
        <f t="shared" si="1"/>
        <v>95.346715328467084</v>
      </c>
      <c r="U77">
        <v>100</v>
      </c>
      <c r="V77">
        <v>99.559713813979059</v>
      </c>
    </row>
    <row r="78" spans="1:22" x14ac:dyDescent="0.2">
      <c r="A78" s="1">
        <v>45533</v>
      </c>
      <c r="B78">
        <v>274.32</v>
      </c>
      <c r="C78">
        <f t="shared" si="0"/>
        <v>100</v>
      </c>
      <c r="D78">
        <f t="shared" si="1"/>
        <v>95.346715328467084</v>
      </c>
      <c r="U78">
        <v>100</v>
      </c>
      <c r="V78">
        <v>100</v>
      </c>
    </row>
    <row r="79" spans="1:22" x14ac:dyDescent="0.2">
      <c r="A79" s="1">
        <v>45534</v>
      </c>
      <c r="B79">
        <v>276.37</v>
      </c>
      <c r="C79">
        <f t="shared" si="0"/>
        <v>100</v>
      </c>
      <c r="D79">
        <f t="shared" si="1"/>
        <v>95.346715328467084</v>
      </c>
      <c r="U79">
        <v>82.134570765661351</v>
      </c>
      <c r="V79">
        <v>94.044856921887117</v>
      </c>
    </row>
    <row r="80" spans="1:22" x14ac:dyDescent="0.2">
      <c r="A80" s="1">
        <v>45538</v>
      </c>
      <c r="B80">
        <v>278.54000000000002</v>
      </c>
      <c r="C80">
        <f t="shared" ref="C80:C143" si="2">(B80-MIN(B67:B80))/(MAX(B67:B80)-MIN(B67:B80))*100</f>
        <v>100</v>
      </c>
      <c r="D80">
        <f t="shared" si="1"/>
        <v>100</v>
      </c>
      <c r="U80">
        <v>58.393680052666262</v>
      </c>
      <c r="V80">
        <v>80.176083606109202</v>
      </c>
    </row>
    <row r="81" spans="1:22" x14ac:dyDescent="0.2">
      <c r="A81" s="1">
        <v>45539</v>
      </c>
      <c r="B81">
        <v>280.49</v>
      </c>
      <c r="C81">
        <f t="shared" si="2"/>
        <v>100</v>
      </c>
      <c r="D81">
        <f t="shared" si="1"/>
        <v>100</v>
      </c>
      <c r="U81">
        <v>47.849462365591165</v>
      </c>
      <c r="V81">
        <v>62.792571061306262</v>
      </c>
    </row>
    <row r="82" spans="1:22" x14ac:dyDescent="0.2">
      <c r="A82" s="1">
        <v>45540</v>
      </c>
      <c r="B82">
        <v>278.62</v>
      </c>
      <c r="C82">
        <f t="shared" si="2"/>
        <v>86.661911554921488</v>
      </c>
      <c r="D82">
        <f t="shared" ref="D82:D145" si="3">AVERAGE(C80:C82)</f>
        <v>95.553970518307167</v>
      </c>
      <c r="U82">
        <v>77.357032457496075</v>
      </c>
      <c r="V82">
        <v>61.200058291917834</v>
      </c>
    </row>
    <row r="83" spans="1:22" x14ac:dyDescent="0.2">
      <c r="A83" s="1">
        <v>45541</v>
      </c>
      <c r="B83">
        <v>279.37</v>
      </c>
      <c r="C83">
        <f t="shared" si="2"/>
        <v>92.011412268188266</v>
      </c>
      <c r="D83">
        <f t="shared" si="3"/>
        <v>92.89110794103658</v>
      </c>
      <c r="U83">
        <v>0</v>
      </c>
      <c r="V83">
        <v>41.735498274362413</v>
      </c>
    </row>
    <row r="84" spans="1:22" x14ac:dyDescent="0.2">
      <c r="A84" s="1">
        <v>45544</v>
      </c>
      <c r="B84">
        <v>285.61</v>
      </c>
      <c r="C84">
        <f t="shared" si="2"/>
        <v>100</v>
      </c>
      <c r="D84">
        <f t="shared" si="3"/>
        <v>92.89110794103658</v>
      </c>
      <c r="U84">
        <v>0</v>
      </c>
      <c r="V84">
        <v>25.785677485832025</v>
      </c>
    </row>
    <row r="85" spans="1:22" x14ac:dyDescent="0.2">
      <c r="A85" s="1">
        <v>45545</v>
      </c>
      <c r="B85">
        <v>285.33999999999997</v>
      </c>
      <c r="C85">
        <f t="shared" si="2"/>
        <v>98.514034122179211</v>
      </c>
      <c r="D85">
        <f t="shared" si="3"/>
        <v>96.841815463455831</v>
      </c>
      <c r="U85">
        <v>9.3935248518011925</v>
      </c>
      <c r="V85">
        <v>3.1311749506003976</v>
      </c>
    </row>
    <row r="86" spans="1:22" x14ac:dyDescent="0.2">
      <c r="A86" s="1">
        <v>45546</v>
      </c>
      <c r="B86">
        <v>283.95999999999998</v>
      </c>
      <c r="C86">
        <f t="shared" si="2"/>
        <v>90.919097413318468</v>
      </c>
      <c r="D86">
        <f t="shared" si="3"/>
        <v>96.477710511832569</v>
      </c>
      <c r="U86">
        <v>25.262197902416865</v>
      </c>
      <c r="V86">
        <v>11.551907584739354</v>
      </c>
    </row>
    <row r="87" spans="1:22" x14ac:dyDescent="0.2">
      <c r="A87" s="1">
        <v>45547</v>
      </c>
      <c r="B87">
        <v>285.37</v>
      </c>
      <c r="C87">
        <f t="shared" si="2"/>
        <v>98.679141441937219</v>
      </c>
      <c r="D87">
        <f t="shared" si="3"/>
        <v>96.037424325811642</v>
      </c>
      <c r="U87">
        <v>24.259005927952536</v>
      </c>
      <c r="V87">
        <v>19.638242894056866</v>
      </c>
    </row>
    <row r="88" spans="1:22" x14ac:dyDescent="0.2">
      <c r="A88" s="1">
        <v>45548</v>
      </c>
      <c r="B88">
        <v>287.35000000000002</v>
      </c>
      <c r="C88">
        <f t="shared" si="2"/>
        <v>100</v>
      </c>
      <c r="D88">
        <f t="shared" si="3"/>
        <v>96.532746285085224</v>
      </c>
      <c r="U88">
        <v>36.34290925672606</v>
      </c>
      <c r="V88">
        <v>28.62137102903182</v>
      </c>
    </row>
    <row r="89" spans="1:22" x14ac:dyDescent="0.2">
      <c r="A89" s="1">
        <v>45551</v>
      </c>
      <c r="B89">
        <v>290.48</v>
      </c>
      <c r="C89">
        <f t="shared" si="2"/>
        <v>100</v>
      </c>
      <c r="D89">
        <f t="shared" si="3"/>
        <v>99.559713813979059</v>
      </c>
      <c r="U89">
        <v>33.606931144550856</v>
      </c>
      <c r="V89">
        <v>31.402948776409819</v>
      </c>
    </row>
    <row r="90" spans="1:22" x14ac:dyDescent="0.2">
      <c r="A90" s="1">
        <v>45552</v>
      </c>
      <c r="B90">
        <v>291.56</v>
      </c>
      <c r="C90">
        <f t="shared" si="2"/>
        <v>100</v>
      </c>
      <c r="D90">
        <f t="shared" si="3"/>
        <v>100</v>
      </c>
      <c r="U90">
        <v>32.968536251710056</v>
      </c>
      <c r="V90">
        <v>34.30612555099566</v>
      </c>
    </row>
    <row r="91" spans="1:22" x14ac:dyDescent="0.2">
      <c r="A91" s="1">
        <v>45553</v>
      </c>
      <c r="B91">
        <v>288.48</v>
      </c>
      <c r="C91">
        <f t="shared" si="2"/>
        <v>82.134570765661351</v>
      </c>
      <c r="D91">
        <f t="shared" si="3"/>
        <v>94.044856921887117</v>
      </c>
      <c r="U91">
        <v>37.847697218422297</v>
      </c>
      <c r="V91">
        <v>34.807721538227732</v>
      </c>
    </row>
    <row r="92" spans="1:22" x14ac:dyDescent="0.2">
      <c r="A92" s="1">
        <v>45554</v>
      </c>
      <c r="B92">
        <v>285.24</v>
      </c>
      <c r="C92">
        <f t="shared" si="2"/>
        <v>58.393680052666262</v>
      </c>
      <c r="D92">
        <f t="shared" si="3"/>
        <v>80.176083606109202</v>
      </c>
      <c r="U92">
        <v>21.894736842105395</v>
      </c>
      <c r="V92">
        <v>30.903656770745915</v>
      </c>
    </row>
    <row r="93" spans="1:22" x14ac:dyDescent="0.2">
      <c r="A93" s="1">
        <v>45555</v>
      </c>
      <c r="B93">
        <v>284.77</v>
      </c>
      <c r="C93">
        <f t="shared" si="2"/>
        <v>47.849462365591165</v>
      </c>
      <c r="D93">
        <f t="shared" si="3"/>
        <v>62.792571061306262</v>
      </c>
      <c r="U93">
        <v>28.052631578947285</v>
      </c>
      <c r="V93">
        <v>29.265021879824996</v>
      </c>
    </row>
    <row r="94" spans="1:22" x14ac:dyDescent="0.2">
      <c r="A94" s="1">
        <v>45558</v>
      </c>
      <c r="B94">
        <v>288.63</v>
      </c>
      <c r="C94">
        <f t="shared" si="2"/>
        <v>77.357032457496075</v>
      </c>
      <c r="D94">
        <f t="shared" si="3"/>
        <v>61.200058291917834</v>
      </c>
      <c r="U94">
        <v>38.421052631579009</v>
      </c>
      <c r="V94">
        <v>29.456140350877231</v>
      </c>
    </row>
    <row r="95" spans="1:22" x14ac:dyDescent="0.2">
      <c r="A95" s="1">
        <v>45559</v>
      </c>
      <c r="B95">
        <v>272.77999999999997</v>
      </c>
      <c r="C95">
        <f t="shared" si="2"/>
        <v>0</v>
      </c>
      <c r="D95">
        <f t="shared" si="3"/>
        <v>41.735498274362413</v>
      </c>
      <c r="U95">
        <v>41.263157894737006</v>
      </c>
      <c r="V95">
        <v>35.912280701754433</v>
      </c>
    </row>
    <row r="96" spans="1:22" x14ac:dyDescent="0.2">
      <c r="A96" s="1">
        <v>45560</v>
      </c>
      <c r="B96">
        <v>269.63</v>
      </c>
      <c r="C96">
        <f t="shared" si="2"/>
        <v>0</v>
      </c>
      <c r="D96">
        <f t="shared" si="3"/>
        <v>25.785677485832025</v>
      </c>
      <c r="U96">
        <v>98.91566265060203</v>
      </c>
      <c r="V96">
        <v>59.533291058972679</v>
      </c>
    </row>
    <row r="97" spans="1:22" x14ac:dyDescent="0.2">
      <c r="A97" s="1">
        <v>45561</v>
      </c>
      <c r="B97">
        <v>271.69</v>
      </c>
      <c r="C97">
        <f t="shared" si="2"/>
        <v>9.3935248518011925</v>
      </c>
      <c r="D97">
        <f t="shared" si="3"/>
        <v>3.1311749506003976</v>
      </c>
      <c r="U97">
        <v>100</v>
      </c>
      <c r="V97">
        <v>80.059606848446336</v>
      </c>
    </row>
    <row r="98" spans="1:22" x14ac:dyDescent="0.2">
      <c r="A98" s="1">
        <v>45562</v>
      </c>
      <c r="B98">
        <v>275.17</v>
      </c>
      <c r="C98">
        <f t="shared" si="2"/>
        <v>25.262197902416865</v>
      </c>
      <c r="D98">
        <f t="shared" si="3"/>
        <v>11.551907584739354</v>
      </c>
      <c r="U98">
        <v>84.538375973303843</v>
      </c>
      <c r="V98">
        <v>94.484679541301958</v>
      </c>
    </row>
    <row r="99" spans="1:22" x14ac:dyDescent="0.2">
      <c r="A99" s="1">
        <v>45565</v>
      </c>
      <c r="B99">
        <v>274.95</v>
      </c>
      <c r="C99">
        <f t="shared" si="2"/>
        <v>24.259005927952536</v>
      </c>
      <c r="D99">
        <f t="shared" si="3"/>
        <v>19.638242894056866</v>
      </c>
      <c r="U99">
        <v>100</v>
      </c>
      <c r="V99">
        <v>94.846125324434624</v>
      </c>
    </row>
    <row r="100" spans="1:22" x14ac:dyDescent="0.2">
      <c r="A100" s="1">
        <v>45566</v>
      </c>
      <c r="B100">
        <v>277.60000000000002</v>
      </c>
      <c r="C100">
        <f t="shared" si="2"/>
        <v>36.34290925672606</v>
      </c>
      <c r="D100">
        <f t="shared" si="3"/>
        <v>28.62137102903182</v>
      </c>
      <c r="U100">
        <v>100</v>
      </c>
      <c r="V100">
        <v>94.846125324434624</v>
      </c>
    </row>
    <row r="101" spans="1:22" x14ac:dyDescent="0.2">
      <c r="A101" s="1">
        <v>45567</v>
      </c>
      <c r="B101">
        <v>277</v>
      </c>
      <c r="C101">
        <f t="shared" si="2"/>
        <v>33.606931144550856</v>
      </c>
      <c r="D101">
        <f t="shared" si="3"/>
        <v>31.402948776409819</v>
      </c>
      <c r="U101">
        <v>100</v>
      </c>
      <c r="V101">
        <v>100</v>
      </c>
    </row>
    <row r="102" spans="1:22" x14ac:dyDescent="0.2">
      <c r="A102" s="1">
        <v>45568</v>
      </c>
      <c r="B102">
        <v>276.86</v>
      </c>
      <c r="C102">
        <f t="shared" si="2"/>
        <v>32.968536251710056</v>
      </c>
      <c r="D102">
        <f t="shared" si="3"/>
        <v>34.30612555099566</v>
      </c>
      <c r="U102">
        <v>77.599524658348273</v>
      </c>
      <c r="V102">
        <v>92.5331748861161</v>
      </c>
    </row>
    <row r="103" spans="1:22" x14ac:dyDescent="0.2">
      <c r="A103" s="1">
        <v>45569</v>
      </c>
      <c r="B103">
        <v>277.93</v>
      </c>
      <c r="C103">
        <f t="shared" si="2"/>
        <v>37.847697218422297</v>
      </c>
      <c r="D103">
        <f t="shared" si="3"/>
        <v>34.807721538227732</v>
      </c>
      <c r="U103">
        <v>65.359477124183059</v>
      </c>
      <c r="V103">
        <v>80.986333927510444</v>
      </c>
    </row>
    <row r="104" spans="1:22" x14ac:dyDescent="0.2">
      <c r="A104" s="1">
        <v>45572</v>
      </c>
      <c r="B104">
        <v>273.79000000000002</v>
      </c>
      <c r="C104">
        <f t="shared" si="2"/>
        <v>21.894736842105395</v>
      </c>
      <c r="D104">
        <f t="shared" si="3"/>
        <v>30.903656770745915</v>
      </c>
      <c r="U104">
        <v>59.239453357100288</v>
      </c>
      <c r="V104">
        <v>67.399485046543873</v>
      </c>
    </row>
    <row r="105" spans="1:22" x14ac:dyDescent="0.2">
      <c r="A105" s="1">
        <v>45573</v>
      </c>
      <c r="B105">
        <v>274.95999999999998</v>
      </c>
      <c r="C105">
        <f t="shared" si="2"/>
        <v>28.052631578947285</v>
      </c>
      <c r="D105">
        <f t="shared" si="3"/>
        <v>29.265021879824996</v>
      </c>
      <c r="U105">
        <v>56.030897207367893</v>
      </c>
      <c r="V105">
        <v>60.209942562883747</v>
      </c>
    </row>
    <row r="106" spans="1:22" x14ac:dyDescent="0.2">
      <c r="A106" s="1">
        <v>45574</v>
      </c>
      <c r="B106">
        <v>276.93</v>
      </c>
      <c r="C106">
        <f t="shared" si="2"/>
        <v>38.421052631579009</v>
      </c>
      <c r="D106">
        <f t="shared" si="3"/>
        <v>29.456140350877231</v>
      </c>
      <c r="U106">
        <v>43.23116219667962</v>
      </c>
      <c r="V106">
        <v>52.833837587049267</v>
      </c>
    </row>
    <row r="107" spans="1:22" x14ac:dyDescent="0.2">
      <c r="A107" s="1">
        <v>45575</v>
      </c>
      <c r="B107">
        <v>277.47000000000003</v>
      </c>
      <c r="C107">
        <f t="shared" si="2"/>
        <v>41.263157894737006</v>
      </c>
      <c r="D107">
        <f t="shared" si="3"/>
        <v>35.912280701754433</v>
      </c>
      <c r="U107">
        <v>53.031409788166485</v>
      </c>
      <c r="V107">
        <v>50.764489730737999</v>
      </c>
    </row>
    <row r="108" spans="1:22" x14ac:dyDescent="0.2">
      <c r="A108" s="1">
        <v>45576</v>
      </c>
      <c r="B108">
        <v>277.83999999999997</v>
      </c>
      <c r="C108">
        <f t="shared" si="2"/>
        <v>98.91566265060203</v>
      </c>
      <c r="D108">
        <f t="shared" si="3"/>
        <v>59.533291058972679</v>
      </c>
      <c r="U108">
        <v>33.536121673003613</v>
      </c>
      <c r="V108">
        <v>43.266231219283242</v>
      </c>
    </row>
    <row r="109" spans="1:22" x14ac:dyDescent="0.2">
      <c r="A109" s="1">
        <v>45579</v>
      </c>
      <c r="B109">
        <v>280.68</v>
      </c>
      <c r="C109">
        <f t="shared" si="2"/>
        <v>100</v>
      </c>
      <c r="D109">
        <f t="shared" si="3"/>
        <v>80.059606848446336</v>
      </c>
      <c r="U109">
        <v>96.400625978090943</v>
      </c>
      <c r="V109">
        <v>60.989385813087011</v>
      </c>
    </row>
    <row r="110" spans="1:22" x14ac:dyDescent="0.2">
      <c r="A110" s="1">
        <v>45580</v>
      </c>
      <c r="B110">
        <v>279.29000000000002</v>
      </c>
      <c r="C110">
        <f t="shared" si="2"/>
        <v>84.538375973303843</v>
      </c>
      <c r="D110">
        <f t="shared" si="3"/>
        <v>94.484679541301958</v>
      </c>
      <c r="U110">
        <v>93.203883495145774</v>
      </c>
      <c r="V110">
        <v>74.380210382080108</v>
      </c>
    </row>
    <row r="111" spans="1:22" x14ac:dyDescent="0.2">
      <c r="A111" s="1">
        <v>45581</v>
      </c>
      <c r="B111">
        <v>287.52</v>
      </c>
      <c r="C111">
        <f t="shared" si="2"/>
        <v>100</v>
      </c>
      <c r="D111">
        <f t="shared" si="3"/>
        <v>94.846125324434624</v>
      </c>
      <c r="U111">
        <v>100</v>
      </c>
      <c r="V111">
        <v>96.534836491078906</v>
      </c>
    </row>
    <row r="112" spans="1:22" x14ac:dyDescent="0.2">
      <c r="A112" s="1">
        <v>45582</v>
      </c>
      <c r="B112">
        <v>290.39</v>
      </c>
      <c r="C112">
        <f t="shared" si="2"/>
        <v>100</v>
      </c>
      <c r="D112">
        <f t="shared" si="3"/>
        <v>94.846125324434624</v>
      </c>
      <c r="U112">
        <v>100</v>
      </c>
      <c r="V112">
        <v>97.734627831715258</v>
      </c>
    </row>
    <row r="113" spans="1:22" x14ac:dyDescent="0.2">
      <c r="A113" s="1">
        <v>45583</v>
      </c>
      <c r="B113">
        <v>290.62</v>
      </c>
      <c r="C113">
        <f t="shared" si="2"/>
        <v>100</v>
      </c>
      <c r="D113">
        <f t="shared" si="3"/>
        <v>100</v>
      </c>
      <c r="U113">
        <v>100</v>
      </c>
      <c r="V113">
        <v>100</v>
      </c>
    </row>
    <row r="114" spans="1:22" x14ac:dyDescent="0.2">
      <c r="A114" s="1">
        <v>45586</v>
      </c>
      <c r="B114">
        <v>286.85000000000002</v>
      </c>
      <c r="C114">
        <f t="shared" si="2"/>
        <v>77.599524658348273</v>
      </c>
      <c r="D114">
        <f t="shared" si="3"/>
        <v>92.5331748861161</v>
      </c>
      <c r="U114">
        <v>100</v>
      </c>
      <c r="V114">
        <v>100</v>
      </c>
    </row>
    <row r="115" spans="1:22" x14ac:dyDescent="0.2">
      <c r="A115" s="1">
        <v>45587</v>
      </c>
      <c r="B115">
        <v>284.79000000000002</v>
      </c>
      <c r="C115">
        <f t="shared" si="2"/>
        <v>65.359477124183059</v>
      </c>
      <c r="D115">
        <f t="shared" si="3"/>
        <v>80.986333927510444</v>
      </c>
      <c r="U115">
        <v>93.767043241137642</v>
      </c>
      <c r="V115">
        <v>97.922347747045876</v>
      </c>
    </row>
    <row r="116" spans="1:22" x14ac:dyDescent="0.2">
      <c r="A116" s="1">
        <v>45588</v>
      </c>
      <c r="B116">
        <v>283.76</v>
      </c>
      <c r="C116">
        <f t="shared" si="2"/>
        <v>59.239453357100288</v>
      </c>
      <c r="D116">
        <f t="shared" si="3"/>
        <v>67.399485046543873</v>
      </c>
      <c r="U116">
        <v>100</v>
      </c>
      <c r="V116">
        <v>97.922347747045876</v>
      </c>
    </row>
    <row r="117" spans="1:22" x14ac:dyDescent="0.2">
      <c r="A117" s="1">
        <v>45589</v>
      </c>
      <c r="B117">
        <v>283.22000000000003</v>
      </c>
      <c r="C117">
        <f t="shared" si="2"/>
        <v>56.030897207367893</v>
      </c>
      <c r="D117">
        <f t="shared" si="3"/>
        <v>60.209942562883747</v>
      </c>
      <c r="U117">
        <v>100</v>
      </c>
      <c r="V117">
        <v>97.922347747045876</v>
      </c>
    </row>
    <row r="118" spans="1:22" x14ac:dyDescent="0.2">
      <c r="A118" s="1">
        <v>45590</v>
      </c>
      <c r="B118">
        <v>281.73</v>
      </c>
      <c r="C118">
        <f t="shared" si="2"/>
        <v>43.23116219667962</v>
      </c>
      <c r="D118">
        <f t="shared" si="3"/>
        <v>52.833837587049267</v>
      </c>
      <c r="U118">
        <v>96.334361082562552</v>
      </c>
      <c r="V118">
        <v>98.778120360854189</v>
      </c>
    </row>
    <row r="119" spans="1:22" x14ac:dyDescent="0.2">
      <c r="A119" s="1">
        <v>45593</v>
      </c>
      <c r="B119">
        <v>284.19</v>
      </c>
      <c r="C119">
        <f t="shared" si="2"/>
        <v>53.031409788166485</v>
      </c>
      <c r="D119">
        <f t="shared" si="3"/>
        <v>50.764489730737999</v>
      </c>
      <c r="U119">
        <v>95.066803699897235</v>
      </c>
      <c r="V119">
        <v>97.133721594153258</v>
      </c>
    </row>
    <row r="120" spans="1:22" x14ac:dyDescent="0.2">
      <c r="A120" s="1">
        <v>45594</v>
      </c>
      <c r="B120">
        <v>281.88</v>
      </c>
      <c r="C120">
        <f t="shared" si="2"/>
        <v>33.536121673003613</v>
      </c>
      <c r="D120">
        <f t="shared" si="3"/>
        <v>43.266231219283242</v>
      </c>
      <c r="U120">
        <v>90.805785123966899</v>
      </c>
      <c r="V120">
        <v>94.068983302142215</v>
      </c>
    </row>
    <row r="121" spans="1:22" x14ac:dyDescent="0.2">
      <c r="A121" s="1">
        <v>45595</v>
      </c>
      <c r="B121">
        <v>290.16000000000003</v>
      </c>
      <c r="C121">
        <f t="shared" si="2"/>
        <v>96.400625978090943</v>
      </c>
      <c r="D121">
        <f t="shared" si="3"/>
        <v>60.989385813087011</v>
      </c>
      <c r="U121">
        <v>95.592286501377316</v>
      </c>
      <c r="V121">
        <v>93.821625108413812</v>
      </c>
    </row>
    <row r="122" spans="1:22" x14ac:dyDescent="0.2">
      <c r="A122" s="1">
        <v>45596</v>
      </c>
      <c r="B122">
        <v>289.85000000000002</v>
      </c>
      <c r="C122">
        <f t="shared" si="2"/>
        <v>93.203883495145774</v>
      </c>
      <c r="D122">
        <f t="shared" si="3"/>
        <v>74.380210382080108</v>
      </c>
      <c r="U122">
        <v>100</v>
      </c>
      <c r="V122">
        <v>95.466023875114729</v>
      </c>
    </row>
    <row r="123" spans="1:22" x14ac:dyDescent="0.2">
      <c r="A123" s="1">
        <v>45597</v>
      </c>
      <c r="B123">
        <v>290.74</v>
      </c>
      <c r="C123">
        <f t="shared" si="2"/>
        <v>100</v>
      </c>
      <c r="D123">
        <f t="shared" si="3"/>
        <v>96.534836491078906</v>
      </c>
      <c r="U123">
        <v>98.610488570147908</v>
      </c>
      <c r="V123">
        <v>98.067591690508422</v>
      </c>
    </row>
    <row r="124" spans="1:22" x14ac:dyDescent="0.2">
      <c r="A124" s="1">
        <v>45600</v>
      </c>
      <c r="B124">
        <v>291.85000000000002</v>
      </c>
      <c r="C124">
        <f t="shared" si="2"/>
        <v>100</v>
      </c>
      <c r="D124">
        <f t="shared" si="3"/>
        <v>97.734627831715258</v>
      </c>
      <c r="U124">
        <v>77.73109243697462</v>
      </c>
      <c r="V124">
        <v>92.1138603357075</v>
      </c>
    </row>
    <row r="125" spans="1:22" x14ac:dyDescent="0.2">
      <c r="A125" s="1">
        <v>45601</v>
      </c>
      <c r="B125">
        <v>293.29000000000002</v>
      </c>
      <c r="C125">
        <f t="shared" si="2"/>
        <v>100</v>
      </c>
      <c r="D125">
        <f t="shared" si="3"/>
        <v>100</v>
      </c>
      <c r="U125">
        <v>88.87247661250592</v>
      </c>
      <c r="V125">
        <v>88.404685873209473</v>
      </c>
    </row>
    <row r="126" spans="1:22" x14ac:dyDescent="0.2">
      <c r="A126" s="1">
        <v>45602</v>
      </c>
      <c r="B126">
        <v>307.39999999999998</v>
      </c>
      <c r="C126">
        <f t="shared" si="2"/>
        <v>100</v>
      </c>
      <c r="D126">
        <f t="shared" si="3"/>
        <v>100</v>
      </c>
      <c r="U126">
        <v>88.129305776364546</v>
      </c>
      <c r="V126">
        <v>84.9109582752817</v>
      </c>
    </row>
    <row r="127" spans="1:22" x14ac:dyDescent="0.2">
      <c r="A127" s="1">
        <v>45603</v>
      </c>
      <c r="B127">
        <v>305.8</v>
      </c>
      <c r="C127">
        <f t="shared" si="2"/>
        <v>93.767043241137642</v>
      </c>
      <c r="D127">
        <f t="shared" si="3"/>
        <v>97.922347747045876</v>
      </c>
      <c r="U127">
        <v>100</v>
      </c>
      <c r="V127">
        <v>92.333927462956822</v>
      </c>
    </row>
    <row r="128" spans="1:22" x14ac:dyDescent="0.2">
      <c r="A128" s="1">
        <v>45604</v>
      </c>
      <c r="B128">
        <v>307.87</v>
      </c>
      <c r="C128">
        <f t="shared" si="2"/>
        <v>100</v>
      </c>
      <c r="D128">
        <f t="shared" si="3"/>
        <v>97.922347747045876</v>
      </c>
      <c r="U128">
        <v>81.461434370771215</v>
      </c>
      <c r="V128">
        <v>89.863580049045254</v>
      </c>
    </row>
    <row r="129" spans="1:22" x14ac:dyDescent="0.2">
      <c r="A129" s="1">
        <v>45607</v>
      </c>
      <c r="B129">
        <v>310.92</v>
      </c>
      <c r="C129">
        <f t="shared" si="2"/>
        <v>100</v>
      </c>
      <c r="D129">
        <f t="shared" si="3"/>
        <v>97.922347747045876</v>
      </c>
      <c r="U129">
        <v>100</v>
      </c>
      <c r="V129">
        <v>93.820478123590405</v>
      </c>
    </row>
    <row r="130" spans="1:22" x14ac:dyDescent="0.2">
      <c r="A130" s="1">
        <v>45608</v>
      </c>
      <c r="B130">
        <v>309.85000000000002</v>
      </c>
      <c r="C130">
        <f t="shared" si="2"/>
        <v>96.334361082562552</v>
      </c>
      <c r="D130">
        <f t="shared" si="3"/>
        <v>98.778120360854189</v>
      </c>
      <c r="U130">
        <v>100</v>
      </c>
      <c r="V130">
        <v>93.820478123590405</v>
      </c>
    </row>
    <row r="131" spans="1:22" x14ac:dyDescent="0.2">
      <c r="A131" s="1">
        <v>45609</v>
      </c>
      <c r="B131">
        <v>309.48</v>
      </c>
      <c r="C131">
        <f t="shared" si="2"/>
        <v>95.066803699897235</v>
      </c>
      <c r="D131">
        <f t="shared" si="3"/>
        <v>97.133721594153258</v>
      </c>
      <c r="U131">
        <v>100</v>
      </c>
      <c r="V131">
        <v>100</v>
      </c>
    </row>
    <row r="132" spans="1:22" x14ac:dyDescent="0.2">
      <c r="A132" s="1">
        <v>45610</v>
      </c>
      <c r="B132">
        <v>308.25</v>
      </c>
      <c r="C132">
        <f t="shared" si="2"/>
        <v>90.805785123966899</v>
      </c>
      <c r="D132">
        <f t="shared" si="3"/>
        <v>94.068983302142215</v>
      </c>
      <c r="U132">
        <v>60.691144708423437</v>
      </c>
      <c r="V132">
        <v>86.897048236141146</v>
      </c>
    </row>
    <row r="133" spans="1:22" x14ac:dyDescent="0.2">
      <c r="A133" s="1">
        <v>45611</v>
      </c>
      <c r="B133">
        <v>309.64</v>
      </c>
      <c r="C133">
        <f t="shared" si="2"/>
        <v>95.592286501377316</v>
      </c>
      <c r="D133">
        <f t="shared" si="3"/>
        <v>93.821625108413812</v>
      </c>
      <c r="U133">
        <v>27.105831533477247</v>
      </c>
      <c r="V133">
        <v>62.598992080633565</v>
      </c>
    </row>
    <row r="134" spans="1:22" x14ac:dyDescent="0.2">
      <c r="A134" s="1">
        <v>45614</v>
      </c>
      <c r="B134">
        <v>312.16000000000003</v>
      </c>
      <c r="C134">
        <f t="shared" si="2"/>
        <v>100</v>
      </c>
      <c r="D134">
        <f t="shared" si="3"/>
        <v>95.466023875114729</v>
      </c>
      <c r="U134">
        <v>18.250539956803451</v>
      </c>
      <c r="V134">
        <v>35.349172066234708</v>
      </c>
    </row>
    <row r="135" spans="1:22" x14ac:dyDescent="0.2">
      <c r="A135" s="1">
        <v>45615</v>
      </c>
      <c r="B135">
        <v>311.85000000000002</v>
      </c>
      <c r="C135">
        <f t="shared" si="2"/>
        <v>98.610488570147908</v>
      </c>
      <c r="D135">
        <f t="shared" si="3"/>
        <v>98.067591690508422</v>
      </c>
      <c r="U135">
        <v>39.092872570194473</v>
      </c>
      <c r="V135">
        <v>28.149748020158388</v>
      </c>
    </row>
    <row r="136" spans="1:22" x14ac:dyDescent="0.2">
      <c r="A136" s="1">
        <v>45616</v>
      </c>
      <c r="B136">
        <v>307.39</v>
      </c>
      <c r="C136">
        <f t="shared" si="2"/>
        <v>77.73109243697462</v>
      </c>
      <c r="D136">
        <f t="shared" si="3"/>
        <v>92.1138603357075</v>
      </c>
      <c r="U136">
        <v>9.8272138228944481</v>
      </c>
      <c r="V136">
        <v>22.390208783297457</v>
      </c>
    </row>
    <row r="137" spans="1:22" x14ac:dyDescent="0.2">
      <c r="A137" s="1">
        <v>45617</v>
      </c>
      <c r="B137">
        <v>309.89999999999998</v>
      </c>
      <c r="C137">
        <f t="shared" si="2"/>
        <v>88.87247661250592</v>
      </c>
      <c r="D137">
        <f t="shared" si="3"/>
        <v>88.404685873209473</v>
      </c>
      <c r="U137">
        <v>53.887688984881365</v>
      </c>
      <c r="V137">
        <v>34.269258459323432</v>
      </c>
    </row>
    <row r="138" spans="1:22" x14ac:dyDescent="0.2">
      <c r="A138" s="1">
        <v>45618</v>
      </c>
      <c r="B138">
        <v>309.92</v>
      </c>
      <c r="C138">
        <f t="shared" si="2"/>
        <v>88.129305776364546</v>
      </c>
      <c r="D138">
        <f t="shared" si="3"/>
        <v>84.9109582752817</v>
      </c>
      <c r="U138">
        <v>65.748502994012355</v>
      </c>
      <c r="V138">
        <v>43.154468600596054</v>
      </c>
    </row>
    <row r="139" spans="1:22" x14ac:dyDescent="0.2">
      <c r="A139" s="1">
        <v>45621</v>
      </c>
      <c r="B139">
        <v>313.19</v>
      </c>
      <c r="C139">
        <f t="shared" si="2"/>
        <v>100</v>
      </c>
      <c r="D139">
        <f t="shared" si="3"/>
        <v>92.333927462956822</v>
      </c>
      <c r="U139">
        <v>71.017964071856653</v>
      </c>
      <c r="V139">
        <v>63.551385350250122</v>
      </c>
    </row>
    <row r="140" spans="1:22" x14ac:dyDescent="0.2">
      <c r="A140" s="1">
        <v>45622</v>
      </c>
      <c r="B140">
        <v>311.82</v>
      </c>
      <c r="C140">
        <f t="shared" si="2"/>
        <v>81.461434370771215</v>
      </c>
      <c r="D140">
        <f t="shared" si="3"/>
        <v>89.863580049045254</v>
      </c>
      <c r="U140">
        <v>77.125748502994298</v>
      </c>
      <c r="V140">
        <v>71.297405189621102</v>
      </c>
    </row>
    <row r="141" spans="1:22" x14ac:dyDescent="0.2">
      <c r="A141" s="1">
        <v>45623</v>
      </c>
      <c r="B141">
        <v>314.7</v>
      </c>
      <c r="C141">
        <f t="shared" si="2"/>
        <v>100</v>
      </c>
      <c r="D141">
        <f t="shared" si="3"/>
        <v>93.820478123590405</v>
      </c>
      <c r="U141">
        <v>90.89820359281444</v>
      </c>
      <c r="V141">
        <v>79.68063872255513</v>
      </c>
    </row>
    <row r="142" spans="1:22" x14ac:dyDescent="0.2">
      <c r="A142" s="1">
        <v>45625</v>
      </c>
      <c r="B142">
        <v>315.08</v>
      </c>
      <c r="C142">
        <f t="shared" si="2"/>
        <v>100</v>
      </c>
      <c r="D142">
        <f t="shared" si="3"/>
        <v>93.820478123590405</v>
      </c>
      <c r="U142">
        <v>100</v>
      </c>
      <c r="V142">
        <v>89.341317365269575</v>
      </c>
    </row>
    <row r="143" spans="1:22" x14ac:dyDescent="0.2">
      <c r="A143" s="1">
        <v>45628</v>
      </c>
      <c r="B143">
        <v>316.64999999999998</v>
      </c>
      <c r="C143">
        <f t="shared" si="2"/>
        <v>100</v>
      </c>
      <c r="D143">
        <f t="shared" si="3"/>
        <v>100</v>
      </c>
      <c r="U143">
        <v>14.799999999999613</v>
      </c>
      <c r="V143">
        <v>68.566067864271346</v>
      </c>
    </row>
    <row r="144" spans="1:22" x14ac:dyDescent="0.2">
      <c r="A144" s="1">
        <v>45629</v>
      </c>
      <c r="B144">
        <v>313.01</v>
      </c>
      <c r="C144">
        <f t="shared" ref="C144:C189" si="4">(B144-MIN(B131:B144))/(MAX(B131:B144)-MIN(B131:B144))*100</f>
        <v>60.691144708423437</v>
      </c>
      <c r="D144">
        <f t="shared" si="3"/>
        <v>86.897048236141146</v>
      </c>
      <c r="U144">
        <v>65.799999999999841</v>
      </c>
      <c r="V144">
        <v>60.199999999999818</v>
      </c>
    </row>
    <row r="145" spans="1:22" x14ac:dyDescent="0.2">
      <c r="A145" s="1">
        <v>45630</v>
      </c>
      <c r="B145">
        <v>309.89999999999998</v>
      </c>
      <c r="C145">
        <f t="shared" si="4"/>
        <v>27.105831533477247</v>
      </c>
      <c r="D145">
        <f t="shared" si="3"/>
        <v>62.598992080633565</v>
      </c>
      <c r="U145">
        <v>94.099999999999682</v>
      </c>
      <c r="V145">
        <v>58.233333333333043</v>
      </c>
    </row>
    <row r="146" spans="1:22" x14ac:dyDescent="0.2">
      <c r="A146" s="1">
        <v>45631</v>
      </c>
      <c r="B146">
        <v>309.08</v>
      </c>
      <c r="C146">
        <f t="shared" si="4"/>
        <v>18.250539956803451</v>
      </c>
      <c r="D146">
        <f t="shared" ref="D146:D189" si="5">AVERAGE(C144:C146)</f>
        <v>35.349172066234708</v>
      </c>
      <c r="U146">
        <v>89.200000000000159</v>
      </c>
      <c r="V146">
        <v>83.033333333333232</v>
      </c>
    </row>
    <row r="147" spans="1:22" x14ac:dyDescent="0.2">
      <c r="A147" s="1">
        <v>45632</v>
      </c>
      <c r="B147">
        <v>311.01</v>
      </c>
      <c r="C147">
        <f t="shared" si="4"/>
        <v>39.092872570194473</v>
      </c>
      <c r="D147">
        <f t="shared" si="5"/>
        <v>28.149748020158388</v>
      </c>
      <c r="U147">
        <v>100</v>
      </c>
      <c r="V147">
        <v>94.43333333333328</v>
      </c>
    </row>
    <row r="148" spans="1:22" x14ac:dyDescent="0.2">
      <c r="A148" s="1">
        <v>45635</v>
      </c>
      <c r="B148">
        <v>308.3</v>
      </c>
      <c r="C148">
        <f t="shared" si="4"/>
        <v>9.8272138228944481</v>
      </c>
      <c r="D148">
        <f t="shared" si="5"/>
        <v>22.390208783297457</v>
      </c>
      <c r="U148">
        <v>100</v>
      </c>
      <c r="V148">
        <v>96.400000000000048</v>
      </c>
    </row>
    <row r="149" spans="1:22" x14ac:dyDescent="0.2">
      <c r="A149" s="1">
        <v>45636</v>
      </c>
      <c r="B149">
        <v>312.38</v>
      </c>
      <c r="C149">
        <f t="shared" si="4"/>
        <v>53.887688984881365</v>
      </c>
      <c r="D149">
        <f t="shared" si="5"/>
        <v>34.269258459323432</v>
      </c>
      <c r="U149">
        <v>82.157018239492487</v>
      </c>
      <c r="V149">
        <v>94.052339413164148</v>
      </c>
    </row>
    <row r="150" spans="1:22" x14ac:dyDescent="0.2">
      <c r="A150" s="1">
        <v>45637</v>
      </c>
      <c r="B150">
        <v>313.79000000000002</v>
      </c>
      <c r="C150">
        <f t="shared" si="4"/>
        <v>65.748502994012355</v>
      </c>
      <c r="D150">
        <f t="shared" si="5"/>
        <v>43.154468600596054</v>
      </c>
      <c r="U150">
        <v>49.685534591195001</v>
      </c>
      <c r="V150">
        <v>77.280850943562498</v>
      </c>
    </row>
    <row r="151" spans="1:22" x14ac:dyDescent="0.2">
      <c r="A151" s="1">
        <v>45638</v>
      </c>
      <c r="B151">
        <v>314.23</v>
      </c>
      <c r="C151">
        <f t="shared" si="4"/>
        <v>71.017964071856653</v>
      </c>
      <c r="D151">
        <f t="shared" si="5"/>
        <v>63.551385350250122</v>
      </c>
      <c r="U151">
        <v>56.244384546271512</v>
      </c>
      <c r="V151">
        <v>62.69564579231966</v>
      </c>
    </row>
    <row r="152" spans="1:22" x14ac:dyDescent="0.2">
      <c r="A152" s="1">
        <v>45639</v>
      </c>
      <c r="B152">
        <v>314.74</v>
      </c>
      <c r="C152">
        <f t="shared" si="4"/>
        <v>77.125748502994298</v>
      </c>
      <c r="D152">
        <f t="shared" si="5"/>
        <v>71.297405189621102</v>
      </c>
      <c r="U152">
        <v>41.509433962263998</v>
      </c>
      <c r="V152">
        <v>49.146451033243501</v>
      </c>
    </row>
    <row r="153" spans="1:22" x14ac:dyDescent="0.2">
      <c r="A153" s="1">
        <v>45642</v>
      </c>
      <c r="B153">
        <v>315.89</v>
      </c>
      <c r="C153">
        <f t="shared" si="4"/>
        <v>90.89820359281444</v>
      </c>
      <c r="D153">
        <f t="shared" si="5"/>
        <v>79.68063872255513</v>
      </c>
      <c r="U153">
        <v>46.091644204852003</v>
      </c>
      <c r="V153">
        <v>47.948487571129171</v>
      </c>
    </row>
    <row r="154" spans="1:22" x14ac:dyDescent="0.2">
      <c r="A154" s="1">
        <v>45643</v>
      </c>
      <c r="B154">
        <v>318.3</v>
      </c>
      <c r="C154">
        <f t="shared" si="4"/>
        <v>100</v>
      </c>
      <c r="D154">
        <f t="shared" si="5"/>
        <v>89.341317365269575</v>
      </c>
      <c r="U154">
        <v>29.290206648697509</v>
      </c>
      <c r="V154">
        <v>38.963761605271166</v>
      </c>
    </row>
    <row r="155" spans="1:22" x14ac:dyDescent="0.2">
      <c r="A155" s="1">
        <v>45644</v>
      </c>
      <c r="B155">
        <v>309.77999999999997</v>
      </c>
      <c r="C155">
        <f t="shared" si="4"/>
        <v>14.799999999999613</v>
      </c>
      <c r="D155">
        <f t="shared" si="5"/>
        <v>68.566067864271346</v>
      </c>
      <c r="U155">
        <v>16.981132075472004</v>
      </c>
      <c r="V155">
        <v>30.787660976340504</v>
      </c>
    </row>
    <row r="156" spans="1:22" x14ac:dyDescent="0.2">
      <c r="A156" s="1">
        <v>45645</v>
      </c>
      <c r="B156">
        <v>314.88</v>
      </c>
      <c r="C156">
        <f t="shared" si="4"/>
        <v>65.799999999999841</v>
      </c>
      <c r="D156">
        <f t="shared" si="5"/>
        <v>60.199999999999818</v>
      </c>
      <c r="U156">
        <v>25.336927223720007</v>
      </c>
      <c r="V156">
        <v>23.869421982629841</v>
      </c>
    </row>
    <row r="157" spans="1:22" x14ac:dyDescent="0.2">
      <c r="A157" s="1">
        <v>45646</v>
      </c>
      <c r="B157">
        <v>317.70999999999998</v>
      </c>
      <c r="C157">
        <f t="shared" si="4"/>
        <v>94.099999999999682</v>
      </c>
      <c r="D157">
        <f t="shared" si="5"/>
        <v>58.233333333333043</v>
      </c>
      <c r="U157">
        <v>0</v>
      </c>
      <c r="V157">
        <v>14.106019766397338</v>
      </c>
    </row>
    <row r="158" spans="1:22" x14ac:dyDescent="0.2">
      <c r="A158" s="1">
        <v>45649</v>
      </c>
      <c r="B158">
        <v>317.22000000000003</v>
      </c>
      <c r="C158">
        <f t="shared" si="4"/>
        <v>89.200000000000159</v>
      </c>
      <c r="D158">
        <f t="shared" si="5"/>
        <v>83.033333333333232</v>
      </c>
      <c r="U158">
        <v>0</v>
      </c>
      <c r="V158">
        <v>8.4456424079066696</v>
      </c>
    </row>
    <row r="159" spans="1:22" x14ac:dyDescent="0.2">
      <c r="A159" s="1">
        <v>45650</v>
      </c>
      <c r="B159">
        <v>320.64999999999998</v>
      </c>
      <c r="C159">
        <f t="shared" si="4"/>
        <v>100</v>
      </c>
      <c r="D159">
        <f t="shared" si="5"/>
        <v>94.43333333333328</v>
      </c>
      <c r="U159">
        <v>15.511079342387116</v>
      </c>
      <c r="V159">
        <v>5.1703597807957058</v>
      </c>
    </row>
    <row r="160" spans="1:22" x14ac:dyDescent="0.2">
      <c r="A160" s="1">
        <v>45652</v>
      </c>
      <c r="B160">
        <v>320.91000000000003</v>
      </c>
      <c r="C160">
        <f t="shared" si="4"/>
        <v>100</v>
      </c>
      <c r="D160">
        <f t="shared" si="5"/>
        <v>96.400000000000048</v>
      </c>
      <c r="U160">
        <v>66.904932094352759</v>
      </c>
      <c r="V160">
        <v>27.472003812246626</v>
      </c>
    </row>
    <row r="161" spans="1:22" x14ac:dyDescent="0.2">
      <c r="A161" s="1">
        <v>45653</v>
      </c>
      <c r="B161">
        <v>318.66000000000003</v>
      </c>
      <c r="C161">
        <f t="shared" si="4"/>
        <v>82.157018239492487</v>
      </c>
      <c r="D161">
        <f t="shared" si="5"/>
        <v>94.052339413164148</v>
      </c>
      <c r="U161">
        <v>73.838456040028433</v>
      </c>
      <c r="V161">
        <v>52.084822492256102</v>
      </c>
    </row>
    <row r="162" spans="1:22" x14ac:dyDescent="0.2">
      <c r="A162" s="1">
        <v>45656</v>
      </c>
      <c r="B162">
        <v>315.31</v>
      </c>
      <c r="C162">
        <f t="shared" si="4"/>
        <v>49.685534591195001</v>
      </c>
      <c r="D162">
        <f t="shared" si="5"/>
        <v>77.280850943562498</v>
      </c>
      <c r="U162">
        <v>100</v>
      </c>
      <c r="V162">
        <v>80.247796044793731</v>
      </c>
    </row>
    <row r="163" spans="1:22" x14ac:dyDescent="0.2">
      <c r="A163" s="1">
        <v>45657</v>
      </c>
      <c r="B163">
        <v>316.04000000000002</v>
      </c>
      <c r="C163">
        <f t="shared" si="4"/>
        <v>56.244384546271512</v>
      </c>
      <c r="D163">
        <f t="shared" si="5"/>
        <v>62.69564579231966</v>
      </c>
      <c r="U163">
        <v>100</v>
      </c>
      <c r="V163">
        <v>91.27948534667614</v>
      </c>
    </row>
    <row r="164" spans="1:22" x14ac:dyDescent="0.2">
      <c r="A164" s="1">
        <v>45659</v>
      </c>
      <c r="B164">
        <v>314.39999999999998</v>
      </c>
      <c r="C164">
        <f t="shared" si="4"/>
        <v>41.509433962263998</v>
      </c>
      <c r="D164">
        <f t="shared" si="5"/>
        <v>49.146451033243501</v>
      </c>
      <c r="U164">
        <v>99.581089168162819</v>
      </c>
      <c r="V164">
        <v>99.860363056054268</v>
      </c>
    </row>
    <row r="165" spans="1:22" x14ac:dyDescent="0.2">
      <c r="A165" s="1">
        <v>45660</v>
      </c>
      <c r="B165">
        <v>314.91000000000003</v>
      </c>
      <c r="C165">
        <f t="shared" si="4"/>
        <v>46.091644204852003</v>
      </c>
      <c r="D165">
        <f t="shared" si="5"/>
        <v>47.948487571129171</v>
      </c>
      <c r="U165">
        <v>100</v>
      </c>
      <c r="V165">
        <v>99.860363056054268</v>
      </c>
    </row>
    <row r="166" spans="1:22" x14ac:dyDescent="0.2">
      <c r="A166" s="1">
        <v>45663</v>
      </c>
      <c r="B166">
        <v>313.04000000000002</v>
      </c>
      <c r="C166">
        <f t="shared" si="4"/>
        <v>29.290206648697509</v>
      </c>
      <c r="D166">
        <f t="shared" si="5"/>
        <v>38.963761605271166</v>
      </c>
      <c r="U166">
        <v>100</v>
      </c>
      <c r="V166">
        <v>99.860363056054268</v>
      </c>
    </row>
    <row r="167" spans="1:22" x14ac:dyDescent="0.2">
      <c r="A167" s="1">
        <v>45664</v>
      </c>
      <c r="B167">
        <v>311.67</v>
      </c>
      <c r="C167">
        <f t="shared" si="4"/>
        <v>16.981132075472004</v>
      </c>
      <c r="D167">
        <f t="shared" si="5"/>
        <v>30.787660976340504</v>
      </c>
      <c r="U167">
        <v>100</v>
      </c>
      <c r="V167">
        <v>100</v>
      </c>
    </row>
    <row r="168" spans="1:22" x14ac:dyDescent="0.2">
      <c r="A168" s="1">
        <v>45665</v>
      </c>
      <c r="B168">
        <v>312.60000000000002</v>
      </c>
      <c r="C168">
        <f t="shared" si="4"/>
        <v>25.336927223720007</v>
      </c>
      <c r="D168">
        <f t="shared" si="5"/>
        <v>23.869421982629841</v>
      </c>
      <c r="U168">
        <v>99.782766111513382</v>
      </c>
      <c r="V168">
        <v>99.927588703837799</v>
      </c>
    </row>
    <row r="169" spans="1:22" x14ac:dyDescent="0.2">
      <c r="A169" s="1">
        <v>45667</v>
      </c>
      <c r="B169">
        <v>307.70999999999998</v>
      </c>
      <c r="C169">
        <f t="shared" si="4"/>
        <v>0</v>
      </c>
      <c r="D169">
        <f t="shared" si="5"/>
        <v>14.106019766397338</v>
      </c>
      <c r="U169">
        <v>100</v>
      </c>
      <c r="V169">
        <v>99.927588703837799</v>
      </c>
    </row>
    <row r="170" spans="1:22" x14ac:dyDescent="0.2">
      <c r="A170" s="1">
        <v>45670</v>
      </c>
      <c r="B170">
        <v>306.92</v>
      </c>
      <c r="C170">
        <f t="shared" si="4"/>
        <v>0</v>
      </c>
      <c r="D170">
        <f t="shared" si="5"/>
        <v>8.4456424079066696</v>
      </c>
      <c r="U170">
        <v>100</v>
      </c>
      <c r="V170">
        <v>99.927588703837799</v>
      </c>
    </row>
    <row r="171" spans="1:22" x14ac:dyDescent="0.2">
      <c r="A171" s="1">
        <v>45671</v>
      </c>
      <c r="B171">
        <v>309.08999999999997</v>
      </c>
      <c r="C171">
        <f t="shared" si="4"/>
        <v>15.511079342387116</v>
      </c>
      <c r="D171">
        <f t="shared" si="5"/>
        <v>5.1703597807957058</v>
      </c>
      <c r="U171">
        <v>96.540271242734562</v>
      </c>
      <c r="V171">
        <v>98.846757080911516</v>
      </c>
    </row>
    <row r="172" spans="1:22" x14ac:dyDescent="0.2">
      <c r="A172" s="1">
        <v>45672</v>
      </c>
      <c r="B172">
        <v>316.27999999999997</v>
      </c>
      <c r="C172">
        <f t="shared" si="4"/>
        <v>66.904932094352759</v>
      </c>
      <c r="D172">
        <f t="shared" si="5"/>
        <v>27.472003812246626</v>
      </c>
      <c r="U172">
        <v>100</v>
      </c>
      <c r="V172">
        <v>98.846757080911516</v>
      </c>
    </row>
    <row r="173" spans="1:22" x14ac:dyDescent="0.2">
      <c r="A173" s="1">
        <v>45673</v>
      </c>
      <c r="B173">
        <v>317.25</v>
      </c>
      <c r="C173">
        <f t="shared" si="4"/>
        <v>73.838456040028433</v>
      </c>
      <c r="D173">
        <f t="shared" si="5"/>
        <v>52.084822492256102</v>
      </c>
      <c r="U173">
        <v>97.731888964116393</v>
      </c>
      <c r="V173">
        <v>98.090720068950304</v>
      </c>
    </row>
    <row r="174" spans="1:22" x14ac:dyDescent="0.2">
      <c r="A174" s="1">
        <v>45674</v>
      </c>
      <c r="B174">
        <v>319.62</v>
      </c>
      <c r="C174">
        <f t="shared" si="4"/>
        <v>100</v>
      </c>
      <c r="D174">
        <f t="shared" si="5"/>
        <v>80.247796044793731</v>
      </c>
      <c r="U174">
        <v>100</v>
      </c>
      <c r="V174">
        <v>99.243962988038788</v>
      </c>
    </row>
    <row r="175" spans="1:22" x14ac:dyDescent="0.2">
      <c r="A175" s="1">
        <v>45678</v>
      </c>
      <c r="B175">
        <v>323.63</v>
      </c>
      <c r="C175">
        <f t="shared" si="4"/>
        <v>100</v>
      </c>
      <c r="D175">
        <f t="shared" si="5"/>
        <v>91.27948534667614</v>
      </c>
      <c r="U175">
        <v>93.427230046948424</v>
      </c>
      <c r="V175">
        <v>97.053039670354948</v>
      </c>
    </row>
    <row r="176" spans="1:22" x14ac:dyDescent="0.2">
      <c r="A176" s="1">
        <v>45679</v>
      </c>
      <c r="B176">
        <v>323.56</v>
      </c>
      <c r="C176">
        <f t="shared" si="4"/>
        <v>99.581089168162819</v>
      </c>
      <c r="D176">
        <f t="shared" si="5"/>
        <v>99.860363056054268</v>
      </c>
      <c r="U176">
        <v>94.513137557959752</v>
      </c>
      <c r="V176">
        <v>95.980122534969382</v>
      </c>
    </row>
    <row r="177" spans="1:22" x14ac:dyDescent="0.2">
      <c r="A177" s="1">
        <v>45680</v>
      </c>
      <c r="B177">
        <v>328.21</v>
      </c>
      <c r="C177">
        <f t="shared" si="4"/>
        <v>100</v>
      </c>
      <c r="D177">
        <f t="shared" si="5"/>
        <v>99.860363056054268</v>
      </c>
      <c r="U177">
        <v>100</v>
      </c>
      <c r="V177">
        <v>95.980122534969382</v>
      </c>
    </row>
    <row r="178" spans="1:22" x14ac:dyDescent="0.2">
      <c r="A178" s="1">
        <v>45681</v>
      </c>
      <c r="B178">
        <v>330.2</v>
      </c>
      <c r="C178">
        <f t="shared" si="4"/>
        <v>100</v>
      </c>
      <c r="D178">
        <f t="shared" si="5"/>
        <v>99.860363056054268</v>
      </c>
    </row>
    <row r="179" spans="1:22" x14ac:dyDescent="0.2">
      <c r="A179" s="1">
        <v>45684</v>
      </c>
      <c r="B179">
        <v>334.54</v>
      </c>
      <c r="C179">
        <f t="shared" si="4"/>
        <v>100</v>
      </c>
      <c r="D179">
        <f t="shared" si="5"/>
        <v>100</v>
      </c>
    </row>
    <row r="180" spans="1:22" x14ac:dyDescent="0.2">
      <c r="A180" s="1">
        <v>45685</v>
      </c>
      <c r="B180">
        <v>334.48</v>
      </c>
      <c r="C180">
        <f t="shared" si="4"/>
        <v>99.782766111513382</v>
      </c>
      <c r="D180">
        <f t="shared" si="5"/>
        <v>99.927588703837799</v>
      </c>
    </row>
    <row r="181" spans="1:22" x14ac:dyDescent="0.2">
      <c r="A181" s="1">
        <v>45686</v>
      </c>
      <c r="B181">
        <v>335.88</v>
      </c>
      <c r="C181">
        <f t="shared" si="4"/>
        <v>100</v>
      </c>
      <c r="D181">
        <f t="shared" si="5"/>
        <v>99.927588703837799</v>
      </c>
    </row>
    <row r="182" spans="1:22" x14ac:dyDescent="0.2">
      <c r="A182" s="1">
        <v>45687</v>
      </c>
      <c r="B182">
        <v>343.05</v>
      </c>
      <c r="C182">
        <f t="shared" si="4"/>
        <v>100</v>
      </c>
      <c r="D182">
        <f t="shared" si="5"/>
        <v>99.927588703837799</v>
      </c>
    </row>
    <row r="183" spans="1:22" x14ac:dyDescent="0.2">
      <c r="A183" s="1">
        <v>45688</v>
      </c>
      <c r="B183">
        <v>341.8</v>
      </c>
      <c r="C183">
        <f t="shared" si="4"/>
        <v>96.540271242734562</v>
      </c>
      <c r="D183">
        <f t="shared" si="5"/>
        <v>98.846757080911516</v>
      </c>
    </row>
    <row r="184" spans="1:22" x14ac:dyDescent="0.2">
      <c r="A184" s="1">
        <v>45691</v>
      </c>
      <c r="B184">
        <v>345.82</v>
      </c>
      <c r="C184">
        <f t="shared" si="4"/>
        <v>100</v>
      </c>
      <c r="D184">
        <f t="shared" si="5"/>
        <v>98.846757080911516</v>
      </c>
    </row>
    <row r="185" spans="1:22" x14ac:dyDescent="0.2">
      <c r="A185" s="1">
        <v>45692</v>
      </c>
      <c r="B185">
        <v>345.15</v>
      </c>
      <c r="C185">
        <f t="shared" si="4"/>
        <v>97.731888964116393</v>
      </c>
      <c r="D185">
        <f t="shared" si="5"/>
        <v>98.090720068950304</v>
      </c>
    </row>
    <row r="186" spans="1:22" x14ac:dyDescent="0.2">
      <c r="A186" s="1">
        <v>45693</v>
      </c>
      <c r="B186">
        <v>349.44</v>
      </c>
      <c r="C186">
        <f t="shared" si="4"/>
        <v>100</v>
      </c>
      <c r="D186">
        <f t="shared" si="5"/>
        <v>99.243962988038788</v>
      </c>
    </row>
    <row r="187" spans="1:22" x14ac:dyDescent="0.2">
      <c r="A187" s="1">
        <v>45694</v>
      </c>
      <c r="B187">
        <v>347.48</v>
      </c>
      <c r="C187">
        <f t="shared" si="4"/>
        <v>93.427230046948424</v>
      </c>
      <c r="D187">
        <f t="shared" si="5"/>
        <v>97.053039670354948</v>
      </c>
    </row>
    <row r="188" spans="1:22" x14ac:dyDescent="0.2">
      <c r="A188" s="1">
        <v>45695</v>
      </c>
      <c r="B188">
        <v>348.02</v>
      </c>
      <c r="C188">
        <f t="shared" si="4"/>
        <v>94.513137557959752</v>
      </c>
      <c r="D188">
        <f t="shared" si="5"/>
        <v>95.980122534969382</v>
      </c>
    </row>
    <row r="189" spans="1:22" x14ac:dyDescent="0.2">
      <c r="A189" s="1">
        <v>45698</v>
      </c>
      <c r="B189">
        <v>351.23</v>
      </c>
      <c r="C189">
        <f t="shared" si="4"/>
        <v>100</v>
      </c>
      <c r="D189">
        <f t="shared" si="5"/>
        <v>95.980122534969382</v>
      </c>
    </row>
    <row r="190" spans="1:22" x14ac:dyDescent="0.2">
      <c r="A190" s="1"/>
    </row>
    <row r="191" spans="1:22" x14ac:dyDescent="0.2">
      <c r="A191" s="1"/>
    </row>
    <row r="192" spans="1:22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62A1-B17E-4217-9F98-25AF74EBD571}">
  <dimension ref="A1:H28"/>
  <sheetViews>
    <sheetView zoomScale="180" zoomScaleNormal="180" workbookViewId="0">
      <selection activeCell="D28" sqref="D28"/>
    </sheetView>
  </sheetViews>
  <sheetFormatPr defaultRowHeight="14.25" x14ac:dyDescent="0.2"/>
  <cols>
    <col min="2" max="2" width="16.25" customWidth="1"/>
  </cols>
  <sheetData>
    <row r="1" spans="1:7" x14ac:dyDescent="0.2">
      <c r="A1" t="s">
        <v>73</v>
      </c>
      <c r="B1" t="s">
        <v>74</v>
      </c>
    </row>
    <row r="2" spans="1:7" x14ac:dyDescent="0.2">
      <c r="A2" s="30" t="s">
        <v>38</v>
      </c>
      <c r="B2" s="23">
        <v>351.23</v>
      </c>
      <c r="C2" s="7"/>
      <c r="D2" s="30" t="s">
        <v>39</v>
      </c>
      <c r="E2" s="27">
        <f>(LN(B2/B3)+(B4+0.5*B5^2)*B6)/(B5*SQRT(B6))</f>
        <v>-1.1614535203265099</v>
      </c>
      <c r="G2" t="str">
        <f ca="1">_xlfn.FORMULATEXT(E2)</f>
        <v>=(LN(B2/B3)+(B4+0.5*B5^2)*B6)/(B5*SQRT(B6))</v>
      </c>
    </row>
    <row r="3" spans="1:7" x14ac:dyDescent="0.2">
      <c r="A3" s="21" t="s">
        <v>40</v>
      </c>
      <c r="B3" s="18">
        <v>375</v>
      </c>
      <c r="C3" s="7"/>
      <c r="D3" s="30" t="s">
        <v>41</v>
      </c>
      <c r="E3" s="27">
        <f>(LN(B2/B3)+(B4-0.5*B5^2)*B6)/(B5*SQRT(B6))</f>
        <v>-1.2138480572554684</v>
      </c>
      <c r="G3" t="str">
        <f ca="1">_xlfn.FORMULATEXT(E3)</f>
        <v>=(LN(B2/B3)+(B4-0.5*B5^2)*B6)/(B5*SQRT(B6))</v>
      </c>
    </row>
    <row r="4" spans="1:7" x14ac:dyDescent="0.2">
      <c r="A4" s="21" t="s">
        <v>42</v>
      </c>
      <c r="B4" s="24">
        <v>3.9100000000000003E-2</v>
      </c>
      <c r="C4" s="7"/>
      <c r="D4" s="7"/>
      <c r="E4" s="7"/>
    </row>
    <row r="5" spans="1:7" x14ac:dyDescent="0.2">
      <c r="A5" s="21" t="s">
        <v>43</v>
      </c>
      <c r="B5" s="25">
        <v>0.18149999999999999</v>
      </c>
      <c r="C5" s="7"/>
      <c r="D5" s="7"/>
      <c r="E5" s="7"/>
    </row>
    <row r="6" spans="1:7" x14ac:dyDescent="0.2">
      <c r="A6" s="21" t="s">
        <v>44</v>
      </c>
      <c r="B6" s="26">
        <v>8.3333333333333329E-2</v>
      </c>
      <c r="C6" s="7" t="s">
        <v>47</v>
      </c>
      <c r="D6" s="7"/>
      <c r="E6" s="7"/>
    </row>
    <row r="7" spans="1:7" x14ac:dyDescent="0.2">
      <c r="A7" s="7"/>
      <c r="B7" s="7"/>
      <c r="C7" s="7"/>
      <c r="D7" s="7"/>
      <c r="E7" s="7"/>
    </row>
    <row r="8" spans="1:7" x14ac:dyDescent="0.2">
      <c r="A8" s="21" t="s">
        <v>45</v>
      </c>
      <c r="B8" s="28">
        <v>1</v>
      </c>
      <c r="C8" s="7"/>
      <c r="D8" s="7"/>
      <c r="E8" s="7"/>
    </row>
    <row r="9" spans="1:7" x14ac:dyDescent="0.2">
      <c r="A9" s="7"/>
      <c r="B9" s="8"/>
      <c r="C9" s="7"/>
      <c r="D9" s="7"/>
      <c r="E9" s="7" t="s">
        <v>71</v>
      </c>
    </row>
    <row r="10" spans="1:7" x14ac:dyDescent="0.2">
      <c r="A10" s="31" t="s">
        <v>46</v>
      </c>
      <c r="B10" s="29">
        <f>B2*_xlfn.NORM.S.DIST(E2,1)-B3*EXP(-B4*B6)*_xlfn.NORM.S.DIST(E3,1)</f>
        <v>1.0920618628155694</v>
      </c>
      <c r="C10" s="10"/>
      <c r="D10" s="7"/>
      <c r="E10" s="7" t="str">
        <f ca="1">_xlfn.FORMULATEXT(B10)</f>
        <v>=B2*NORM.S.DIST(E2,1)-B3*EXP(-B4*B6)*NORM.S.DIST(E3,1)</v>
      </c>
    </row>
    <row r="14" spans="1:7" x14ac:dyDescent="0.2">
      <c r="B14" t="s">
        <v>74</v>
      </c>
    </row>
    <row r="15" spans="1:7" x14ac:dyDescent="0.2">
      <c r="A15" t="s">
        <v>60</v>
      </c>
      <c r="B15" s="21" t="s">
        <v>61</v>
      </c>
    </row>
    <row r="16" spans="1:7" x14ac:dyDescent="0.2">
      <c r="B16" s="18">
        <f>_xlfn.NORM.DIST(E2,0,1, TRUE)</f>
        <v>0.12272875731646335</v>
      </c>
      <c r="D16" t="str">
        <f ca="1">_xlfn.FORMULATEXT(B16)</f>
        <v>=NORM.DIST(E2,0,1, TRUE)</v>
      </c>
    </row>
    <row r="17" spans="2:8" x14ac:dyDescent="0.2">
      <c r="B17" s="21" t="s">
        <v>62</v>
      </c>
    </row>
    <row r="18" spans="2:8" x14ac:dyDescent="0.2">
      <c r="B18" s="18">
        <f>_xlfn.NORM.DIST(E3,0,1,TRUE)</f>
        <v>0.11240287552630707</v>
      </c>
      <c r="D18" t="str">
        <f ca="1">_xlfn.FORMULATEXT(B18)</f>
        <v>=NORM.DIST(E3,0,1,TRUE)</v>
      </c>
    </row>
    <row r="21" spans="2:8" x14ac:dyDescent="0.2">
      <c r="B21" s="18" t="s">
        <v>63</v>
      </c>
      <c r="C21" s="18">
        <v>351.23</v>
      </c>
      <c r="E21" s="18" t="s">
        <v>66</v>
      </c>
      <c r="F21" s="14">
        <v>-1.1757930666099217</v>
      </c>
    </row>
    <row r="22" spans="2:8" x14ac:dyDescent="0.2">
      <c r="B22" s="18" t="s">
        <v>40</v>
      </c>
      <c r="C22" s="18">
        <v>375</v>
      </c>
      <c r="E22" s="18" t="s">
        <v>67</v>
      </c>
      <c r="F22" s="16">
        <v>-1.2275757254491455</v>
      </c>
    </row>
    <row r="23" spans="2:8" x14ac:dyDescent="0.2">
      <c r="B23" s="18" t="s">
        <v>64</v>
      </c>
      <c r="C23" s="32">
        <v>8.3333333333333329E-2</v>
      </c>
      <c r="E23" s="15"/>
      <c r="F23" s="16"/>
    </row>
    <row r="24" spans="2:8" x14ac:dyDescent="0.2">
      <c r="B24" s="18" t="s">
        <v>65</v>
      </c>
      <c r="C24" s="33">
        <v>3.9100000000000003E-2</v>
      </c>
      <c r="E24" s="18" t="s">
        <v>68</v>
      </c>
      <c r="F24" s="16">
        <v>0.12272875731646335</v>
      </c>
    </row>
    <row r="25" spans="2:8" x14ac:dyDescent="0.2">
      <c r="B25" s="18" t="s">
        <v>6</v>
      </c>
      <c r="C25" s="34">
        <v>0.18149999999999999</v>
      </c>
      <c r="E25" s="18" t="s">
        <v>69</v>
      </c>
      <c r="F25" s="17">
        <v>0.11240287552630707</v>
      </c>
    </row>
    <row r="27" spans="2:8" x14ac:dyDescent="0.2">
      <c r="H27" t="s">
        <v>72</v>
      </c>
    </row>
    <row r="28" spans="2:8" x14ac:dyDescent="0.2">
      <c r="B28" s="21" t="s">
        <v>70</v>
      </c>
      <c r="C28" s="13"/>
      <c r="D28" s="18">
        <f>C21*F24-C22*EXP(-C24*C23)*F25</f>
        <v>1.0920618628155694</v>
      </c>
      <c r="H28" t="str">
        <f ca="1">_xlfn.FORMULATEXT(D28)</f>
        <v>=C21*F24-C22*EXP(-C24*C23)*F25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7139-CF9F-4464-88BB-509AE00696A6}">
  <dimension ref="A1:DW44"/>
  <sheetViews>
    <sheetView tabSelected="1" topLeftCell="A31" zoomScale="172" zoomScaleNormal="172" workbookViewId="0">
      <selection activeCell="CK9" sqref="CK9"/>
    </sheetView>
  </sheetViews>
  <sheetFormatPr defaultRowHeight="14.25" x14ac:dyDescent="0.2"/>
  <sheetData>
    <row r="1" spans="1:127" x14ac:dyDescent="0.2">
      <c r="A1" t="s">
        <v>56</v>
      </c>
      <c r="B1">
        <v>351.23</v>
      </c>
      <c r="D1" t="s">
        <v>48</v>
      </c>
      <c r="E1">
        <v>0</v>
      </c>
      <c r="F1" s="12">
        <f>E1+$B$4</f>
        <v>1E-3</v>
      </c>
      <c r="G1" s="12">
        <f>F1+$B$4</f>
        <v>2E-3</v>
      </c>
      <c r="H1" s="12">
        <f t="shared" ref="H1:BS1" si="0">G1+$B$4</f>
        <v>3.0000000000000001E-3</v>
      </c>
      <c r="I1" s="12">
        <f t="shared" si="0"/>
        <v>4.0000000000000001E-3</v>
      </c>
      <c r="J1" s="12">
        <f t="shared" si="0"/>
        <v>5.0000000000000001E-3</v>
      </c>
      <c r="K1" s="12">
        <f t="shared" si="0"/>
        <v>6.0000000000000001E-3</v>
      </c>
      <c r="L1" s="12">
        <f t="shared" si="0"/>
        <v>7.0000000000000001E-3</v>
      </c>
      <c r="M1" s="12">
        <f t="shared" si="0"/>
        <v>8.0000000000000002E-3</v>
      </c>
      <c r="N1" s="12">
        <f t="shared" si="0"/>
        <v>9.0000000000000011E-3</v>
      </c>
      <c r="O1" s="12">
        <f t="shared" si="0"/>
        <v>1.0000000000000002E-2</v>
      </c>
      <c r="P1" s="12">
        <f t="shared" si="0"/>
        <v>1.1000000000000003E-2</v>
      </c>
      <c r="Q1" s="12">
        <f t="shared" si="0"/>
        <v>1.2000000000000004E-2</v>
      </c>
      <c r="R1" s="12">
        <f t="shared" si="0"/>
        <v>1.3000000000000005E-2</v>
      </c>
      <c r="S1" s="12">
        <f t="shared" si="0"/>
        <v>1.4000000000000005E-2</v>
      </c>
      <c r="T1" s="12">
        <f t="shared" si="0"/>
        <v>1.5000000000000006E-2</v>
      </c>
      <c r="U1" s="12">
        <f t="shared" si="0"/>
        <v>1.6000000000000007E-2</v>
      </c>
      <c r="V1" s="12">
        <f t="shared" si="0"/>
        <v>1.7000000000000008E-2</v>
      </c>
      <c r="W1" s="12">
        <f t="shared" si="0"/>
        <v>1.8000000000000009E-2</v>
      </c>
      <c r="X1" s="12">
        <f t="shared" si="0"/>
        <v>1.900000000000001E-2</v>
      </c>
      <c r="Y1" s="12">
        <f t="shared" si="0"/>
        <v>2.0000000000000011E-2</v>
      </c>
      <c r="Z1" s="12">
        <f t="shared" si="0"/>
        <v>2.1000000000000012E-2</v>
      </c>
      <c r="AA1" s="12">
        <f t="shared" si="0"/>
        <v>2.2000000000000013E-2</v>
      </c>
      <c r="AB1" s="12">
        <f t="shared" si="0"/>
        <v>2.3000000000000013E-2</v>
      </c>
      <c r="AC1" s="12">
        <f t="shared" si="0"/>
        <v>2.4000000000000014E-2</v>
      </c>
      <c r="AD1" s="12">
        <f t="shared" si="0"/>
        <v>2.5000000000000015E-2</v>
      </c>
      <c r="AE1" s="12">
        <f t="shared" si="0"/>
        <v>2.6000000000000016E-2</v>
      </c>
      <c r="AF1" s="12">
        <f t="shared" si="0"/>
        <v>2.7000000000000017E-2</v>
      </c>
      <c r="AG1" s="12">
        <f t="shared" si="0"/>
        <v>2.8000000000000018E-2</v>
      </c>
      <c r="AH1" s="12">
        <f t="shared" si="0"/>
        <v>2.9000000000000019E-2</v>
      </c>
      <c r="AI1" s="12">
        <f t="shared" si="0"/>
        <v>3.000000000000002E-2</v>
      </c>
      <c r="AJ1" s="12">
        <f t="shared" si="0"/>
        <v>3.1000000000000021E-2</v>
      </c>
      <c r="AK1" s="12">
        <f t="shared" si="0"/>
        <v>3.2000000000000021E-2</v>
      </c>
      <c r="AL1" s="12">
        <f t="shared" si="0"/>
        <v>3.3000000000000022E-2</v>
      </c>
      <c r="AM1" s="12">
        <f t="shared" si="0"/>
        <v>3.4000000000000023E-2</v>
      </c>
      <c r="AN1" s="12">
        <f t="shared" si="0"/>
        <v>3.5000000000000024E-2</v>
      </c>
      <c r="AO1" s="12">
        <f t="shared" si="0"/>
        <v>3.6000000000000025E-2</v>
      </c>
      <c r="AP1" s="12">
        <f t="shared" si="0"/>
        <v>3.7000000000000026E-2</v>
      </c>
      <c r="AQ1" s="12">
        <f t="shared" si="0"/>
        <v>3.8000000000000027E-2</v>
      </c>
      <c r="AR1" s="12">
        <f t="shared" si="0"/>
        <v>3.9000000000000028E-2</v>
      </c>
      <c r="AS1" s="12">
        <f t="shared" si="0"/>
        <v>4.0000000000000029E-2</v>
      </c>
      <c r="AT1" s="12">
        <f t="shared" si="0"/>
        <v>4.1000000000000029E-2</v>
      </c>
      <c r="AU1" s="12">
        <f t="shared" si="0"/>
        <v>4.200000000000003E-2</v>
      </c>
      <c r="AV1" s="12">
        <f t="shared" si="0"/>
        <v>4.3000000000000031E-2</v>
      </c>
      <c r="AW1" s="12">
        <f t="shared" si="0"/>
        <v>4.4000000000000032E-2</v>
      </c>
      <c r="AX1" s="12">
        <f t="shared" si="0"/>
        <v>4.5000000000000033E-2</v>
      </c>
      <c r="AY1" s="12">
        <f t="shared" si="0"/>
        <v>4.6000000000000034E-2</v>
      </c>
      <c r="AZ1" s="12">
        <f t="shared" si="0"/>
        <v>4.7000000000000035E-2</v>
      </c>
      <c r="BA1" s="12">
        <f t="shared" si="0"/>
        <v>4.8000000000000036E-2</v>
      </c>
      <c r="BB1" s="12">
        <f t="shared" si="0"/>
        <v>4.9000000000000037E-2</v>
      </c>
      <c r="BC1" s="12">
        <f t="shared" si="0"/>
        <v>5.0000000000000037E-2</v>
      </c>
      <c r="BD1" s="12">
        <f t="shared" si="0"/>
        <v>5.1000000000000038E-2</v>
      </c>
      <c r="BE1" s="12">
        <f t="shared" si="0"/>
        <v>5.2000000000000039E-2</v>
      </c>
      <c r="BF1" s="12">
        <f t="shared" si="0"/>
        <v>5.300000000000004E-2</v>
      </c>
      <c r="BG1" s="12">
        <f t="shared" si="0"/>
        <v>5.4000000000000041E-2</v>
      </c>
      <c r="BH1" s="12">
        <f t="shared" si="0"/>
        <v>5.5000000000000042E-2</v>
      </c>
      <c r="BI1" s="12">
        <f t="shared" si="0"/>
        <v>5.6000000000000043E-2</v>
      </c>
      <c r="BJ1" s="12">
        <f t="shared" si="0"/>
        <v>5.7000000000000044E-2</v>
      </c>
      <c r="BK1" s="12">
        <f t="shared" si="0"/>
        <v>5.8000000000000045E-2</v>
      </c>
      <c r="BL1" s="12">
        <f t="shared" si="0"/>
        <v>5.9000000000000045E-2</v>
      </c>
      <c r="BM1" s="12">
        <f t="shared" si="0"/>
        <v>6.0000000000000046E-2</v>
      </c>
      <c r="BN1" s="12">
        <f t="shared" si="0"/>
        <v>6.1000000000000047E-2</v>
      </c>
      <c r="BO1" s="12">
        <f t="shared" si="0"/>
        <v>6.2000000000000048E-2</v>
      </c>
      <c r="BP1" s="12">
        <f t="shared" si="0"/>
        <v>6.3000000000000042E-2</v>
      </c>
      <c r="BQ1" s="12">
        <f t="shared" si="0"/>
        <v>6.4000000000000043E-2</v>
      </c>
      <c r="BR1" s="12">
        <f t="shared" si="0"/>
        <v>6.5000000000000044E-2</v>
      </c>
      <c r="BS1" s="12">
        <f t="shared" si="0"/>
        <v>6.6000000000000045E-2</v>
      </c>
      <c r="BT1" s="12">
        <f t="shared" ref="BT1:CJ1" si="1">BS1+$B$4</f>
        <v>6.7000000000000046E-2</v>
      </c>
      <c r="BU1" s="12">
        <f t="shared" si="1"/>
        <v>6.8000000000000047E-2</v>
      </c>
      <c r="BV1" s="12">
        <f t="shared" si="1"/>
        <v>6.9000000000000047E-2</v>
      </c>
      <c r="BW1" s="12">
        <f t="shared" si="1"/>
        <v>7.0000000000000048E-2</v>
      </c>
      <c r="BX1" s="12">
        <f t="shared" si="1"/>
        <v>7.1000000000000049E-2</v>
      </c>
      <c r="BY1" s="12">
        <f t="shared" si="1"/>
        <v>7.200000000000005E-2</v>
      </c>
      <c r="BZ1" s="12">
        <f t="shared" si="1"/>
        <v>7.3000000000000051E-2</v>
      </c>
      <c r="CA1" s="12">
        <f t="shared" si="1"/>
        <v>7.4000000000000052E-2</v>
      </c>
      <c r="CB1" s="12">
        <f t="shared" si="1"/>
        <v>7.5000000000000053E-2</v>
      </c>
      <c r="CC1" s="12">
        <f t="shared" si="1"/>
        <v>7.6000000000000054E-2</v>
      </c>
      <c r="CD1" s="12">
        <f t="shared" si="1"/>
        <v>7.7000000000000055E-2</v>
      </c>
      <c r="CE1" s="12">
        <f t="shared" si="1"/>
        <v>7.8000000000000055E-2</v>
      </c>
      <c r="CF1" s="12">
        <f t="shared" si="1"/>
        <v>7.9000000000000056E-2</v>
      </c>
      <c r="CG1" s="12">
        <f t="shared" si="1"/>
        <v>8.0000000000000057E-2</v>
      </c>
      <c r="CH1" s="12">
        <f t="shared" si="1"/>
        <v>8.1000000000000058E-2</v>
      </c>
      <c r="CI1" s="12">
        <f t="shared" si="1"/>
        <v>8.2000000000000059E-2</v>
      </c>
      <c r="CJ1" s="12">
        <f t="shared" si="1"/>
        <v>8.300000000000006E-2</v>
      </c>
      <c r="CK1" t="s">
        <v>57</v>
      </c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</row>
    <row r="2" spans="1:127" x14ac:dyDescent="0.2">
      <c r="A2" t="s">
        <v>49</v>
      </c>
      <c r="B2">
        <v>0.31900000000000001</v>
      </c>
      <c r="D2" t="s">
        <v>50</v>
      </c>
      <c r="E2">
        <v>351.23</v>
      </c>
      <c r="F2">
        <f ca="1">E2*EXP(($B$2-0.5*$B$3^2)*$B$4+$B$3*_xlfn.NORM.INV(RAND(),0,SQRT($B$4)))</f>
        <v>350.05127259321875</v>
      </c>
      <c r="G2">
        <f t="shared" ref="G2:BR2" ca="1" si="2">F2*EXP(($B$2-0.5*$B$3^2)*$B$4+$B$3*_xlfn.NORM.INV(RAND(),0,SQRT($B$4)))</f>
        <v>350.25205951190833</v>
      </c>
      <c r="H2">
        <f t="shared" ca="1" si="2"/>
        <v>348.96080307708331</v>
      </c>
      <c r="I2">
        <f t="shared" ca="1" si="2"/>
        <v>352.05335213050984</v>
      </c>
      <c r="J2">
        <f t="shared" ca="1" si="2"/>
        <v>349.85600489194763</v>
      </c>
      <c r="K2">
        <f t="shared" ca="1" si="2"/>
        <v>350.24971994091788</v>
      </c>
      <c r="L2">
        <f t="shared" ca="1" si="2"/>
        <v>350.62938025644661</v>
      </c>
      <c r="M2">
        <f t="shared" ca="1" si="2"/>
        <v>351.15264753927499</v>
      </c>
      <c r="N2">
        <f t="shared" ca="1" si="2"/>
        <v>349.33612887431133</v>
      </c>
      <c r="O2">
        <f t="shared" ca="1" si="2"/>
        <v>350.59615781031209</v>
      </c>
      <c r="P2">
        <f t="shared" ca="1" si="2"/>
        <v>348.9991162629849</v>
      </c>
      <c r="Q2">
        <f t="shared" ca="1" si="2"/>
        <v>351.34384679153504</v>
      </c>
      <c r="R2">
        <f t="shared" ca="1" si="2"/>
        <v>354.15217033362029</v>
      </c>
      <c r="S2">
        <f t="shared" ca="1" si="2"/>
        <v>352.8196433216354</v>
      </c>
      <c r="T2">
        <f t="shared" ca="1" si="2"/>
        <v>348.6416040452591</v>
      </c>
      <c r="U2">
        <f t="shared" ca="1" si="2"/>
        <v>346.58776092279192</v>
      </c>
      <c r="V2">
        <f t="shared" ca="1" si="2"/>
        <v>343.86469297923458</v>
      </c>
      <c r="W2">
        <f t="shared" ca="1" si="2"/>
        <v>345.56293870382171</v>
      </c>
      <c r="X2">
        <f t="shared" ca="1" si="2"/>
        <v>342.73495586523353</v>
      </c>
      <c r="Y2">
        <f t="shared" ca="1" si="2"/>
        <v>345.09606571794114</v>
      </c>
      <c r="Z2">
        <f t="shared" ca="1" si="2"/>
        <v>344.46978157777261</v>
      </c>
      <c r="AA2">
        <f t="shared" ca="1" si="2"/>
        <v>341.62357224392991</v>
      </c>
      <c r="AB2">
        <f t="shared" ca="1" si="2"/>
        <v>341.07063709083008</v>
      </c>
      <c r="AC2">
        <f t="shared" ca="1" si="2"/>
        <v>338.60754782687286</v>
      </c>
      <c r="AD2">
        <f t="shared" ca="1" si="2"/>
        <v>336.57075512698469</v>
      </c>
      <c r="AE2">
        <f t="shared" ca="1" si="2"/>
        <v>336.10267527238778</v>
      </c>
      <c r="AF2">
        <f t="shared" ca="1" si="2"/>
        <v>336.11168274750747</v>
      </c>
      <c r="AG2">
        <f t="shared" ca="1" si="2"/>
        <v>335.70310851082132</v>
      </c>
      <c r="AH2">
        <f t="shared" ca="1" si="2"/>
        <v>336.82373124892229</v>
      </c>
      <c r="AI2">
        <f t="shared" ca="1" si="2"/>
        <v>335.54130643385093</v>
      </c>
      <c r="AJ2">
        <f t="shared" ca="1" si="2"/>
        <v>332.46438436033378</v>
      </c>
      <c r="AK2">
        <f t="shared" ca="1" si="2"/>
        <v>333.27306250600287</v>
      </c>
      <c r="AL2">
        <f t="shared" ca="1" si="2"/>
        <v>334.5777492283421</v>
      </c>
      <c r="AM2">
        <f t="shared" ca="1" si="2"/>
        <v>337.98899943381451</v>
      </c>
      <c r="AN2">
        <f t="shared" ca="1" si="2"/>
        <v>338.96333851709682</v>
      </c>
      <c r="AO2">
        <f t="shared" ca="1" si="2"/>
        <v>340.65375752698651</v>
      </c>
      <c r="AP2">
        <f t="shared" ca="1" si="2"/>
        <v>341.35150669954919</v>
      </c>
      <c r="AQ2">
        <f t="shared" ca="1" si="2"/>
        <v>339.85180193857752</v>
      </c>
      <c r="AR2">
        <f t="shared" ca="1" si="2"/>
        <v>337.63796779829011</v>
      </c>
      <c r="AS2">
        <f t="shared" ca="1" si="2"/>
        <v>339.34713351490274</v>
      </c>
      <c r="AT2">
        <f t="shared" ca="1" si="2"/>
        <v>336.73461304811718</v>
      </c>
      <c r="AU2">
        <f t="shared" ca="1" si="2"/>
        <v>335.22377026503051</v>
      </c>
      <c r="AV2">
        <f t="shared" ca="1" si="2"/>
        <v>334.49660670310402</v>
      </c>
      <c r="AW2">
        <f t="shared" ca="1" si="2"/>
        <v>332.48836438846496</v>
      </c>
      <c r="AX2">
        <f t="shared" ca="1" si="2"/>
        <v>332.68949028544824</v>
      </c>
      <c r="AY2">
        <f t="shared" ca="1" si="2"/>
        <v>329.52033364314008</v>
      </c>
      <c r="AZ2">
        <f t="shared" ca="1" si="2"/>
        <v>329.49907822282285</v>
      </c>
      <c r="BA2">
        <f t="shared" ca="1" si="2"/>
        <v>332.11790822037716</v>
      </c>
      <c r="BB2">
        <f t="shared" ca="1" si="2"/>
        <v>329.70437809892297</v>
      </c>
      <c r="BC2">
        <f t="shared" ca="1" si="2"/>
        <v>328.20867149768685</v>
      </c>
      <c r="BD2">
        <f t="shared" ca="1" si="2"/>
        <v>325.02870590597371</v>
      </c>
      <c r="BE2">
        <f t="shared" ca="1" si="2"/>
        <v>324.971159377758</v>
      </c>
      <c r="BF2">
        <f t="shared" ca="1" si="2"/>
        <v>323.1674842420382</v>
      </c>
      <c r="BG2">
        <f t="shared" ca="1" si="2"/>
        <v>323.59914051540778</v>
      </c>
      <c r="BH2">
        <f t="shared" ca="1" si="2"/>
        <v>325.04837165604749</v>
      </c>
      <c r="BI2">
        <f t="shared" ca="1" si="2"/>
        <v>325.01380237083782</v>
      </c>
      <c r="BJ2">
        <f t="shared" ca="1" si="2"/>
        <v>327.59058586694164</v>
      </c>
      <c r="BK2">
        <f t="shared" ca="1" si="2"/>
        <v>327.03039274705407</v>
      </c>
      <c r="BL2">
        <f t="shared" ca="1" si="2"/>
        <v>325.98108693338139</v>
      </c>
      <c r="BM2">
        <f t="shared" ca="1" si="2"/>
        <v>325.65119433417232</v>
      </c>
      <c r="BN2">
        <f t="shared" ca="1" si="2"/>
        <v>323.06500719003299</v>
      </c>
      <c r="BO2">
        <f t="shared" ca="1" si="2"/>
        <v>323.46169986128712</v>
      </c>
      <c r="BP2">
        <f t="shared" ca="1" si="2"/>
        <v>323.49216896403226</v>
      </c>
      <c r="BQ2">
        <f t="shared" ca="1" si="2"/>
        <v>321.4494697161719</v>
      </c>
      <c r="BR2">
        <f t="shared" ca="1" si="2"/>
        <v>321.82606547202801</v>
      </c>
      <c r="BS2">
        <f t="shared" ref="BS2:CJ2" ca="1" si="3">BR2*EXP(($B$2-0.5*$B$3^2)*$B$4+$B$3*_xlfn.NORM.INV(RAND(),0,SQRT($B$4)))</f>
        <v>320.83583180098742</v>
      </c>
      <c r="BT2">
        <f t="shared" ca="1" si="3"/>
        <v>319.3644768297828</v>
      </c>
      <c r="BU2">
        <f t="shared" ca="1" si="3"/>
        <v>319.89679771479967</v>
      </c>
      <c r="BV2">
        <f t="shared" ca="1" si="3"/>
        <v>322.50933921351435</v>
      </c>
      <c r="BW2">
        <f t="shared" ca="1" si="3"/>
        <v>320.41946236678615</v>
      </c>
      <c r="BX2">
        <f t="shared" ca="1" si="3"/>
        <v>320.24766666831903</v>
      </c>
      <c r="BY2">
        <f t="shared" ca="1" si="3"/>
        <v>321.31093927293642</v>
      </c>
      <c r="BZ2">
        <f t="shared" ca="1" si="3"/>
        <v>317.1172092656505</v>
      </c>
      <c r="CA2">
        <f t="shared" ca="1" si="3"/>
        <v>317.5191146544426</v>
      </c>
      <c r="CB2">
        <f t="shared" ca="1" si="3"/>
        <v>314.68670269305176</v>
      </c>
      <c r="CC2">
        <f t="shared" ca="1" si="3"/>
        <v>316.07166309138245</v>
      </c>
      <c r="CD2">
        <f t="shared" ca="1" si="3"/>
        <v>319.15382439691115</v>
      </c>
      <c r="CE2">
        <f t="shared" ca="1" si="3"/>
        <v>318.49944496145997</v>
      </c>
      <c r="CF2">
        <f t="shared" ca="1" si="3"/>
        <v>316.65495847327526</v>
      </c>
      <c r="CG2">
        <f t="shared" ca="1" si="3"/>
        <v>314.1517001904968</v>
      </c>
      <c r="CH2">
        <f t="shared" ca="1" si="3"/>
        <v>310.24718334021179</v>
      </c>
      <c r="CI2">
        <f t="shared" ca="1" si="3"/>
        <v>312.19409711734727</v>
      </c>
      <c r="CJ2">
        <f t="shared" ca="1" si="3"/>
        <v>309.38221867709382</v>
      </c>
      <c r="CK2">
        <f t="shared" ref="CK2:CK9" ca="1" si="4">MAX(CJ2-$CJ$11,0)</f>
        <v>0</v>
      </c>
    </row>
    <row r="3" spans="1:127" x14ac:dyDescent="0.2">
      <c r="A3" t="s">
        <v>43</v>
      </c>
      <c r="B3">
        <v>0.18160000000000001</v>
      </c>
      <c r="E3">
        <v>351.23</v>
      </c>
      <c r="F3">
        <f t="shared" ref="F3:BQ3" ca="1" si="5">E3*EXP(($B$2-0.5*$B$3^2)*$B$4+$B$3*_xlfn.NORM.INV(RAND(),0,SQRT($B$4)))</f>
        <v>354.21215168276291</v>
      </c>
      <c r="G3">
        <f t="shared" ca="1" si="5"/>
        <v>357.62152293151968</v>
      </c>
      <c r="H3">
        <f t="shared" ca="1" si="5"/>
        <v>352.29902455560932</v>
      </c>
      <c r="I3">
        <f t="shared" ca="1" si="5"/>
        <v>349.49735530589891</v>
      </c>
      <c r="J3">
        <f t="shared" ca="1" si="5"/>
        <v>350.2321597183664</v>
      </c>
      <c r="K3">
        <f t="shared" ca="1" si="5"/>
        <v>349.96531689797081</v>
      </c>
      <c r="L3">
        <f t="shared" ca="1" si="5"/>
        <v>350.95458076007208</v>
      </c>
      <c r="M3">
        <f t="shared" ca="1" si="5"/>
        <v>352.88083218071262</v>
      </c>
      <c r="N3">
        <f t="shared" ca="1" si="5"/>
        <v>352.08051486093814</v>
      </c>
      <c r="O3">
        <f t="shared" ca="1" si="5"/>
        <v>352.28987003766622</v>
      </c>
      <c r="P3">
        <f t="shared" ca="1" si="5"/>
        <v>354.25072861492885</v>
      </c>
      <c r="Q3">
        <f t="shared" ca="1" si="5"/>
        <v>357.02134184614846</v>
      </c>
      <c r="R3">
        <f t="shared" ca="1" si="5"/>
        <v>355.53931560584999</v>
      </c>
      <c r="S3">
        <f t="shared" ca="1" si="5"/>
        <v>354.31342285224434</v>
      </c>
      <c r="T3">
        <f t="shared" ca="1" si="5"/>
        <v>354.38641914531667</v>
      </c>
      <c r="U3">
        <f t="shared" ca="1" si="5"/>
        <v>356.73526330944742</v>
      </c>
      <c r="V3">
        <f t="shared" ca="1" si="5"/>
        <v>352.73841765498048</v>
      </c>
      <c r="W3">
        <f t="shared" ca="1" si="5"/>
        <v>355.06008599773304</v>
      </c>
      <c r="X3">
        <f t="shared" ca="1" si="5"/>
        <v>353.22654998050945</v>
      </c>
      <c r="Y3">
        <f t="shared" ca="1" si="5"/>
        <v>352.02763912994436</v>
      </c>
      <c r="Z3">
        <f t="shared" ca="1" si="5"/>
        <v>353.76388955938586</v>
      </c>
      <c r="AA3">
        <f t="shared" ca="1" si="5"/>
        <v>350.48675052515767</v>
      </c>
      <c r="AB3">
        <f t="shared" ca="1" si="5"/>
        <v>347.37604985102337</v>
      </c>
      <c r="AC3">
        <f t="shared" ca="1" si="5"/>
        <v>348.24837039416423</v>
      </c>
      <c r="AD3">
        <f t="shared" ca="1" si="5"/>
        <v>350.53853533883915</v>
      </c>
      <c r="AE3">
        <f t="shared" ca="1" si="5"/>
        <v>351.52191496110845</v>
      </c>
      <c r="AF3">
        <f t="shared" ca="1" si="5"/>
        <v>349.64195734748841</v>
      </c>
      <c r="AG3">
        <f t="shared" ca="1" si="5"/>
        <v>349.08380265446914</v>
      </c>
      <c r="AH3">
        <f t="shared" ca="1" si="5"/>
        <v>348.73300565348535</v>
      </c>
      <c r="AI3">
        <f t="shared" ca="1" si="5"/>
        <v>348.01301978440097</v>
      </c>
      <c r="AJ3">
        <f t="shared" ca="1" si="5"/>
        <v>349.46091239901727</v>
      </c>
      <c r="AK3">
        <f t="shared" ca="1" si="5"/>
        <v>349.33490480037801</v>
      </c>
      <c r="AL3">
        <f t="shared" ca="1" si="5"/>
        <v>351.34458354498884</v>
      </c>
      <c r="AM3">
        <f t="shared" ca="1" si="5"/>
        <v>353.42710169994359</v>
      </c>
      <c r="AN3">
        <f t="shared" ca="1" si="5"/>
        <v>354.60707655824041</v>
      </c>
      <c r="AO3">
        <f t="shared" ca="1" si="5"/>
        <v>352.37128336458744</v>
      </c>
      <c r="AP3">
        <f t="shared" ca="1" si="5"/>
        <v>353.01742760549945</v>
      </c>
      <c r="AQ3">
        <f t="shared" ca="1" si="5"/>
        <v>351.96120480261499</v>
      </c>
      <c r="AR3">
        <f t="shared" ca="1" si="5"/>
        <v>352.03763408508001</v>
      </c>
      <c r="AS3">
        <f t="shared" ca="1" si="5"/>
        <v>355.45958049286429</v>
      </c>
      <c r="AT3">
        <f t="shared" ca="1" si="5"/>
        <v>356.1776894104907</v>
      </c>
      <c r="AU3">
        <f t="shared" ca="1" si="5"/>
        <v>359.47010457285995</v>
      </c>
      <c r="AV3">
        <f t="shared" ca="1" si="5"/>
        <v>359.17718700679632</v>
      </c>
      <c r="AW3">
        <f t="shared" ca="1" si="5"/>
        <v>361.17048337461586</v>
      </c>
      <c r="AX3">
        <f t="shared" ca="1" si="5"/>
        <v>361.21784814370693</v>
      </c>
      <c r="AY3">
        <f t="shared" ca="1" si="5"/>
        <v>362.89304023242903</v>
      </c>
      <c r="AZ3">
        <f t="shared" ca="1" si="5"/>
        <v>363.96912323154095</v>
      </c>
      <c r="BA3">
        <f t="shared" ca="1" si="5"/>
        <v>361.14702402888548</v>
      </c>
      <c r="BB3">
        <f t="shared" ca="1" si="5"/>
        <v>359.69981354949192</v>
      </c>
      <c r="BC3">
        <f t="shared" ca="1" si="5"/>
        <v>361.97553931395595</v>
      </c>
      <c r="BD3">
        <f t="shared" ca="1" si="5"/>
        <v>361.86732798441216</v>
      </c>
      <c r="BE3">
        <f t="shared" ca="1" si="5"/>
        <v>360.00448963681532</v>
      </c>
      <c r="BF3">
        <f t="shared" ca="1" si="5"/>
        <v>363.12352599512809</v>
      </c>
      <c r="BG3">
        <f t="shared" ca="1" si="5"/>
        <v>363.05286798466062</v>
      </c>
      <c r="BH3">
        <f t="shared" ca="1" si="5"/>
        <v>359.73801273555836</v>
      </c>
      <c r="BI3">
        <f t="shared" ca="1" si="5"/>
        <v>359.35798119191952</v>
      </c>
      <c r="BJ3">
        <f t="shared" ca="1" si="5"/>
        <v>364.34975047976644</v>
      </c>
      <c r="BK3">
        <f t="shared" ca="1" si="5"/>
        <v>365.89426878236162</v>
      </c>
      <c r="BL3">
        <f t="shared" ca="1" si="5"/>
        <v>366.86395394778896</v>
      </c>
      <c r="BM3">
        <f t="shared" ca="1" si="5"/>
        <v>367.19469022978245</v>
      </c>
      <c r="BN3">
        <f t="shared" ca="1" si="5"/>
        <v>366.4797570171325</v>
      </c>
      <c r="BO3">
        <f t="shared" ca="1" si="5"/>
        <v>370.23110120258826</v>
      </c>
      <c r="BP3">
        <f t="shared" ca="1" si="5"/>
        <v>367.82010810198318</v>
      </c>
      <c r="BQ3">
        <f t="shared" ca="1" si="5"/>
        <v>367.10481328018892</v>
      </c>
      <c r="BR3">
        <f t="shared" ref="BR3:CJ3" ca="1" si="6">BQ3*EXP(($B$2-0.5*$B$3^2)*$B$4+$B$3*_xlfn.NORM.INV(RAND(),0,SQRT($B$4)))</f>
        <v>370.91751809751889</v>
      </c>
      <c r="BS3">
        <f t="shared" ca="1" si="6"/>
        <v>372.04135931248618</v>
      </c>
      <c r="BT3">
        <f t="shared" ca="1" si="6"/>
        <v>372.51601108082605</v>
      </c>
      <c r="BU3">
        <f t="shared" ca="1" si="6"/>
        <v>373.08685449493811</v>
      </c>
      <c r="BV3">
        <f t="shared" ca="1" si="6"/>
        <v>376.05058822759929</v>
      </c>
      <c r="BW3">
        <f t="shared" ca="1" si="6"/>
        <v>380.41828303811303</v>
      </c>
      <c r="BX3">
        <f t="shared" ca="1" si="6"/>
        <v>377.00433861983561</v>
      </c>
      <c r="BY3">
        <f t="shared" ca="1" si="6"/>
        <v>375.14442124690794</v>
      </c>
      <c r="BZ3">
        <f t="shared" ca="1" si="6"/>
        <v>376.03782831917363</v>
      </c>
      <c r="CA3">
        <f t="shared" ca="1" si="6"/>
        <v>376.48929767070001</v>
      </c>
      <c r="CB3">
        <f t="shared" ca="1" si="6"/>
        <v>378.56080741237395</v>
      </c>
      <c r="CC3">
        <f t="shared" ca="1" si="6"/>
        <v>380.21429797399122</v>
      </c>
      <c r="CD3">
        <f t="shared" ca="1" si="6"/>
        <v>382.96251830590126</v>
      </c>
      <c r="CE3">
        <f t="shared" ca="1" si="6"/>
        <v>383.89568837801426</v>
      </c>
      <c r="CF3">
        <f t="shared" ca="1" si="6"/>
        <v>385.03391553849508</v>
      </c>
      <c r="CG3">
        <f t="shared" ca="1" si="6"/>
        <v>382.92376256272479</v>
      </c>
      <c r="CH3">
        <f t="shared" ca="1" si="6"/>
        <v>384.93319852764512</v>
      </c>
      <c r="CI3">
        <f t="shared" ca="1" si="6"/>
        <v>386.34612133346934</v>
      </c>
      <c r="CJ3">
        <f t="shared" ca="1" si="6"/>
        <v>382.74027979579347</v>
      </c>
      <c r="CK3">
        <f t="shared" ca="1" si="4"/>
        <v>7.7402797957934695</v>
      </c>
    </row>
    <row r="4" spans="1:127" x14ac:dyDescent="0.2">
      <c r="A4" t="s">
        <v>51</v>
      </c>
      <c r="B4" s="12">
        <v>1E-3</v>
      </c>
      <c r="E4">
        <v>351.23</v>
      </c>
      <c r="F4">
        <f t="shared" ref="F4:BQ4" ca="1" si="7">E4*EXP(($B$2-0.5*$B$3^2)*$B$4+$B$3*_xlfn.NORM.INV(RAND(),0,SQRT($B$4)))</f>
        <v>353.9622497904212</v>
      </c>
      <c r="G4">
        <f t="shared" ca="1" si="7"/>
        <v>350.71827428976616</v>
      </c>
      <c r="H4">
        <f t="shared" ca="1" si="7"/>
        <v>351.43280366706637</v>
      </c>
      <c r="I4">
        <f t="shared" ca="1" si="7"/>
        <v>354.0556227376369</v>
      </c>
      <c r="J4">
        <f t="shared" ca="1" si="7"/>
        <v>350.69227515895665</v>
      </c>
      <c r="K4">
        <f t="shared" ca="1" si="7"/>
        <v>351.21675879442495</v>
      </c>
      <c r="L4">
        <f t="shared" ca="1" si="7"/>
        <v>352.86488890431156</v>
      </c>
      <c r="M4">
        <f t="shared" ca="1" si="7"/>
        <v>355.08529692167679</v>
      </c>
      <c r="N4">
        <f t="shared" ca="1" si="7"/>
        <v>356.89900931283404</v>
      </c>
      <c r="O4">
        <f t="shared" ca="1" si="7"/>
        <v>363.27273362514416</v>
      </c>
      <c r="P4">
        <f t="shared" ca="1" si="7"/>
        <v>362.29849316860191</v>
      </c>
      <c r="Q4">
        <f t="shared" ca="1" si="7"/>
        <v>359.36451756496263</v>
      </c>
      <c r="R4">
        <f t="shared" ca="1" si="7"/>
        <v>354.58610663049211</v>
      </c>
      <c r="S4">
        <f t="shared" ca="1" si="7"/>
        <v>354.29165771953097</v>
      </c>
      <c r="T4">
        <f t="shared" ca="1" si="7"/>
        <v>357.74785780070931</v>
      </c>
      <c r="U4">
        <f t="shared" ca="1" si="7"/>
        <v>357.33277754859859</v>
      </c>
      <c r="V4">
        <f t="shared" ca="1" si="7"/>
        <v>358.99839189911478</v>
      </c>
      <c r="W4">
        <f t="shared" ca="1" si="7"/>
        <v>360.45806973886044</v>
      </c>
      <c r="X4">
        <f t="shared" ca="1" si="7"/>
        <v>357.47659578357707</v>
      </c>
      <c r="Y4">
        <f t="shared" ca="1" si="7"/>
        <v>359.57032123323802</v>
      </c>
      <c r="Z4">
        <f t="shared" ca="1" si="7"/>
        <v>359.19846610204087</v>
      </c>
      <c r="AA4">
        <f t="shared" ca="1" si="7"/>
        <v>360.2551992645499</v>
      </c>
      <c r="AB4">
        <f t="shared" ca="1" si="7"/>
        <v>359.64060487052626</v>
      </c>
      <c r="AC4">
        <f t="shared" ca="1" si="7"/>
        <v>361.69513694189203</v>
      </c>
      <c r="AD4">
        <f t="shared" ca="1" si="7"/>
        <v>358.77063812985506</v>
      </c>
      <c r="AE4">
        <f t="shared" ca="1" si="7"/>
        <v>358.71699098430219</v>
      </c>
      <c r="AF4">
        <f t="shared" ca="1" si="7"/>
        <v>358.95109414467925</v>
      </c>
      <c r="AG4">
        <f t="shared" ca="1" si="7"/>
        <v>359.18342351200369</v>
      </c>
      <c r="AH4">
        <f t="shared" ca="1" si="7"/>
        <v>359.83376209085554</v>
      </c>
      <c r="AI4">
        <f t="shared" ca="1" si="7"/>
        <v>361.82740530187891</v>
      </c>
      <c r="AJ4">
        <f t="shared" ca="1" si="7"/>
        <v>364.00400199675613</v>
      </c>
      <c r="AK4">
        <f t="shared" ca="1" si="7"/>
        <v>364.36242797084799</v>
      </c>
      <c r="AL4">
        <f t="shared" ca="1" si="7"/>
        <v>363.48010145035312</v>
      </c>
      <c r="AM4">
        <f t="shared" ca="1" si="7"/>
        <v>359.44456865903999</v>
      </c>
      <c r="AN4">
        <f t="shared" ca="1" si="7"/>
        <v>359.56550184015271</v>
      </c>
      <c r="AO4">
        <f t="shared" ca="1" si="7"/>
        <v>360.73586591928819</v>
      </c>
      <c r="AP4">
        <f t="shared" ca="1" si="7"/>
        <v>360.79045395317422</v>
      </c>
      <c r="AQ4">
        <f t="shared" ca="1" si="7"/>
        <v>361.8870426234547</v>
      </c>
      <c r="AR4">
        <f t="shared" ca="1" si="7"/>
        <v>363.16966829384961</v>
      </c>
      <c r="AS4">
        <f t="shared" ca="1" si="7"/>
        <v>360.94312401761135</v>
      </c>
      <c r="AT4">
        <f t="shared" ca="1" si="7"/>
        <v>358.16012015241898</v>
      </c>
      <c r="AU4">
        <f t="shared" ca="1" si="7"/>
        <v>359.03659365116346</v>
      </c>
      <c r="AV4">
        <f t="shared" ca="1" si="7"/>
        <v>358.66562593039487</v>
      </c>
      <c r="AW4">
        <f t="shared" ca="1" si="7"/>
        <v>358.37286738294836</v>
      </c>
      <c r="AX4">
        <f t="shared" ca="1" si="7"/>
        <v>356.93534932930606</v>
      </c>
      <c r="AY4">
        <f t="shared" ca="1" si="7"/>
        <v>357.62000435559634</v>
      </c>
      <c r="AZ4">
        <f t="shared" ca="1" si="7"/>
        <v>355.73733901979961</v>
      </c>
      <c r="BA4">
        <f t="shared" ca="1" si="7"/>
        <v>357.15706666654859</v>
      </c>
      <c r="BB4">
        <f t="shared" ca="1" si="7"/>
        <v>356.05233712579133</v>
      </c>
      <c r="BC4">
        <f t="shared" ca="1" si="7"/>
        <v>354.54632001698491</v>
      </c>
      <c r="BD4">
        <f t="shared" ca="1" si="7"/>
        <v>353.46384752698333</v>
      </c>
      <c r="BE4">
        <f t="shared" ca="1" si="7"/>
        <v>353.7101577532498</v>
      </c>
      <c r="BF4">
        <f t="shared" ca="1" si="7"/>
        <v>351.33060207774497</v>
      </c>
      <c r="BG4">
        <f t="shared" ca="1" si="7"/>
        <v>352.89247753179387</v>
      </c>
      <c r="BH4">
        <f t="shared" ca="1" si="7"/>
        <v>351.82973302125686</v>
      </c>
      <c r="BI4">
        <f t="shared" ca="1" si="7"/>
        <v>349.48010335789991</v>
      </c>
      <c r="BJ4">
        <f t="shared" ca="1" si="7"/>
        <v>347.84292956456903</v>
      </c>
      <c r="BK4">
        <f t="shared" ca="1" si="7"/>
        <v>344.11901759864958</v>
      </c>
      <c r="BL4">
        <f t="shared" ca="1" si="7"/>
        <v>344.96174069567326</v>
      </c>
      <c r="BM4">
        <f t="shared" ca="1" si="7"/>
        <v>342.71042830341986</v>
      </c>
      <c r="BN4">
        <f t="shared" ca="1" si="7"/>
        <v>342.16628709784641</v>
      </c>
      <c r="BO4">
        <f t="shared" ca="1" si="7"/>
        <v>345.73807299238706</v>
      </c>
      <c r="BP4">
        <f t="shared" ca="1" si="7"/>
        <v>347.02134606953769</v>
      </c>
      <c r="BQ4">
        <f t="shared" ca="1" si="7"/>
        <v>349.40136736795006</v>
      </c>
      <c r="BR4">
        <f t="shared" ref="BR4:CJ4" ca="1" si="8">BQ4*EXP(($B$2-0.5*$B$3^2)*$B$4+$B$3*_xlfn.NORM.INV(RAND(),0,SQRT($B$4)))</f>
        <v>348.61787989038191</v>
      </c>
      <c r="BS4">
        <f t="shared" ca="1" si="8"/>
        <v>347.672345919105</v>
      </c>
      <c r="BT4">
        <f t="shared" ca="1" si="8"/>
        <v>346.78595016447707</v>
      </c>
      <c r="BU4">
        <f t="shared" ca="1" si="8"/>
        <v>348.0625047378249</v>
      </c>
      <c r="BV4">
        <f t="shared" ca="1" si="8"/>
        <v>343.2650725030594</v>
      </c>
      <c r="BW4">
        <f t="shared" ca="1" si="8"/>
        <v>346.51908289403116</v>
      </c>
      <c r="BX4">
        <f t="shared" ca="1" si="8"/>
        <v>348.88558630147662</v>
      </c>
      <c r="BY4">
        <f t="shared" ca="1" si="8"/>
        <v>347.93063298936619</v>
      </c>
      <c r="BZ4">
        <f t="shared" ca="1" si="8"/>
        <v>343.92595590657601</v>
      </c>
      <c r="CA4">
        <f t="shared" ca="1" si="8"/>
        <v>342.15873479520457</v>
      </c>
      <c r="CB4">
        <f t="shared" ca="1" si="8"/>
        <v>343.60514521092585</v>
      </c>
      <c r="CC4">
        <f t="shared" ca="1" si="8"/>
        <v>344.61467034607676</v>
      </c>
      <c r="CD4">
        <f t="shared" ca="1" si="8"/>
        <v>342.26059446457225</v>
      </c>
      <c r="CE4">
        <f t="shared" ca="1" si="8"/>
        <v>344.50047648098609</v>
      </c>
      <c r="CF4">
        <f t="shared" ca="1" si="8"/>
        <v>343.62214033455786</v>
      </c>
      <c r="CG4">
        <f t="shared" ca="1" si="8"/>
        <v>341.05461656862286</v>
      </c>
      <c r="CH4">
        <f t="shared" ca="1" si="8"/>
        <v>336.60864156328694</v>
      </c>
      <c r="CI4">
        <f t="shared" ca="1" si="8"/>
        <v>334.10388899701036</v>
      </c>
      <c r="CJ4">
        <f t="shared" ca="1" si="8"/>
        <v>333.31627465344263</v>
      </c>
      <c r="CK4">
        <f t="shared" ca="1" si="4"/>
        <v>0</v>
      </c>
    </row>
    <row r="5" spans="1:127" x14ac:dyDescent="0.2">
      <c r="E5">
        <v>351.23</v>
      </c>
      <c r="F5">
        <f t="shared" ref="F5:BQ5" ca="1" si="9">E5*EXP(($B$2-0.5*$B$3^2)*$B$4+$B$3*_xlfn.NORM.INV(RAND(),0,SQRT($B$4)))</f>
        <v>353.49293692512333</v>
      </c>
      <c r="G5">
        <f t="shared" ca="1" si="9"/>
        <v>355.14092336851115</v>
      </c>
      <c r="H5">
        <f t="shared" ca="1" si="9"/>
        <v>352.82832324733585</v>
      </c>
      <c r="I5">
        <f t="shared" ca="1" si="9"/>
        <v>355.70897955440995</v>
      </c>
      <c r="J5">
        <f t="shared" ca="1" si="9"/>
        <v>354.98572270478405</v>
      </c>
      <c r="K5">
        <f t="shared" ca="1" si="9"/>
        <v>353.856707886621</v>
      </c>
      <c r="L5">
        <f t="shared" ca="1" si="9"/>
        <v>356.30636310304629</v>
      </c>
      <c r="M5">
        <f t="shared" ca="1" si="9"/>
        <v>356.52202762743048</v>
      </c>
      <c r="N5">
        <f t="shared" ca="1" si="9"/>
        <v>356.52916372492825</v>
      </c>
      <c r="O5">
        <f t="shared" ca="1" si="9"/>
        <v>358.9339385475983</v>
      </c>
      <c r="P5">
        <f t="shared" ca="1" si="9"/>
        <v>359.96513332533237</v>
      </c>
      <c r="Q5">
        <f t="shared" ca="1" si="9"/>
        <v>355.68554620663861</v>
      </c>
      <c r="R5">
        <f t="shared" ca="1" si="9"/>
        <v>350.74549189281583</v>
      </c>
      <c r="S5">
        <f t="shared" ca="1" si="9"/>
        <v>351.64412799332166</v>
      </c>
      <c r="T5">
        <f t="shared" ca="1" si="9"/>
        <v>350.59412037624105</v>
      </c>
      <c r="U5">
        <f t="shared" ca="1" si="9"/>
        <v>352.19017473849442</v>
      </c>
      <c r="V5">
        <f t="shared" ca="1" si="9"/>
        <v>349.05471754656162</v>
      </c>
      <c r="W5">
        <f t="shared" ca="1" si="9"/>
        <v>347.76904304947334</v>
      </c>
      <c r="X5">
        <f t="shared" ca="1" si="9"/>
        <v>346.85131452198499</v>
      </c>
      <c r="Y5">
        <f t="shared" ca="1" si="9"/>
        <v>346.56804154359509</v>
      </c>
      <c r="Z5">
        <f t="shared" ca="1" si="9"/>
        <v>348.92432212065415</v>
      </c>
      <c r="AA5">
        <f t="shared" ca="1" si="9"/>
        <v>352.19964542781923</v>
      </c>
      <c r="AB5">
        <f t="shared" ca="1" si="9"/>
        <v>350.94881087675157</v>
      </c>
      <c r="AC5">
        <f t="shared" ca="1" si="9"/>
        <v>350.26058777149069</v>
      </c>
      <c r="AD5">
        <f t="shared" ca="1" si="9"/>
        <v>350.80117964276866</v>
      </c>
      <c r="AE5">
        <f t="shared" ca="1" si="9"/>
        <v>352.48155471875418</v>
      </c>
      <c r="AF5">
        <f t="shared" ca="1" si="9"/>
        <v>353.00181542037825</v>
      </c>
      <c r="AG5">
        <f t="shared" ca="1" si="9"/>
        <v>355.20849417442037</v>
      </c>
      <c r="AH5">
        <f t="shared" ca="1" si="9"/>
        <v>356.96879559506101</v>
      </c>
      <c r="AI5">
        <f t="shared" ca="1" si="9"/>
        <v>351.53813803067192</v>
      </c>
      <c r="AJ5">
        <f t="shared" ca="1" si="9"/>
        <v>352.25332773068794</v>
      </c>
      <c r="AK5">
        <f t="shared" ca="1" si="9"/>
        <v>353.61013427792381</v>
      </c>
      <c r="AL5">
        <f t="shared" ca="1" si="9"/>
        <v>350.66030816599243</v>
      </c>
      <c r="AM5">
        <f t="shared" ca="1" si="9"/>
        <v>348.90812824780278</v>
      </c>
      <c r="AN5">
        <f t="shared" ca="1" si="9"/>
        <v>350.24975708484118</v>
      </c>
      <c r="AO5">
        <f t="shared" ca="1" si="9"/>
        <v>352.4537795633629</v>
      </c>
      <c r="AP5">
        <f t="shared" ca="1" si="9"/>
        <v>352.64012607024864</v>
      </c>
      <c r="AQ5">
        <f t="shared" ca="1" si="9"/>
        <v>349.98274180406156</v>
      </c>
      <c r="AR5">
        <f t="shared" ca="1" si="9"/>
        <v>350.49710647087841</v>
      </c>
      <c r="AS5">
        <f t="shared" ca="1" si="9"/>
        <v>347.01179885292237</v>
      </c>
      <c r="AT5">
        <f t="shared" ca="1" si="9"/>
        <v>347.64657011392131</v>
      </c>
      <c r="AU5">
        <f t="shared" ca="1" si="9"/>
        <v>347.74759835819401</v>
      </c>
      <c r="AV5">
        <f t="shared" ca="1" si="9"/>
        <v>348.57002709448057</v>
      </c>
      <c r="AW5">
        <f t="shared" ca="1" si="9"/>
        <v>348.50937073087465</v>
      </c>
      <c r="AX5">
        <f t="shared" ca="1" si="9"/>
        <v>347.44720782285174</v>
      </c>
      <c r="AY5">
        <f t="shared" ca="1" si="9"/>
        <v>347.05254824198016</v>
      </c>
      <c r="AZ5">
        <f t="shared" ca="1" si="9"/>
        <v>349.03983728679526</v>
      </c>
      <c r="BA5">
        <f t="shared" ca="1" si="9"/>
        <v>351.65525881257634</v>
      </c>
      <c r="BB5">
        <f t="shared" ca="1" si="9"/>
        <v>352.42269409449352</v>
      </c>
      <c r="BC5">
        <f t="shared" ca="1" si="9"/>
        <v>355.07867874132791</v>
      </c>
      <c r="BD5">
        <f t="shared" ca="1" si="9"/>
        <v>354.20447806833573</v>
      </c>
      <c r="BE5">
        <f t="shared" ca="1" si="9"/>
        <v>354.84441472576839</v>
      </c>
      <c r="BF5">
        <f t="shared" ca="1" si="9"/>
        <v>354.39791465679235</v>
      </c>
      <c r="BG5">
        <f t="shared" ca="1" si="9"/>
        <v>354.56722931242473</v>
      </c>
      <c r="BH5">
        <f t="shared" ca="1" si="9"/>
        <v>356.79458174903408</v>
      </c>
      <c r="BI5">
        <f t="shared" ca="1" si="9"/>
        <v>357.94637903409586</v>
      </c>
      <c r="BJ5">
        <f t="shared" ca="1" si="9"/>
        <v>360.15809531951163</v>
      </c>
      <c r="BK5">
        <f t="shared" ca="1" si="9"/>
        <v>360.51028759493641</v>
      </c>
      <c r="BL5">
        <f t="shared" ca="1" si="9"/>
        <v>360.23027417034768</v>
      </c>
      <c r="BM5">
        <f t="shared" ca="1" si="9"/>
        <v>361.93331702093781</v>
      </c>
      <c r="BN5">
        <f t="shared" ca="1" si="9"/>
        <v>361.6494705462315</v>
      </c>
      <c r="BO5">
        <f t="shared" ca="1" si="9"/>
        <v>362.83284194488942</v>
      </c>
      <c r="BP5">
        <f t="shared" ca="1" si="9"/>
        <v>363.70214781069433</v>
      </c>
      <c r="BQ5">
        <f t="shared" ca="1" si="9"/>
        <v>364.80010429225882</v>
      </c>
      <c r="BR5">
        <f t="shared" ref="BR5:CJ5" ca="1" si="10">BQ5*EXP(($B$2-0.5*$B$3^2)*$B$4+$B$3*_xlfn.NORM.INV(RAND(),0,SQRT($B$4)))</f>
        <v>363.17031486185186</v>
      </c>
      <c r="BS5">
        <f t="shared" ca="1" si="10"/>
        <v>360.90975744745054</v>
      </c>
      <c r="BT5">
        <f t="shared" ca="1" si="10"/>
        <v>360.55949045341561</v>
      </c>
      <c r="BU5">
        <f t="shared" ca="1" si="10"/>
        <v>360.95300346419316</v>
      </c>
      <c r="BV5">
        <f t="shared" ca="1" si="10"/>
        <v>363.51382628506269</v>
      </c>
      <c r="BW5">
        <f t="shared" ca="1" si="10"/>
        <v>364.34343005242084</v>
      </c>
      <c r="BX5">
        <f t="shared" ca="1" si="10"/>
        <v>362.57705093103908</v>
      </c>
      <c r="BY5">
        <f t="shared" ca="1" si="10"/>
        <v>369.0804029054201</v>
      </c>
      <c r="BZ5">
        <f t="shared" ca="1" si="10"/>
        <v>371.25184673808218</v>
      </c>
      <c r="CA5">
        <f t="shared" ca="1" si="10"/>
        <v>365.70172049380147</v>
      </c>
      <c r="CB5">
        <f t="shared" ca="1" si="10"/>
        <v>367.16247174726647</v>
      </c>
      <c r="CC5">
        <f t="shared" ca="1" si="10"/>
        <v>366.36642899574389</v>
      </c>
      <c r="CD5">
        <f t="shared" ca="1" si="10"/>
        <v>366.88452260944734</v>
      </c>
      <c r="CE5">
        <f t="shared" ca="1" si="10"/>
        <v>369.45062362381782</v>
      </c>
      <c r="CF5">
        <f t="shared" ca="1" si="10"/>
        <v>369.18888270197027</v>
      </c>
      <c r="CG5">
        <f t="shared" ca="1" si="10"/>
        <v>370.95455230438262</v>
      </c>
      <c r="CH5">
        <f t="shared" ca="1" si="10"/>
        <v>369.28920040110506</v>
      </c>
      <c r="CI5">
        <f t="shared" ca="1" si="10"/>
        <v>369.20384985746489</v>
      </c>
      <c r="CJ5">
        <f t="shared" ca="1" si="10"/>
        <v>368.57852094951085</v>
      </c>
      <c r="CK5">
        <f t="shared" ca="1" si="4"/>
        <v>0</v>
      </c>
    </row>
    <row r="6" spans="1:127" x14ac:dyDescent="0.2">
      <c r="A6" t="s">
        <v>55</v>
      </c>
      <c r="B6" s="12">
        <f>1/12</f>
        <v>8.3333333333333329E-2</v>
      </c>
      <c r="E6">
        <v>351.23</v>
      </c>
      <c r="F6">
        <f t="shared" ref="F6:BQ6" ca="1" si="11">E6*EXP(($B$2-0.5*$B$3^2)*$B$4+$B$3*_xlfn.NORM.INV(RAND(),0,SQRT($B$4)))</f>
        <v>349.15869586505107</v>
      </c>
      <c r="G6">
        <f t="shared" ca="1" si="11"/>
        <v>348.78103594086161</v>
      </c>
      <c r="H6">
        <f t="shared" ca="1" si="11"/>
        <v>349.07174307206338</v>
      </c>
      <c r="I6">
        <f t="shared" ca="1" si="11"/>
        <v>344.66229910315519</v>
      </c>
      <c r="J6">
        <f t="shared" ca="1" si="11"/>
        <v>346.35714949281385</v>
      </c>
      <c r="K6">
        <f t="shared" ca="1" si="11"/>
        <v>345.57657140323835</v>
      </c>
      <c r="L6">
        <f t="shared" ca="1" si="11"/>
        <v>347.14813914174948</v>
      </c>
      <c r="M6">
        <f t="shared" ca="1" si="11"/>
        <v>348.77835286389859</v>
      </c>
      <c r="N6">
        <f t="shared" ca="1" si="11"/>
        <v>347.23467604231934</v>
      </c>
      <c r="O6">
        <f t="shared" ca="1" si="11"/>
        <v>352.80993349793636</v>
      </c>
      <c r="P6">
        <f t="shared" ca="1" si="11"/>
        <v>353.58919091866744</v>
      </c>
      <c r="Q6">
        <f t="shared" ca="1" si="11"/>
        <v>355.99873936199526</v>
      </c>
      <c r="R6">
        <f t="shared" ca="1" si="11"/>
        <v>356.06587849418787</v>
      </c>
      <c r="S6">
        <f t="shared" ca="1" si="11"/>
        <v>357.81797932267648</v>
      </c>
      <c r="T6">
        <f t="shared" ca="1" si="11"/>
        <v>358.47566714670688</v>
      </c>
      <c r="U6">
        <f t="shared" ca="1" si="11"/>
        <v>364.75750005189798</v>
      </c>
      <c r="V6">
        <f t="shared" ca="1" si="11"/>
        <v>364.54880848130443</v>
      </c>
      <c r="W6">
        <f t="shared" ca="1" si="11"/>
        <v>362.84126014861459</v>
      </c>
      <c r="X6">
        <f t="shared" ca="1" si="11"/>
        <v>364.88568796926478</v>
      </c>
      <c r="Y6">
        <f t="shared" ca="1" si="11"/>
        <v>365.3591949643598</v>
      </c>
      <c r="Z6">
        <f t="shared" ca="1" si="11"/>
        <v>367.85791827434809</v>
      </c>
      <c r="AA6">
        <f t="shared" ca="1" si="11"/>
        <v>369.98407362756126</v>
      </c>
      <c r="AB6">
        <f t="shared" ca="1" si="11"/>
        <v>367.95740961170333</v>
      </c>
      <c r="AC6">
        <f t="shared" ca="1" si="11"/>
        <v>364.73199853201061</v>
      </c>
      <c r="AD6">
        <f t="shared" ca="1" si="11"/>
        <v>364.35126055660862</v>
      </c>
      <c r="AE6">
        <f t="shared" ca="1" si="11"/>
        <v>364.64807272678757</v>
      </c>
      <c r="AF6">
        <f t="shared" ca="1" si="11"/>
        <v>363.25775489582054</v>
      </c>
      <c r="AG6">
        <f t="shared" ca="1" si="11"/>
        <v>361.28702930069051</v>
      </c>
      <c r="AH6">
        <f t="shared" ca="1" si="11"/>
        <v>361.91748816528406</v>
      </c>
      <c r="AI6">
        <f t="shared" ca="1" si="11"/>
        <v>360.17428623164892</v>
      </c>
      <c r="AJ6">
        <f t="shared" ca="1" si="11"/>
        <v>358.48686420871184</v>
      </c>
      <c r="AK6">
        <f t="shared" ca="1" si="11"/>
        <v>357.06683681467354</v>
      </c>
      <c r="AL6">
        <f t="shared" ca="1" si="11"/>
        <v>360.3747264997923</v>
      </c>
      <c r="AM6">
        <f t="shared" ca="1" si="11"/>
        <v>361.36111688306829</v>
      </c>
      <c r="AN6">
        <f t="shared" ca="1" si="11"/>
        <v>365.41255983005385</v>
      </c>
      <c r="AO6">
        <f t="shared" ca="1" si="11"/>
        <v>365.98809812860611</v>
      </c>
      <c r="AP6">
        <f t="shared" ca="1" si="11"/>
        <v>370.10840467654526</v>
      </c>
      <c r="AQ6">
        <f t="shared" ca="1" si="11"/>
        <v>369.79740479266002</v>
      </c>
      <c r="AR6">
        <f t="shared" ca="1" si="11"/>
        <v>370.05656082158896</v>
      </c>
      <c r="AS6">
        <f t="shared" ca="1" si="11"/>
        <v>368.44898250127778</v>
      </c>
      <c r="AT6">
        <f t="shared" ca="1" si="11"/>
        <v>368.08534240769757</v>
      </c>
      <c r="AU6">
        <f t="shared" ca="1" si="11"/>
        <v>366.7317900782536</v>
      </c>
      <c r="AV6">
        <f t="shared" ca="1" si="11"/>
        <v>367.82627674927903</v>
      </c>
      <c r="AW6">
        <f t="shared" ca="1" si="11"/>
        <v>366.19291144499806</v>
      </c>
      <c r="AX6">
        <f t="shared" ca="1" si="11"/>
        <v>365.28948333039239</v>
      </c>
      <c r="AY6">
        <f t="shared" ca="1" si="11"/>
        <v>365.84434586392797</v>
      </c>
      <c r="AZ6">
        <f t="shared" ca="1" si="11"/>
        <v>366.20961126534064</v>
      </c>
      <c r="BA6">
        <f t="shared" ca="1" si="11"/>
        <v>364.73876766782183</v>
      </c>
      <c r="BB6">
        <f t="shared" ca="1" si="11"/>
        <v>364.00251422463123</v>
      </c>
      <c r="BC6">
        <f t="shared" ca="1" si="11"/>
        <v>364.88486952463421</v>
      </c>
      <c r="BD6">
        <f t="shared" ca="1" si="11"/>
        <v>363.14634875086239</v>
      </c>
      <c r="BE6">
        <f t="shared" ca="1" si="11"/>
        <v>363.22037887464074</v>
      </c>
      <c r="BF6">
        <f t="shared" ca="1" si="11"/>
        <v>361.61562041215353</v>
      </c>
      <c r="BG6">
        <f t="shared" ca="1" si="11"/>
        <v>361.89550298770774</v>
      </c>
      <c r="BH6">
        <f t="shared" ca="1" si="11"/>
        <v>360.73582865577805</v>
      </c>
      <c r="BI6">
        <f t="shared" ca="1" si="11"/>
        <v>364.1933161778918</v>
      </c>
      <c r="BJ6">
        <f t="shared" ca="1" si="11"/>
        <v>362.5905107642493</v>
      </c>
      <c r="BK6">
        <f t="shared" ca="1" si="11"/>
        <v>358.61243526492103</v>
      </c>
      <c r="BL6">
        <f t="shared" ca="1" si="11"/>
        <v>357.16560831227753</v>
      </c>
      <c r="BM6">
        <f t="shared" ca="1" si="11"/>
        <v>358.0631632817587</v>
      </c>
      <c r="BN6">
        <f t="shared" ca="1" si="11"/>
        <v>356.83358730015607</v>
      </c>
      <c r="BO6">
        <f t="shared" ca="1" si="11"/>
        <v>355.3613260060086</v>
      </c>
      <c r="BP6">
        <f t="shared" ca="1" si="11"/>
        <v>354.49617281091781</v>
      </c>
      <c r="BQ6">
        <f t="shared" ca="1" si="11"/>
        <v>355.18455317942795</v>
      </c>
      <c r="BR6">
        <f t="shared" ref="BR6:CJ6" ca="1" si="12">BQ6*EXP(($B$2-0.5*$B$3^2)*$B$4+$B$3*_xlfn.NORM.INV(RAND(),0,SQRT($B$4)))</f>
        <v>352.64191880451466</v>
      </c>
      <c r="BS6">
        <f t="shared" ca="1" si="12"/>
        <v>355.57375833206606</v>
      </c>
      <c r="BT6">
        <f t="shared" ca="1" si="12"/>
        <v>355.67220065301603</v>
      </c>
      <c r="BU6">
        <f t="shared" ca="1" si="12"/>
        <v>356.99542277122765</v>
      </c>
      <c r="BV6">
        <f t="shared" ca="1" si="12"/>
        <v>359.81177427874775</v>
      </c>
      <c r="BW6">
        <f t="shared" ca="1" si="12"/>
        <v>361.22410604118801</v>
      </c>
      <c r="BX6">
        <f t="shared" ca="1" si="12"/>
        <v>361.20892612526541</v>
      </c>
      <c r="BY6">
        <f t="shared" ca="1" si="12"/>
        <v>359.48212605649286</v>
      </c>
      <c r="BZ6">
        <f t="shared" ca="1" si="12"/>
        <v>357.95508400880703</v>
      </c>
      <c r="CA6">
        <f t="shared" ca="1" si="12"/>
        <v>358.0511632939444</v>
      </c>
      <c r="CB6">
        <f t="shared" ca="1" si="12"/>
        <v>360.2454584713816</v>
      </c>
      <c r="CC6">
        <f t="shared" ca="1" si="12"/>
        <v>361.10560557193872</v>
      </c>
      <c r="CD6">
        <f t="shared" ca="1" si="12"/>
        <v>358.79046559347421</v>
      </c>
      <c r="CE6">
        <f t="shared" ca="1" si="12"/>
        <v>363.55389408827591</v>
      </c>
      <c r="CF6">
        <f t="shared" ca="1" si="12"/>
        <v>363.85374107264533</v>
      </c>
      <c r="CG6">
        <f t="shared" ca="1" si="12"/>
        <v>362.63792680279767</v>
      </c>
      <c r="CH6">
        <f t="shared" ca="1" si="12"/>
        <v>360.5389217835563</v>
      </c>
      <c r="CI6">
        <f t="shared" ca="1" si="12"/>
        <v>363.52375696051899</v>
      </c>
      <c r="CJ6">
        <f t="shared" ca="1" si="12"/>
        <v>361.85759022751506</v>
      </c>
      <c r="CK6">
        <f t="shared" ca="1" si="4"/>
        <v>0</v>
      </c>
    </row>
    <row r="7" spans="1:127" x14ac:dyDescent="0.2">
      <c r="E7">
        <v>351.23</v>
      </c>
      <c r="F7">
        <f t="shared" ref="F7:BQ7" ca="1" si="13">E7*EXP(($B$2-0.5*$B$3^2)*$B$4+$B$3*_xlfn.NORM.INV(RAND(),0,SQRT($B$4)))</f>
        <v>348.81260829413674</v>
      </c>
      <c r="G7">
        <f t="shared" ca="1" si="13"/>
        <v>347.86431354542378</v>
      </c>
      <c r="H7">
        <f t="shared" ca="1" si="13"/>
        <v>348.18533657166608</v>
      </c>
      <c r="I7">
        <f t="shared" ca="1" si="13"/>
        <v>349.76752639284888</v>
      </c>
      <c r="J7">
        <f t="shared" ca="1" si="13"/>
        <v>350.16575169131755</v>
      </c>
      <c r="K7">
        <f t="shared" ca="1" si="13"/>
        <v>352.08345626100959</v>
      </c>
      <c r="L7">
        <f t="shared" ca="1" si="13"/>
        <v>352.79292965369655</v>
      </c>
      <c r="M7">
        <f t="shared" ca="1" si="13"/>
        <v>349.90708291777628</v>
      </c>
      <c r="N7">
        <f t="shared" ca="1" si="13"/>
        <v>348.38812004015648</v>
      </c>
      <c r="O7">
        <f t="shared" ca="1" si="13"/>
        <v>345.33097337470389</v>
      </c>
      <c r="P7">
        <f t="shared" ca="1" si="13"/>
        <v>345.89108420380893</v>
      </c>
      <c r="Q7">
        <f t="shared" ca="1" si="13"/>
        <v>345.11879145030736</v>
      </c>
      <c r="R7">
        <f t="shared" ca="1" si="13"/>
        <v>346.52904082541693</v>
      </c>
      <c r="S7">
        <f t="shared" ca="1" si="13"/>
        <v>346.3348577406876</v>
      </c>
      <c r="T7">
        <f t="shared" ca="1" si="13"/>
        <v>345.96142607349657</v>
      </c>
      <c r="U7">
        <f t="shared" ca="1" si="13"/>
        <v>345.57505311770007</v>
      </c>
      <c r="V7">
        <f t="shared" ca="1" si="13"/>
        <v>343.19877935202362</v>
      </c>
      <c r="W7">
        <f t="shared" ca="1" si="13"/>
        <v>344.49480754994812</v>
      </c>
      <c r="X7">
        <f t="shared" ca="1" si="13"/>
        <v>343.30071968546019</v>
      </c>
      <c r="Y7">
        <f t="shared" ca="1" si="13"/>
        <v>341.12133640299049</v>
      </c>
      <c r="Z7">
        <f t="shared" ca="1" si="13"/>
        <v>341.52088101319237</v>
      </c>
      <c r="AA7">
        <f t="shared" ca="1" si="13"/>
        <v>345.16817935366652</v>
      </c>
      <c r="AB7">
        <f t="shared" ca="1" si="13"/>
        <v>344.46803521818322</v>
      </c>
      <c r="AC7">
        <f t="shared" ca="1" si="13"/>
        <v>343.25010756843443</v>
      </c>
      <c r="AD7">
        <f t="shared" ca="1" si="13"/>
        <v>340.88350051074019</v>
      </c>
      <c r="AE7">
        <f t="shared" ca="1" si="13"/>
        <v>342.08827181023901</v>
      </c>
      <c r="AF7">
        <f t="shared" ca="1" si="13"/>
        <v>339.6058947726948</v>
      </c>
      <c r="AG7">
        <f t="shared" ca="1" si="13"/>
        <v>340.64819242846153</v>
      </c>
      <c r="AH7">
        <f t="shared" ca="1" si="13"/>
        <v>342.53937320695815</v>
      </c>
      <c r="AI7">
        <f t="shared" ca="1" si="13"/>
        <v>342.74194942513185</v>
      </c>
      <c r="AJ7">
        <f t="shared" ca="1" si="13"/>
        <v>348.53665425265979</v>
      </c>
      <c r="AK7">
        <f t="shared" ca="1" si="13"/>
        <v>344.6277070230858</v>
      </c>
      <c r="AL7">
        <f t="shared" ca="1" si="13"/>
        <v>342.51785035979196</v>
      </c>
      <c r="AM7">
        <f t="shared" ca="1" si="13"/>
        <v>342.11325801465972</v>
      </c>
      <c r="AN7">
        <f t="shared" ca="1" si="13"/>
        <v>342.79723672707888</v>
      </c>
      <c r="AO7">
        <f t="shared" ca="1" si="13"/>
        <v>344.84195787723729</v>
      </c>
      <c r="AP7">
        <f t="shared" ca="1" si="13"/>
        <v>346.70371102506323</v>
      </c>
      <c r="AQ7">
        <f t="shared" ca="1" si="13"/>
        <v>348.09809480820195</v>
      </c>
      <c r="AR7">
        <f t="shared" ca="1" si="13"/>
        <v>349.04186301883476</v>
      </c>
      <c r="AS7">
        <f t="shared" ca="1" si="13"/>
        <v>348.59199438543396</v>
      </c>
      <c r="AT7">
        <f t="shared" ca="1" si="13"/>
        <v>348.07469720676329</v>
      </c>
      <c r="AU7">
        <f t="shared" ca="1" si="13"/>
        <v>348.68414636997056</v>
      </c>
      <c r="AV7">
        <f t="shared" ca="1" si="13"/>
        <v>350.33033330460648</v>
      </c>
      <c r="AW7">
        <f t="shared" ca="1" si="13"/>
        <v>349.55504313706865</v>
      </c>
      <c r="AX7">
        <f t="shared" ca="1" si="13"/>
        <v>347.68404833293886</v>
      </c>
      <c r="AY7">
        <f t="shared" ca="1" si="13"/>
        <v>350.32032501478199</v>
      </c>
      <c r="AZ7">
        <f t="shared" ca="1" si="13"/>
        <v>350.78433570212076</v>
      </c>
      <c r="BA7">
        <f t="shared" ca="1" si="13"/>
        <v>348.95187763778893</v>
      </c>
      <c r="BB7">
        <f t="shared" ca="1" si="13"/>
        <v>350.40258576421604</v>
      </c>
      <c r="BC7">
        <f t="shared" ca="1" si="13"/>
        <v>350.81909899942042</v>
      </c>
      <c r="BD7">
        <f t="shared" ca="1" si="13"/>
        <v>351.9617298065528</v>
      </c>
      <c r="BE7">
        <f t="shared" ca="1" si="13"/>
        <v>353.35377386306146</v>
      </c>
      <c r="BF7">
        <f t="shared" ca="1" si="13"/>
        <v>354.6179773609806</v>
      </c>
      <c r="BG7">
        <f t="shared" ca="1" si="13"/>
        <v>352.55994504267653</v>
      </c>
      <c r="BH7">
        <f t="shared" ca="1" si="13"/>
        <v>351.37183318823315</v>
      </c>
      <c r="BI7">
        <f t="shared" ca="1" si="13"/>
        <v>352.1391813518681</v>
      </c>
      <c r="BJ7">
        <f t="shared" ca="1" si="13"/>
        <v>357.23369594405887</v>
      </c>
      <c r="BK7">
        <f t="shared" ca="1" si="13"/>
        <v>354.48341250619796</v>
      </c>
      <c r="BL7">
        <f t="shared" ca="1" si="13"/>
        <v>354.65015413249142</v>
      </c>
      <c r="BM7">
        <f t="shared" ca="1" si="13"/>
        <v>357.68659355097452</v>
      </c>
      <c r="BN7">
        <f t="shared" ca="1" si="13"/>
        <v>357.16403117235819</v>
      </c>
      <c r="BO7">
        <f t="shared" ca="1" si="13"/>
        <v>356.17126916450684</v>
      </c>
      <c r="BP7">
        <f t="shared" ca="1" si="13"/>
        <v>355.52109165908684</v>
      </c>
      <c r="BQ7">
        <f t="shared" ca="1" si="13"/>
        <v>356.72992937982684</v>
      </c>
      <c r="BR7">
        <f t="shared" ref="BR7:CJ7" ca="1" si="14">BQ7*EXP(($B$2-0.5*$B$3^2)*$B$4+$B$3*_xlfn.NORM.INV(RAND(),0,SQRT($B$4)))</f>
        <v>360.89656937803039</v>
      </c>
      <c r="BS7">
        <f t="shared" ca="1" si="14"/>
        <v>362.13654513856932</v>
      </c>
      <c r="BT7">
        <f t="shared" ca="1" si="14"/>
        <v>363.57682795197297</v>
      </c>
      <c r="BU7">
        <f t="shared" ca="1" si="14"/>
        <v>360.34508943250967</v>
      </c>
      <c r="BV7">
        <f t="shared" ca="1" si="14"/>
        <v>362.69477650023128</v>
      </c>
      <c r="BW7">
        <f t="shared" ca="1" si="14"/>
        <v>362.4421170017111</v>
      </c>
      <c r="BX7">
        <f t="shared" ca="1" si="14"/>
        <v>361.80020011975364</v>
      </c>
      <c r="BY7">
        <f t="shared" ca="1" si="14"/>
        <v>359.87270512440335</v>
      </c>
      <c r="BZ7">
        <f t="shared" ca="1" si="14"/>
        <v>357.39880351864156</v>
      </c>
      <c r="CA7">
        <f t="shared" ca="1" si="14"/>
        <v>357.80025074550144</v>
      </c>
      <c r="CB7">
        <f t="shared" ca="1" si="14"/>
        <v>358.37951295902519</v>
      </c>
      <c r="CC7">
        <f t="shared" ca="1" si="14"/>
        <v>358.12553891837183</v>
      </c>
      <c r="CD7">
        <f t="shared" ca="1" si="14"/>
        <v>362.73144518749865</v>
      </c>
      <c r="CE7">
        <f t="shared" ca="1" si="14"/>
        <v>362.77787864210819</v>
      </c>
      <c r="CF7">
        <f t="shared" ca="1" si="14"/>
        <v>359.9383197885021</v>
      </c>
      <c r="CG7">
        <f t="shared" ca="1" si="14"/>
        <v>359.56523900591083</v>
      </c>
      <c r="CH7">
        <f t="shared" ca="1" si="14"/>
        <v>357.97439181127078</v>
      </c>
      <c r="CI7">
        <f t="shared" ca="1" si="14"/>
        <v>357.26152824846071</v>
      </c>
      <c r="CJ7">
        <f t="shared" ca="1" si="14"/>
        <v>354.89434074629673</v>
      </c>
      <c r="CK7">
        <f t="shared" ca="1" si="4"/>
        <v>0</v>
      </c>
    </row>
    <row r="8" spans="1:127" x14ac:dyDescent="0.2">
      <c r="E8">
        <v>351.23</v>
      </c>
      <c r="F8">
        <f t="shared" ref="F8:BQ8" ca="1" si="15">E8*EXP(($B$2-0.5*$B$3^2)*$B$4+$B$3*_xlfn.NORM.INV(RAND(),0,SQRT($B$4)))</f>
        <v>354.06094057598648</v>
      </c>
      <c r="G8">
        <f t="shared" ca="1" si="15"/>
        <v>353.15308028376808</v>
      </c>
      <c r="H8">
        <f t="shared" ca="1" si="15"/>
        <v>353.3179903161211</v>
      </c>
      <c r="I8">
        <f t="shared" ca="1" si="15"/>
        <v>349.67857401168226</v>
      </c>
      <c r="J8">
        <f t="shared" ca="1" si="15"/>
        <v>352.24465157253638</v>
      </c>
      <c r="K8">
        <f t="shared" ca="1" si="15"/>
        <v>354.73157341108981</v>
      </c>
      <c r="L8">
        <f t="shared" ca="1" si="15"/>
        <v>352.35826811453296</v>
      </c>
      <c r="M8">
        <f t="shared" ca="1" si="15"/>
        <v>355.89719184204483</v>
      </c>
      <c r="N8">
        <f t="shared" ca="1" si="15"/>
        <v>353.89623066872281</v>
      </c>
      <c r="O8">
        <f t="shared" ca="1" si="15"/>
        <v>355.71704919334786</v>
      </c>
      <c r="P8">
        <f t="shared" ca="1" si="15"/>
        <v>352.505693237782</v>
      </c>
      <c r="Q8">
        <f t="shared" ca="1" si="15"/>
        <v>353.55531609736573</v>
      </c>
      <c r="R8">
        <f t="shared" ca="1" si="15"/>
        <v>353.07703502174525</v>
      </c>
      <c r="S8">
        <f t="shared" ca="1" si="15"/>
        <v>352.16018650293262</v>
      </c>
      <c r="T8">
        <f t="shared" ca="1" si="15"/>
        <v>350.84335477690905</v>
      </c>
      <c r="U8">
        <f t="shared" ca="1" si="15"/>
        <v>353.07503256049699</v>
      </c>
      <c r="V8">
        <f t="shared" ca="1" si="15"/>
        <v>354.15271490440244</v>
      </c>
      <c r="W8">
        <f t="shared" ca="1" si="15"/>
        <v>355.24907356090034</v>
      </c>
      <c r="X8">
        <f t="shared" ca="1" si="15"/>
        <v>355.42042135107101</v>
      </c>
      <c r="Y8">
        <f t="shared" ca="1" si="15"/>
        <v>354.67417923469588</v>
      </c>
      <c r="Z8">
        <f t="shared" ca="1" si="15"/>
        <v>354.44135012412085</v>
      </c>
      <c r="AA8">
        <f t="shared" ca="1" si="15"/>
        <v>354.67466073119061</v>
      </c>
      <c r="AB8">
        <f t="shared" ca="1" si="15"/>
        <v>355.28663741012468</v>
      </c>
      <c r="AC8">
        <f t="shared" ca="1" si="15"/>
        <v>355.7911961959033</v>
      </c>
      <c r="AD8">
        <f t="shared" ca="1" si="15"/>
        <v>358.62798081338644</v>
      </c>
      <c r="AE8">
        <f t="shared" ca="1" si="15"/>
        <v>358.07184928046325</v>
      </c>
      <c r="AF8">
        <f t="shared" ca="1" si="15"/>
        <v>354.40626200100633</v>
      </c>
      <c r="AG8">
        <f t="shared" ca="1" si="15"/>
        <v>352.9451179142747</v>
      </c>
      <c r="AH8">
        <f t="shared" ca="1" si="15"/>
        <v>355.15918381248218</v>
      </c>
      <c r="AI8">
        <f t="shared" ca="1" si="15"/>
        <v>356.09164622425408</v>
      </c>
      <c r="AJ8">
        <f t="shared" ca="1" si="15"/>
        <v>357.24039343023628</v>
      </c>
      <c r="AK8">
        <f t="shared" ca="1" si="15"/>
        <v>356.50957255103452</v>
      </c>
      <c r="AL8">
        <f t="shared" ca="1" si="15"/>
        <v>356.95175058336997</v>
      </c>
      <c r="AM8">
        <f t="shared" ca="1" si="15"/>
        <v>354.71223705336973</v>
      </c>
      <c r="AN8">
        <f t="shared" ca="1" si="15"/>
        <v>353.0030986074039</v>
      </c>
      <c r="AO8">
        <f t="shared" ca="1" si="15"/>
        <v>353.98921577423499</v>
      </c>
      <c r="AP8">
        <f t="shared" ca="1" si="15"/>
        <v>356.35909491862753</v>
      </c>
      <c r="AQ8">
        <f t="shared" ca="1" si="15"/>
        <v>359.83615504820125</v>
      </c>
      <c r="AR8">
        <f t="shared" ca="1" si="15"/>
        <v>363.36865771631659</v>
      </c>
      <c r="AS8">
        <f t="shared" ca="1" si="15"/>
        <v>363.04752556143967</v>
      </c>
      <c r="AT8">
        <f t="shared" ca="1" si="15"/>
        <v>359.58089598292611</v>
      </c>
      <c r="AU8">
        <f t="shared" ca="1" si="15"/>
        <v>355.58497563114815</v>
      </c>
      <c r="AV8">
        <f t="shared" ca="1" si="15"/>
        <v>354.72890961625444</v>
      </c>
      <c r="AW8">
        <f t="shared" ca="1" si="15"/>
        <v>353.47370469462538</v>
      </c>
      <c r="AX8">
        <f t="shared" ca="1" si="15"/>
        <v>352.25566312044634</v>
      </c>
      <c r="AY8">
        <f t="shared" ca="1" si="15"/>
        <v>351.85396427207331</v>
      </c>
      <c r="AZ8">
        <f t="shared" ca="1" si="15"/>
        <v>351.12991711995244</v>
      </c>
      <c r="BA8">
        <f t="shared" ca="1" si="15"/>
        <v>352.03653757402458</v>
      </c>
      <c r="BB8">
        <f t="shared" ca="1" si="15"/>
        <v>348.99443006225596</v>
      </c>
      <c r="BC8">
        <f t="shared" ca="1" si="15"/>
        <v>349.2865007611868</v>
      </c>
      <c r="BD8">
        <f t="shared" ca="1" si="15"/>
        <v>348.36325674044423</v>
      </c>
      <c r="BE8">
        <f t="shared" ca="1" si="15"/>
        <v>348.2105204695705</v>
      </c>
      <c r="BF8">
        <f t="shared" ca="1" si="15"/>
        <v>349.06510887220622</v>
      </c>
      <c r="BG8">
        <f t="shared" ca="1" si="15"/>
        <v>350.18488131283164</v>
      </c>
      <c r="BH8">
        <f t="shared" ca="1" si="15"/>
        <v>350.16976290087945</v>
      </c>
      <c r="BI8">
        <f t="shared" ca="1" si="15"/>
        <v>348.9037884751383</v>
      </c>
      <c r="BJ8">
        <f t="shared" ca="1" si="15"/>
        <v>346.86346146465911</v>
      </c>
      <c r="BK8">
        <f t="shared" ca="1" si="15"/>
        <v>345.11912987252526</v>
      </c>
      <c r="BL8">
        <f t="shared" ca="1" si="15"/>
        <v>346.53645075164832</v>
      </c>
      <c r="BM8">
        <f t="shared" ca="1" si="15"/>
        <v>346.34600552350133</v>
      </c>
      <c r="BN8">
        <f t="shared" ca="1" si="15"/>
        <v>347.86592543453429</v>
      </c>
      <c r="BO8">
        <f t="shared" ca="1" si="15"/>
        <v>346.94267884571008</v>
      </c>
      <c r="BP8">
        <f t="shared" ca="1" si="15"/>
        <v>345.34738945050617</v>
      </c>
      <c r="BQ8">
        <f t="shared" ca="1" si="15"/>
        <v>348.52714111277407</v>
      </c>
      <c r="BR8">
        <f t="shared" ref="BR8:CI8" ca="1" si="16">BQ8*EXP(($B$2-0.5*$B$3^2)*$B$4+$B$3*_xlfn.NORM.INV(RAND(),0,SQRT($B$4)))</f>
        <v>349.53571600655232</v>
      </c>
      <c r="BS8">
        <f t="shared" ca="1" si="16"/>
        <v>349.85107955667576</v>
      </c>
      <c r="BT8">
        <f t="shared" ca="1" si="16"/>
        <v>352.05080535360543</v>
      </c>
      <c r="BU8">
        <f t="shared" ca="1" si="16"/>
        <v>350.80262931516592</v>
      </c>
      <c r="BV8">
        <f t="shared" ca="1" si="16"/>
        <v>347.83670596281166</v>
      </c>
      <c r="BW8">
        <f t="shared" ca="1" si="16"/>
        <v>347.76784165884055</v>
      </c>
      <c r="BX8">
        <f t="shared" ca="1" si="16"/>
        <v>347.92044453595742</v>
      </c>
      <c r="BY8">
        <f t="shared" ca="1" si="16"/>
        <v>346.93340785638719</v>
      </c>
      <c r="BZ8">
        <f t="shared" ca="1" si="16"/>
        <v>348.10438425600893</v>
      </c>
      <c r="CA8">
        <f t="shared" ca="1" si="16"/>
        <v>346.75118541323354</v>
      </c>
      <c r="CB8">
        <f t="shared" ca="1" si="16"/>
        <v>347.82460242277642</v>
      </c>
      <c r="CC8">
        <f t="shared" ca="1" si="16"/>
        <v>347.33512126640755</v>
      </c>
      <c r="CD8">
        <f t="shared" ca="1" si="16"/>
        <v>349.27765992936338</v>
      </c>
      <c r="CE8">
        <f t="shared" ca="1" si="16"/>
        <v>350.51189373321785</v>
      </c>
      <c r="CF8">
        <f t="shared" ca="1" si="16"/>
        <v>349.69976086431996</v>
      </c>
      <c r="CG8">
        <f t="shared" ca="1" si="16"/>
        <v>353.17702346670114</v>
      </c>
      <c r="CH8">
        <f t="shared" ca="1" si="16"/>
        <v>353.75455794492734</v>
      </c>
      <c r="CI8">
        <f t="shared" ca="1" si="16"/>
        <v>356.6868291713883</v>
      </c>
      <c r="CJ8">
        <f ca="1">CI8*EXP(($B$2-0.5*$B$3^2)*$B$4+$B$3*_xlfn.NORM.INV(RAND(),0,SQRT($B$4)))</f>
        <v>358.28766736100556</v>
      </c>
      <c r="CK8">
        <f ca="1">MAX(CJ8-$CJ$11,0)</f>
        <v>0</v>
      </c>
    </row>
    <row r="9" spans="1:127" x14ac:dyDescent="0.2">
      <c r="E9">
        <v>351.23</v>
      </c>
      <c r="F9">
        <f t="shared" ref="F9:BQ9" ca="1" si="17">E9*EXP(($B$2-0.5*$B$3^2)*$B$4+$B$3*_xlfn.NORM.INV(RAND(),0,SQRT($B$4)))</f>
        <v>349.92430170211833</v>
      </c>
      <c r="G9">
        <f t="shared" ca="1" si="17"/>
        <v>347.01148840399759</v>
      </c>
      <c r="H9">
        <f t="shared" ca="1" si="17"/>
        <v>349.10385174940274</v>
      </c>
      <c r="I9">
        <f t="shared" ca="1" si="17"/>
        <v>348.46141937354622</v>
      </c>
      <c r="J9">
        <f t="shared" ca="1" si="17"/>
        <v>347.72757553673659</v>
      </c>
      <c r="K9">
        <f t="shared" ca="1" si="17"/>
        <v>350.56408658096524</v>
      </c>
      <c r="L9">
        <f t="shared" ca="1" si="17"/>
        <v>349.1533060738011</v>
      </c>
      <c r="M9">
        <f t="shared" ca="1" si="17"/>
        <v>346.33904420132779</v>
      </c>
      <c r="N9">
        <f t="shared" ca="1" si="17"/>
        <v>344.55719519422507</v>
      </c>
      <c r="O9">
        <f t="shared" ca="1" si="17"/>
        <v>341.33652766877367</v>
      </c>
      <c r="P9">
        <f t="shared" ca="1" si="17"/>
        <v>340.52269972153846</v>
      </c>
      <c r="Q9">
        <f t="shared" ca="1" si="17"/>
        <v>339.43901519767326</v>
      </c>
      <c r="R9">
        <f t="shared" ca="1" si="17"/>
        <v>340.10437365773612</v>
      </c>
      <c r="S9">
        <f t="shared" ca="1" si="17"/>
        <v>339.02864060604514</v>
      </c>
      <c r="T9">
        <f t="shared" ca="1" si="17"/>
        <v>337.13159122902954</v>
      </c>
      <c r="U9">
        <f t="shared" ca="1" si="17"/>
        <v>337.62135450351366</v>
      </c>
      <c r="V9">
        <f t="shared" ca="1" si="17"/>
        <v>340.03776955239408</v>
      </c>
      <c r="W9">
        <f t="shared" ca="1" si="17"/>
        <v>341.92147372373546</v>
      </c>
      <c r="X9">
        <f t="shared" ca="1" si="17"/>
        <v>341.52153487168869</v>
      </c>
      <c r="Y9">
        <f t="shared" ca="1" si="17"/>
        <v>344.5997882567865</v>
      </c>
      <c r="Z9">
        <f t="shared" ca="1" si="17"/>
        <v>343.25609223224518</v>
      </c>
      <c r="AA9">
        <f t="shared" ca="1" si="17"/>
        <v>343.08140105706656</v>
      </c>
      <c r="AB9">
        <f t="shared" ca="1" si="17"/>
        <v>344.7042894624276</v>
      </c>
      <c r="AC9">
        <f t="shared" ca="1" si="17"/>
        <v>343.28695250608655</v>
      </c>
      <c r="AD9">
        <f t="shared" ca="1" si="17"/>
        <v>340.37093981616221</v>
      </c>
      <c r="AE9">
        <f t="shared" ca="1" si="17"/>
        <v>341.69442163357638</v>
      </c>
      <c r="AF9">
        <f t="shared" ca="1" si="17"/>
        <v>343.3356487276277</v>
      </c>
      <c r="AG9">
        <f t="shared" ca="1" si="17"/>
        <v>344.499147509404</v>
      </c>
      <c r="AH9">
        <f t="shared" ca="1" si="17"/>
        <v>343.59134434359106</v>
      </c>
      <c r="AI9">
        <f t="shared" ca="1" si="17"/>
        <v>344.28618433989573</v>
      </c>
      <c r="AJ9">
        <f t="shared" ca="1" si="17"/>
        <v>345.12930384326575</v>
      </c>
      <c r="AK9">
        <f t="shared" ca="1" si="17"/>
        <v>348.2341429922983</v>
      </c>
      <c r="AL9">
        <f t="shared" ca="1" si="17"/>
        <v>347.81629654865935</v>
      </c>
      <c r="AM9">
        <f t="shared" ca="1" si="17"/>
        <v>346.25785211324813</v>
      </c>
      <c r="AN9">
        <f t="shared" ca="1" si="17"/>
        <v>346.37652388604613</v>
      </c>
      <c r="AO9">
        <f t="shared" ca="1" si="17"/>
        <v>344.31378643632365</v>
      </c>
      <c r="AP9">
        <f t="shared" ca="1" si="17"/>
        <v>344.83896404531038</v>
      </c>
      <c r="AQ9">
        <f t="shared" ca="1" si="17"/>
        <v>342.37079806711677</v>
      </c>
      <c r="AR9">
        <f t="shared" ca="1" si="17"/>
        <v>341.01209763008166</v>
      </c>
      <c r="AS9">
        <f t="shared" ca="1" si="17"/>
        <v>344.17688161923985</v>
      </c>
      <c r="AT9">
        <f t="shared" ca="1" si="17"/>
        <v>344.79121975157136</v>
      </c>
      <c r="AU9">
        <f t="shared" ca="1" si="17"/>
        <v>346.51019971565063</v>
      </c>
      <c r="AV9">
        <f t="shared" ca="1" si="17"/>
        <v>350.90148916106165</v>
      </c>
      <c r="AW9">
        <f t="shared" ca="1" si="17"/>
        <v>349.95311859986538</v>
      </c>
      <c r="AX9">
        <f t="shared" ca="1" si="17"/>
        <v>351.63827146450399</v>
      </c>
      <c r="AY9">
        <f t="shared" ca="1" si="17"/>
        <v>353.89637492767685</v>
      </c>
      <c r="AZ9">
        <f t="shared" ca="1" si="17"/>
        <v>353.96822477867994</v>
      </c>
      <c r="BA9">
        <f t="shared" ca="1" si="17"/>
        <v>356.76018697080298</v>
      </c>
      <c r="BB9">
        <f t="shared" ca="1" si="17"/>
        <v>357.18594382907645</v>
      </c>
      <c r="BC9">
        <f t="shared" ca="1" si="17"/>
        <v>357.71875532189881</v>
      </c>
      <c r="BD9">
        <f t="shared" ca="1" si="17"/>
        <v>358.4710701239984</v>
      </c>
      <c r="BE9">
        <f t="shared" ca="1" si="17"/>
        <v>357.18943962252985</v>
      </c>
      <c r="BF9">
        <f t="shared" ca="1" si="17"/>
        <v>355.75882846312055</v>
      </c>
      <c r="BG9">
        <f t="shared" ca="1" si="17"/>
        <v>358.23687378717398</v>
      </c>
      <c r="BH9">
        <f t="shared" ca="1" si="17"/>
        <v>357.78602444703199</v>
      </c>
      <c r="BI9">
        <f t="shared" ca="1" si="17"/>
        <v>357.64788491053906</v>
      </c>
      <c r="BJ9">
        <f t="shared" ca="1" si="17"/>
        <v>359.98152137326724</v>
      </c>
      <c r="BK9">
        <f t="shared" ca="1" si="17"/>
        <v>361.41759251216723</v>
      </c>
      <c r="BL9">
        <f t="shared" ca="1" si="17"/>
        <v>361.36491917933938</v>
      </c>
      <c r="BM9">
        <f t="shared" ca="1" si="17"/>
        <v>362.36667966197706</v>
      </c>
      <c r="BN9">
        <f t="shared" ca="1" si="17"/>
        <v>359.59578801951261</v>
      </c>
      <c r="BO9">
        <f t="shared" ca="1" si="17"/>
        <v>358.54111829525135</v>
      </c>
      <c r="BP9">
        <f t="shared" ca="1" si="17"/>
        <v>360.81035698832341</v>
      </c>
      <c r="BQ9">
        <f t="shared" ca="1" si="17"/>
        <v>361.49993805029624</v>
      </c>
      <c r="BR9">
        <f t="shared" ref="BR9:CJ9" ca="1" si="18">BQ9*EXP(($B$2-0.5*$B$3^2)*$B$4+$B$3*_xlfn.NORM.INV(RAND(),0,SQRT($B$4)))</f>
        <v>364.97492995181261</v>
      </c>
      <c r="BS9">
        <f t="shared" ca="1" si="18"/>
        <v>362.0773349090008</v>
      </c>
      <c r="BT9">
        <f t="shared" ca="1" si="18"/>
        <v>362.08908681770879</v>
      </c>
      <c r="BU9">
        <f t="shared" ca="1" si="18"/>
        <v>364.130093722705</v>
      </c>
      <c r="BV9">
        <f t="shared" ca="1" si="18"/>
        <v>363.27011450105709</v>
      </c>
      <c r="BW9">
        <f t="shared" ca="1" si="18"/>
        <v>365.55050870931177</v>
      </c>
      <c r="BX9">
        <f t="shared" ca="1" si="18"/>
        <v>366.47522197813282</v>
      </c>
      <c r="BY9">
        <f t="shared" ca="1" si="18"/>
        <v>369.73795104986107</v>
      </c>
      <c r="BZ9">
        <f t="shared" ca="1" si="18"/>
        <v>365.46598712155026</v>
      </c>
      <c r="CA9">
        <f t="shared" ca="1" si="18"/>
        <v>366.1312136283417</v>
      </c>
      <c r="CB9">
        <f t="shared" ca="1" si="18"/>
        <v>368.7425451152501</v>
      </c>
      <c r="CC9">
        <f t="shared" ca="1" si="18"/>
        <v>369.31569205585868</v>
      </c>
      <c r="CD9">
        <f t="shared" ca="1" si="18"/>
        <v>369.11384054172447</v>
      </c>
      <c r="CE9">
        <f t="shared" ca="1" si="18"/>
        <v>368.83386572156365</v>
      </c>
      <c r="CF9">
        <f t="shared" ca="1" si="18"/>
        <v>368.37461313838452</v>
      </c>
      <c r="CG9">
        <f t="shared" ca="1" si="18"/>
        <v>370.77144573802622</v>
      </c>
      <c r="CH9">
        <f t="shared" ca="1" si="18"/>
        <v>369.54573354282837</v>
      </c>
      <c r="CI9">
        <f t="shared" ca="1" si="18"/>
        <v>370.79727674262972</v>
      </c>
      <c r="CJ9">
        <f t="shared" ca="1" si="18"/>
        <v>370.2559326304214</v>
      </c>
      <c r="CK9">
        <f ca="1">MAX(CJ9-$CJ$11,0)</f>
        <v>0</v>
      </c>
    </row>
    <row r="10" spans="1:127" x14ac:dyDescent="0.2">
      <c r="CK10" t="s">
        <v>52</v>
      </c>
    </row>
    <row r="11" spans="1:127" x14ac:dyDescent="0.2">
      <c r="CI11" t="s">
        <v>53</v>
      </c>
      <c r="CJ11">
        <v>375</v>
      </c>
      <c r="CK11" s="9">
        <f ca="1">AVERAGE(CK2:CK9)</f>
        <v>0.96753497447418368</v>
      </c>
    </row>
    <row r="22" spans="87:87" x14ac:dyDescent="0.2">
      <c r="CI22" t="s">
        <v>58</v>
      </c>
    </row>
    <row r="44" spans="71:71" x14ac:dyDescent="0.2">
      <c r="BS44" t="s">
        <v>59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7be8240-149b-427d-8eba-7bb1ff6225d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3EFC6982A3E49B93B844C7FCD583B" ma:contentTypeVersion="8" ma:contentTypeDescription="Create a new document." ma:contentTypeScope="" ma:versionID="ed9e94537f22041af52e659ce63054af">
  <xsd:schema xmlns:xsd="http://www.w3.org/2001/XMLSchema" xmlns:xs="http://www.w3.org/2001/XMLSchema" xmlns:p="http://schemas.microsoft.com/office/2006/metadata/properties" xmlns:ns3="b7be8240-149b-427d-8eba-7bb1ff6225dd" xmlns:ns4="869da506-bace-44af-a899-86cec871751e" targetNamespace="http://schemas.microsoft.com/office/2006/metadata/properties" ma:root="true" ma:fieldsID="9be0f2ae7c640bfeab463181d026d63f" ns3:_="" ns4:_="">
    <xsd:import namespace="b7be8240-149b-427d-8eba-7bb1ff6225dd"/>
    <xsd:import namespace="869da506-bace-44af-a899-86cec87175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e8240-149b-427d-8eba-7bb1ff6225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da506-bace-44af-a899-86cec87175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11B36E-0A23-42A0-9C71-A921E683324F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869da506-bace-44af-a899-86cec871751e"/>
    <ds:schemaRef ds:uri="b7be8240-149b-427d-8eba-7bb1ff6225dd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7697BA4-1ED0-42D6-96D2-CFC8C48B7C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1EF11A-12CA-4F47-9775-008B6519D1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be8240-149b-427d-8eba-7bb1ff6225dd"/>
    <ds:schemaRef ds:uri="869da506-bace-44af-a899-86cec87175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MACD</vt:lpstr>
      <vt:lpstr>RSI</vt:lpstr>
      <vt:lpstr>BB</vt:lpstr>
      <vt:lpstr>KD</vt:lpstr>
      <vt:lpstr>Option Q4</vt:lpstr>
      <vt:lpstr>Monte Carlo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Teodoro Babarov</dc:creator>
  <cp:keywords/>
  <dc:description/>
  <cp:lastModifiedBy>Teodoro Babarov</cp:lastModifiedBy>
  <cp:revision/>
  <dcterms:created xsi:type="dcterms:W3CDTF">2025-03-27T15:32:25Z</dcterms:created>
  <dcterms:modified xsi:type="dcterms:W3CDTF">2025-04-11T16:16:34Z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0x010100B603EFC6982A3E49B93B844C7FCD583B</vt:lpwstr>
  </property>
</Properties>
</file>