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otal casas y deptos 2017"/>
    <sheet r:id="rId2" sheetId="2" name="Total_casas_y_deptos_2050"/>
  </sheets>
  <definedNames>
    <definedName name="_xlnm._FilterDatabase" localSheetId="1">Total_casas_y_deptos_2050!$A$1:$AD$248</definedName>
  </definedNames>
  <calcPr fullCalcOnLoad="1"/>
</workbook>
</file>

<file path=xl/sharedStrings.xml><?xml version="1.0" encoding="utf-8"?>
<sst xmlns="http://schemas.openxmlformats.org/spreadsheetml/2006/main" count="539" uniqueCount="500">
  <si>
    <t>GEOCOD</t>
  </si>
  <si>
    <t>casa (2017)</t>
  </si>
  <si>
    <t>depto(2017)</t>
  </si>
  <si>
    <t>tot(2017)</t>
  </si>
  <si>
    <t>nuevos deptos (2050)</t>
  </si>
  <si>
    <t>nuevas casas (2050)</t>
  </si>
  <si>
    <t>nuevo total(2050)</t>
  </si>
  <si>
    <t>Crecimiento deptos (%)</t>
  </si>
  <si>
    <t>Crecimiento casas (%)</t>
  </si>
  <si>
    <t>Crecimiento total (%)</t>
  </si>
  <si>
    <t>Longitud</t>
  </si>
  <si>
    <t>Latitud</t>
  </si>
  <si>
    <t>admayor-basica</t>
  </si>
  <si>
    <t>admayor-media</t>
  </si>
  <si>
    <t>admayor-sup_comp</t>
  </si>
  <si>
    <t>admayor-sup_incomp</t>
  </si>
  <si>
    <t>cninos-basica</t>
  </si>
  <si>
    <t>cninos-media</t>
  </si>
  <si>
    <t>cninos-sup_comp</t>
  </si>
  <si>
    <t>cninos-sup_incomp</t>
  </si>
  <si>
    <t>indep-basica</t>
  </si>
  <si>
    <t>indep-media</t>
  </si>
  <si>
    <t>indep-sup_comp</t>
  </si>
  <si>
    <t>indep-sup_incomp</t>
  </si>
  <si>
    <t>%casa</t>
  </si>
  <si>
    <t>%c_ninos</t>
  </si>
  <si>
    <t>%_hogs_edsup</t>
  </si>
  <si>
    <t>factor</t>
  </si>
  <si>
    <t>factor_%</t>
  </si>
  <si>
    <t>Autos</t>
  </si>
  <si>
    <t>-72.5899783867674131</t>
  </si>
  <si>
    <t>-38.73382003282983987</t>
  </si>
  <si>
    <t>-72.59811857754350228</t>
  </si>
  <si>
    <t xml:space="preserve"> -38.73762825074331317</t>
  </si>
  <si>
    <t>-72.59053921174245261</t>
  </si>
  <si>
    <t xml:space="preserve"> -38.74037971147458848</t>
  </si>
  <si>
    <t>%c_niños</t>
  </si>
  <si>
    <t>-72.58427780980782984</t>
  </si>
  <si>
    <t xml:space="preserve"> -38.73874664365882126</t>
  </si>
  <si>
    <t>-72.59854755450400887</t>
  </si>
  <si>
    <t xml:space="preserve"> -38.74213635269547495</t>
  </si>
  <si>
    <t>-72.60509517152544845</t>
  </si>
  <si>
    <t xml:space="preserve"> -38.73467174048878547</t>
  </si>
  <si>
    <t>-72.6122379005979468</t>
  </si>
  <si>
    <t>-38.73904806335980311</t>
  </si>
  <si>
    <t>-72.62106421122977906</t>
  </si>
  <si>
    <t xml:space="preserve"> -38.74332367151237833</t>
  </si>
  <si>
    <t>-72.60967215178182244</t>
  </si>
  <si>
    <t xml:space="preserve"> -38.74231114443946211</t>
  </si>
  <si>
    <t>-72.63612067114669912</t>
  </si>
  <si>
    <t>autos</t>
  </si>
  <si>
    <t>-72.62864972591695789</t>
  </si>
  <si>
    <t xml:space="preserve"> -38.75842496167854279</t>
  </si>
  <si>
    <t>-72.62221196224045627</t>
  </si>
  <si>
    <t xml:space="preserve"> -38.75585028258036147</t>
  </si>
  <si>
    <t>-72.62106045476076588</t>
  </si>
  <si>
    <t xml:space="preserve"> -38.75975273545907385</t>
  </si>
  <si>
    <t>-72.63562577158812417</t>
  </si>
  <si>
    <t xml:space="preserve"> -38.76058657008028518</t>
  </si>
  <si>
    <t>-72.58213723498820968</t>
  </si>
  <si>
    <t xml:space="preserve"> -38.74583249259350026</t>
  </si>
  <si>
    <t>Proporciones segmentos</t>
  </si>
  <si>
    <t>-72.57815501167080185</t>
  </si>
  <si>
    <t xml:space="preserve"> -38.74150318007041705</t>
  </si>
  <si>
    <t>-72.5739714267062368</t>
  </si>
  <si>
    <t xml:space="preserve"> -38.7371241283571166</t>
  </si>
  <si>
    <t>-72.56793470692866777</t>
  </si>
  <si>
    <t xml:space="preserve"> -38.73184784750108633</t>
  </si>
  <si>
    <t>-72.56647396231464597</t>
  </si>
  <si>
    <t xml:space="preserve"> -38.73643729694423854</t>
  </si>
  <si>
    <t>-72.56251471117727192</t>
  </si>
  <si>
    <t xml:space="preserve"> -38.72854779231329303</t>
  </si>
  <si>
    <t>-72.55507591864090955</t>
  </si>
  <si>
    <t xml:space="preserve"> -38.72476507668081069</t>
  </si>
  <si>
    <t>-72.55753484092721806</t>
  </si>
  <si>
    <t xml:space="preserve"> -38.72252422279004946</t>
  </si>
  <si>
    <t>-72.55892501911212378</t>
  </si>
  <si>
    <t>-72.55195731561457251</t>
  </si>
  <si>
    <t xml:space="preserve"> -38.71587283015669101</t>
  </si>
  <si>
    <t>-72.57752504777980107</t>
  </si>
  <si>
    <t xml:space="preserve"> -38.73081398866332847</t>
  </si>
  <si>
    <t>-72.57035881476696204</t>
  </si>
  <si>
    <t xml:space="preserve"> -38.72601844667173054</t>
  </si>
  <si>
    <t>-72.56180723142054489</t>
  </si>
  <si>
    <t xml:space="preserve"> -38.71996605242764389</t>
  </si>
  <si>
    <t>-72.54458617724408498</t>
  </si>
  <si>
    <t xml:space="preserve"> -38.70203388104227571</t>
  </si>
  <si>
    <t>-72.55927882737961454</t>
  </si>
  <si>
    <t xml:space="preserve"> -38.71536704487730418</t>
  </si>
  <si>
    <t>-72.56579609645461915</t>
  </si>
  <si>
    <t xml:space="preserve"> -38.72295541715926248</t>
  </si>
  <si>
    <t>-72.58332445309811476</t>
  </si>
  <si>
    <t xml:space="preserve"> -38.72869892477942955</t>
  </si>
  <si>
    <t>-72.56142805902106829</t>
  </si>
  <si>
    <t>-72.58914008390081563</t>
  </si>
  <si>
    <t xml:space="preserve"> -38.71211425717135057</t>
  </si>
  <si>
    <t>-72.56704266369095535</t>
  </si>
  <si>
    <t xml:space="preserve"> -38.70204974633316652</t>
  </si>
  <si>
    <t>-72.5851545077976823</t>
  </si>
  <si>
    <t>-38.72090292653049914</t>
  </si>
  <si>
    <t>-72.57701343900141921</t>
  </si>
  <si>
    <t xml:space="preserve"> -38.69345001407533147</t>
  </si>
  <si>
    <t>-72.55227503407296297</t>
  </si>
  <si>
    <t xml:space="preserve"> -38.69235020914053536</t>
  </si>
  <si>
    <t>-72.61606935013297459</t>
  </si>
  <si>
    <t>-72.61049166905112884</t>
  </si>
  <si>
    <t xml:space="preserve"> -38.72502232002711509</t>
  </si>
  <si>
    <t>-72.61054767872495574</t>
  </si>
  <si>
    <t xml:space="preserve"> -38.72012603686864196</t>
  </si>
  <si>
    <t>-72.60184137407227922</t>
  </si>
  <si>
    <t xml:space="preserve"> -38.72880025838644968</t>
  </si>
  <si>
    <t>-72.60592229770769279</t>
  </si>
  <si>
    <t xml:space="preserve"> -38.72243676569416237</t>
  </si>
  <si>
    <t>-72.61716784938761293</t>
  </si>
  <si>
    <t xml:space="preserve"> -38.71629137096154949</t>
  </si>
  <si>
    <t>-72.60186947150748438</t>
  </si>
  <si>
    <t xml:space="preserve"> -38.71216199324094731</t>
  </si>
  <si>
    <t>-72.63304876304863456</t>
  </si>
  <si>
    <t xml:space="preserve"> -38.73027196734540212</t>
  </si>
  <si>
    <t>-72.62486147976939321</t>
  </si>
  <si>
    <t xml:space="preserve"> -38.73302846269089628</t>
  </si>
  <si>
    <t>-72.61745606182536505</t>
  </si>
  <si>
    <t xml:space="preserve"> -38.73527410298309093</t>
  </si>
  <si>
    <t>-72.61741307402994039</t>
  </si>
  <si>
    <t xml:space="preserve"> -38.73012026243982575</t>
  </si>
  <si>
    <t>-72.61167979352586599</t>
  </si>
  <si>
    <t xml:space="preserve"> -38.73205379173980845</t>
  </si>
  <si>
    <t>-72.64353374639175343</t>
  </si>
  <si>
    <t xml:space="preserve"> -38.75383786584972512</t>
  </si>
  <si>
    <t>-72.65450639174366643</t>
  </si>
  <si>
    <t xml:space="preserve"> -38.74719652719060292</t>
  </si>
  <si>
    <t>-72.659225940865241</t>
  </si>
  <si>
    <t>-72.75541421474274273</t>
  </si>
  <si>
    <t xml:space="preserve"> -38.77214810608593609</t>
  </si>
  <si>
    <t>-72.77028046810713136</t>
  </si>
  <si>
    <t xml:space="preserve"> -38.76578706240168515</t>
  </si>
  <si>
    <t>-72.75329274576307625</t>
  </si>
  <si>
    <t xml:space="preserve"> -38.76326910657521552</t>
  </si>
  <si>
    <t>-72.7452894674036088</t>
  </si>
  <si>
    <t>-38.75842579469200899</t>
  </si>
  <si>
    <t>-72.65145005717060656</t>
  </si>
  <si>
    <t xml:space="preserve"> -38.75871930873907445</t>
  </si>
  <si>
    <t>-72.76500808781699448</t>
  </si>
  <si>
    <t>-72.71364410536912715</t>
  </si>
  <si>
    <t xml:space="preserve"> -38.74983616003875397</t>
  </si>
  <si>
    <t>-72.67423512460183588</t>
  </si>
  <si>
    <t xml:space="preserve"> -38.76201809963299638</t>
  </si>
  <si>
    <t>-72.6995982966559211</t>
  </si>
  <si>
    <t>-38.73473443693038121</t>
  </si>
  <si>
    <t>-72.73666156466676114</t>
  </si>
  <si>
    <t xml:space="preserve"> -38.76881949829228802</t>
  </si>
  <si>
    <t>-72.68028364291654952</t>
  </si>
  <si>
    <t xml:space="preserve"> -38.72735359599693794</t>
  </si>
  <si>
    <t>-72.78854243394819434</t>
  </si>
  <si>
    <t xml:space="preserve"> -38.74945808941813397</t>
  </si>
  <si>
    <t>-72.70455700998991233</t>
  </si>
  <si>
    <t xml:space="preserve"> -38.72899342488052099</t>
  </si>
  <si>
    <t>-72.79810103323497117</t>
  </si>
  <si>
    <t xml:space="preserve"> -38.76710168489353947</t>
  </si>
  <si>
    <t>-72.65944844177823825</t>
  </si>
  <si>
    <t xml:space="preserve"> -38.71374794597695512</t>
  </si>
  <si>
    <t>-72.66156982587936852</t>
  </si>
  <si>
    <t xml:space="preserve"> -38.70921436793062753</t>
  </si>
  <si>
    <t>-72.64630947993643417</t>
  </si>
  <si>
    <t>-72.75380728996788093</t>
  </si>
  <si>
    <t>-72.69940201368552835</t>
  </si>
  <si>
    <t xml:space="preserve"> -38.70470993807417415</t>
  </si>
  <si>
    <t>-72.80727812074910332</t>
  </si>
  <si>
    <t xml:space="preserve"> -38.71772316379210821</t>
  </si>
  <si>
    <t>-72.77437468305730306</t>
  </si>
  <si>
    <t xml:space="preserve"> -38.70388354316312984</t>
  </si>
  <si>
    <t>-72.70553581659366671</t>
  </si>
  <si>
    <t xml:space="preserve"> -38.68546981186998579</t>
  </si>
  <si>
    <t>-72.67885279029091805</t>
  </si>
  <si>
    <t xml:space="preserve"> -38.71425242413903334</t>
  </si>
  <si>
    <t>-72.79352964518059821</t>
  </si>
  <si>
    <t xml:space="preserve"> -38.73733774616796666</t>
  </si>
  <si>
    <t>-72.76215398731713435</t>
  </si>
  <si>
    <t xml:space="preserve"> -38.71769335201955187</t>
  </si>
  <si>
    <t>-72.77397099370548972</t>
  </si>
  <si>
    <t xml:space="preserve"> -38.72900375903014236</t>
  </si>
  <si>
    <t>-72.74151152042396973</t>
  </si>
  <si>
    <t xml:space="preserve"> -38.72224366173377774</t>
  </si>
  <si>
    <t>-72.80449138343969651</t>
  </si>
  <si>
    <t xml:space="preserve"> -38.73006653050411785</t>
  </si>
  <si>
    <t>-72.69401106093594933</t>
  </si>
  <si>
    <t xml:space="preserve"> -38.69029041320219875</t>
  </si>
  <si>
    <t>-72.71677141073361383</t>
  </si>
  <si>
    <t xml:space="preserve"> -38.72965086671638346</t>
  </si>
  <si>
    <t>-72.65824108127499414</t>
  </si>
  <si>
    <t xml:space="preserve"> -38.70271827669746045</t>
  </si>
  <si>
    <t>-72.67785637023389711</t>
  </si>
  <si>
    <t xml:space="preserve"> -38.69792452202565158</t>
  </si>
  <si>
    <t>-72.78558982345003869</t>
  </si>
  <si>
    <t xml:space="preserve"> -38.71789342392925448</t>
  </si>
  <si>
    <t>-72.72564374389023101</t>
  </si>
  <si>
    <t xml:space="preserve"> -38.68521868600634406</t>
  </si>
  <si>
    <t>-72.75469872390722514</t>
  </si>
  <si>
    <t xml:space="preserve"> -38.69638603926178888</t>
  </si>
  <si>
    <t>-72.79303319957871565</t>
  </si>
  <si>
    <t xml:space="preserve"> -38.71230375022710746</t>
  </si>
  <si>
    <t>-72.71222195294919288</t>
  </si>
  <si>
    <t>-72.71965744896539263</t>
  </si>
  <si>
    <t xml:space="preserve"> -38.71214237155627558</t>
  </si>
  <si>
    <t>-72.52997631355299291</t>
  </si>
  <si>
    <t xml:space="preserve"> -38.69282932475216086</t>
  </si>
  <si>
    <t>-72.54174587036355604</t>
  </si>
  <si>
    <t xml:space="preserve"> -38.71149420688002607</t>
  </si>
  <si>
    <t>-72.54837890780656551</t>
  </si>
  <si>
    <t xml:space="preserve"> -38.70989551394083605</t>
  </si>
  <si>
    <t>-72.52864828170740452</t>
  </si>
  <si>
    <t xml:space="preserve"> -38.65359578894972259</t>
  </si>
  <si>
    <t>-72.54730370914455762</t>
  </si>
  <si>
    <t xml:space="preserve"> -38.68148089504810372</t>
  </si>
  <si>
    <t>-72.52648337308164628</t>
  </si>
  <si>
    <t xml:space="preserve"> -38.68099525868638722</t>
  </si>
  <si>
    <t>-72.62346360781248222</t>
  </si>
  <si>
    <t xml:space="preserve"> -38.71505048317531106</t>
  </si>
  <si>
    <t>-72.62382001082873728</t>
  </si>
  <si>
    <t xml:space="preserve"> -38.70963899861469315</t>
  </si>
  <si>
    <t>-72.63030475979306289</t>
  </si>
  <si>
    <t xml:space="preserve"> -38.71169734195372314</t>
  </si>
  <si>
    <t>-72.65511440013149524</t>
  </si>
  <si>
    <t xml:space="preserve"> -38.68866996238565292</t>
  </si>
  <si>
    <t>-72.63850744270293092</t>
  </si>
  <si>
    <t>-72.61181037029572849</t>
  </si>
  <si>
    <t xml:space="preserve"> -38.69643983968026646</t>
  </si>
  <si>
    <t>-72.66231381933164357</t>
  </si>
  <si>
    <t xml:space="preserve"> -38.68438955447682304</t>
  </si>
  <si>
    <t>-72.66344855713307993</t>
  </si>
  <si>
    <t xml:space="preserve"> -38.64809371311691422</t>
  </si>
  <si>
    <t>-72.63506344634579648</t>
  </si>
  <si>
    <t xml:space="preserve"> -38.65646542663458973</t>
  </si>
  <si>
    <t>-72.6082770061659204</t>
  </si>
  <si>
    <t>-38.65414938032829895</t>
  </si>
  <si>
    <t>-72.67529628760614457</t>
  </si>
  <si>
    <t xml:space="preserve"> -38.68104569838727969</t>
  </si>
  <si>
    <t>-72.58417754448161929</t>
  </si>
  <si>
    <t xml:space="preserve"> -38.67416161616721837</t>
  </si>
  <si>
    <t>-72.66517744940117041</t>
  </si>
  <si>
    <t xml:space="preserve"> -38.63908979561809076</t>
  </si>
  <si>
    <t>-72.64319983989439322</t>
  </si>
  <si>
    <t xml:space="preserve"> -38.69840309220421659</t>
  </si>
  <si>
    <t>-72.66014271616386111</t>
  </si>
  <si>
    <t xml:space="preserve"> -38.66017440158388752</t>
  </si>
  <si>
    <t>-72.66936786146033</t>
  </si>
  <si>
    <t>-72.6621608802390142</t>
  </si>
  <si>
    <t>-38.67034164507078486</t>
  </si>
  <si>
    <t>-72.63601036414223699</t>
  </si>
  <si>
    <t xml:space="preserve"> -38.64033929601369977</t>
  </si>
  <si>
    <t>-72.71196492205858419</t>
  </si>
  <si>
    <t xml:space="preserve"> -38.65086812109920089</t>
  </si>
  <si>
    <t>-72.68895212200142453</t>
  </si>
  <si>
    <t xml:space="preserve"> -38.64296450349042544</t>
  </si>
  <si>
    <t>-72.682313743175186</t>
  </si>
  <si>
    <t>-38.6720742357866456</t>
  </si>
  <si>
    <t>-72.61295861707694144</t>
  </si>
  <si>
    <t xml:space="preserve"> -38.75138035124906821</t>
  </si>
  <si>
    <t>-72.61390552416175126</t>
  </si>
  <si>
    <t xml:space="preserve"> -38.75641197308460306</t>
  </si>
  <si>
    <t>-72.60725100375834984</t>
  </si>
  <si>
    <t xml:space="preserve"> -38.75015338112100238</t>
  </si>
  <si>
    <t>-72.59820361347019002</t>
  </si>
  <si>
    <t xml:space="preserve"> -38.74936028131184429</t>
  </si>
  <si>
    <t>-72.63217313413512954</t>
  </si>
  <si>
    <t xml:space="preserve"> -38.75055394595199942</t>
  </si>
  <si>
    <t>-72.62348758328143106</t>
  </si>
  <si>
    <t xml:space="preserve"> -38.75162959045731981</t>
  </si>
  <si>
    <t>-72.61699640224874486</t>
  </si>
  <si>
    <t xml:space="preserve"> -38.74708480521903908</t>
  </si>
  <si>
    <t>-72.63391033186151446</t>
  </si>
  <si>
    <t xml:space="preserve"> -38.75381486697264677</t>
  </si>
  <si>
    <t>-72.64400061881629256</t>
  </si>
  <si>
    <t xml:space="preserve"> -38.74189483207852192</t>
  </si>
  <si>
    <t>-72.62455719793904052</t>
  </si>
  <si>
    <t>-72.62770321196269663</t>
  </si>
  <si>
    <t>-72.63637361471089093</t>
  </si>
  <si>
    <t>-72.63130190242446815</t>
  </si>
  <si>
    <t xml:space="preserve"> -38.74642240764654844</t>
  </si>
  <si>
    <t>-72.63905179061559636</t>
  </si>
  <si>
    <t xml:space="preserve"> -38.73603334240819862</t>
  </si>
  <si>
    <t>-72.63706096756632746</t>
  </si>
  <si>
    <t xml:space="preserve"> -38.71510776330580939</t>
  </si>
  <si>
    <t>-72.61917929616048184</t>
  </si>
  <si>
    <t>-72.6432893348966644</t>
  </si>
  <si>
    <t>-38.71821394316707909</t>
  </si>
  <si>
    <t>-72.62783565828365795</t>
  </si>
  <si>
    <t>-72.62123959189409561</t>
  </si>
  <si>
    <t xml:space="preserve"> -38.72296141524095958</t>
  </si>
  <si>
    <t>-72.64682903388050761</t>
  </si>
  <si>
    <t xml:space="preserve"> -38.72735347331618527</t>
  </si>
  <si>
    <t>-72.44785037412954409</t>
  </si>
  <si>
    <t xml:space="preserve"> -38.65471105125199358</t>
  </si>
  <si>
    <t>-72.45992852201801782</t>
  </si>
  <si>
    <t>-72.50541072909270213</t>
  </si>
  <si>
    <t xml:space="preserve"> -38.62570203713406158</t>
  </si>
  <si>
    <t>-72.54660597107719866</t>
  </si>
  <si>
    <t xml:space="preserve"> -38.60787021855092149</t>
  </si>
  <si>
    <t>-72.81798020493663159</t>
  </si>
  <si>
    <t xml:space="preserve"> -38.72166430752888999</t>
  </si>
  <si>
    <t>-72.84258973594201336</t>
  </si>
  <si>
    <t xml:space="preserve"> -38.76451471416213934</t>
  </si>
  <si>
    <t>-72.83075483767896685</t>
  </si>
  <si>
    <t xml:space="preserve"> -38.73593393406113705</t>
  </si>
  <si>
    <t>-72.87304854356175099</t>
  </si>
  <si>
    <t xml:space="preserve"> -38.78783017140474954</t>
  </si>
  <si>
    <t>-72.82531053286564315</t>
  </si>
  <si>
    <t xml:space="preserve"> -38.75603822205368942</t>
  </si>
  <si>
    <t>-72.73942884674430331</t>
  </si>
  <si>
    <t xml:space="preserve"> -38.80945660997817015</t>
  </si>
  <si>
    <t>-72.74591462182350199</t>
  </si>
  <si>
    <t xml:space="preserve"> -38.79880349762960634</t>
  </si>
  <si>
    <t>-72.80907180195049477</t>
  </si>
  <si>
    <t xml:space="preserve"> -38.81039092473903906</t>
  </si>
  <si>
    <t>-72.75967966358754779</t>
  </si>
  <si>
    <t xml:space="preserve"> -38.83008347330937227</t>
  </si>
  <si>
    <t>-72.71596121287042536</t>
  </si>
  <si>
    <t>-72.76786988742098572</t>
  </si>
  <si>
    <t xml:space="preserve"> -38.81391894337484416</t>
  </si>
  <si>
    <t>-72.7630945139180767</t>
  </si>
  <si>
    <t>-38.78479850690317932</t>
  </si>
  <si>
    <t>-72.82986498685282584</t>
  </si>
  <si>
    <t xml:space="preserve"> -38.80229530816951922</t>
  </si>
  <si>
    <t>-72.7766468426362394</t>
  </si>
  <si>
    <t>-38.80511800988475812</t>
  </si>
  <si>
    <t>-72.79617533681218333</t>
  </si>
  <si>
    <t xml:space="preserve"> -38.80027844846880214</t>
  </si>
  <si>
    <t>-72.70103149357606753</t>
  </si>
  <si>
    <t>-72.78205026089052865</t>
  </si>
  <si>
    <t xml:space="preserve"> -38.82039915695003174</t>
  </si>
  <si>
    <t>-72.69422248838603196</t>
  </si>
  <si>
    <t xml:space="preserve"> -38.77643968334499647</t>
  </si>
  <si>
    <t>-72.67853190034165323</t>
  </si>
  <si>
    <t xml:space="preserve"> -38.77579728830848893</t>
  </si>
  <si>
    <t>-72.64470812493144081</t>
  </si>
  <si>
    <t xml:space="preserve"> -38.81999225723770763</t>
  </si>
  <si>
    <t>-72.71482000786615174</t>
  </si>
  <si>
    <t xml:space="preserve"> -38.81606378444953265</t>
  </si>
  <si>
    <t>-72.65290178706089819</t>
  </si>
  <si>
    <t xml:space="preserve"> -38.79455141237821181</t>
  </si>
  <si>
    <t>-72.6598155835649635</t>
  </si>
  <si>
    <t>-38.82313534600538674</t>
  </si>
  <si>
    <t>-72.6472189539031632</t>
  </si>
  <si>
    <t>-38.80983025370802864</t>
  </si>
  <si>
    <t>-72.67483746553533308</t>
  </si>
  <si>
    <t xml:space="preserve"> -38.79229573550483678</t>
  </si>
  <si>
    <t>-72.67578462552152985</t>
  </si>
  <si>
    <t>-72.6315245284267661</t>
  </si>
  <si>
    <t>-38.80430332981933361</t>
  </si>
  <si>
    <t>-72.63375609757416385</t>
  </si>
  <si>
    <t>-72.61239087595085095</t>
  </si>
  <si>
    <t xml:space="preserve"> -38.77089834115211886</t>
  </si>
  <si>
    <t>-72.62125702157526064</t>
  </si>
  <si>
    <t>-72.6248894343720508</t>
  </si>
  <si>
    <t>-38.81823071078218135</t>
  </si>
  <si>
    <t>-72.63911210496998194</t>
  </si>
  <si>
    <t xml:space="preserve"> -38.78397273282171653</t>
  </si>
  <si>
    <t>-72.65797460366472649</t>
  </si>
  <si>
    <t xml:space="preserve"> -38.76897512922950995</t>
  </si>
  <si>
    <t>-72.62842078539473789</t>
  </si>
  <si>
    <t xml:space="preserve"> -38.77224234926364943</t>
  </si>
  <si>
    <t>-72.59999179128656976</t>
  </si>
  <si>
    <t xml:space="preserve"> -38.75708566404228606</t>
  </si>
  <si>
    <t>-72.60509159221257391</t>
  </si>
  <si>
    <t xml:space="preserve"> -38.76500361761279834</t>
  </si>
  <si>
    <t>-72.58731972291376167</t>
  </si>
  <si>
    <t xml:space="preserve"> -38.75956309070085837</t>
  </si>
  <si>
    <t>-72.59324805047354801</t>
  </si>
  <si>
    <t xml:space="preserve"> -38.75858087807592511</t>
  </si>
  <si>
    <t>-72.59924534522380668</t>
  </si>
  <si>
    <t xml:space="preserve"> -38.76193684835250508</t>
  </si>
  <si>
    <t>-72.5831539087179749</t>
  </si>
  <si>
    <t>-38.75029422968632531</t>
  </si>
  <si>
    <t>-72.57357005962980168</t>
  </si>
  <si>
    <t xml:space="preserve"> -38.76120812231516055</t>
  </si>
  <si>
    <t>-72.56107801594845341</t>
  </si>
  <si>
    <t xml:space="preserve"> -38.74812763621061862</t>
  </si>
  <si>
    <t>-72.56432424994852681</t>
  </si>
  <si>
    <t>-72.60107360158222889</t>
  </si>
  <si>
    <t>-72.59168382155351651</t>
  </si>
  <si>
    <t xml:space="preserve"> -38.76505330965275675</t>
  </si>
  <si>
    <t>-72.59976614578887677</t>
  </si>
  <si>
    <t xml:space="preserve"> -38.76979064525833252</t>
  </si>
  <si>
    <t>-72.59332608006681653</t>
  </si>
  <si>
    <t xml:space="preserve"> -38.77113203995559587</t>
  </si>
  <si>
    <t>-72.60318640686291758</t>
  </si>
  <si>
    <t xml:space="preserve"> -38.77607683024156415</t>
  </si>
  <si>
    <t>-72.5927358405680252</t>
  </si>
  <si>
    <t>-38.77658881846732442</t>
  </si>
  <si>
    <t>-72.60237782943571005</t>
  </si>
  <si>
    <t xml:space="preserve"> -38.77278462494537337</t>
  </si>
  <si>
    <t>-72.6075966393656671</t>
  </si>
  <si>
    <t>-38.78320047584313812</t>
  </si>
  <si>
    <t>-72.59780181242742003</t>
  </si>
  <si>
    <t xml:space="preserve"> -38.78060641687112309</t>
  </si>
  <si>
    <t>-72.58177026257551745</t>
  </si>
  <si>
    <t xml:space="preserve"> -38.77252101845272847</t>
  </si>
  <si>
    <t>-72.54807369774832182</t>
  </si>
  <si>
    <t xml:space="preserve"> -38.78790765168134413</t>
  </si>
  <si>
    <t>-72.59332921296238794</t>
  </si>
  <si>
    <t xml:space="preserve"> -38.79197407531218289</t>
  </si>
  <si>
    <t>-72.58883072826468208</t>
  </si>
  <si>
    <t xml:space="preserve"> -38.78517206083337499</t>
  </si>
  <si>
    <t>-72.56986752088053549</t>
  </si>
  <si>
    <t xml:space="preserve"> -38.79799387508345632</t>
  </si>
  <si>
    <t>-72.5881167964488867</t>
  </si>
  <si>
    <t>-38.80335427883478161</t>
  </si>
  <si>
    <t>-72.57725571081596172</t>
  </si>
  <si>
    <t xml:space="preserve"> -38.77733630015819699</t>
  </si>
  <si>
    <t>-72.58008516597045912</t>
  </si>
  <si>
    <t xml:space="preserve"> -38.78694105604608922</t>
  </si>
  <si>
    <t>-72.60712018337270024</t>
  </si>
  <si>
    <t xml:space="preserve"> -38.81468571074818641</t>
  </si>
  <si>
    <t>-72.55617483478789609</t>
  </si>
  <si>
    <t xml:space="preserve"> -38.77153893352263481</t>
  </si>
  <si>
    <t>-72.60919027787785751</t>
  </si>
  <si>
    <t xml:space="preserve"> -38.80202595857956993</t>
  </si>
  <si>
    <t>-72.60354373806583794</t>
  </si>
  <si>
    <t>-72.55161899440233242</t>
  </si>
  <si>
    <t xml:space="preserve"> -38.81137259388152927</t>
  </si>
  <si>
    <t>-72.52964156736332768</t>
  </si>
  <si>
    <t xml:space="preserve"> -38.80731356602511539</t>
  </si>
  <si>
    <t>-72.55819113159405731</t>
  </si>
  <si>
    <t xml:space="preserve"> -38.80703551325647283</t>
  </si>
  <si>
    <t>-72.57336533148645685</t>
  </si>
  <si>
    <t xml:space="preserve"> -38.81938797975750077</t>
  </si>
  <si>
    <t>-72.5837511077012465</t>
  </si>
  <si>
    <t xml:space="preserve"> -38.8261957636433479</t>
  </si>
  <si>
    <t>-72.56705937217969904</t>
  </si>
  <si>
    <t xml:space="preserve"> -38.81231624159445204</t>
  </si>
  <si>
    <t>-72.6203406751110947</t>
  </si>
  <si>
    <t>-38.83494539189079831</t>
  </si>
  <si>
    <t>-72.54037586055493136</t>
  </si>
  <si>
    <t xml:space="preserve"> -38.83523355407620414</t>
  </si>
  <si>
    <t>-72.59778470948013762</t>
  </si>
  <si>
    <t xml:space="preserve"> -38.82428271108474149</t>
  </si>
  <si>
    <t>-72.47932354504251862</t>
  </si>
  <si>
    <t xml:space="preserve"> -38.77049588557797222</t>
  </si>
  <si>
    <t>-72.50872789755021586</t>
  </si>
  <si>
    <t xml:space="preserve"> -38.75487090821289371</t>
  </si>
  <si>
    <t>-72.51959023158823925</t>
  </si>
  <si>
    <t xml:space="preserve"> -38.76053743461535817</t>
  </si>
  <si>
    <t>-72.50222239237839972</t>
  </si>
  <si>
    <t xml:space="preserve"> -38.74777398696367925</t>
  </si>
  <si>
    <t>-72.51880900006307229</t>
  </si>
  <si>
    <t xml:space="preserve"> -38.78233269563355634</t>
  </si>
  <si>
    <t>-72.49910760855260605</t>
  </si>
  <si>
    <t xml:space="preserve"> -38.78171370253866712</t>
  </si>
  <si>
    <t>-72.49063535951856352</t>
  </si>
  <si>
    <t>-72.53746297416012112</t>
  </si>
  <si>
    <t xml:space="preserve"> -38.75729900425207575</t>
  </si>
  <si>
    <t>-72.54585582581253789</t>
  </si>
  <si>
    <t xml:space="preserve"> -38.76848814761056872</t>
  </si>
  <si>
    <t>-72.49399264094580531</t>
  </si>
  <si>
    <t>-72.53620785433469109</t>
  </si>
  <si>
    <t xml:space="preserve"> -38.73597549109910432</t>
  </si>
  <si>
    <t>-72.48521327256005975</t>
  </si>
  <si>
    <t xml:space="preserve"> -38.74065490620107255</t>
  </si>
  <si>
    <t>-72.4671226505266759</t>
  </si>
  <si>
    <t>-38.73181776715895097</t>
  </si>
  <si>
    <t>-72.47721761242354432</t>
  </si>
  <si>
    <t xml:space="preserve"> -38.71555968655574986</t>
  </si>
  <si>
    <t>-72.51032862000836587</t>
  </si>
  <si>
    <t xml:space="preserve"> -38.72295417846079602</t>
  </si>
  <si>
    <t>-72.5412711568459514</t>
  </si>
  <si>
    <t xml:space="preserve"> -38.7261842135712584</t>
  </si>
  <si>
    <t>-72.54351935105937343</t>
  </si>
  <si>
    <t xml:space="preserve"> -38.73503480515302755</t>
  </si>
  <si>
    <t>-72.48929400868769335</t>
  </si>
  <si>
    <t xml:space="preserve"> -38.73347444331549383</t>
  </si>
  <si>
    <t>-72.5137084791794706</t>
  </si>
  <si>
    <t xml:space="preserve"> -38.7052642924037329</t>
  </si>
  <si>
    <t>-72.50978860007032267</t>
  </si>
  <si>
    <t xml:space="preserve"> -38.73420172012185247</t>
  </si>
  <si>
    <t>-72.47905155794163079</t>
  </si>
  <si>
    <t xml:space="preserve"> -38.69938292252663814</t>
  </si>
  <si>
    <t>-72.46796831532454064</t>
  </si>
  <si>
    <t xml:space="preserve"> -38.70770433282611123</t>
  </si>
  <si>
    <t>-72.50918857218536573</t>
  </si>
  <si>
    <t xml:space="preserve"> -38.74082698881518638</t>
  </si>
  <si>
    <t>-72.48643000746712062</t>
  </si>
  <si>
    <t xml:space="preserve"> -38.72534010641738433</t>
  </si>
  <si>
    <t>-72.54546031343848256</t>
  </si>
  <si>
    <t xml:space="preserve"> -38.74073710094252476</t>
  </si>
  <si>
    <t>-72.5724289352711196</t>
  </si>
  <si>
    <t>-38.74523059140344117</t>
  </si>
  <si>
    <t>-72.4444641956546036</t>
  </si>
  <si>
    <t>-38.68542680410697443</t>
  </si>
  <si>
    <t>-72.43551671465125708</t>
  </si>
  <si>
    <t xml:space="preserve"> -38.71237484423031816</t>
  </si>
  <si>
    <t>-72.36539334247910915</t>
  </si>
  <si>
    <t xml:space="preserve"> -38.65091542499659738</t>
  </si>
  <si>
    <t>-72.5047526621684284</t>
  </si>
  <si>
    <t>-38.67945063050310495</t>
  </si>
  <si>
    <t>-72.47799132915399412</t>
  </si>
  <si>
    <t>-72.49377303836948272</t>
  </si>
  <si>
    <t xml:space="preserve"> -38.68583328551771672</t>
  </si>
  <si>
    <t>casa</t>
  </si>
  <si>
    <t>depto</t>
  </si>
  <si>
    <t>tot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</si>
</sst>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0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47"/>
  <sheetViews>
    <sheetView workbookViewId="0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  <col min="8" max="8" style="12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2" width="13.576428571428572" customWidth="1" bestFit="1"/>
    <col min="14" max="14" style="12" width="13.576428571428572" customWidth="1" bestFit="1"/>
    <col min="15" max="15" style="12" width="13.576428571428572" customWidth="1" bestFit="1"/>
    <col min="16" max="16" style="12" width="13.576428571428572" customWidth="1" bestFit="1"/>
    <col min="17" max="17" style="12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21" width="11.43357142857143" customWidth="1" bestFit="1"/>
    <col min="21" max="21" style="22" width="11.290714285714287" customWidth="1" bestFit="1"/>
    <col min="22" max="22" style="23" width="11.290714285714287" customWidth="1" bestFit="1"/>
    <col min="23" max="23" style="15" width="13.576428571428572" customWidth="1" bestFit="1"/>
    <col min="24" max="24" style="15" width="15.290714285714287" customWidth="1" bestFit="1"/>
    <col min="25" max="25" style="24" width="13.576428571428572" customWidth="1" bestFit="1"/>
  </cols>
  <sheetData>
    <row x14ac:dyDescent="0.25" r="1" customHeight="1" ht="18.75">
      <c r="A1" s="1" t="s">
        <v>0</v>
      </c>
      <c r="B1" s="1" t="s">
        <v>497</v>
      </c>
      <c r="C1" s="1" t="s">
        <v>498</v>
      </c>
      <c r="D1" s="1" t="s">
        <v>499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2" t="s">
        <v>36</v>
      </c>
      <c r="S1" s="2" t="s">
        <v>26</v>
      </c>
      <c r="T1" s="17" t="s">
        <v>27</v>
      </c>
      <c r="U1" s="18" t="s">
        <v>28</v>
      </c>
      <c r="V1" s="19" t="s">
        <v>50</v>
      </c>
      <c r="W1" s="4"/>
      <c r="X1" s="4" t="s">
        <v>27</v>
      </c>
      <c r="Y1" s="20"/>
    </row>
    <row x14ac:dyDescent="0.25" r="2" customHeight="1" ht="18.75">
      <c r="A2" s="8">
        <v>9101011001</v>
      </c>
      <c r="B2" s="8">
        <v>654</v>
      </c>
      <c r="C2" s="8">
        <v>154</v>
      </c>
      <c r="D2" s="8">
        <f>+C2+B2</f>
      </c>
      <c r="E2" s="8">
        <v>37</v>
      </c>
      <c r="F2" s="8">
        <v>79</v>
      </c>
      <c r="G2" s="8">
        <v>37</v>
      </c>
      <c r="H2" s="8">
        <v>30</v>
      </c>
      <c r="I2" s="8">
        <v>4</v>
      </c>
      <c r="J2" s="8">
        <v>65</v>
      </c>
      <c r="K2" s="8">
        <v>23</v>
      </c>
      <c r="L2" s="8">
        <v>39</v>
      </c>
      <c r="M2" s="8">
        <v>19</v>
      </c>
      <c r="N2" s="8">
        <v>126</v>
      </c>
      <c r="O2" s="8">
        <v>57</v>
      </c>
      <c r="P2" s="8">
        <v>105</v>
      </c>
      <c r="Q2" s="9">
        <f>+B2/(B2+C2)</f>
      </c>
      <c r="R2" s="9">
        <f>+(SUM(I2:L2)/SUM(E2:P2))</f>
      </c>
      <c r="S2" s="9">
        <f>+(G2+H2+K2+L2+O2+P2)/SUM(E2:P2)</f>
      </c>
      <c r="T2" s="18">
        <f>+D2*(Q2*$Y$2+R2*$Y$3+S2*$Y$4)</f>
      </c>
      <c r="U2" s="18">
        <f>+T2/SUM($T$2:$T$247)</f>
      </c>
      <c r="V2" s="19">
        <f>+U2*$Y$10</f>
      </c>
      <c r="W2" s="4"/>
      <c r="X2" s="4" t="s">
        <v>24</v>
      </c>
      <c r="Y2" s="8">
        <v>5</v>
      </c>
    </row>
    <row x14ac:dyDescent="0.25" r="3" customHeight="1" ht="18.75">
      <c r="A3" s="8">
        <v>9101011002</v>
      </c>
      <c r="B3" s="8">
        <v>559</v>
      </c>
      <c r="C3" s="8">
        <v>1441</v>
      </c>
      <c r="D3" s="8">
        <f>+C3+B3</f>
      </c>
      <c r="E3" s="8">
        <v>43</v>
      </c>
      <c r="F3" s="8">
        <v>108</v>
      </c>
      <c r="G3" s="8">
        <v>96</v>
      </c>
      <c r="H3" s="8">
        <v>60</v>
      </c>
      <c r="I3" s="8">
        <v>6</v>
      </c>
      <c r="J3" s="8">
        <v>57</v>
      </c>
      <c r="K3" s="8">
        <v>62</v>
      </c>
      <c r="L3" s="8">
        <v>54</v>
      </c>
      <c r="M3" s="8">
        <v>37</v>
      </c>
      <c r="N3" s="8">
        <v>167</v>
      </c>
      <c r="O3" s="8">
        <v>487</v>
      </c>
      <c r="P3" s="8">
        <v>373</v>
      </c>
      <c r="Q3" s="9">
        <f>+B3/(B3+C3)</f>
      </c>
      <c r="R3" s="9">
        <f>+(SUM(I3:L3)/SUM(E3:P3))</f>
      </c>
      <c r="S3" s="9">
        <f>+(G3+H3+K3+L3+O3+P3)/SUM(E3:P3)</f>
      </c>
      <c r="T3" s="18">
        <f>+D3*(Q3*$Y$2+R3*$Y$3+S3*$Y$4)</f>
      </c>
      <c r="U3" s="18">
        <f>+T3/SUM($T$2:$T$247)</f>
      </c>
      <c r="V3" s="19">
        <f>+U3*$Y$10</f>
      </c>
      <c r="W3" s="4"/>
      <c r="X3" s="4" t="s">
        <v>36</v>
      </c>
      <c r="Y3" s="8">
        <v>2</v>
      </c>
    </row>
    <row x14ac:dyDescent="0.25" r="4" customHeight="1" ht="18.75">
      <c r="A4" s="8">
        <v>9101011003</v>
      </c>
      <c r="B4" s="8">
        <v>206</v>
      </c>
      <c r="C4" s="8">
        <v>963</v>
      </c>
      <c r="D4" s="8">
        <f>+C4+B4</f>
      </c>
      <c r="E4" s="8">
        <v>44</v>
      </c>
      <c r="F4" s="8">
        <v>105</v>
      </c>
      <c r="G4" s="8">
        <v>61</v>
      </c>
      <c r="H4" s="8">
        <v>54</v>
      </c>
      <c r="I4" s="8">
        <v>12</v>
      </c>
      <c r="J4" s="8">
        <v>33</v>
      </c>
      <c r="K4" s="8">
        <v>61</v>
      </c>
      <c r="L4" s="8">
        <v>43</v>
      </c>
      <c r="M4" s="8">
        <v>37</v>
      </c>
      <c r="N4" s="8">
        <v>78</v>
      </c>
      <c r="O4" s="8">
        <v>187</v>
      </c>
      <c r="P4" s="8">
        <v>102</v>
      </c>
      <c r="Q4" s="9">
        <f>+B4/(B4+C4)</f>
      </c>
      <c r="R4" s="9">
        <f>+(SUM(I4:L4)/SUM(E4:P4))</f>
      </c>
      <c r="S4" s="9">
        <f>+(G4+H4+K4+L4+O4+P4)/SUM(E4:P4)</f>
      </c>
      <c r="T4" s="18">
        <f>+D4*(Q4*$Y$2+R4*$Y$3+S4*$Y$4)</f>
      </c>
      <c r="U4" s="18">
        <f>+T4/SUM($T$2:$T$247)</f>
      </c>
      <c r="V4" s="19">
        <f>+U4*$Y$10</f>
      </c>
      <c r="W4" s="4"/>
      <c r="X4" s="4" t="s">
        <v>26</v>
      </c>
      <c r="Y4" s="8">
        <v>4</v>
      </c>
    </row>
    <row x14ac:dyDescent="0.25" r="5" customHeight="1" ht="18.75">
      <c r="A5" s="8">
        <v>9101011004</v>
      </c>
      <c r="B5" s="8">
        <v>140</v>
      </c>
      <c r="C5" s="8">
        <v>187</v>
      </c>
      <c r="D5" s="8">
        <f>+C5+B5</f>
      </c>
      <c r="E5" s="8">
        <v>13</v>
      </c>
      <c r="F5" s="8">
        <v>23</v>
      </c>
      <c r="G5" s="8">
        <v>17</v>
      </c>
      <c r="H5" s="8">
        <v>15</v>
      </c>
      <c r="I5" s="8">
        <v>3</v>
      </c>
      <c r="J5" s="8">
        <v>25</v>
      </c>
      <c r="K5" s="8">
        <v>21</v>
      </c>
      <c r="L5" s="8">
        <v>13</v>
      </c>
      <c r="M5" s="8">
        <v>10</v>
      </c>
      <c r="N5" s="8">
        <v>42</v>
      </c>
      <c r="O5" s="8">
        <v>32</v>
      </c>
      <c r="P5" s="8">
        <v>30</v>
      </c>
      <c r="Q5" s="9">
        <f>+B5/(B5+C5)</f>
      </c>
      <c r="R5" s="9">
        <f>+(SUM(I5:L5)/SUM(E5:P5))</f>
      </c>
      <c r="S5" s="9">
        <f>+(G5+H5+K5+L5+O5+P5)/SUM(E5:P5)</f>
      </c>
      <c r="T5" s="18">
        <f>+D5*(Q5*$Y$2+R5*$Y$3+S5*$Y$4)</f>
      </c>
      <c r="U5" s="18">
        <f>+T5/SUM($T$2:$T$247)</f>
      </c>
      <c r="V5" s="19">
        <f>+U5*$Y$10</f>
      </c>
      <c r="W5" s="4"/>
      <c r="X5" s="4"/>
      <c r="Y5" s="20"/>
    </row>
    <row x14ac:dyDescent="0.25" r="6" customHeight="1" ht="18.75">
      <c r="A6" s="8">
        <v>9101011005</v>
      </c>
      <c r="B6" s="8">
        <v>438</v>
      </c>
      <c r="C6" s="8">
        <v>918</v>
      </c>
      <c r="D6" s="8">
        <f>+C6+B6</f>
      </c>
      <c r="E6" s="8">
        <v>47</v>
      </c>
      <c r="F6" s="8">
        <v>68</v>
      </c>
      <c r="G6" s="8">
        <v>31</v>
      </c>
      <c r="H6" s="8">
        <v>25</v>
      </c>
      <c r="I6" s="8">
        <v>16</v>
      </c>
      <c r="J6" s="8">
        <v>79</v>
      </c>
      <c r="K6" s="8">
        <v>92</v>
      </c>
      <c r="L6" s="8">
        <v>92</v>
      </c>
      <c r="M6" s="8">
        <v>41</v>
      </c>
      <c r="N6" s="8">
        <v>127</v>
      </c>
      <c r="O6" s="8">
        <v>283</v>
      </c>
      <c r="P6" s="8">
        <v>220</v>
      </c>
      <c r="Q6" s="9">
        <f>+B6/(B6+C6)</f>
      </c>
      <c r="R6" s="9">
        <f>+(SUM(I6:L6)/SUM(E6:P6))</f>
      </c>
      <c r="S6" s="9">
        <f>+(G6+H6+K6+L6+O6+P6)/SUM(E6:P6)</f>
      </c>
      <c r="T6" s="18">
        <f>+D6*(Q6*$Y$2+R6*$Y$3+S6*$Y$4)</f>
      </c>
      <c r="U6" s="18">
        <f>+T6/SUM($T$2:$T$247)</f>
      </c>
      <c r="V6" s="19">
        <f>+U6*$Y$10</f>
      </c>
      <c r="W6" s="4"/>
      <c r="X6" s="4"/>
      <c r="Y6" s="20"/>
    </row>
    <row x14ac:dyDescent="0.25" r="7" customHeight="1" ht="18.75">
      <c r="A7" s="8">
        <v>9101021001</v>
      </c>
      <c r="B7" s="8">
        <v>586</v>
      </c>
      <c r="C7" s="8">
        <v>1279</v>
      </c>
      <c r="D7" s="8">
        <f>+C7+B7</f>
      </c>
      <c r="E7" s="8">
        <v>54</v>
      </c>
      <c r="F7" s="8">
        <v>128</v>
      </c>
      <c r="G7" s="8">
        <v>142</v>
      </c>
      <c r="H7" s="8">
        <v>63</v>
      </c>
      <c r="I7" s="8">
        <v>8</v>
      </c>
      <c r="J7" s="8">
        <v>40</v>
      </c>
      <c r="K7" s="8">
        <v>131</v>
      </c>
      <c r="L7" s="8">
        <v>45</v>
      </c>
      <c r="M7" s="8">
        <v>22</v>
      </c>
      <c r="N7" s="8">
        <v>171</v>
      </c>
      <c r="O7" s="8">
        <v>399</v>
      </c>
      <c r="P7" s="8">
        <v>304</v>
      </c>
      <c r="Q7" s="9">
        <f>+B7/(B7+C7)</f>
      </c>
      <c r="R7" s="9">
        <f>+(SUM(I7:L7)/SUM(E7:P7))</f>
      </c>
      <c r="S7" s="9">
        <f>+(G7+H7+K7+L7+O7+P7)/SUM(E7:P7)</f>
      </c>
      <c r="T7" s="18">
        <f>+D7*(Q7*$Y$2+R7*$Y$3+S7*$Y$4)</f>
      </c>
      <c r="U7" s="18">
        <f>+T7/SUM($T$2:$T$247)</f>
      </c>
      <c r="V7" s="19">
        <f>+U7*$Y$10</f>
      </c>
      <c r="W7" s="4"/>
      <c r="X7" s="4"/>
      <c r="Y7" s="20"/>
    </row>
    <row x14ac:dyDescent="0.25" r="8" customHeight="1" ht="18.75">
      <c r="A8" s="8">
        <v>9101021002</v>
      </c>
      <c r="B8" s="8">
        <v>593</v>
      </c>
      <c r="C8" s="8">
        <v>903</v>
      </c>
      <c r="D8" s="8">
        <f>+C8+B8</f>
      </c>
      <c r="E8" s="8">
        <v>66</v>
      </c>
      <c r="F8" s="8">
        <v>129</v>
      </c>
      <c r="G8" s="8">
        <v>120</v>
      </c>
      <c r="H8" s="8">
        <v>65</v>
      </c>
      <c r="I8" s="8">
        <v>8</v>
      </c>
      <c r="J8" s="8">
        <v>49</v>
      </c>
      <c r="K8" s="8">
        <v>126</v>
      </c>
      <c r="L8" s="8">
        <v>64</v>
      </c>
      <c r="M8" s="8">
        <v>15</v>
      </c>
      <c r="N8" s="8">
        <v>113</v>
      </c>
      <c r="O8" s="8">
        <v>292</v>
      </c>
      <c r="P8" s="8">
        <v>173</v>
      </c>
      <c r="Q8" s="9">
        <f>+B8/(B8+C8)</f>
      </c>
      <c r="R8" s="9">
        <f>+(SUM(I8:L8)/SUM(E8:P8))</f>
      </c>
      <c r="S8" s="9">
        <f>+(G8+H8+K8+L8+O8+P8)/SUM(E8:P8)</f>
      </c>
      <c r="T8" s="18">
        <f>+D8*(Q8*$Y$2+R8*$Y$3+S8*$Y$4)</f>
      </c>
      <c r="U8" s="18">
        <f>+T8/SUM($T$2:$T$247)</f>
      </c>
      <c r="V8" s="19">
        <f>+U8*$Y$10</f>
      </c>
      <c r="W8" s="4"/>
      <c r="X8" s="4"/>
      <c r="Y8" s="20"/>
    </row>
    <row x14ac:dyDescent="0.25" r="9" customHeight="1" ht="18.75">
      <c r="A9" s="8">
        <v>9101021003</v>
      </c>
      <c r="B9" s="8">
        <v>502</v>
      </c>
      <c r="C9" s="8">
        <v>83</v>
      </c>
      <c r="D9" s="8">
        <f>+C9+B9</f>
      </c>
      <c r="E9" s="8">
        <v>27</v>
      </c>
      <c r="F9" s="8">
        <v>60</v>
      </c>
      <c r="G9" s="8">
        <v>46</v>
      </c>
      <c r="H9" s="8">
        <v>37</v>
      </c>
      <c r="I9" s="8">
        <v>4</v>
      </c>
      <c r="J9" s="8">
        <v>37</v>
      </c>
      <c r="K9" s="8">
        <v>58</v>
      </c>
      <c r="L9" s="8">
        <v>32</v>
      </c>
      <c r="M9" s="8">
        <v>7</v>
      </c>
      <c r="N9" s="8">
        <v>58</v>
      </c>
      <c r="O9" s="8">
        <v>89</v>
      </c>
      <c r="P9" s="8">
        <v>74</v>
      </c>
      <c r="Q9" s="9">
        <f>+B9/(B9+C9)</f>
      </c>
      <c r="R9" s="9">
        <f>+(SUM(I9:L9)/SUM(E9:P9))</f>
      </c>
      <c r="S9" s="9">
        <f>+(G9+H9+K9+L9+O9+P9)/SUM(E9:P9)</f>
      </c>
      <c r="T9" s="18">
        <f>+D9*(Q9*$Y$2+R9*$Y$3+S9*$Y$4)</f>
      </c>
      <c r="U9" s="18">
        <f>+T9/SUM($T$2:$T$247)</f>
      </c>
      <c r="V9" s="19">
        <f>+U9*$Y$10</f>
      </c>
      <c r="W9" s="4"/>
      <c r="X9" s="4"/>
      <c r="Y9" s="20"/>
    </row>
    <row x14ac:dyDescent="0.25" r="10" customHeight="1" ht="18.75">
      <c r="A10" s="8">
        <v>9101021004</v>
      </c>
      <c r="B10" s="8">
        <v>683</v>
      </c>
      <c r="C10" s="8">
        <v>7</v>
      </c>
      <c r="D10" s="8">
        <f>+C10+B10</f>
      </c>
      <c r="E10" s="8">
        <v>82</v>
      </c>
      <c r="F10" s="8">
        <v>80</v>
      </c>
      <c r="G10" s="8">
        <v>24</v>
      </c>
      <c r="H10" s="8">
        <v>19</v>
      </c>
      <c r="I10" s="8">
        <v>21</v>
      </c>
      <c r="J10" s="8">
        <v>64</v>
      </c>
      <c r="K10" s="8">
        <v>37</v>
      </c>
      <c r="L10" s="8">
        <v>35</v>
      </c>
      <c r="M10" s="8">
        <v>25</v>
      </c>
      <c r="N10" s="8">
        <v>118</v>
      </c>
      <c r="O10" s="8">
        <v>60</v>
      </c>
      <c r="P10" s="8">
        <v>70</v>
      </c>
      <c r="Q10" s="9">
        <f>+B10/(B10+C10)</f>
      </c>
      <c r="R10" s="9">
        <f>+(SUM(I10:L10)/SUM(E10:P10))</f>
      </c>
      <c r="S10" s="9">
        <f>+(G10+H10+K10+L10+O10+P10)/SUM(E10:P10)</f>
      </c>
      <c r="T10" s="18">
        <f>+D10*(Q10*$Y$2+R10*$Y$3+S10*$Y$4)</f>
      </c>
      <c r="U10" s="18">
        <f>+T10/SUM($T$2:$T$247)</f>
      </c>
      <c r="V10" s="19">
        <f>+U10*$Y$10</f>
      </c>
      <c r="W10" s="4"/>
      <c r="X10" s="4" t="s">
        <v>50</v>
      </c>
      <c r="Y10" s="8">
        <v>10000</v>
      </c>
    </row>
    <row x14ac:dyDescent="0.25" r="11" customHeight="1" ht="18.75">
      <c r="A11" s="8">
        <v>9101031001</v>
      </c>
      <c r="B11" s="8">
        <v>872</v>
      </c>
      <c r="C11" s="8">
        <v>1</v>
      </c>
      <c r="D11" s="8">
        <f>+C11+B11</f>
      </c>
      <c r="E11" s="8">
        <v>120</v>
      </c>
      <c r="F11" s="8">
        <v>83</v>
      </c>
      <c r="G11" s="8">
        <v>21</v>
      </c>
      <c r="H11" s="8">
        <v>20</v>
      </c>
      <c r="I11" s="8">
        <v>59</v>
      </c>
      <c r="J11" s="8">
        <v>179</v>
      </c>
      <c r="K11" s="8">
        <v>31</v>
      </c>
      <c r="L11" s="8">
        <v>40</v>
      </c>
      <c r="M11" s="8">
        <v>63</v>
      </c>
      <c r="N11" s="8">
        <v>163</v>
      </c>
      <c r="O11" s="8">
        <v>26</v>
      </c>
      <c r="P11" s="8">
        <v>46</v>
      </c>
      <c r="Q11" s="9">
        <f>+B11/(B11+C11)</f>
      </c>
      <c r="R11" s="9">
        <f>+(SUM(I11:L11)/SUM(E11:P11))</f>
      </c>
      <c r="S11" s="9">
        <f>+(G11+H11+K11+L11+O11+P11)/SUM(E11:P11)</f>
      </c>
      <c r="T11" s="18">
        <f>+D11*(Q11*$Y$2+R11*$Y$3+S11*$Y$4)</f>
      </c>
      <c r="U11" s="18">
        <f>+T11/SUM($T$2:$T$247)</f>
      </c>
      <c r="V11" s="19">
        <f>+U11*$Y$10</f>
      </c>
      <c r="W11" s="4"/>
      <c r="X11" s="4"/>
      <c r="Y11" s="20"/>
    </row>
    <row x14ac:dyDescent="0.25" r="12" customHeight="1" ht="18.75">
      <c r="A12" s="8">
        <v>9101031002</v>
      </c>
      <c r="B12" s="8">
        <v>1414</v>
      </c>
      <c r="C12" s="8">
        <v>17</v>
      </c>
      <c r="D12" s="8">
        <f>+C12+B12</f>
      </c>
      <c r="E12" s="8">
        <v>277</v>
      </c>
      <c r="F12" s="8">
        <v>130</v>
      </c>
      <c r="G12" s="8">
        <v>3</v>
      </c>
      <c r="H12" s="8">
        <v>9</v>
      </c>
      <c r="I12" s="8">
        <v>112</v>
      </c>
      <c r="J12" s="8">
        <v>299</v>
      </c>
      <c r="K12" s="8">
        <v>20</v>
      </c>
      <c r="L12" s="8">
        <v>57</v>
      </c>
      <c r="M12" s="8">
        <v>163</v>
      </c>
      <c r="N12" s="8">
        <v>236</v>
      </c>
      <c r="O12" s="8">
        <v>21</v>
      </c>
      <c r="P12" s="8">
        <v>70</v>
      </c>
      <c r="Q12" s="9">
        <f>+B12/(B12+C12)</f>
      </c>
      <c r="R12" s="9">
        <f>+(SUM(I12:L12)/SUM(E12:P12))</f>
      </c>
      <c r="S12" s="9">
        <f>+(G12+H12+K12+L12+O12+P12)/SUM(E12:P12)</f>
      </c>
      <c r="T12" s="18">
        <f>+D12*(Q12*$Y$2+R12*$Y$3+S12*$Y$4)</f>
      </c>
      <c r="U12" s="18">
        <f>+T12/SUM($T$2:$T$247)</f>
      </c>
      <c r="V12" s="19">
        <f>+U12*$Y$10</f>
      </c>
      <c r="W12" s="4"/>
      <c r="X12" s="4"/>
      <c r="Y12" s="20"/>
    </row>
    <row x14ac:dyDescent="0.25" r="13" customHeight="1" ht="18.75">
      <c r="A13" s="8">
        <v>9101031003</v>
      </c>
      <c r="B13" s="8">
        <v>794</v>
      </c>
      <c r="C13" s="8">
        <v>7</v>
      </c>
      <c r="D13" s="8">
        <f>+C13+B13</f>
      </c>
      <c r="E13" s="8">
        <v>212</v>
      </c>
      <c r="F13" s="8">
        <v>67</v>
      </c>
      <c r="G13" s="8">
        <v>3</v>
      </c>
      <c r="H13" s="8">
        <v>8</v>
      </c>
      <c r="I13" s="8">
        <v>44</v>
      </c>
      <c r="J13" s="8">
        <v>147</v>
      </c>
      <c r="K13" s="8">
        <v>15</v>
      </c>
      <c r="L13" s="8">
        <v>29</v>
      </c>
      <c r="M13" s="8">
        <v>78</v>
      </c>
      <c r="N13" s="8">
        <v>115</v>
      </c>
      <c r="O13" s="8">
        <v>17</v>
      </c>
      <c r="P13" s="8">
        <v>42</v>
      </c>
      <c r="Q13" s="9">
        <f>+B13/(B13+C13)</f>
      </c>
      <c r="R13" s="9">
        <f>+(SUM(I13:L13)/SUM(E13:P13))</f>
      </c>
      <c r="S13" s="9">
        <f>+(G13+H13+K13+L13+O13+P13)/SUM(E13:P13)</f>
      </c>
      <c r="T13" s="18">
        <f>+D13*(Q13*$Y$2+R13*$Y$3+S13*$Y$4)</f>
      </c>
      <c r="U13" s="18">
        <f>+T13/SUM($T$2:$T$247)</f>
      </c>
      <c r="V13" s="19">
        <f>+U13*$Y$10</f>
      </c>
      <c r="W13" s="4"/>
      <c r="X13" s="4"/>
      <c r="Y13" s="20"/>
    </row>
    <row x14ac:dyDescent="0.25" r="14" customHeight="1" ht="18.75">
      <c r="A14" s="8">
        <v>9101031004</v>
      </c>
      <c r="B14" s="8">
        <v>836</v>
      </c>
      <c r="C14" s="8">
        <v>6</v>
      </c>
      <c r="D14" s="8">
        <f>+C14+B14</f>
      </c>
      <c r="E14" s="8">
        <v>178</v>
      </c>
      <c r="F14" s="8">
        <v>44</v>
      </c>
      <c r="G14" s="8">
        <v>5</v>
      </c>
      <c r="H14" s="8">
        <v>6</v>
      </c>
      <c r="I14" s="8">
        <v>64</v>
      </c>
      <c r="J14" s="8">
        <v>201</v>
      </c>
      <c r="K14" s="8">
        <v>14</v>
      </c>
      <c r="L14" s="8">
        <v>23</v>
      </c>
      <c r="M14" s="8">
        <v>58</v>
      </c>
      <c r="N14" s="8">
        <v>149</v>
      </c>
      <c r="O14" s="8">
        <v>9</v>
      </c>
      <c r="P14" s="8">
        <v>37</v>
      </c>
      <c r="Q14" s="9">
        <f>+B14/(B14+C14)</f>
      </c>
      <c r="R14" s="9">
        <f>+(SUM(I14:L14)/SUM(E14:P14))</f>
      </c>
      <c r="S14" s="9">
        <f>+(G14+H14+K14+L14+O14+P14)/SUM(E14:P14)</f>
      </c>
      <c r="T14" s="18">
        <f>+D14*(Q14*$Y$2+R14*$Y$3+S14*$Y$4)</f>
      </c>
      <c r="U14" s="18">
        <f>+T14/SUM($T$2:$T$247)</f>
      </c>
      <c r="V14" s="19">
        <f>+U14*$Y$10</f>
      </c>
      <c r="W14" s="4"/>
      <c r="X14" s="4"/>
      <c r="Y14" s="20"/>
    </row>
    <row x14ac:dyDescent="0.25" r="15" customHeight="1" ht="18.75">
      <c r="A15" s="8">
        <v>9101031005</v>
      </c>
      <c r="B15" s="8">
        <v>976</v>
      </c>
      <c r="C15" s="8">
        <v>2</v>
      </c>
      <c r="D15" s="8">
        <f>+C15+B15</f>
      </c>
      <c r="E15" s="8">
        <v>135</v>
      </c>
      <c r="F15" s="8">
        <v>42</v>
      </c>
      <c r="G15" s="8">
        <v>4</v>
      </c>
      <c r="H15" s="8">
        <v>7</v>
      </c>
      <c r="I15" s="8">
        <v>109</v>
      </c>
      <c r="J15" s="8">
        <v>241</v>
      </c>
      <c r="K15" s="8">
        <v>17</v>
      </c>
      <c r="L15" s="8">
        <v>33</v>
      </c>
      <c r="M15" s="8">
        <v>119</v>
      </c>
      <c r="N15" s="8">
        <v>183</v>
      </c>
      <c r="O15" s="8">
        <v>11</v>
      </c>
      <c r="P15" s="8">
        <v>30</v>
      </c>
      <c r="Q15" s="9">
        <f>+B15/(B15+C15)</f>
      </c>
      <c r="R15" s="9">
        <f>+(SUM(I15:L15)/SUM(E15:P15))</f>
      </c>
      <c r="S15" s="9">
        <f>+(G15+H15+K15+L15+O15+P15)/SUM(E15:P15)</f>
      </c>
      <c r="T15" s="18">
        <f>+D15*(Q15*$Y$2+R15*$Y$3+S15*$Y$4)</f>
      </c>
      <c r="U15" s="18">
        <f>+T15/SUM($T$2:$T$247)</f>
      </c>
      <c r="V15" s="19">
        <f>+U15*$Y$10</f>
      </c>
      <c r="W15" s="4"/>
      <c r="X15" s="4"/>
      <c r="Y15" s="20"/>
    </row>
    <row x14ac:dyDescent="0.25" r="16" customHeight="1" ht="18.75">
      <c r="A16" s="8">
        <v>9101041001</v>
      </c>
      <c r="B16" s="8">
        <v>1370</v>
      </c>
      <c r="C16" s="8">
        <v>351</v>
      </c>
      <c r="D16" s="8">
        <f>+C16+B16</f>
      </c>
      <c r="E16" s="8">
        <v>215</v>
      </c>
      <c r="F16" s="8">
        <v>92</v>
      </c>
      <c r="G16" s="8">
        <v>6</v>
      </c>
      <c r="H16" s="8">
        <v>9</v>
      </c>
      <c r="I16" s="8">
        <v>190</v>
      </c>
      <c r="J16" s="8">
        <v>391</v>
      </c>
      <c r="K16" s="8">
        <v>27</v>
      </c>
      <c r="L16" s="8">
        <v>87</v>
      </c>
      <c r="M16" s="8">
        <v>179</v>
      </c>
      <c r="N16" s="8">
        <v>264</v>
      </c>
      <c r="O16" s="8">
        <v>55</v>
      </c>
      <c r="P16" s="8">
        <v>82</v>
      </c>
      <c r="Q16" s="9">
        <f>+B16/(B16+C16)</f>
      </c>
      <c r="R16" s="9">
        <f>+(SUM(I16:L16)/SUM(E16:P16))</f>
      </c>
      <c r="S16" s="9">
        <f>+(G16+H16+K16+L16+O16+P16)/SUM(E16:P16)</f>
      </c>
      <c r="T16" s="18">
        <f>+D16*(Q16*$Y$2+R16*$Y$3+S16*$Y$4)</f>
      </c>
      <c r="U16" s="18">
        <f>+T16/SUM($T$2:$T$247)</f>
      </c>
      <c r="V16" s="19">
        <f>+U16*$Y$10</f>
      </c>
      <c r="W16" s="4"/>
      <c r="X16" s="4"/>
      <c r="Y16" s="20"/>
    </row>
    <row x14ac:dyDescent="0.25" r="17" customHeight="1" ht="18.75">
      <c r="A17" s="8">
        <v>9101041002</v>
      </c>
      <c r="B17" s="8">
        <v>1542</v>
      </c>
      <c r="C17" s="8">
        <v>20</v>
      </c>
      <c r="D17" s="8">
        <f>+C17+B17</f>
      </c>
      <c r="E17" s="8">
        <v>259</v>
      </c>
      <c r="F17" s="8">
        <v>93</v>
      </c>
      <c r="G17" s="8">
        <v>5</v>
      </c>
      <c r="H17" s="8">
        <v>14</v>
      </c>
      <c r="I17" s="8">
        <v>194</v>
      </c>
      <c r="J17" s="8">
        <v>352</v>
      </c>
      <c r="K17" s="8">
        <v>14</v>
      </c>
      <c r="L17" s="8">
        <v>57</v>
      </c>
      <c r="M17" s="8">
        <v>170</v>
      </c>
      <c r="N17" s="8">
        <v>262</v>
      </c>
      <c r="O17" s="8">
        <v>12</v>
      </c>
      <c r="P17" s="8">
        <v>49</v>
      </c>
      <c r="Q17" s="9">
        <f>+B17/(B17+C17)</f>
      </c>
      <c r="R17" s="9">
        <f>+(SUM(I17:L17)/SUM(E17:P17))</f>
      </c>
      <c r="S17" s="9">
        <f>+(G17+H17+K17+L17+O17+P17)/SUM(E17:P17)</f>
      </c>
      <c r="T17" s="18">
        <f>+D17*(Q17*$Y$2+R17*$Y$3+S17*$Y$4)</f>
      </c>
      <c r="U17" s="18">
        <f>+T17/SUM($T$2:$T$247)</f>
      </c>
      <c r="V17" s="19">
        <f>+U17*$Y$10</f>
      </c>
      <c r="W17" s="4"/>
      <c r="X17" s="4"/>
      <c r="Y17" s="20"/>
    </row>
    <row x14ac:dyDescent="0.25" r="18" customHeight="1" ht="18.75">
      <c r="A18" s="8">
        <v>9101041003</v>
      </c>
      <c r="B18" s="8">
        <v>1341</v>
      </c>
      <c r="C18" s="8">
        <v>183</v>
      </c>
      <c r="D18" s="8">
        <f>+C18+B18</f>
      </c>
      <c r="E18" s="8">
        <v>302</v>
      </c>
      <c r="F18" s="8">
        <v>110</v>
      </c>
      <c r="G18" s="8">
        <v>3</v>
      </c>
      <c r="H18" s="8">
        <v>27</v>
      </c>
      <c r="I18" s="8">
        <v>115</v>
      </c>
      <c r="J18" s="8">
        <v>349</v>
      </c>
      <c r="K18" s="8">
        <v>15</v>
      </c>
      <c r="L18" s="8">
        <v>72</v>
      </c>
      <c r="M18" s="8">
        <v>130</v>
      </c>
      <c r="N18" s="8">
        <v>242</v>
      </c>
      <c r="O18" s="8">
        <v>17</v>
      </c>
      <c r="P18" s="8">
        <v>56</v>
      </c>
      <c r="Q18" s="9">
        <f>+B18/(B18+C18)</f>
      </c>
      <c r="R18" s="9">
        <f>+(SUM(I18:L18)/SUM(E18:P18))</f>
      </c>
      <c r="S18" s="9">
        <f>+(G18+H18+K18+L18+O18+P18)/SUM(E18:P18)</f>
      </c>
      <c r="T18" s="18">
        <f>+D18*(Q18*$Y$2+R18*$Y$3+S18*$Y$4)</f>
      </c>
      <c r="U18" s="18">
        <f>+T18/SUM($T$2:$T$247)</f>
      </c>
      <c r="V18" s="19">
        <f>+U18*$Y$10</f>
      </c>
      <c r="W18" s="4"/>
      <c r="X18" s="4"/>
      <c r="Y18" s="20"/>
    </row>
    <row x14ac:dyDescent="0.25" r="19" customHeight="1" ht="18.75">
      <c r="A19" s="8">
        <v>9101051001</v>
      </c>
      <c r="B19" s="8">
        <v>996</v>
      </c>
      <c r="C19" s="8">
        <v>186</v>
      </c>
      <c r="D19" s="8">
        <f>+C19+B19</f>
      </c>
      <c r="E19" s="8">
        <v>187</v>
      </c>
      <c r="F19" s="8">
        <v>117</v>
      </c>
      <c r="G19" s="8">
        <v>8</v>
      </c>
      <c r="H19" s="8">
        <v>14</v>
      </c>
      <c r="I19" s="8">
        <v>84</v>
      </c>
      <c r="J19" s="8">
        <v>222</v>
      </c>
      <c r="K19" s="8">
        <v>33</v>
      </c>
      <c r="L19" s="8">
        <v>44</v>
      </c>
      <c r="M19" s="8">
        <v>92</v>
      </c>
      <c r="N19" s="8">
        <v>159</v>
      </c>
      <c r="O19" s="8">
        <v>51</v>
      </c>
      <c r="P19" s="8">
        <v>62</v>
      </c>
      <c r="Q19" s="9">
        <f>+B19/(B19+C19)</f>
      </c>
      <c r="R19" s="9">
        <f>+(SUM(I19:L19)/SUM(E19:P19))</f>
      </c>
      <c r="S19" s="9">
        <f>+(G19+H19+K19+L19+O19+P19)/SUM(E19:P19)</f>
      </c>
      <c r="T19" s="18">
        <f>+D19*(Q19*$Y$2+R19*$Y$3+S19*$Y$4)</f>
      </c>
      <c r="U19" s="18">
        <f>+T19/SUM($T$2:$T$247)</f>
      </c>
      <c r="V19" s="19">
        <f>+U19*$Y$10</f>
      </c>
      <c r="W19" s="4"/>
      <c r="X19" s="4"/>
      <c r="Y19" s="20"/>
    </row>
    <row x14ac:dyDescent="0.25" r="20" customHeight="1" ht="18.75">
      <c r="A20" s="8">
        <v>9101051002</v>
      </c>
      <c r="B20" s="8">
        <v>992</v>
      </c>
      <c r="C20" s="8">
        <v>2</v>
      </c>
      <c r="D20" s="8">
        <f>+C20+B20</f>
      </c>
      <c r="E20" s="8">
        <v>233</v>
      </c>
      <c r="F20" s="8">
        <v>80</v>
      </c>
      <c r="G20" s="8">
        <v>4</v>
      </c>
      <c r="H20" s="8">
        <v>6</v>
      </c>
      <c r="I20" s="8">
        <v>102</v>
      </c>
      <c r="J20" s="8">
        <v>230</v>
      </c>
      <c r="K20" s="8">
        <v>6</v>
      </c>
      <c r="L20" s="8">
        <v>24</v>
      </c>
      <c r="M20" s="8">
        <v>89</v>
      </c>
      <c r="N20" s="8">
        <v>138</v>
      </c>
      <c r="O20" s="8">
        <v>7</v>
      </c>
      <c r="P20" s="8">
        <v>26</v>
      </c>
      <c r="Q20" s="9">
        <f>+B20/(B20+C20)</f>
      </c>
      <c r="R20" s="9">
        <f>+(SUM(I20:L20)/SUM(E20:P20))</f>
      </c>
      <c r="S20" s="9">
        <f>+(G20+H20+K20+L20+O20+P20)/SUM(E20:P20)</f>
      </c>
      <c r="T20" s="18">
        <f>+D20*(Q20*$Y$2+R20*$Y$3+S20*$Y$4)</f>
      </c>
      <c r="U20" s="18">
        <f>+T20/SUM($T$2:$T$247)</f>
      </c>
      <c r="V20" s="19">
        <f>+U20*$Y$10</f>
      </c>
      <c r="W20" s="4"/>
      <c r="X20" s="4"/>
      <c r="Y20" s="20"/>
    </row>
    <row x14ac:dyDescent="0.25" r="21" customHeight="1" ht="18.75">
      <c r="A21" s="8">
        <v>9101051003</v>
      </c>
      <c r="B21" s="8">
        <v>1076</v>
      </c>
      <c r="C21" s="8">
        <v>2</v>
      </c>
      <c r="D21" s="8">
        <f>+C21+B21</f>
      </c>
      <c r="E21" s="8">
        <v>304</v>
      </c>
      <c r="F21" s="8">
        <v>118</v>
      </c>
      <c r="G21" s="8">
        <v>8</v>
      </c>
      <c r="H21" s="8">
        <v>8</v>
      </c>
      <c r="I21" s="8">
        <v>64</v>
      </c>
      <c r="J21" s="8">
        <v>198</v>
      </c>
      <c r="K21" s="8">
        <v>10</v>
      </c>
      <c r="L21" s="8">
        <v>33</v>
      </c>
      <c r="M21" s="8">
        <v>69</v>
      </c>
      <c r="N21" s="8">
        <v>176</v>
      </c>
      <c r="O21" s="8">
        <v>18</v>
      </c>
      <c r="P21" s="8">
        <v>35</v>
      </c>
      <c r="Q21" s="9">
        <f>+B21/(B21+C21)</f>
      </c>
      <c r="R21" s="9">
        <f>+(SUM(I21:L21)/SUM(E21:P21))</f>
      </c>
      <c r="S21" s="9">
        <f>+(G21+H21+K21+L21+O21+P21)/SUM(E21:P21)</f>
      </c>
      <c r="T21" s="18">
        <f>+D21*(Q21*$Y$2+R21*$Y$3+S21*$Y$4)</f>
      </c>
      <c r="U21" s="18">
        <f>+T21/SUM($T$2:$T$247)</f>
      </c>
      <c r="V21" s="19">
        <f>+U21*$Y$10</f>
      </c>
      <c r="W21" s="4"/>
      <c r="X21" s="4"/>
      <c r="Y21" s="20"/>
    </row>
    <row x14ac:dyDescent="0.25" r="22" customHeight="1" ht="18.75">
      <c r="A22" s="8">
        <v>9101051004</v>
      </c>
      <c r="B22" s="8">
        <v>1187</v>
      </c>
      <c r="C22" s="8">
        <v>3</v>
      </c>
      <c r="D22" s="8">
        <f>+C22+B22</f>
      </c>
      <c r="E22" s="8">
        <v>141</v>
      </c>
      <c r="F22" s="8">
        <v>117</v>
      </c>
      <c r="G22" s="8">
        <v>9</v>
      </c>
      <c r="H22" s="8">
        <v>10</v>
      </c>
      <c r="I22" s="8">
        <v>100</v>
      </c>
      <c r="J22" s="8">
        <v>270</v>
      </c>
      <c r="K22" s="8">
        <v>21</v>
      </c>
      <c r="L22" s="8">
        <v>57</v>
      </c>
      <c r="M22" s="8">
        <v>67</v>
      </c>
      <c r="N22" s="8">
        <v>265</v>
      </c>
      <c r="O22" s="8">
        <v>26</v>
      </c>
      <c r="P22" s="8">
        <v>57</v>
      </c>
      <c r="Q22" s="9">
        <f>+B22/(B22+C22)</f>
      </c>
      <c r="R22" s="9">
        <f>+(SUM(I22:L22)/SUM(E22:P22))</f>
      </c>
      <c r="S22" s="9">
        <f>+(G22+H22+K22+L22+O22+P22)/SUM(E22:P22)</f>
      </c>
      <c r="T22" s="18">
        <f>+D22*(Q22*$Y$2+R22*$Y$3+S22*$Y$4)</f>
      </c>
      <c r="U22" s="18">
        <f>+T22/SUM($T$2:$T$247)</f>
      </c>
      <c r="V22" s="19">
        <f>+U22*$Y$10</f>
      </c>
      <c r="W22" s="4"/>
      <c r="X22" s="4"/>
      <c r="Y22" s="20"/>
    </row>
    <row x14ac:dyDescent="0.25" r="23" customHeight="1" ht="18.75">
      <c r="A23" s="8">
        <v>9101051005</v>
      </c>
      <c r="B23" s="8">
        <v>888</v>
      </c>
      <c r="C23" s="8">
        <v>0</v>
      </c>
      <c r="D23" s="8">
        <f>+C23+B23</f>
      </c>
      <c r="E23" s="8">
        <v>140</v>
      </c>
      <c r="F23" s="8">
        <v>74</v>
      </c>
      <c r="G23" s="8">
        <v>7</v>
      </c>
      <c r="H23" s="8">
        <v>10</v>
      </c>
      <c r="I23" s="8">
        <v>50</v>
      </c>
      <c r="J23" s="8">
        <v>207</v>
      </c>
      <c r="K23" s="8">
        <v>23</v>
      </c>
      <c r="L23" s="8">
        <v>60</v>
      </c>
      <c r="M23" s="8">
        <v>71</v>
      </c>
      <c r="N23" s="8">
        <v>153</v>
      </c>
      <c r="O23" s="8">
        <v>21</v>
      </c>
      <c r="P23" s="8">
        <v>49</v>
      </c>
      <c r="Q23" s="8">
        <f>+B23/(B23+C23)</f>
      </c>
      <c r="R23" s="9">
        <f>+(SUM(I23:L23)/SUM(E23:P23))</f>
      </c>
      <c r="S23" s="9">
        <f>+(G23+H23+K23+L23+O23+P23)/SUM(E23:P23)</f>
      </c>
      <c r="T23" s="18">
        <f>+D23*(Q23*$Y$2+R23*$Y$3+S23*$Y$4)</f>
      </c>
      <c r="U23" s="18">
        <f>+T23/SUM($T$2:$T$247)</f>
      </c>
      <c r="V23" s="19">
        <f>+U23*$Y$10</f>
      </c>
      <c r="W23" s="4"/>
      <c r="X23" s="4"/>
      <c r="Y23" s="20"/>
    </row>
    <row x14ac:dyDescent="0.25" r="24" customHeight="1" ht="18.75">
      <c r="A24" s="8">
        <v>9101051006</v>
      </c>
      <c r="B24" s="8">
        <v>790</v>
      </c>
      <c r="C24" s="8">
        <v>4</v>
      </c>
      <c r="D24" s="8">
        <f>+C24+B24</f>
      </c>
      <c r="E24" s="8">
        <v>179</v>
      </c>
      <c r="F24" s="8">
        <v>43</v>
      </c>
      <c r="G24" s="8">
        <v>3</v>
      </c>
      <c r="H24" s="8">
        <v>5</v>
      </c>
      <c r="I24" s="8">
        <v>78</v>
      </c>
      <c r="J24" s="8">
        <v>223</v>
      </c>
      <c r="K24" s="8">
        <v>4</v>
      </c>
      <c r="L24" s="8">
        <v>31</v>
      </c>
      <c r="M24" s="8">
        <v>72</v>
      </c>
      <c r="N24" s="8">
        <v>117</v>
      </c>
      <c r="O24" s="8">
        <v>6</v>
      </c>
      <c r="P24" s="8">
        <v>27</v>
      </c>
      <c r="Q24" s="9">
        <f>+B24/(B24+C24)</f>
      </c>
      <c r="R24" s="9">
        <f>+(SUM(I24:L24)/SUM(E24:P24))</f>
      </c>
      <c r="S24" s="9">
        <f>+(G24+H24+K24+L24+O24+P24)/SUM(E24:P24)</f>
      </c>
      <c r="T24" s="18">
        <f>+D24*(Q24*$Y$2+R24*$Y$3+S24*$Y$4)</f>
      </c>
      <c r="U24" s="18">
        <f>+T24/SUM($T$2:$T$247)</f>
      </c>
      <c r="V24" s="19">
        <f>+U24*$Y$10</f>
      </c>
      <c r="W24" s="4"/>
      <c r="X24" s="4"/>
      <c r="Y24" s="20"/>
    </row>
    <row x14ac:dyDescent="0.25" r="25" customHeight="1" ht="18.75">
      <c r="A25" s="8">
        <v>9101051007</v>
      </c>
      <c r="B25" s="8">
        <v>839</v>
      </c>
      <c r="C25" s="8">
        <v>0</v>
      </c>
      <c r="D25" s="8">
        <f>+C25+B25</f>
      </c>
      <c r="E25" s="8">
        <v>65</v>
      </c>
      <c r="F25" s="8">
        <v>51</v>
      </c>
      <c r="G25" s="8">
        <v>5</v>
      </c>
      <c r="H25" s="8">
        <v>9</v>
      </c>
      <c r="I25" s="8">
        <v>56</v>
      </c>
      <c r="J25" s="8">
        <v>224</v>
      </c>
      <c r="K25" s="8">
        <v>29</v>
      </c>
      <c r="L25" s="8">
        <v>68</v>
      </c>
      <c r="M25" s="8">
        <v>63</v>
      </c>
      <c r="N25" s="8">
        <v>159</v>
      </c>
      <c r="O25" s="8">
        <v>27</v>
      </c>
      <c r="P25" s="8">
        <v>51</v>
      </c>
      <c r="Q25" s="8">
        <f>+B25/(B25+C25)</f>
      </c>
      <c r="R25" s="9">
        <f>+(SUM(I25:L25)/SUM(E25:P25))</f>
      </c>
      <c r="S25" s="9">
        <f>+(G25+H25+K25+L25+O25+P25)/SUM(E25:P25)</f>
      </c>
      <c r="T25" s="18">
        <f>+D25*(Q25*$Y$2+R25*$Y$3+S25*$Y$4)</f>
      </c>
      <c r="U25" s="18">
        <f>+T25/SUM($T$2:$T$247)</f>
      </c>
      <c r="V25" s="19">
        <f>+U25*$Y$10</f>
      </c>
      <c r="W25" s="4"/>
      <c r="X25" s="4"/>
      <c r="Y25" s="20"/>
    </row>
    <row x14ac:dyDescent="0.25" r="26" customHeight="1" ht="18.75">
      <c r="A26" s="8">
        <v>9101061001</v>
      </c>
      <c r="B26" s="8">
        <v>916</v>
      </c>
      <c r="C26" s="8">
        <v>413</v>
      </c>
      <c r="D26" s="8">
        <f>+C26+B26</f>
      </c>
      <c r="E26" s="8">
        <v>129</v>
      </c>
      <c r="F26" s="8">
        <v>161</v>
      </c>
      <c r="G26" s="8">
        <v>26</v>
      </c>
      <c r="H26" s="8">
        <v>42</v>
      </c>
      <c r="I26" s="8">
        <v>32</v>
      </c>
      <c r="J26" s="8">
        <v>186</v>
      </c>
      <c r="K26" s="8">
        <v>34</v>
      </c>
      <c r="L26" s="8">
        <v>64</v>
      </c>
      <c r="M26" s="8">
        <v>70</v>
      </c>
      <c r="N26" s="8">
        <v>233</v>
      </c>
      <c r="O26" s="8">
        <v>75</v>
      </c>
      <c r="P26" s="8">
        <v>137</v>
      </c>
      <c r="Q26" s="9">
        <f>+B26/(B26+C26)</f>
      </c>
      <c r="R26" s="9">
        <f>+(SUM(I26:L26)/SUM(E26:P26))</f>
      </c>
      <c r="S26" s="9">
        <f>+(G26+H26+K26+L26+O26+P26)/SUM(E26:P26)</f>
      </c>
      <c r="T26" s="18">
        <f>+D26*(Q26*$Y$2+R26*$Y$3+S26*$Y$4)</f>
      </c>
      <c r="U26" s="18">
        <f>+T26/SUM($T$2:$T$247)</f>
      </c>
      <c r="V26" s="19">
        <f>+U26*$Y$10</f>
      </c>
      <c r="W26" s="4"/>
      <c r="X26" s="4"/>
      <c r="Y26" s="20"/>
    </row>
    <row x14ac:dyDescent="0.25" r="27" customHeight="1" ht="18.75">
      <c r="A27" s="8">
        <v>9101061002</v>
      </c>
      <c r="B27" s="8">
        <v>613</v>
      </c>
      <c r="C27" s="8">
        <v>291</v>
      </c>
      <c r="D27" s="8">
        <f>+C27+B27</f>
      </c>
      <c r="E27" s="8">
        <v>70</v>
      </c>
      <c r="F27" s="8">
        <v>69</v>
      </c>
      <c r="G27" s="8">
        <v>16</v>
      </c>
      <c r="H27" s="8">
        <v>30</v>
      </c>
      <c r="I27" s="8">
        <v>12</v>
      </c>
      <c r="J27" s="8">
        <v>96</v>
      </c>
      <c r="K27" s="8">
        <v>109</v>
      </c>
      <c r="L27" s="8">
        <v>76</v>
      </c>
      <c r="M27" s="8">
        <v>34</v>
      </c>
      <c r="N27" s="8">
        <v>121</v>
      </c>
      <c r="O27" s="8">
        <v>118</v>
      </c>
      <c r="P27" s="8">
        <v>78</v>
      </c>
      <c r="Q27" s="9">
        <f>+B27/(B27+C27)</f>
      </c>
      <c r="R27" s="9">
        <f>+(SUM(I27:L27)/SUM(E27:P27))</f>
      </c>
      <c r="S27" s="9">
        <f>+(G27+H27+K27+L27+O27+P27)/SUM(E27:P27)</f>
      </c>
      <c r="T27" s="18">
        <f>+D27*(Q27*$Y$2+R27*$Y$3+S27*$Y$4)</f>
      </c>
      <c r="U27" s="18">
        <f>+T27/SUM($T$2:$T$247)</f>
      </c>
      <c r="V27" s="19">
        <f>+U27*$Y$10</f>
      </c>
      <c r="W27" s="4"/>
      <c r="X27" s="4"/>
      <c r="Y27" s="20"/>
    </row>
    <row x14ac:dyDescent="0.25" r="28" customHeight="1" ht="18.75">
      <c r="A28" s="8">
        <v>9101061003</v>
      </c>
      <c r="B28" s="8">
        <v>1028</v>
      </c>
      <c r="C28" s="8">
        <v>2</v>
      </c>
      <c r="D28" s="8">
        <f>+C28+B28</f>
      </c>
      <c r="E28" s="8">
        <v>218</v>
      </c>
      <c r="F28" s="8">
        <v>110</v>
      </c>
      <c r="G28" s="8">
        <v>12</v>
      </c>
      <c r="H28" s="8">
        <v>16</v>
      </c>
      <c r="I28" s="8">
        <v>65</v>
      </c>
      <c r="J28" s="8">
        <v>171</v>
      </c>
      <c r="K28" s="8">
        <v>21</v>
      </c>
      <c r="L28" s="8">
        <v>35</v>
      </c>
      <c r="M28" s="8">
        <v>68</v>
      </c>
      <c r="N28" s="8">
        <v>174</v>
      </c>
      <c r="O28" s="8">
        <v>24</v>
      </c>
      <c r="P28" s="8">
        <v>61</v>
      </c>
      <c r="Q28" s="9">
        <f>+B28/(B28+C28)</f>
      </c>
      <c r="R28" s="9">
        <f>+(SUM(I28:L28)/SUM(E28:P28))</f>
      </c>
      <c r="S28" s="9">
        <f>+(G28+H28+K28+L28+O28+P28)/SUM(E28:P28)</f>
      </c>
      <c r="T28" s="18">
        <f>+D28*(Q28*$Y$2+R28*$Y$3+S28*$Y$4)</f>
      </c>
      <c r="U28" s="18">
        <f>+T28/SUM($T$2:$T$247)</f>
      </c>
      <c r="V28" s="19">
        <f>+U28*$Y$10</f>
      </c>
      <c r="W28" s="4"/>
      <c r="X28" s="4"/>
      <c r="Y28" s="20"/>
    </row>
    <row x14ac:dyDescent="0.25" r="29" customHeight="1" ht="18.75">
      <c r="A29" s="8">
        <v>9101061004</v>
      </c>
      <c r="B29" s="8">
        <v>1817</v>
      </c>
      <c r="C29" s="8">
        <v>2</v>
      </c>
      <c r="D29" s="8">
        <f>+C29+B29</f>
      </c>
      <c r="E29" s="8">
        <v>73</v>
      </c>
      <c r="F29" s="8">
        <v>112</v>
      </c>
      <c r="G29" s="8">
        <v>60</v>
      </c>
      <c r="H29" s="8">
        <v>41</v>
      </c>
      <c r="I29" s="8">
        <v>36</v>
      </c>
      <c r="J29" s="8">
        <v>247</v>
      </c>
      <c r="K29" s="8">
        <v>324</v>
      </c>
      <c r="L29" s="8">
        <v>197</v>
      </c>
      <c r="M29" s="8">
        <v>45</v>
      </c>
      <c r="N29" s="8">
        <v>227</v>
      </c>
      <c r="O29" s="8">
        <v>179</v>
      </c>
      <c r="P29" s="8">
        <v>206</v>
      </c>
      <c r="Q29" s="9">
        <f>+B29/(B29+C29)</f>
      </c>
      <c r="R29" s="9">
        <f>+(SUM(I29:L29)/SUM(E29:P29))</f>
      </c>
      <c r="S29" s="9">
        <f>+(G29+H29+K29+L29+O29+P29)/SUM(E29:P29)</f>
      </c>
      <c r="T29" s="18">
        <f>+D29*(Q29*$Y$2+R29*$Y$3+S29*$Y$4)</f>
      </c>
      <c r="U29" s="18">
        <f>+T29/SUM($T$2:$T$247)</f>
      </c>
      <c r="V29" s="19">
        <f>+U29*$Y$10</f>
      </c>
      <c r="W29" s="4"/>
      <c r="X29" s="4"/>
      <c r="Y29" s="20"/>
    </row>
    <row x14ac:dyDescent="0.25" r="30" customHeight="1" ht="18.75">
      <c r="A30" s="8">
        <v>9101061005</v>
      </c>
      <c r="B30" s="8">
        <v>1008</v>
      </c>
      <c r="C30" s="8">
        <v>7</v>
      </c>
      <c r="D30" s="8">
        <f>+C30+B30</f>
      </c>
      <c r="E30" s="8">
        <v>174</v>
      </c>
      <c r="F30" s="8">
        <v>176</v>
      </c>
      <c r="G30" s="8">
        <v>36</v>
      </c>
      <c r="H30" s="8">
        <v>52</v>
      </c>
      <c r="I30" s="8">
        <v>34</v>
      </c>
      <c r="J30" s="8">
        <v>135</v>
      </c>
      <c r="K30" s="8">
        <v>20</v>
      </c>
      <c r="L30" s="8">
        <v>58</v>
      </c>
      <c r="M30" s="8">
        <v>43</v>
      </c>
      <c r="N30" s="8">
        <v>150</v>
      </c>
      <c r="O30" s="8">
        <v>46</v>
      </c>
      <c r="P30" s="8">
        <v>76</v>
      </c>
      <c r="Q30" s="9">
        <f>+B30/(B30+C30)</f>
      </c>
      <c r="R30" s="9">
        <f>+(SUM(I30:L30)/SUM(E30:P30))</f>
      </c>
      <c r="S30" s="9">
        <f>+(G30+H30+K30+L30+O30+P30)/SUM(E30:P30)</f>
      </c>
      <c r="T30" s="18">
        <f>+D30*(Q30*$Y$2+R30*$Y$3+S30*$Y$4)</f>
      </c>
      <c r="U30" s="18">
        <f>+T30/SUM($T$2:$T$247)</f>
      </c>
      <c r="V30" s="19">
        <f>+U30*$Y$10</f>
      </c>
      <c r="W30" s="4"/>
      <c r="X30" s="4"/>
      <c r="Y30" s="20"/>
    </row>
    <row x14ac:dyDescent="0.25" r="31" customHeight="1" ht="18.75">
      <c r="A31" s="8">
        <v>9101061006</v>
      </c>
      <c r="B31" s="8">
        <v>956</v>
      </c>
      <c r="C31" s="8">
        <v>65</v>
      </c>
      <c r="D31" s="8">
        <f>+C31+B31</f>
      </c>
      <c r="E31" s="8">
        <v>180</v>
      </c>
      <c r="F31" s="8">
        <v>137</v>
      </c>
      <c r="G31" s="8">
        <v>7</v>
      </c>
      <c r="H31" s="8">
        <v>35</v>
      </c>
      <c r="I31" s="8">
        <v>32</v>
      </c>
      <c r="J31" s="8">
        <v>162</v>
      </c>
      <c r="K31" s="8">
        <v>27</v>
      </c>
      <c r="L31" s="8">
        <v>50</v>
      </c>
      <c r="M31" s="8">
        <v>48</v>
      </c>
      <c r="N31" s="8">
        <v>168</v>
      </c>
      <c r="O31" s="8">
        <v>36</v>
      </c>
      <c r="P31" s="8">
        <v>59</v>
      </c>
      <c r="Q31" s="9">
        <f>+B31/(B31+C31)</f>
      </c>
      <c r="R31" s="9">
        <f>+(SUM(I31:L31)/SUM(E31:P31))</f>
      </c>
      <c r="S31" s="9">
        <f>+(G31+H31+K31+L31+O31+P31)/SUM(E31:P31)</f>
      </c>
      <c r="T31" s="18">
        <f>+D31*(Q31*$Y$2+R31*$Y$3+S31*$Y$4)</f>
      </c>
      <c r="U31" s="18">
        <f>+T31/SUM($T$2:$T$247)</f>
      </c>
      <c r="V31" s="19">
        <f>+U31*$Y$10</f>
      </c>
      <c r="W31" s="4"/>
      <c r="X31" s="4"/>
      <c r="Y31" s="20"/>
    </row>
    <row x14ac:dyDescent="0.25" r="32" customHeight="1" ht="18.75">
      <c r="A32" s="8">
        <v>9101071001</v>
      </c>
      <c r="B32" s="8">
        <v>693</v>
      </c>
      <c r="C32" s="8">
        <v>20</v>
      </c>
      <c r="D32" s="8">
        <f>+C32+B32</f>
      </c>
      <c r="E32" s="8">
        <v>89</v>
      </c>
      <c r="F32" s="8">
        <v>98</v>
      </c>
      <c r="G32" s="8">
        <v>26</v>
      </c>
      <c r="H32" s="8">
        <v>26</v>
      </c>
      <c r="I32" s="8">
        <v>20</v>
      </c>
      <c r="J32" s="8">
        <v>90</v>
      </c>
      <c r="K32" s="8">
        <v>19</v>
      </c>
      <c r="L32" s="8">
        <v>26</v>
      </c>
      <c r="M32" s="8">
        <v>26</v>
      </c>
      <c r="N32" s="8">
        <v>108</v>
      </c>
      <c r="O32" s="8">
        <v>28</v>
      </c>
      <c r="P32" s="8">
        <v>53</v>
      </c>
      <c r="Q32" s="9">
        <f>+B32/(B32+C32)</f>
      </c>
      <c r="R32" s="9">
        <f>+(SUM(I32:L32)/SUM(E32:P32))</f>
      </c>
      <c r="S32" s="9">
        <f>+(G32+H32+K32+L32+O32+P32)/SUM(E32:P32)</f>
      </c>
      <c r="T32" s="18">
        <f>+D32*(Q32*$Y$2+R32*$Y$3+S32*$Y$4)</f>
      </c>
      <c r="U32" s="18">
        <f>+T32/SUM($T$2:$T$247)</f>
      </c>
      <c r="V32" s="19">
        <f>+U32*$Y$10</f>
      </c>
      <c r="W32" s="4"/>
      <c r="X32" s="4"/>
      <c r="Y32" s="20"/>
    </row>
    <row x14ac:dyDescent="0.25" r="33" customHeight="1" ht="18.75">
      <c r="A33" s="8">
        <v>9101071002</v>
      </c>
      <c r="B33" s="8">
        <v>950</v>
      </c>
      <c r="C33" s="8">
        <v>407</v>
      </c>
      <c r="D33" s="8">
        <f>+C33+B33</f>
      </c>
      <c r="E33" s="8">
        <v>105</v>
      </c>
      <c r="F33" s="8">
        <v>81</v>
      </c>
      <c r="G33" s="8">
        <v>22</v>
      </c>
      <c r="H33" s="8">
        <v>27</v>
      </c>
      <c r="I33" s="8">
        <v>39</v>
      </c>
      <c r="J33" s="8">
        <v>102</v>
      </c>
      <c r="K33" s="8">
        <v>140</v>
      </c>
      <c r="L33" s="8">
        <v>82</v>
      </c>
      <c r="M33" s="8">
        <v>59</v>
      </c>
      <c r="N33" s="8">
        <v>149</v>
      </c>
      <c r="O33" s="8">
        <v>202</v>
      </c>
      <c r="P33" s="8">
        <v>116</v>
      </c>
      <c r="Q33" s="9">
        <f>+B33/(B33+C33)</f>
      </c>
      <c r="R33" s="9">
        <f>+(SUM(I33:L33)/SUM(E33:P33))</f>
      </c>
      <c r="S33" s="9">
        <f>+(G33+H33+K33+L33+O33+P33)/SUM(E33:P33)</f>
      </c>
      <c r="T33" s="18">
        <f>+D33*(Q33*$Y$2+R33*$Y$3+S33*$Y$4)</f>
      </c>
      <c r="U33" s="18">
        <f>+T33/SUM($T$2:$T$247)</f>
      </c>
      <c r="V33" s="19">
        <f>+U33*$Y$10</f>
      </c>
      <c r="W33" s="4"/>
      <c r="X33" s="4"/>
      <c r="Y33" s="20"/>
    </row>
    <row x14ac:dyDescent="0.25" r="34" customHeight="1" ht="18.75">
      <c r="A34" s="8">
        <v>9101072007</v>
      </c>
      <c r="B34" s="8">
        <v>26</v>
      </c>
      <c r="C34" s="8">
        <v>0</v>
      </c>
      <c r="D34" s="8">
        <f>+C34+B34</f>
      </c>
      <c r="E34" s="8">
        <v>0</v>
      </c>
      <c r="F34" s="8">
        <v>2</v>
      </c>
      <c r="G34" s="8">
        <v>0</v>
      </c>
      <c r="H34" s="8">
        <v>0</v>
      </c>
      <c r="I34" s="8">
        <v>0</v>
      </c>
      <c r="J34" s="8">
        <v>0</v>
      </c>
      <c r="K34" s="8">
        <v>5</v>
      </c>
      <c r="L34" s="8">
        <v>1</v>
      </c>
      <c r="M34" s="8">
        <v>1</v>
      </c>
      <c r="N34" s="8">
        <v>3</v>
      </c>
      <c r="O34" s="8">
        <v>6</v>
      </c>
      <c r="P34" s="8">
        <v>3</v>
      </c>
      <c r="Q34" s="8">
        <f>+B34/(B34+C34)</f>
      </c>
      <c r="R34" s="9">
        <f>+(SUM(I34:L34)/SUM(E34:P34))</f>
      </c>
      <c r="S34" s="9">
        <f>+(G34+H34+K34+L34+O34+P34)/SUM(E34:P34)</f>
      </c>
      <c r="T34" s="18">
        <f>+D34*(Q34*$Y$2+R34*$Y$3+S34*$Y$4)</f>
      </c>
      <c r="U34" s="18">
        <f>+T34/SUM($T$2:$T$247)</f>
      </c>
      <c r="V34" s="19">
        <f>+U34*$Y$10</f>
      </c>
      <c r="W34" s="4"/>
      <c r="X34" s="4"/>
      <c r="Y34" s="20"/>
    </row>
    <row x14ac:dyDescent="0.25" r="35" customHeight="1" ht="18.75">
      <c r="A35" s="8">
        <v>9101072009</v>
      </c>
      <c r="B35" s="8">
        <v>5</v>
      </c>
      <c r="C35" s="8">
        <v>0</v>
      </c>
      <c r="D35" s="8">
        <f>+C35+B35</f>
      </c>
      <c r="E35" s="8">
        <v>1</v>
      </c>
      <c r="F35" s="8">
        <v>0</v>
      </c>
      <c r="G35" s="8">
        <v>0</v>
      </c>
      <c r="H35" s="8">
        <v>0</v>
      </c>
      <c r="I35" s="8">
        <v>2</v>
      </c>
      <c r="J35" s="8">
        <v>0</v>
      </c>
      <c r="K35" s="8">
        <v>1</v>
      </c>
      <c r="L35" s="8">
        <v>0</v>
      </c>
      <c r="M35" s="8">
        <v>0</v>
      </c>
      <c r="N35" s="8">
        <v>1</v>
      </c>
      <c r="O35" s="8">
        <v>0</v>
      </c>
      <c r="P35" s="8">
        <v>0</v>
      </c>
      <c r="Q35" s="8">
        <f>+B35/(B35+C35)</f>
      </c>
      <c r="R35" s="9">
        <f>+(SUM(I35:L35)/SUM(E35:P35))</f>
      </c>
      <c r="S35" s="9">
        <f>+(G35+H35+K35+L35+O35+P35)/SUM(E35:P35)</f>
      </c>
      <c r="T35" s="17">
        <f>+D35*(Q35*$Y$2+R35*$Y$3+S35*$Y$4)</f>
      </c>
      <c r="U35" s="18">
        <f>+T35/SUM($T$2:$T$247)</f>
      </c>
      <c r="V35" s="19">
        <f>+U35*$Y$10</f>
      </c>
      <c r="W35" s="4"/>
      <c r="X35" s="4"/>
      <c r="Y35" s="20"/>
    </row>
    <row x14ac:dyDescent="0.25" r="36" customHeight="1" ht="18.75">
      <c r="A36" s="8">
        <v>9101072010</v>
      </c>
      <c r="B36" s="8">
        <v>17</v>
      </c>
      <c r="C36" s="8">
        <v>0</v>
      </c>
      <c r="D36" s="8">
        <f>+C36+B36</f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2</v>
      </c>
      <c r="K36" s="8">
        <v>1</v>
      </c>
      <c r="L36" s="8">
        <v>2</v>
      </c>
      <c r="M36" s="8">
        <v>3</v>
      </c>
      <c r="N36" s="8">
        <v>1</v>
      </c>
      <c r="O36" s="8">
        <v>5</v>
      </c>
      <c r="P36" s="8">
        <v>1</v>
      </c>
      <c r="Q36" s="8">
        <f>+B36/(B36+C36)</f>
      </c>
      <c r="R36" s="9">
        <f>+(SUM(I36:L36)/SUM(E36:P36))</f>
      </c>
      <c r="S36" s="9">
        <f>+(G36+H36+K36+L36+O36+P36)/SUM(E36:P36)</f>
      </c>
      <c r="T36" s="18">
        <f>+D36*(Q36*$Y$2+R36*$Y$3+S36*$Y$4)</f>
      </c>
      <c r="U36" s="18">
        <f>+T36/SUM($T$2:$T$247)</f>
      </c>
      <c r="V36" s="19">
        <f>+U36*$Y$10</f>
      </c>
      <c r="W36" s="4"/>
      <c r="X36" s="4"/>
      <c r="Y36" s="20"/>
    </row>
    <row x14ac:dyDescent="0.25" r="37" customHeight="1" ht="18.75">
      <c r="A37" s="8">
        <v>9101072042</v>
      </c>
      <c r="B37" s="8">
        <v>23</v>
      </c>
      <c r="C37" s="8">
        <v>0</v>
      </c>
      <c r="D37" s="8">
        <f>+C37+B37</f>
      </c>
      <c r="E37" s="8">
        <v>5</v>
      </c>
      <c r="F37" s="8">
        <v>0</v>
      </c>
      <c r="G37" s="8">
        <v>4</v>
      </c>
      <c r="H37" s="8">
        <v>1</v>
      </c>
      <c r="I37" s="8">
        <v>2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2</v>
      </c>
      <c r="P37" s="8">
        <v>2</v>
      </c>
      <c r="Q37" s="8">
        <f>+B37/(B37+C37)</f>
      </c>
      <c r="R37" s="9">
        <f>+(SUM(I37:L37)/SUM(E37:P37))</f>
      </c>
      <c r="S37" s="9">
        <f>+(G37+H37+K37+L37+O37+P37)/SUM(E37:P37)</f>
      </c>
      <c r="T37" s="18">
        <f>+D37*(Q37*$Y$2+R37*$Y$3+S37*$Y$4)</f>
      </c>
      <c r="U37" s="18">
        <f>+T37/SUM($T$2:$T$247)</f>
      </c>
      <c r="V37" s="19">
        <f>+U37*$Y$10</f>
      </c>
      <c r="W37" s="4"/>
      <c r="X37" s="4"/>
      <c r="Y37" s="20"/>
    </row>
    <row x14ac:dyDescent="0.25" r="38" customHeight="1" ht="18.75">
      <c r="A38" s="8">
        <v>9101072060</v>
      </c>
      <c r="B38" s="8">
        <v>16</v>
      </c>
      <c r="C38" s="8">
        <v>0</v>
      </c>
      <c r="D38" s="8">
        <f>+C38+B38</f>
      </c>
      <c r="E38" s="8">
        <v>0</v>
      </c>
      <c r="F38" s="8">
        <v>1</v>
      </c>
      <c r="G38" s="8">
        <v>1</v>
      </c>
      <c r="H38" s="8">
        <v>1</v>
      </c>
      <c r="I38" s="8">
        <v>0</v>
      </c>
      <c r="J38" s="8">
        <v>0</v>
      </c>
      <c r="K38" s="8">
        <v>8</v>
      </c>
      <c r="L38" s="8">
        <v>2</v>
      </c>
      <c r="M38" s="8">
        <v>1</v>
      </c>
      <c r="N38" s="8">
        <v>1</v>
      </c>
      <c r="O38" s="8">
        <v>1</v>
      </c>
      <c r="P38" s="8">
        <v>0</v>
      </c>
      <c r="Q38" s="8">
        <f>+B38/(B38+C38)</f>
      </c>
      <c r="R38" s="9">
        <f>+(SUM(I38:L38)/SUM(E38:P38))</f>
      </c>
      <c r="S38" s="9">
        <f>+(G38+H38+K38+L38+O38+P38)/SUM(E38:P38)</f>
      </c>
      <c r="T38" s="17">
        <f>+D38*(Q38*$Y$2+R38*$Y$3+S38*$Y$4)</f>
      </c>
      <c r="U38" s="18">
        <f>+T38/SUM($T$2:$T$247)</f>
      </c>
      <c r="V38" s="19">
        <f>+U38*$Y$10</f>
      </c>
      <c r="W38" s="4"/>
      <c r="X38" s="4"/>
      <c r="Y38" s="20"/>
    </row>
    <row x14ac:dyDescent="0.25" r="39" customHeight="1" ht="18.75">
      <c r="A39" s="8">
        <v>9101081001</v>
      </c>
      <c r="B39" s="8">
        <v>1020</v>
      </c>
      <c r="C39" s="8">
        <v>139</v>
      </c>
      <c r="D39" s="8">
        <f>+C39+B39</f>
      </c>
      <c r="E39" s="8">
        <v>187</v>
      </c>
      <c r="F39" s="8">
        <v>67</v>
      </c>
      <c r="G39" s="8">
        <v>4</v>
      </c>
      <c r="H39" s="8">
        <v>4</v>
      </c>
      <c r="I39" s="8">
        <v>154</v>
      </c>
      <c r="J39" s="8">
        <v>237</v>
      </c>
      <c r="K39" s="8">
        <v>11</v>
      </c>
      <c r="L39" s="8">
        <v>41</v>
      </c>
      <c r="M39" s="8">
        <v>132</v>
      </c>
      <c r="N39" s="8">
        <v>174</v>
      </c>
      <c r="O39" s="8">
        <v>31</v>
      </c>
      <c r="P39" s="8">
        <v>54</v>
      </c>
      <c r="Q39" s="9">
        <f>+B39/(B39+C39)</f>
      </c>
      <c r="R39" s="9">
        <f>+(SUM(I39:L39)/SUM(E39:P39))</f>
      </c>
      <c r="S39" s="9">
        <f>+(G39+H39+K39+L39+O39+P39)/SUM(E39:P39)</f>
      </c>
      <c r="T39" s="18">
        <f>+D39*(Q39*$Y$2+R39*$Y$3+S39*$Y$4)</f>
      </c>
      <c r="U39" s="18">
        <f>+T39/SUM($T$2:$T$247)</f>
      </c>
      <c r="V39" s="19">
        <f>+U39*$Y$10</f>
      </c>
      <c r="W39" s="4"/>
      <c r="X39" s="4"/>
      <c r="Y39" s="20"/>
    </row>
    <row x14ac:dyDescent="0.25" r="40" customHeight="1" ht="18.75">
      <c r="A40" s="8">
        <v>9101081002</v>
      </c>
      <c r="B40" s="8">
        <v>1320</v>
      </c>
      <c r="C40" s="8">
        <v>2</v>
      </c>
      <c r="D40" s="8">
        <f>+C40+B40</f>
      </c>
      <c r="E40" s="8">
        <v>352</v>
      </c>
      <c r="F40" s="8">
        <v>128</v>
      </c>
      <c r="G40" s="8">
        <v>8</v>
      </c>
      <c r="H40" s="8">
        <v>12</v>
      </c>
      <c r="I40" s="8">
        <v>114</v>
      </c>
      <c r="J40" s="8">
        <v>244</v>
      </c>
      <c r="K40" s="8">
        <v>17</v>
      </c>
      <c r="L40" s="8">
        <v>46</v>
      </c>
      <c r="M40" s="8">
        <v>94</v>
      </c>
      <c r="N40" s="8">
        <v>174</v>
      </c>
      <c r="O40" s="8">
        <v>16</v>
      </c>
      <c r="P40" s="8">
        <v>42</v>
      </c>
      <c r="Q40" s="9">
        <f>+B40/(B40+C40)</f>
      </c>
      <c r="R40" s="9">
        <f>+(SUM(I40:L40)/SUM(E40:P40))</f>
      </c>
      <c r="S40" s="9">
        <f>+(G40+H40+K40+L40+O40+P40)/SUM(E40:P40)</f>
      </c>
      <c r="T40" s="18">
        <f>+D40*(Q40*$Y$2+R40*$Y$3+S40*$Y$4)</f>
      </c>
      <c r="U40" s="18">
        <f>+T40/SUM($T$2:$T$247)</f>
      </c>
      <c r="V40" s="19">
        <f>+U40*$Y$10</f>
      </c>
      <c r="W40" s="4"/>
      <c r="X40" s="4"/>
      <c r="Y40" s="20"/>
    </row>
    <row x14ac:dyDescent="0.25" r="41" customHeight="1" ht="18.75">
      <c r="A41" s="8">
        <v>9101081003</v>
      </c>
      <c r="B41" s="8">
        <v>951</v>
      </c>
      <c r="C41" s="8">
        <v>88</v>
      </c>
      <c r="D41" s="8">
        <f>+C41+B41</f>
      </c>
      <c r="E41" s="8">
        <v>147</v>
      </c>
      <c r="F41" s="8">
        <v>41</v>
      </c>
      <c r="G41" s="8">
        <v>0</v>
      </c>
      <c r="H41" s="8">
        <v>5</v>
      </c>
      <c r="I41" s="8">
        <v>233</v>
      </c>
      <c r="J41" s="8">
        <v>240</v>
      </c>
      <c r="K41" s="8">
        <v>6</v>
      </c>
      <c r="L41" s="8">
        <v>27</v>
      </c>
      <c r="M41" s="8">
        <v>157</v>
      </c>
      <c r="N41" s="8">
        <v>97</v>
      </c>
      <c r="O41" s="8">
        <v>2</v>
      </c>
      <c r="P41" s="8">
        <v>12</v>
      </c>
      <c r="Q41" s="9">
        <f>+B41/(B41+C41)</f>
      </c>
      <c r="R41" s="9">
        <f>+(SUM(I41:L41)/SUM(E41:P41))</f>
      </c>
      <c r="S41" s="9">
        <f>+(G41+H41+K41+L41+O41+P41)/SUM(E41:P41)</f>
      </c>
      <c r="T41" s="18">
        <f>+D41*(Q41*$Y$2+R41*$Y$3+S41*$Y$4)</f>
      </c>
      <c r="U41" s="18">
        <f>+T41/SUM($T$2:$T$247)</f>
      </c>
      <c r="V41" s="19">
        <f>+U41*$Y$10</f>
      </c>
      <c r="W41" s="4"/>
      <c r="X41" s="4"/>
      <c r="Y41" s="20"/>
    </row>
    <row x14ac:dyDescent="0.25" r="42" customHeight="1" ht="18.75">
      <c r="A42" s="8">
        <v>9101081004</v>
      </c>
      <c r="B42" s="8">
        <v>642</v>
      </c>
      <c r="C42" s="8">
        <v>156</v>
      </c>
      <c r="D42" s="8">
        <f>+C42+B42</f>
      </c>
      <c r="E42" s="8">
        <v>36</v>
      </c>
      <c r="F42" s="8">
        <v>68</v>
      </c>
      <c r="G42" s="8">
        <v>29</v>
      </c>
      <c r="H42" s="8">
        <v>32</v>
      </c>
      <c r="I42" s="8">
        <v>13</v>
      </c>
      <c r="J42" s="8">
        <v>104</v>
      </c>
      <c r="K42" s="8">
        <v>74</v>
      </c>
      <c r="L42" s="8">
        <v>67</v>
      </c>
      <c r="M42" s="8">
        <v>18</v>
      </c>
      <c r="N42" s="8">
        <v>115</v>
      </c>
      <c r="O42" s="8">
        <v>82</v>
      </c>
      <c r="P42" s="8">
        <v>103</v>
      </c>
      <c r="Q42" s="9">
        <f>+B42/(B42+C42)</f>
      </c>
      <c r="R42" s="9">
        <f>+(SUM(I42:L42)/SUM(E42:P42))</f>
      </c>
      <c r="S42" s="9">
        <f>+(G42+H42+K42+L42+O42+P42)/SUM(E42:P42)</f>
      </c>
      <c r="T42" s="18">
        <f>+D42*(Q42*$Y$2+R42*$Y$3+S42*$Y$4)</f>
      </c>
      <c r="U42" s="18">
        <f>+T42/SUM($T$2:$T$247)</f>
      </c>
      <c r="V42" s="19">
        <f>+U42*$Y$10</f>
      </c>
      <c r="W42" s="4"/>
      <c r="X42" s="4"/>
      <c r="Y42" s="20"/>
    </row>
    <row x14ac:dyDescent="0.25" r="43" customHeight="1" ht="18.75">
      <c r="A43" s="8">
        <v>9101081005</v>
      </c>
      <c r="B43" s="8">
        <v>700</v>
      </c>
      <c r="C43" s="8">
        <v>0</v>
      </c>
      <c r="D43" s="8">
        <f>+C43+B43</f>
      </c>
      <c r="E43" s="8">
        <v>48</v>
      </c>
      <c r="F43" s="8">
        <v>17</v>
      </c>
      <c r="G43" s="8">
        <v>2</v>
      </c>
      <c r="H43" s="8">
        <v>7</v>
      </c>
      <c r="I43" s="8">
        <v>157</v>
      </c>
      <c r="J43" s="8">
        <v>186</v>
      </c>
      <c r="K43" s="8">
        <v>18</v>
      </c>
      <c r="L43" s="8">
        <v>36</v>
      </c>
      <c r="M43" s="8">
        <v>77</v>
      </c>
      <c r="N43" s="8">
        <v>68</v>
      </c>
      <c r="O43" s="8">
        <v>23</v>
      </c>
      <c r="P43" s="8">
        <v>26</v>
      </c>
      <c r="Q43" s="8">
        <f>+B43/(B43+C43)</f>
      </c>
      <c r="R43" s="9">
        <f>+(SUM(I43:L43)/SUM(E43:P43))</f>
      </c>
      <c r="S43" s="9">
        <f>+(G43+H43+K43+L43+O43+P43)/SUM(E43:P43)</f>
      </c>
      <c r="T43" s="18">
        <f>+D43*(Q43*$Y$2+R43*$Y$3+S43*$Y$4)</f>
      </c>
      <c r="U43" s="18">
        <f>+T43/SUM($T$2:$T$247)</f>
      </c>
      <c r="V43" s="19">
        <f>+U43*$Y$10</f>
      </c>
      <c r="W43" s="4"/>
      <c r="X43" s="4"/>
      <c r="Y43" s="20"/>
    </row>
    <row x14ac:dyDescent="0.25" r="44" customHeight="1" ht="18.75">
      <c r="A44" s="8">
        <v>9101081006</v>
      </c>
      <c r="B44" s="8">
        <v>924</v>
      </c>
      <c r="C44" s="8">
        <v>0</v>
      </c>
      <c r="D44" s="8">
        <f>+C44+B44</f>
      </c>
      <c r="E44" s="8">
        <v>126</v>
      </c>
      <c r="F44" s="8">
        <v>39</v>
      </c>
      <c r="G44" s="8">
        <v>0</v>
      </c>
      <c r="H44" s="8">
        <v>3</v>
      </c>
      <c r="I44" s="8">
        <v>169</v>
      </c>
      <c r="J44" s="8">
        <v>228</v>
      </c>
      <c r="K44" s="8">
        <v>8</v>
      </c>
      <c r="L44" s="8">
        <v>26</v>
      </c>
      <c r="M44" s="8">
        <v>116</v>
      </c>
      <c r="N44" s="8">
        <v>128</v>
      </c>
      <c r="O44" s="8">
        <v>4</v>
      </c>
      <c r="P44" s="8">
        <v>23</v>
      </c>
      <c r="Q44" s="8">
        <f>+B44/(B44+C44)</f>
      </c>
      <c r="R44" s="9">
        <f>+(SUM(I44:L44)/SUM(E44:P44))</f>
      </c>
      <c r="S44" s="9">
        <f>+(G44+H44+K44+L44+O44+P44)/SUM(E44:P44)</f>
      </c>
      <c r="T44" s="18">
        <f>+D44*(Q44*$Y$2+R44*$Y$3+S44*$Y$4)</f>
      </c>
      <c r="U44" s="18">
        <f>+T44/SUM($T$2:$T$247)</f>
      </c>
      <c r="V44" s="19">
        <f>+U44*$Y$10</f>
      </c>
      <c r="W44" s="4"/>
      <c r="X44" s="4"/>
      <c r="Y44" s="20"/>
    </row>
    <row x14ac:dyDescent="0.25" r="45" customHeight="1" ht="18.75">
      <c r="A45" s="8">
        <v>9101082007</v>
      </c>
      <c r="B45" s="8">
        <v>25</v>
      </c>
      <c r="C45" s="8">
        <v>0</v>
      </c>
      <c r="D45" s="8">
        <f>+C45+B45</f>
      </c>
      <c r="E45" s="8">
        <v>0</v>
      </c>
      <c r="F45" s="8">
        <v>0</v>
      </c>
      <c r="G45" s="8">
        <v>1</v>
      </c>
      <c r="H45" s="8">
        <v>1</v>
      </c>
      <c r="I45" s="8">
        <v>0</v>
      </c>
      <c r="J45" s="8">
        <v>4</v>
      </c>
      <c r="K45" s="8">
        <v>6</v>
      </c>
      <c r="L45" s="8">
        <v>3</v>
      </c>
      <c r="M45" s="8">
        <v>0</v>
      </c>
      <c r="N45" s="8">
        <v>1</v>
      </c>
      <c r="O45" s="8">
        <v>5</v>
      </c>
      <c r="P45" s="8">
        <v>0</v>
      </c>
      <c r="Q45" s="8">
        <f>+B45/(B45+C45)</f>
      </c>
      <c r="R45" s="9">
        <f>+(SUM(I45:L45)/SUM(E45:P45))</f>
      </c>
      <c r="S45" s="9">
        <f>+(G45+H45+K45+L45+O45+P45)/SUM(E45:P45)</f>
      </c>
      <c r="T45" s="18">
        <f>+D45*(Q45*$Y$2+R45*$Y$3+S45*$Y$4)</f>
      </c>
      <c r="U45" s="18">
        <f>+T45/SUM($T$2:$T$247)</f>
      </c>
      <c r="V45" s="19">
        <f>+U45*$Y$10</f>
      </c>
      <c r="W45" s="4"/>
      <c r="X45" s="4"/>
      <c r="Y45" s="20"/>
    </row>
    <row x14ac:dyDescent="0.25" r="46" customHeight="1" ht="18.75">
      <c r="A46" s="8">
        <v>9101091001</v>
      </c>
      <c r="B46" s="8">
        <v>1672</v>
      </c>
      <c r="C46" s="8">
        <v>202</v>
      </c>
      <c r="D46" s="8">
        <f>+C46+B46</f>
      </c>
      <c r="E46" s="8">
        <v>35</v>
      </c>
      <c r="F46" s="8">
        <v>118</v>
      </c>
      <c r="G46" s="8">
        <v>191</v>
      </c>
      <c r="H46" s="8">
        <v>80</v>
      </c>
      <c r="I46" s="8">
        <v>16</v>
      </c>
      <c r="J46" s="8">
        <v>79</v>
      </c>
      <c r="K46" s="8">
        <v>481</v>
      </c>
      <c r="L46" s="8">
        <v>146</v>
      </c>
      <c r="M46" s="8">
        <v>17</v>
      </c>
      <c r="N46" s="8">
        <v>110</v>
      </c>
      <c r="O46" s="8">
        <v>326</v>
      </c>
      <c r="P46" s="8">
        <v>143</v>
      </c>
      <c r="Q46" s="9">
        <f>+B46/(B46+C46)</f>
      </c>
      <c r="R46" s="9">
        <f>+(SUM(I46:L46)/SUM(E46:P46))</f>
      </c>
      <c r="S46" s="9">
        <f>+(G46+H46+K46+L46+O46+P46)/SUM(E46:P46)</f>
      </c>
      <c r="T46" s="18">
        <f>+D46*(Q46*$Y$2+R46*$Y$3+S46*$Y$4)</f>
      </c>
      <c r="U46" s="18">
        <f>+T46/SUM($T$2:$T$247)</f>
      </c>
      <c r="V46" s="19">
        <f>+U46*$Y$10</f>
      </c>
      <c r="W46" s="4"/>
      <c r="X46" s="4"/>
      <c r="Y46" s="20"/>
    </row>
    <row x14ac:dyDescent="0.25" r="47" customHeight="1" ht="18.75">
      <c r="A47" s="8">
        <v>9101091002</v>
      </c>
      <c r="B47" s="8">
        <v>619</v>
      </c>
      <c r="C47" s="8">
        <v>26</v>
      </c>
      <c r="D47" s="8">
        <f>+C47+B47</f>
      </c>
      <c r="E47" s="8">
        <v>61</v>
      </c>
      <c r="F47" s="8">
        <v>76</v>
      </c>
      <c r="G47" s="8">
        <v>51</v>
      </c>
      <c r="H47" s="8">
        <v>46</v>
      </c>
      <c r="I47" s="8">
        <v>5</v>
      </c>
      <c r="J47" s="8">
        <v>50</v>
      </c>
      <c r="K47" s="8">
        <v>42</v>
      </c>
      <c r="L47" s="8">
        <v>40</v>
      </c>
      <c r="M47" s="8">
        <v>8</v>
      </c>
      <c r="N47" s="8">
        <v>70</v>
      </c>
      <c r="O47" s="8">
        <v>78</v>
      </c>
      <c r="P47" s="8">
        <v>77</v>
      </c>
      <c r="Q47" s="9">
        <f>+B47/(B47+C47)</f>
      </c>
      <c r="R47" s="9">
        <f>+(SUM(I47:L47)/SUM(E47:P47))</f>
      </c>
      <c r="S47" s="9">
        <f>+(G47+H47+K47+L47+O47+P47)/SUM(E47:P47)</f>
      </c>
      <c r="T47" s="18">
        <f>+D47*(Q47*$Y$2+R47*$Y$3+S47*$Y$4)</f>
      </c>
      <c r="U47" s="18">
        <f>+T47/SUM($T$2:$T$247)</f>
      </c>
      <c r="V47" s="19">
        <f>+U47*$Y$10</f>
      </c>
      <c r="W47" s="4"/>
      <c r="X47" s="4"/>
      <c r="Y47" s="20"/>
    </row>
    <row x14ac:dyDescent="0.25" r="48" customHeight="1" ht="18.75">
      <c r="A48" s="8">
        <v>9101091003</v>
      </c>
      <c r="B48" s="8">
        <v>655</v>
      </c>
      <c r="C48" s="8">
        <v>741</v>
      </c>
      <c r="D48" s="8">
        <f>+C48+B48</f>
      </c>
      <c r="E48" s="8">
        <v>63</v>
      </c>
      <c r="F48" s="8">
        <v>157</v>
      </c>
      <c r="G48" s="8">
        <v>124</v>
      </c>
      <c r="H48" s="8">
        <v>77</v>
      </c>
      <c r="I48" s="8">
        <v>5</v>
      </c>
      <c r="J48" s="8">
        <v>51</v>
      </c>
      <c r="K48" s="8">
        <v>123</v>
      </c>
      <c r="L48" s="8">
        <v>57</v>
      </c>
      <c r="M48" s="8">
        <v>31</v>
      </c>
      <c r="N48" s="8">
        <v>118</v>
      </c>
      <c r="O48" s="8">
        <v>199</v>
      </c>
      <c r="P48" s="8">
        <v>167</v>
      </c>
      <c r="Q48" s="9">
        <f>+B48/(B48+C48)</f>
      </c>
      <c r="R48" s="9">
        <f>+(SUM(I48:L48)/SUM(E48:P48))</f>
      </c>
      <c r="S48" s="9">
        <f>+(G48+H48+K48+L48+O48+P48)/SUM(E48:P48)</f>
      </c>
      <c r="T48" s="18">
        <f>+D48*(Q48*$Y$2+R48*$Y$3+S48*$Y$4)</f>
      </c>
      <c r="U48" s="18">
        <f>+T48/SUM($T$2:$T$247)</f>
      </c>
      <c r="V48" s="19">
        <f>+U48*$Y$10</f>
      </c>
      <c r="W48" s="4"/>
      <c r="X48" s="4"/>
      <c r="Y48" s="20"/>
    </row>
    <row x14ac:dyDescent="0.25" r="49" customHeight="1" ht="18.75">
      <c r="A49" s="8">
        <v>9101091004</v>
      </c>
      <c r="B49" s="8">
        <v>746</v>
      </c>
      <c r="C49" s="8">
        <v>722</v>
      </c>
      <c r="D49" s="8">
        <f>+C49+B49</f>
      </c>
      <c r="E49" s="8">
        <v>85</v>
      </c>
      <c r="F49" s="8">
        <v>135</v>
      </c>
      <c r="G49" s="8">
        <v>70</v>
      </c>
      <c r="H49" s="8">
        <v>47</v>
      </c>
      <c r="I49" s="8">
        <v>13</v>
      </c>
      <c r="J49" s="8">
        <v>57</v>
      </c>
      <c r="K49" s="8">
        <v>74</v>
      </c>
      <c r="L49" s="8">
        <v>54</v>
      </c>
      <c r="M49" s="8">
        <v>43</v>
      </c>
      <c r="N49" s="8">
        <v>129</v>
      </c>
      <c r="O49" s="8">
        <v>247</v>
      </c>
      <c r="P49" s="8">
        <v>191</v>
      </c>
      <c r="Q49" s="9">
        <f>+B49/(B49+C49)</f>
      </c>
      <c r="R49" s="9">
        <f>+(SUM(I49:L49)/SUM(E49:P49))</f>
      </c>
      <c r="S49" s="9">
        <f>+(G49+H49+K49+L49+O49+P49)/SUM(E49:P49)</f>
      </c>
      <c r="T49" s="18">
        <f>+D49*(Q49*$Y$2+R49*$Y$3+S49*$Y$4)</f>
      </c>
      <c r="U49" s="18">
        <f>+T49/SUM($T$2:$T$247)</f>
      </c>
      <c r="V49" s="19">
        <f>+U49*$Y$10</f>
      </c>
      <c r="W49" s="4"/>
      <c r="X49" s="4"/>
      <c r="Y49" s="20"/>
    </row>
    <row x14ac:dyDescent="0.25" r="50" customHeight="1" ht="18.75">
      <c r="A50" s="8">
        <v>9101091005</v>
      </c>
      <c r="B50" s="8">
        <v>273</v>
      </c>
      <c r="C50" s="8">
        <v>674</v>
      </c>
      <c r="D50" s="8">
        <f>+C50+B50</f>
      </c>
      <c r="E50" s="8">
        <v>27</v>
      </c>
      <c r="F50" s="8">
        <v>81</v>
      </c>
      <c r="G50" s="8">
        <v>84</v>
      </c>
      <c r="H50" s="8">
        <v>51</v>
      </c>
      <c r="I50" s="8">
        <v>3</v>
      </c>
      <c r="J50" s="8">
        <v>29</v>
      </c>
      <c r="K50" s="8">
        <v>88</v>
      </c>
      <c r="L50" s="8">
        <v>34</v>
      </c>
      <c r="M50" s="8">
        <v>13</v>
      </c>
      <c r="N50" s="8">
        <v>58</v>
      </c>
      <c r="O50" s="8">
        <v>201</v>
      </c>
      <c r="P50" s="8">
        <v>116</v>
      </c>
      <c r="Q50" s="9">
        <f>+B50/(B50+C50)</f>
      </c>
      <c r="R50" s="9">
        <f>+(SUM(I50:L50)/SUM(E50:P50))</f>
      </c>
      <c r="S50" s="9">
        <f>+(G50+H50+K50+L50+O50+P50)/SUM(E50:P50)</f>
      </c>
      <c r="T50" s="18">
        <f>+D50*(Q50*$Y$2+R50*$Y$3+S50*$Y$4)</f>
      </c>
      <c r="U50" s="18">
        <f>+T50/SUM($T$2:$T$247)</f>
      </c>
      <c r="V50" s="19">
        <f>+U50*$Y$10</f>
      </c>
      <c r="W50" s="4"/>
      <c r="X50" s="4"/>
      <c r="Y50" s="20"/>
    </row>
    <row x14ac:dyDescent="0.25" r="51" customHeight="1" ht="18.75">
      <c r="A51" s="8">
        <v>9101101001</v>
      </c>
      <c r="B51" s="8">
        <v>1773</v>
      </c>
      <c r="C51" s="8">
        <v>36</v>
      </c>
      <c r="D51" s="8">
        <f>+C51+B51</f>
      </c>
      <c r="E51" s="8">
        <v>167</v>
      </c>
      <c r="F51" s="8">
        <v>128</v>
      </c>
      <c r="G51" s="8">
        <v>52</v>
      </c>
      <c r="H51" s="8">
        <v>67</v>
      </c>
      <c r="I51" s="8">
        <v>96</v>
      </c>
      <c r="J51" s="8">
        <v>212</v>
      </c>
      <c r="K51" s="8">
        <v>231</v>
      </c>
      <c r="L51" s="8">
        <v>156</v>
      </c>
      <c r="M51" s="8">
        <v>76</v>
      </c>
      <c r="N51" s="8">
        <v>229</v>
      </c>
      <c r="O51" s="8">
        <v>154</v>
      </c>
      <c r="P51" s="8">
        <v>135</v>
      </c>
      <c r="Q51" s="9">
        <f>+B51/(B51+C51)</f>
      </c>
      <c r="R51" s="9">
        <f>+(SUM(I51:L51)/SUM(E51:P51))</f>
      </c>
      <c r="S51" s="9">
        <f>+(G51+H51+K51+L51+O51+P51)/SUM(E51:P51)</f>
      </c>
      <c r="T51" s="18">
        <f>+D51*(Q51*$Y$2+R51*$Y$3+S51*$Y$4)</f>
      </c>
      <c r="U51" s="18">
        <f>+T51/SUM($T$2:$T$247)</f>
      </c>
      <c r="V51" s="19">
        <f>+U51*$Y$10</f>
      </c>
      <c r="W51" s="4"/>
      <c r="X51" s="4"/>
      <c r="Y51" s="20"/>
    </row>
    <row x14ac:dyDescent="0.25" r="52" customHeight="1" ht="18.75">
      <c r="A52" s="8">
        <v>9101101002</v>
      </c>
      <c r="B52" s="8">
        <v>591</v>
      </c>
      <c r="C52" s="8">
        <v>88</v>
      </c>
      <c r="D52" s="8">
        <f>+C52+B52</f>
      </c>
      <c r="E52" s="8">
        <v>10</v>
      </c>
      <c r="F52" s="8">
        <v>9</v>
      </c>
      <c r="G52" s="8">
        <v>28</v>
      </c>
      <c r="H52" s="8">
        <v>2</v>
      </c>
      <c r="I52" s="8">
        <v>8</v>
      </c>
      <c r="J52" s="8">
        <v>44</v>
      </c>
      <c r="K52" s="8">
        <v>180</v>
      </c>
      <c r="L52" s="8">
        <v>49</v>
      </c>
      <c r="M52" s="8">
        <v>8</v>
      </c>
      <c r="N52" s="8">
        <v>32</v>
      </c>
      <c r="O52" s="8">
        <v>130</v>
      </c>
      <c r="P52" s="8">
        <v>30</v>
      </c>
      <c r="Q52" s="9">
        <f>+B52/(B52+C52)</f>
      </c>
      <c r="R52" s="9">
        <f>+(SUM(I52:L52)/SUM(E52:P52))</f>
      </c>
      <c r="S52" s="9">
        <f>+(G52+H52+K52+L52+O52+P52)/SUM(E52:P52)</f>
      </c>
      <c r="T52" s="18">
        <f>+D52*(Q52*$Y$2+R52*$Y$3+S52*$Y$4)</f>
      </c>
      <c r="U52" s="18">
        <f>+T52/SUM($T$2:$T$247)</f>
      </c>
      <c r="V52" s="19">
        <f>+U52*$Y$10</f>
      </c>
      <c r="W52" s="4"/>
      <c r="X52" s="4"/>
      <c r="Y52" s="20"/>
    </row>
    <row x14ac:dyDescent="0.25" r="53" customHeight="1" ht="18.75">
      <c r="A53" s="8">
        <v>9101101003</v>
      </c>
      <c r="B53" s="8">
        <v>133</v>
      </c>
      <c r="C53" s="8">
        <v>0</v>
      </c>
      <c r="D53" s="8">
        <f>+C53+B53</f>
      </c>
      <c r="E53" s="8">
        <v>0</v>
      </c>
      <c r="F53" s="8">
        <v>2</v>
      </c>
      <c r="G53" s="8">
        <v>8</v>
      </c>
      <c r="H53" s="8">
        <v>2</v>
      </c>
      <c r="I53" s="8">
        <v>0</v>
      </c>
      <c r="J53" s="8">
        <v>4</v>
      </c>
      <c r="K53" s="8">
        <v>43</v>
      </c>
      <c r="L53" s="8">
        <v>8</v>
      </c>
      <c r="M53" s="8">
        <v>0</v>
      </c>
      <c r="N53" s="8">
        <v>4</v>
      </c>
      <c r="O53" s="8">
        <v>18</v>
      </c>
      <c r="P53" s="8">
        <v>10</v>
      </c>
      <c r="Q53" s="8">
        <f>+B53/(B53+C53)</f>
      </c>
      <c r="R53" s="9">
        <f>+(SUM(I53:L53)/SUM(E53:P53))</f>
      </c>
      <c r="S53" s="9">
        <f>+(G53+H53+K53+L53+O53+P53)/SUM(E53:P53)</f>
      </c>
      <c r="T53" s="18">
        <f>+D53*(Q53*$Y$2+R53*$Y$3+S53*$Y$4)</f>
      </c>
      <c r="U53" s="18">
        <f>+T53/SUM($T$2:$T$247)</f>
      </c>
      <c r="V53" s="19">
        <f>+U53*$Y$10</f>
      </c>
      <c r="W53" s="4"/>
      <c r="X53" s="4"/>
      <c r="Y53" s="20"/>
    </row>
    <row x14ac:dyDescent="0.25" r="54" customHeight="1" ht="18.75">
      <c r="A54" s="8">
        <v>9101101004</v>
      </c>
      <c r="B54" s="8">
        <v>1285</v>
      </c>
      <c r="C54" s="8">
        <v>0</v>
      </c>
      <c r="D54" s="8">
        <f>+C54+B54</f>
      </c>
      <c r="E54" s="8">
        <v>96</v>
      </c>
      <c r="F54" s="8">
        <v>41</v>
      </c>
      <c r="G54" s="8">
        <v>10</v>
      </c>
      <c r="H54" s="8">
        <v>5</v>
      </c>
      <c r="I54" s="8">
        <v>175</v>
      </c>
      <c r="J54" s="8">
        <v>435</v>
      </c>
      <c r="K54" s="8">
        <v>17</v>
      </c>
      <c r="L54" s="8">
        <v>54</v>
      </c>
      <c r="M54" s="8">
        <v>104</v>
      </c>
      <c r="N54" s="8">
        <v>195</v>
      </c>
      <c r="O54" s="8">
        <v>10</v>
      </c>
      <c r="P54" s="8">
        <v>42</v>
      </c>
      <c r="Q54" s="8">
        <f>+B54/(B54+C54)</f>
      </c>
      <c r="R54" s="9">
        <f>+(SUM(I54:L54)/SUM(E54:P54))</f>
      </c>
      <c r="S54" s="9">
        <f>+(G54+H54+K54+L54+O54+P54)/SUM(E54:P54)</f>
      </c>
      <c r="T54" s="18">
        <f>+D54*(Q54*$Y$2+R54*$Y$3+S54*$Y$4)</f>
      </c>
      <c r="U54" s="18">
        <f>+T54/SUM($T$2:$T$247)</f>
      </c>
      <c r="V54" s="19">
        <f>+U54*$Y$10</f>
      </c>
      <c r="W54" s="4"/>
      <c r="X54" s="4"/>
      <c r="Y54" s="20"/>
    </row>
    <row x14ac:dyDescent="0.25" r="55" customHeight="1" ht="18.75">
      <c r="A55" s="8">
        <v>9101101005</v>
      </c>
      <c r="B55" s="8">
        <v>1928</v>
      </c>
      <c r="C55" s="8">
        <v>1</v>
      </c>
      <c r="D55" s="8">
        <f>+C55+B55</f>
      </c>
      <c r="E55" s="8">
        <v>63</v>
      </c>
      <c r="F55" s="8">
        <v>62</v>
      </c>
      <c r="G55" s="8">
        <v>12</v>
      </c>
      <c r="H55" s="8">
        <v>25</v>
      </c>
      <c r="I55" s="8">
        <v>74</v>
      </c>
      <c r="J55" s="8">
        <v>584</v>
      </c>
      <c r="K55" s="8">
        <v>133</v>
      </c>
      <c r="L55" s="8">
        <v>208</v>
      </c>
      <c r="M55" s="8">
        <v>53</v>
      </c>
      <c r="N55" s="8">
        <v>248</v>
      </c>
      <c r="O55" s="8">
        <v>105</v>
      </c>
      <c r="P55" s="8">
        <v>132</v>
      </c>
      <c r="Q55" s="9">
        <f>+B55/(B55+C55)</f>
      </c>
      <c r="R55" s="9">
        <f>+(SUM(I55:L55)/SUM(E55:P55))</f>
      </c>
      <c r="S55" s="9">
        <f>+(G55+H55+K55+L55+O55+P55)/SUM(E55:P55)</f>
      </c>
      <c r="T55" s="18">
        <f>+D55*(Q55*$Y$2+R55*$Y$3+S55*$Y$4)</f>
      </c>
      <c r="U55" s="18">
        <f>+T55/SUM($T$2:$T$247)</f>
      </c>
      <c r="V55" s="19">
        <f>+U55*$Y$10</f>
      </c>
      <c r="W55" s="4"/>
      <c r="X55" s="4"/>
      <c r="Y55" s="20"/>
    </row>
    <row x14ac:dyDescent="0.25" r="56" customHeight="1" ht="18.75">
      <c r="A56" s="8">
        <v>9101101006</v>
      </c>
      <c r="B56" s="8">
        <v>2493</v>
      </c>
      <c r="C56" s="8">
        <v>0</v>
      </c>
      <c r="D56" s="8">
        <f>+C56+B56</f>
      </c>
      <c r="E56" s="8">
        <v>109</v>
      </c>
      <c r="F56" s="8">
        <v>152</v>
      </c>
      <c r="G56" s="8">
        <v>22</v>
      </c>
      <c r="H56" s="8">
        <v>35</v>
      </c>
      <c r="I56" s="8">
        <v>77</v>
      </c>
      <c r="J56" s="8">
        <v>586</v>
      </c>
      <c r="K56" s="8">
        <v>105</v>
      </c>
      <c r="L56" s="8">
        <v>169</v>
      </c>
      <c r="M56" s="8">
        <v>60</v>
      </c>
      <c r="N56" s="8">
        <v>385</v>
      </c>
      <c r="O56" s="8">
        <v>84</v>
      </c>
      <c r="P56" s="8">
        <v>121</v>
      </c>
      <c r="Q56" s="8">
        <f>+B56/(B56+C56)</f>
      </c>
      <c r="R56" s="9">
        <f>+(SUM(I56:L56)/SUM(E56:P56))</f>
      </c>
      <c r="S56" s="9">
        <f>+(G56+H56+K56+L56+O56+P56)/SUM(E56:P56)</f>
      </c>
      <c r="T56" s="18">
        <f>+D56*(Q56*$Y$2+R56*$Y$3+S56*$Y$4)</f>
      </c>
      <c r="U56" s="18">
        <f>+T56/SUM($T$2:$T$247)</f>
      </c>
      <c r="V56" s="19">
        <f>+U56*$Y$10</f>
      </c>
      <c r="W56" s="4"/>
      <c r="X56" s="4"/>
      <c r="Y56" s="20"/>
    </row>
    <row x14ac:dyDescent="0.25" r="57" customHeight="1" ht="18.75">
      <c r="A57" s="8">
        <v>9101101007</v>
      </c>
      <c r="B57" s="8">
        <v>1654</v>
      </c>
      <c r="C57" s="8">
        <v>0</v>
      </c>
      <c r="D57" s="8">
        <f>+C57+B57</f>
      </c>
      <c r="E57" s="8">
        <v>80</v>
      </c>
      <c r="F57" s="8">
        <v>73</v>
      </c>
      <c r="G57" s="8">
        <v>0</v>
      </c>
      <c r="H57" s="8">
        <v>7</v>
      </c>
      <c r="I57" s="8">
        <v>229</v>
      </c>
      <c r="J57" s="8">
        <v>619</v>
      </c>
      <c r="K57" s="8">
        <v>21</v>
      </c>
      <c r="L57" s="8">
        <v>89</v>
      </c>
      <c r="M57" s="8">
        <v>125</v>
      </c>
      <c r="N57" s="8">
        <v>207</v>
      </c>
      <c r="O57" s="8">
        <v>11</v>
      </c>
      <c r="P57" s="8">
        <v>41</v>
      </c>
      <c r="Q57" s="8">
        <f>+B57/(B57+C57)</f>
      </c>
      <c r="R57" s="9">
        <f>+(SUM(I57:L57)/SUM(E57:P57))</f>
      </c>
      <c r="S57" s="9">
        <f>+(G57+H57+K57+L57+O57+P57)/SUM(E57:P57)</f>
      </c>
      <c r="T57" s="18">
        <f>+D57*(Q57*$Y$2+R57*$Y$3+S57*$Y$4)</f>
      </c>
      <c r="U57" s="18">
        <f>+T57/SUM($T$2:$T$247)</f>
      </c>
      <c r="V57" s="19">
        <f>+U57*$Y$10</f>
      </c>
      <c r="W57" s="4"/>
      <c r="X57" s="4"/>
      <c r="Y57" s="20"/>
    </row>
    <row x14ac:dyDescent="0.25" r="58" customHeight="1" ht="18.75">
      <c r="A58" s="8">
        <v>9101101008</v>
      </c>
      <c r="B58" s="8">
        <v>2208</v>
      </c>
      <c r="C58" s="8">
        <v>227</v>
      </c>
      <c r="D58" s="8">
        <f>+C58+B58</f>
      </c>
      <c r="E58" s="8">
        <v>85</v>
      </c>
      <c r="F58" s="8">
        <v>124</v>
      </c>
      <c r="G58" s="8">
        <v>50</v>
      </c>
      <c r="H58" s="8">
        <v>44</v>
      </c>
      <c r="I58" s="8">
        <v>94</v>
      </c>
      <c r="J58" s="8">
        <v>417</v>
      </c>
      <c r="K58" s="8">
        <v>389</v>
      </c>
      <c r="L58" s="8">
        <v>240</v>
      </c>
      <c r="M58" s="8">
        <v>77</v>
      </c>
      <c r="N58" s="8">
        <v>289</v>
      </c>
      <c r="O58" s="8">
        <v>208</v>
      </c>
      <c r="P58" s="8">
        <v>197</v>
      </c>
      <c r="Q58" s="9">
        <f>+B58/(B58+C58)</f>
      </c>
      <c r="R58" s="9">
        <f>+(SUM(I58:L58)/SUM(E58:P58))</f>
      </c>
      <c r="S58" s="9">
        <f>+(G58+H58+K58+L58+O58+P58)/SUM(E58:P58)</f>
      </c>
      <c r="T58" s="18">
        <f>+D58*(Q58*$Y$2+R58*$Y$3+S58*$Y$4)</f>
      </c>
      <c r="U58" s="18">
        <f>+T58/SUM($T$2:$T$247)</f>
      </c>
      <c r="V58" s="19">
        <f>+U58*$Y$10</f>
      </c>
      <c r="W58" s="4"/>
      <c r="X58" s="4"/>
      <c r="Y58" s="20"/>
    </row>
    <row x14ac:dyDescent="0.25" r="59" customHeight="1" ht="18.75">
      <c r="A59" s="8">
        <v>9101101009</v>
      </c>
      <c r="B59" s="8">
        <v>1479</v>
      </c>
      <c r="C59" s="8">
        <v>1</v>
      </c>
      <c r="D59" s="8">
        <f>+C59+B59</f>
      </c>
      <c r="E59" s="8">
        <v>75</v>
      </c>
      <c r="F59" s="8">
        <v>44</v>
      </c>
      <c r="G59" s="8">
        <v>2</v>
      </c>
      <c r="H59" s="8">
        <v>10</v>
      </c>
      <c r="I59" s="8">
        <v>171</v>
      </c>
      <c r="J59" s="8">
        <v>553</v>
      </c>
      <c r="K59" s="8">
        <v>28</v>
      </c>
      <c r="L59" s="8">
        <v>98</v>
      </c>
      <c r="M59" s="8">
        <v>100</v>
      </c>
      <c r="N59" s="8">
        <v>207</v>
      </c>
      <c r="O59" s="8">
        <v>13</v>
      </c>
      <c r="P59" s="8">
        <v>45</v>
      </c>
      <c r="Q59" s="9">
        <f>+B59/(B59+C59)</f>
      </c>
      <c r="R59" s="9">
        <f>+(SUM(I59:L59)/SUM(E59:P59))</f>
      </c>
      <c r="S59" s="9">
        <f>+(G59+H59+K59+L59+O59+P59)/SUM(E59:P59)</f>
      </c>
      <c r="T59" s="18">
        <f>+D59*(Q59*$Y$2+R59*$Y$3+S59*$Y$4)</f>
      </c>
      <c r="U59" s="18">
        <f>+T59/SUM($T$2:$T$247)</f>
      </c>
      <c r="V59" s="19">
        <f>+U59*$Y$10</f>
      </c>
      <c r="W59" s="4"/>
      <c r="X59" s="4"/>
      <c r="Y59" s="20"/>
    </row>
    <row x14ac:dyDescent="0.25" r="60" customHeight="1" ht="18.75">
      <c r="A60" s="8">
        <v>9101102004</v>
      </c>
      <c r="B60" s="8">
        <v>1108</v>
      </c>
      <c r="C60" s="8">
        <v>0</v>
      </c>
      <c r="D60" s="8">
        <f>+C60+B60</f>
      </c>
      <c r="E60" s="8">
        <v>133</v>
      </c>
      <c r="F60" s="8">
        <v>56</v>
      </c>
      <c r="G60" s="8">
        <v>31</v>
      </c>
      <c r="H60" s="8">
        <v>14</v>
      </c>
      <c r="I60" s="8">
        <v>103</v>
      </c>
      <c r="J60" s="8">
        <v>187</v>
      </c>
      <c r="K60" s="8">
        <v>72</v>
      </c>
      <c r="L60" s="8">
        <v>51</v>
      </c>
      <c r="M60" s="8">
        <v>101</v>
      </c>
      <c r="N60" s="8">
        <v>118</v>
      </c>
      <c r="O60" s="8">
        <v>30</v>
      </c>
      <c r="P60" s="8">
        <v>47</v>
      </c>
      <c r="Q60" s="8">
        <f>+B60/(B60+C60)</f>
      </c>
      <c r="R60" s="9">
        <f>+(SUM(I60:L60)/SUM(E60:P60))</f>
      </c>
      <c r="S60" s="9">
        <f>+(G60+H60+K60+L60+O60+P60)/SUM(E60:P60)</f>
      </c>
      <c r="T60" s="18">
        <f>+D60*(Q60*$Y$2+R60*$Y$3+S60*$Y$4)</f>
      </c>
      <c r="U60" s="18">
        <f>+T60/SUM($T$2:$T$247)</f>
      </c>
      <c r="V60" s="19">
        <f>+U60*$Y$10</f>
      </c>
      <c r="W60" s="4"/>
      <c r="X60" s="4"/>
      <c r="Y60" s="20"/>
    </row>
    <row x14ac:dyDescent="0.25" r="61" customHeight="1" ht="18.75">
      <c r="A61" s="8">
        <v>9101102006</v>
      </c>
      <c r="B61" s="8">
        <v>314</v>
      </c>
      <c r="C61" s="8">
        <v>0</v>
      </c>
      <c r="D61" s="8">
        <f>+C61+B61</f>
      </c>
      <c r="E61" s="8">
        <v>17</v>
      </c>
      <c r="F61" s="8">
        <v>16</v>
      </c>
      <c r="G61" s="8">
        <v>3</v>
      </c>
      <c r="H61" s="8">
        <v>7</v>
      </c>
      <c r="I61" s="8">
        <v>9</v>
      </c>
      <c r="J61" s="8">
        <v>43</v>
      </c>
      <c r="K61" s="8">
        <v>30</v>
      </c>
      <c r="L61" s="8">
        <v>30</v>
      </c>
      <c r="M61" s="8">
        <v>9</v>
      </c>
      <c r="N61" s="8">
        <v>27</v>
      </c>
      <c r="O61" s="8">
        <v>26</v>
      </c>
      <c r="P61" s="8">
        <v>14</v>
      </c>
      <c r="Q61" s="8">
        <f>+B61/(B61+C61)</f>
      </c>
      <c r="R61" s="9">
        <f>+(SUM(I61:L61)/SUM(E61:P61))</f>
      </c>
      <c r="S61" s="9">
        <f>+(G61+H61+K61+L61+O61+P61)/SUM(E61:P61)</f>
      </c>
      <c r="T61" s="18">
        <f>+D61*(Q61*$Y$2+R61*$Y$3+S61*$Y$4)</f>
      </c>
      <c r="U61" s="18">
        <f>+T61/SUM($T$2:$T$247)</f>
      </c>
      <c r="V61" s="19">
        <f>+U61*$Y$10</f>
      </c>
      <c r="W61" s="4"/>
      <c r="X61" s="4"/>
      <c r="Y61" s="20"/>
    </row>
    <row x14ac:dyDescent="0.25" r="62" customHeight="1" ht="18.75">
      <c r="A62" s="8">
        <v>9101102018</v>
      </c>
      <c r="B62" s="8">
        <v>8</v>
      </c>
      <c r="C62" s="8">
        <v>0</v>
      </c>
      <c r="D62" s="8">
        <f>+C62+B62</f>
      </c>
      <c r="E62" s="8">
        <v>2</v>
      </c>
      <c r="F62" s="8">
        <v>1</v>
      </c>
      <c r="G62" s="8">
        <v>0</v>
      </c>
      <c r="H62" s="8">
        <v>0</v>
      </c>
      <c r="I62" s="8">
        <v>1</v>
      </c>
      <c r="J62" s="8">
        <v>1</v>
      </c>
      <c r="K62" s="8">
        <v>0</v>
      </c>
      <c r="L62" s="8">
        <v>0</v>
      </c>
      <c r="M62" s="8">
        <v>1</v>
      </c>
      <c r="N62" s="8">
        <v>2</v>
      </c>
      <c r="O62" s="8">
        <v>0</v>
      </c>
      <c r="P62" s="8">
        <v>0</v>
      </c>
      <c r="Q62" s="8">
        <f>+B62/(B62+C62)</f>
      </c>
      <c r="R62" s="9">
        <f>+(SUM(I62:L62)/SUM(E62:P62))</f>
      </c>
      <c r="S62" s="8">
        <f>+(G62+H62+K62+L62+O62+P62)/SUM(E62:P62)</f>
      </c>
      <c r="T62" s="17">
        <f>+D62*(Q62*$Y$2+R62*$Y$3+S62*$Y$4)</f>
      </c>
      <c r="U62" s="18">
        <f>+T62/SUM($T$2:$T$247)</f>
      </c>
      <c r="V62" s="19">
        <f>+U62*$Y$10</f>
      </c>
      <c r="W62" s="4"/>
      <c r="X62" s="4"/>
      <c r="Y62" s="20"/>
    </row>
    <row x14ac:dyDescent="0.25" r="63" customHeight="1" ht="18.75">
      <c r="A63" s="8">
        <v>9101102028</v>
      </c>
      <c r="B63" s="8">
        <v>300</v>
      </c>
      <c r="C63" s="8">
        <v>0</v>
      </c>
      <c r="D63" s="8">
        <f>+C63+B63</f>
      </c>
      <c r="E63" s="8">
        <v>30</v>
      </c>
      <c r="F63" s="8">
        <v>18</v>
      </c>
      <c r="G63" s="8">
        <v>7</v>
      </c>
      <c r="H63" s="8">
        <v>7</v>
      </c>
      <c r="I63" s="8">
        <v>10</v>
      </c>
      <c r="J63" s="8">
        <v>57</v>
      </c>
      <c r="K63" s="8">
        <v>18</v>
      </c>
      <c r="L63" s="8">
        <v>26</v>
      </c>
      <c r="M63" s="8">
        <v>15</v>
      </c>
      <c r="N63" s="8">
        <v>48</v>
      </c>
      <c r="O63" s="8">
        <v>10</v>
      </c>
      <c r="P63" s="8">
        <v>21</v>
      </c>
      <c r="Q63" s="8">
        <f>+B63/(B63+C63)</f>
      </c>
      <c r="R63" s="9">
        <f>+(SUM(I63:L63)/SUM(E63:P63))</f>
      </c>
      <c r="S63" s="9">
        <f>+(G63+H63+K63+L63+O63+P63)/SUM(E63:P63)</f>
      </c>
      <c r="T63" s="18">
        <f>+D63*(Q63*$Y$2+R63*$Y$3+S63*$Y$4)</f>
      </c>
      <c r="U63" s="18">
        <f>+T63/SUM($T$2:$T$247)</f>
      </c>
      <c r="V63" s="19">
        <f>+U63*$Y$10</f>
      </c>
      <c r="W63" s="4"/>
      <c r="X63" s="4"/>
      <c r="Y63" s="20"/>
    </row>
    <row x14ac:dyDescent="0.25" r="64" customHeight="1" ht="18.75">
      <c r="A64" s="8">
        <v>9101102029</v>
      </c>
      <c r="B64" s="8">
        <v>169</v>
      </c>
      <c r="C64" s="8">
        <v>0</v>
      </c>
      <c r="D64" s="8">
        <f>+C64+B64</f>
      </c>
      <c r="E64" s="8">
        <v>27</v>
      </c>
      <c r="F64" s="8">
        <v>4</v>
      </c>
      <c r="G64" s="8">
        <v>1</v>
      </c>
      <c r="H64" s="8">
        <v>2</v>
      </c>
      <c r="I64" s="8">
        <v>36</v>
      </c>
      <c r="J64" s="8">
        <v>40</v>
      </c>
      <c r="K64" s="8">
        <v>0</v>
      </c>
      <c r="L64" s="8">
        <v>0</v>
      </c>
      <c r="M64" s="8">
        <v>30</v>
      </c>
      <c r="N64" s="8">
        <v>8</v>
      </c>
      <c r="O64" s="8">
        <v>1</v>
      </c>
      <c r="P64" s="8">
        <v>3</v>
      </c>
      <c r="Q64" s="8">
        <f>+B64/(B64+C64)</f>
      </c>
      <c r="R64" s="9">
        <f>+(SUM(I64:L64)/SUM(E64:P64))</f>
      </c>
      <c r="S64" s="9">
        <f>+(G64+H64+K64+L64+O64+P64)/SUM(E64:P64)</f>
      </c>
      <c r="T64" s="18">
        <f>+D64*(Q64*$Y$2+R64*$Y$3+S64*$Y$4)</f>
      </c>
      <c r="U64" s="18">
        <f>+T64/SUM($T$2:$T$247)</f>
      </c>
      <c r="V64" s="19">
        <f>+U64*$Y$10</f>
      </c>
      <c r="W64" s="4"/>
      <c r="X64" s="4"/>
      <c r="Y64" s="20"/>
    </row>
    <row x14ac:dyDescent="0.25" r="65" customHeight="1" ht="18.75">
      <c r="A65" s="8">
        <v>9101102034</v>
      </c>
      <c r="B65" s="8">
        <v>56</v>
      </c>
      <c r="C65" s="8">
        <v>0</v>
      </c>
      <c r="D65" s="8">
        <f>+C65+B65</f>
      </c>
      <c r="E65" s="8">
        <v>17</v>
      </c>
      <c r="F65" s="8">
        <v>2</v>
      </c>
      <c r="G65" s="8">
        <v>0</v>
      </c>
      <c r="H65" s="8">
        <v>0</v>
      </c>
      <c r="I65" s="8">
        <v>16</v>
      </c>
      <c r="J65" s="8">
        <v>5</v>
      </c>
      <c r="K65" s="8">
        <v>0</v>
      </c>
      <c r="L65" s="8">
        <v>0</v>
      </c>
      <c r="M65" s="8">
        <v>7</v>
      </c>
      <c r="N65" s="8">
        <v>3</v>
      </c>
      <c r="O65" s="8">
        <v>0</v>
      </c>
      <c r="P65" s="8">
        <v>0</v>
      </c>
      <c r="Q65" s="8">
        <f>+B65/(B65+C65)</f>
      </c>
      <c r="R65" s="9">
        <f>+(SUM(I65:L65)/SUM(E65:P65))</f>
      </c>
      <c r="S65" s="8">
        <f>+(G65+H65+K65+L65+O65+P65)/SUM(E65:P65)</f>
      </c>
      <c r="T65" s="18">
        <f>+D65*(Q65*$Y$2+R65*$Y$3+S65*$Y$4)</f>
      </c>
      <c r="U65" s="18">
        <f>+T65/SUM($T$2:$T$247)</f>
      </c>
      <c r="V65" s="19">
        <f>+U65*$Y$10</f>
      </c>
      <c r="W65" s="4"/>
      <c r="X65" s="4"/>
      <c r="Y65" s="20"/>
    </row>
    <row x14ac:dyDescent="0.25" r="66" customHeight="1" ht="18.75">
      <c r="A66" s="8">
        <v>9101102052</v>
      </c>
      <c r="B66" s="8">
        <v>10</v>
      </c>
      <c r="C66" s="8">
        <v>0</v>
      </c>
      <c r="D66" s="8">
        <f>+C66+B66</f>
      </c>
      <c r="E66" s="8">
        <v>1</v>
      </c>
      <c r="F66" s="8">
        <v>2</v>
      </c>
      <c r="G66" s="8">
        <v>0</v>
      </c>
      <c r="H66" s="8">
        <v>0</v>
      </c>
      <c r="I66" s="8">
        <v>1</v>
      </c>
      <c r="J66" s="8">
        <v>1</v>
      </c>
      <c r="K66" s="8">
        <v>0</v>
      </c>
      <c r="L66" s="8">
        <v>0</v>
      </c>
      <c r="M66" s="8">
        <v>4</v>
      </c>
      <c r="N66" s="8">
        <v>0</v>
      </c>
      <c r="O66" s="8">
        <v>0</v>
      </c>
      <c r="P66" s="8">
        <v>0</v>
      </c>
      <c r="Q66" s="8">
        <f>+B66/(B66+C66)</f>
      </c>
      <c r="R66" s="9">
        <f>+(SUM(I66:L66)/SUM(E66:P66))</f>
      </c>
      <c r="S66" s="8">
        <f>+(G66+H66+K66+L66+O66+P66)/SUM(E66:P66)</f>
      </c>
      <c r="T66" s="18">
        <f>+D66*(Q66*$Y$2+R66*$Y$3+S66*$Y$4)</f>
      </c>
      <c r="U66" s="18">
        <f>+T66/SUM($T$2:$T$247)</f>
      </c>
      <c r="V66" s="19">
        <f>+U66*$Y$10</f>
      </c>
      <c r="W66" s="4"/>
      <c r="X66" s="4"/>
      <c r="Y66" s="20"/>
    </row>
    <row x14ac:dyDescent="0.25" r="67" customHeight="1" ht="18.75">
      <c r="A67" s="8">
        <v>9101102057</v>
      </c>
      <c r="B67" s="8">
        <v>661</v>
      </c>
      <c r="C67" s="8">
        <v>0</v>
      </c>
      <c r="D67" s="8">
        <f>+C67+B67</f>
      </c>
      <c r="E67" s="8">
        <v>95</v>
      </c>
      <c r="F67" s="8">
        <v>39</v>
      </c>
      <c r="G67" s="8">
        <v>6</v>
      </c>
      <c r="H67" s="8">
        <v>13</v>
      </c>
      <c r="I67" s="8">
        <v>87</v>
      </c>
      <c r="J67" s="8">
        <v>122</v>
      </c>
      <c r="K67" s="8">
        <v>9</v>
      </c>
      <c r="L67" s="8">
        <v>19</v>
      </c>
      <c r="M67" s="8">
        <v>69</v>
      </c>
      <c r="N67" s="8">
        <v>64</v>
      </c>
      <c r="O67" s="8">
        <v>9</v>
      </c>
      <c r="P67" s="8">
        <v>16</v>
      </c>
      <c r="Q67" s="8">
        <f>+B67/(B67+C67)</f>
      </c>
      <c r="R67" s="9">
        <f>+(SUM(I67:L67)/SUM(E67:P67))</f>
      </c>
      <c r="S67" s="9">
        <f>+(G67+H67+K67+L67+O67+P67)/SUM(E67:P67)</f>
      </c>
      <c r="T67" s="18">
        <f>+D67*(Q67*$Y$2+R67*$Y$3+S67*$Y$4)</f>
      </c>
      <c r="U67" s="18">
        <f>+T67/SUM($T$2:$T$247)</f>
      </c>
      <c r="V67" s="19">
        <f>+U67*$Y$10</f>
      </c>
      <c r="W67" s="4"/>
      <c r="X67" s="4"/>
      <c r="Y67" s="20"/>
    </row>
    <row x14ac:dyDescent="0.25" r="68" customHeight="1" ht="18.75">
      <c r="A68" s="8">
        <v>9101111001</v>
      </c>
      <c r="B68" s="8">
        <v>1618</v>
      </c>
      <c r="C68" s="8">
        <v>333</v>
      </c>
      <c r="D68" s="8">
        <f>+C68+B68</f>
      </c>
      <c r="E68" s="8">
        <v>50</v>
      </c>
      <c r="F68" s="8">
        <v>67</v>
      </c>
      <c r="G68" s="8">
        <v>21</v>
      </c>
      <c r="H68" s="8">
        <v>27</v>
      </c>
      <c r="I68" s="8">
        <v>38</v>
      </c>
      <c r="J68" s="8">
        <v>427</v>
      </c>
      <c r="K68" s="8">
        <v>219</v>
      </c>
      <c r="L68" s="8">
        <v>225</v>
      </c>
      <c r="M68" s="8">
        <v>53</v>
      </c>
      <c r="N68" s="8">
        <v>244</v>
      </c>
      <c r="O68" s="8">
        <v>196</v>
      </c>
      <c r="P68" s="8">
        <v>175</v>
      </c>
      <c r="Q68" s="9">
        <f>+B68/(B68+C68)</f>
      </c>
      <c r="R68" s="9">
        <f>+(SUM(I68:L68)/SUM(E68:P68))</f>
      </c>
      <c r="S68" s="9">
        <f>+(G68+H68+K68+L68+O68+P68)/SUM(E68:P68)</f>
      </c>
      <c r="T68" s="18">
        <f>+D68*(Q68*$Y$2+R68*$Y$3+S68*$Y$4)</f>
      </c>
      <c r="U68" s="18">
        <f>+T68/SUM($T$2:$T$247)</f>
      </c>
      <c r="V68" s="19">
        <f>+U68*$Y$10</f>
      </c>
      <c r="W68" s="4"/>
      <c r="X68" s="4"/>
      <c r="Y68" s="20"/>
    </row>
    <row x14ac:dyDescent="0.25" r="69" customHeight="1" ht="18.75">
      <c r="A69" s="8">
        <v>9101111002</v>
      </c>
      <c r="B69" s="8">
        <v>1635</v>
      </c>
      <c r="C69" s="8">
        <v>1</v>
      </c>
      <c r="D69" s="8">
        <f>+C69+B69</f>
      </c>
      <c r="E69" s="8">
        <v>62</v>
      </c>
      <c r="F69" s="8">
        <v>90</v>
      </c>
      <c r="G69" s="8">
        <v>14</v>
      </c>
      <c r="H69" s="8">
        <v>32</v>
      </c>
      <c r="I69" s="8">
        <v>61</v>
      </c>
      <c r="J69" s="8">
        <v>468</v>
      </c>
      <c r="K69" s="8">
        <v>83</v>
      </c>
      <c r="L69" s="8">
        <v>166</v>
      </c>
      <c r="M69" s="8">
        <v>59</v>
      </c>
      <c r="N69" s="8">
        <v>283</v>
      </c>
      <c r="O69" s="8">
        <v>73</v>
      </c>
      <c r="P69" s="8">
        <v>123</v>
      </c>
      <c r="Q69" s="9">
        <f>+B69/(B69+C69)</f>
      </c>
      <c r="R69" s="9">
        <f>+(SUM(I69:L69)/SUM(E69:P69))</f>
      </c>
      <c r="S69" s="9">
        <f>+(G69+H69+K69+L69+O69+P69)/SUM(E69:P69)</f>
      </c>
      <c r="T69" s="18">
        <f>+D69*(Q69*$Y$2+R69*$Y$3+S69*$Y$4)</f>
      </c>
      <c r="U69" s="18">
        <f>+T69/SUM($T$2:$T$247)</f>
      </c>
      <c r="V69" s="19">
        <f>+U69*$Y$10</f>
      </c>
      <c r="W69" s="4"/>
      <c r="X69" s="4"/>
      <c r="Y69" s="20"/>
    </row>
    <row x14ac:dyDescent="0.25" r="70" customHeight="1" ht="18.75">
      <c r="A70" s="8">
        <v>9101111003</v>
      </c>
      <c r="B70" s="8">
        <v>463</v>
      </c>
      <c r="C70" s="8">
        <v>1</v>
      </c>
      <c r="D70" s="8">
        <f>+C70+B70</f>
      </c>
      <c r="E70" s="8">
        <v>54</v>
      </c>
      <c r="F70" s="8">
        <v>20</v>
      </c>
      <c r="G70" s="8">
        <v>0</v>
      </c>
      <c r="H70" s="8">
        <v>0</v>
      </c>
      <c r="I70" s="8">
        <v>84</v>
      </c>
      <c r="J70" s="8">
        <v>112</v>
      </c>
      <c r="K70" s="8">
        <v>3</v>
      </c>
      <c r="L70" s="8">
        <v>10</v>
      </c>
      <c r="M70" s="8">
        <v>49</v>
      </c>
      <c r="N70" s="8">
        <v>70</v>
      </c>
      <c r="O70" s="8">
        <v>4</v>
      </c>
      <c r="P70" s="8">
        <v>11</v>
      </c>
      <c r="Q70" s="9">
        <f>+B70/(B70+C70)</f>
      </c>
      <c r="R70" s="9">
        <f>+(SUM(I70:L70)/SUM(E70:P70))</f>
      </c>
      <c r="S70" s="9">
        <f>+(G70+H70+K70+L70+O70+P70)/SUM(E70:P70)</f>
      </c>
      <c r="T70" s="18">
        <f>+D70*(Q70*$Y$2+R70*$Y$3+S70*$Y$4)</f>
      </c>
      <c r="U70" s="18">
        <f>+T70/SUM($T$2:$T$247)</f>
      </c>
      <c r="V70" s="19">
        <f>+U70*$Y$10</f>
      </c>
      <c r="W70" s="4"/>
      <c r="X70" s="4"/>
      <c r="Y70" s="20"/>
    </row>
    <row x14ac:dyDescent="0.25" r="71" customHeight="1" ht="18.75">
      <c r="A71" s="8">
        <v>9101112003</v>
      </c>
      <c r="B71" s="8">
        <v>50</v>
      </c>
      <c r="C71" s="8">
        <v>0</v>
      </c>
      <c r="D71" s="8">
        <f>+C71+B71</f>
      </c>
      <c r="E71" s="8">
        <v>13</v>
      </c>
      <c r="F71" s="8">
        <v>1</v>
      </c>
      <c r="G71" s="8">
        <v>0</v>
      </c>
      <c r="H71" s="8">
        <v>0</v>
      </c>
      <c r="I71" s="8">
        <v>6</v>
      </c>
      <c r="J71" s="8">
        <v>12</v>
      </c>
      <c r="K71" s="8">
        <v>0</v>
      </c>
      <c r="L71" s="8">
        <v>0</v>
      </c>
      <c r="M71" s="8">
        <v>10</v>
      </c>
      <c r="N71" s="8">
        <v>4</v>
      </c>
      <c r="O71" s="8">
        <v>0</v>
      </c>
      <c r="P71" s="8">
        <v>1</v>
      </c>
      <c r="Q71" s="8">
        <f>+B71/(B71+C71)</f>
      </c>
      <c r="R71" s="9">
        <f>+(SUM(I71:L71)/SUM(E71:P71))</f>
      </c>
      <c r="S71" s="9">
        <f>+(G71+H71+K71+L71+O71+P71)/SUM(E71:P71)</f>
      </c>
      <c r="T71" s="18">
        <f>+D71*(Q71*$Y$2+R71*$Y$3+S71*$Y$4)</f>
      </c>
      <c r="U71" s="18">
        <f>+T71/SUM($T$2:$T$247)</f>
      </c>
      <c r="V71" s="19">
        <f>+U71*$Y$10</f>
      </c>
      <c r="W71" s="4"/>
      <c r="X71" s="4"/>
      <c r="Y71" s="20"/>
    </row>
    <row x14ac:dyDescent="0.25" r="72" customHeight="1" ht="18.75">
      <c r="A72" s="8">
        <v>9101112013</v>
      </c>
      <c r="B72" s="8">
        <v>73</v>
      </c>
      <c r="C72" s="8">
        <v>0</v>
      </c>
      <c r="D72" s="8">
        <f>+C72+B72</f>
      </c>
      <c r="E72" s="8">
        <v>15</v>
      </c>
      <c r="F72" s="8">
        <v>1</v>
      </c>
      <c r="G72" s="8">
        <v>0</v>
      </c>
      <c r="H72" s="8">
        <v>0</v>
      </c>
      <c r="I72" s="8">
        <v>18</v>
      </c>
      <c r="J72" s="8">
        <v>13</v>
      </c>
      <c r="K72" s="8">
        <v>0</v>
      </c>
      <c r="L72" s="8">
        <v>0</v>
      </c>
      <c r="M72" s="8">
        <v>12</v>
      </c>
      <c r="N72" s="8">
        <v>7</v>
      </c>
      <c r="O72" s="8">
        <v>0</v>
      </c>
      <c r="P72" s="8">
        <v>0</v>
      </c>
      <c r="Q72" s="8">
        <f>+B72/(B72+C72)</f>
      </c>
      <c r="R72" s="9">
        <f>+(SUM(I72:L72)/SUM(E72:P72))</f>
      </c>
      <c r="S72" s="8">
        <f>+(G72+H72+K72+L72+O72+P72)/SUM(E72:P72)</f>
      </c>
      <c r="T72" s="18">
        <f>+D72*(Q72*$Y$2+R72*$Y$3+S72*$Y$4)</f>
      </c>
      <c r="U72" s="18">
        <f>+T72/SUM($T$2:$T$247)</f>
      </c>
      <c r="V72" s="19">
        <f>+U72*$Y$10</f>
      </c>
      <c r="W72" s="4"/>
      <c r="X72" s="4"/>
      <c r="Y72" s="20"/>
    </row>
    <row x14ac:dyDescent="0.25" r="73" customHeight="1" ht="18.75">
      <c r="A73" s="8">
        <v>9101112014</v>
      </c>
      <c r="B73" s="8">
        <v>22</v>
      </c>
      <c r="C73" s="8">
        <v>0</v>
      </c>
      <c r="D73" s="8">
        <f>+C73+B73</f>
      </c>
      <c r="E73" s="8">
        <v>6</v>
      </c>
      <c r="F73" s="8">
        <v>0</v>
      </c>
      <c r="G73" s="8">
        <v>0</v>
      </c>
      <c r="H73" s="8">
        <v>0</v>
      </c>
      <c r="I73" s="8">
        <v>5</v>
      </c>
      <c r="J73" s="8">
        <v>3</v>
      </c>
      <c r="K73" s="8">
        <v>0</v>
      </c>
      <c r="L73" s="8">
        <v>0</v>
      </c>
      <c r="M73" s="8">
        <v>5</v>
      </c>
      <c r="N73" s="8">
        <v>1</v>
      </c>
      <c r="O73" s="8">
        <v>0</v>
      </c>
      <c r="P73" s="8">
        <v>0</v>
      </c>
      <c r="Q73" s="8">
        <f>+B73/(B73+C73)</f>
      </c>
      <c r="R73" s="9">
        <f>+(SUM(I73:L73)/SUM(E73:P73))</f>
      </c>
      <c r="S73" s="8">
        <f>+(G73+H73+K73+L73+O73+P73)/SUM(E73:P73)</f>
      </c>
      <c r="T73" s="18">
        <f>+D73*(Q73*$Y$2+R73*$Y$3+S73*$Y$4)</f>
      </c>
      <c r="U73" s="18">
        <f>+T73/SUM($T$2:$T$247)</f>
      </c>
      <c r="V73" s="19">
        <f>+U73*$Y$10</f>
      </c>
      <c r="W73" s="4"/>
      <c r="X73" s="4"/>
      <c r="Y73" s="20"/>
    </row>
    <row x14ac:dyDescent="0.25" r="74" customHeight="1" ht="18.75">
      <c r="A74" s="8">
        <v>9101112019</v>
      </c>
      <c r="B74" s="8">
        <v>55</v>
      </c>
      <c r="C74" s="8">
        <v>0</v>
      </c>
      <c r="D74" s="8">
        <f>+C74+B74</f>
      </c>
      <c r="E74" s="8">
        <v>19</v>
      </c>
      <c r="F74" s="8">
        <v>3</v>
      </c>
      <c r="G74" s="8">
        <v>0</v>
      </c>
      <c r="H74" s="8">
        <v>1</v>
      </c>
      <c r="I74" s="8">
        <v>8</v>
      </c>
      <c r="J74" s="8">
        <v>3</v>
      </c>
      <c r="K74" s="8">
        <v>0</v>
      </c>
      <c r="L74" s="8">
        <v>0</v>
      </c>
      <c r="M74" s="8">
        <v>12</v>
      </c>
      <c r="N74" s="8">
        <v>2</v>
      </c>
      <c r="O74" s="8">
        <v>0</v>
      </c>
      <c r="P74" s="8">
        <v>0</v>
      </c>
      <c r="Q74" s="8">
        <f>+B74/(B74+C74)</f>
      </c>
      <c r="R74" s="9">
        <f>+(SUM(I74:L74)/SUM(E74:P74))</f>
      </c>
      <c r="S74" s="9">
        <f>+(G74+H74+K74+L74+O74+P74)/SUM(E74:P74)</f>
      </c>
      <c r="T74" s="18">
        <f>+D74*(Q74*$Y$2+R74*$Y$3+S74*$Y$4)</f>
      </c>
      <c r="U74" s="18">
        <f>+T74/SUM($T$2:$T$247)</f>
      </c>
      <c r="V74" s="19">
        <f>+U74*$Y$10</f>
      </c>
      <c r="W74" s="4"/>
      <c r="X74" s="4"/>
      <c r="Y74" s="20"/>
    </row>
    <row x14ac:dyDescent="0.25" r="75" customHeight="1" ht="18.75">
      <c r="A75" s="8">
        <v>9101112021</v>
      </c>
      <c r="B75" s="8">
        <v>141</v>
      </c>
      <c r="C75" s="8">
        <v>0</v>
      </c>
      <c r="D75" s="8">
        <f>+C75+B75</f>
      </c>
      <c r="E75" s="8">
        <v>36</v>
      </c>
      <c r="F75" s="8">
        <v>2</v>
      </c>
      <c r="G75" s="8">
        <v>1</v>
      </c>
      <c r="H75" s="8">
        <v>0</v>
      </c>
      <c r="I75" s="8">
        <v>30</v>
      </c>
      <c r="J75" s="8">
        <v>20</v>
      </c>
      <c r="K75" s="8">
        <v>1</v>
      </c>
      <c r="L75" s="8">
        <v>3</v>
      </c>
      <c r="M75" s="8">
        <v>20</v>
      </c>
      <c r="N75" s="8">
        <v>7</v>
      </c>
      <c r="O75" s="8">
        <v>1</v>
      </c>
      <c r="P75" s="8">
        <v>2</v>
      </c>
      <c r="Q75" s="8">
        <f>+B75/(B75+C75)</f>
      </c>
      <c r="R75" s="9">
        <f>+(SUM(I75:L75)/SUM(E75:P75))</f>
      </c>
      <c r="S75" s="9">
        <f>+(G75+H75+K75+L75+O75+P75)/SUM(E75:P75)</f>
      </c>
      <c r="T75" s="18">
        <f>+D75*(Q75*$Y$2+R75*$Y$3+S75*$Y$4)</f>
      </c>
      <c r="U75" s="18">
        <f>+T75/SUM($T$2:$T$247)</f>
      </c>
      <c r="V75" s="19">
        <f>+U75*$Y$10</f>
      </c>
      <c r="W75" s="4"/>
      <c r="X75" s="4"/>
      <c r="Y75" s="20"/>
    </row>
    <row x14ac:dyDescent="0.25" r="76" customHeight="1" ht="18.75">
      <c r="A76" s="8">
        <v>9101112029</v>
      </c>
      <c r="B76" s="8">
        <v>51</v>
      </c>
      <c r="C76" s="8">
        <v>0</v>
      </c>
      <c r="D76" s="8">
        <f>+C76+B76</f>
      </c>
      <c r="E76" s="8">
        <v>6</v>
      </c>
      <c r="F76" s="8">
        <v>0</v>
      </c>
      <c r="G76" s="8">
        <v>0</v>
      </c>
      <c r="H76" s="8">
        <v>0</v>
      </c>
      <c r="I76" s="8">
        <v>12</v>
      </c>
      <c r="J76" s="8">
        <v>16</v>
      </c>
      <c r="K76" s="8">
        <v>2</v>
      </c>
      <c r="L76" s="8">
        <v>1</v>
      </c>
      <c r="M76" s="8">
        <v>7</v>
      </c>
      <c r="N76" s="8">
        <v>6</v>
      </c>
      <c r="O76" s="8">
        <v>0</v>
      </c>
      <c r="P76" s="8">
        <v>1</v>
      </c>
      <c r="Q76" s="8">
        <f>+B76/(B76+C76)</f>
      </c>
      <c r="R76" s="9">
        <f>+(SUM(I76:L76)/SUM(E76:P76))</f>
      </c>
      <c r="S76" s="9">
        <f>+(G76+H76+K76+L76+O76+P76)/SUM(E76:P76)</f>
      </c>
      <c r="T76" s="17">
        <f>+D76*(Q76*$Y$2+R76*$Y$3+S76*$Y$4)</f>
      </c>
      <c r="U76" s="18">
        <f>+T76/SUM($T$2:$T$247)</f>
      </c>
      <c r="V76" s="19">
        <f>+U76*$Y$10</f>
      </c>
      <c r="W76" s="4"/>
      <c r="X76" s="4"/>
      <c r="Y76" s="20"/>
    </row>
    <row x14ac:dyDescent="0.25" r="77" customHeight="1" ht="18.75">
      <c r="A77" s="8">
        <v>9101112031</v>
      </c>
      <c r="B77" s="8">
        <v>28</v>
      </c>
      <c r="C77" s="8">
        <v>0</v>
      </c>
      <c r="D77" s="8">
        <f>+C77+B77</f>
      </c>
      <c r="E77" s="8">
        <v>3</v>
      </c>
      <c r="F77" s="8">
        <v>1</v>
      </c>
      <c r="G77" s="8">
        <v>1</v>
      </c>
      <c r="H77" s="8">
        <v>0</v>
      </c>
      <c r="I77" s="8">
        <v>6</v>
      </c>
      <c r="J77" s="8">
        <v>9</v>
      </c>
      <c r="K77" s="8">
        <v>0</v>
      </c>
      <c r="L77" s="8">
        <v>0</v>
      </c>
      <c r="M77" s="8">
        <v>4</v>
      </c>
      <c r="N77" s="8">
        <v>0</v>
      </c>
      <c r="O77" s="8">
        <v>0</v>
      </c>
      <c r="P77" s="8">
        <v>0</v>
      </c>
      <c r="Q77" s="8">
        <f>+B77/(B77+C77)</f>
      </c>
      <c r="R77" s="9">
        <f>+(SUM(I77:L77)/SUM(E77:P77))</f>
      </c>
      <c r="S77" s="9">
        <f>+(G77+H77+K77+L77+O77+P77)/SUM(E77:P77)</f>
      </c>
      <c r="T77" s="18">
        <f>+D77*(Q77*$Y$2+R77*$Y$3+S77*$Y$4)</f>
      </c>
      <c r="U77" s="18">
        <f>+T77/SUM($T$2:$T$247)</f>
      </c>
      <c r="V77" s="19">
        <f>+U77*$Y$10</f>
      </c>
      <c r="W77" s="4"/>
      <c r="X77" s="4"/>
      <c r="Y77" s="20"/>
    </row>
    <row x14ac:dyDescent="0.25" r="78" customHeight="1" ht="18.75">
      <c r="A78" s="8">
        <v>9101112038</v>
      </c>
      <c r="B78" s="8">
        <v>31</v>
      </c>
      <c r="C78" s="8">
        <v>0</v>
      </c>
      <c r="D78" s="8">
        <f>+C78+B78</f>
      </c>
      <c r="E78" s="8">
        <v>7</v>
      </c>
      <c r="F78" s="8">
        <v>0</v>
      </c>
      <c r="G78" s="8">
        <v>0</v>
      </c>
      <c r="H78" s="8">
        <v>0</v>
      </c>
      <c r="I78" s="8">
        <v>5</v>
      </c>
      <c r="J78" s="8">
        <v>6</v>
      </c>
      <c r="K78" s="8">
        <v>0</v>
      </c>
      <c r="L78" s="8">
        <v>2</v>
      </c>
      <c r="M78" s="8">
        <v>3</v>
      </c>
      <c r="N78" s="8">
        <v>2</v>
      </c>
      <c r="O78" s="8">
        <v>0</v>
      </c>
      <c r="P78" s="8">
        <v>0</v>
      </c>
      <c r="Q78" s="8">
        <f>+B78/(B78+C78)</f>
      </c>
      <c r="R78" s="9">
        <f>+(SUM(I78:L78)/SUM(E78:P78))</f>
      </c>
      <c r="S78" s="9">
        <f>+(G78+H78+K78+L78+O78+P78)/SUM(E78:P78)</f>
      </c>
      <c r="T78" s="18">
        <f>+D78*(Q78*$Y$2+R78*$Y$3+S78*$Y$4)</f>
      </c>
      <c r="U78" s="18">
        <f>+T78/SUM($T$2:$T$247)</f>
      </c>
      <c r="V78" s="19">
        <f>+U78*$Y$10</f>
      </c>
      <c r="W78" s="4"/>
      <c r="X78" s="4"/>
      <c r="Y78" s="20"/>
    </row>
    <row x14ac:dyDescent="0.25" r="79" customHeight="1" ht="18.75">
      <c r="A79" s="8">
        <v>9101112041</v>
      </c>
      <c r="B79" s="8">
        <v>45</v>
      </c>
      <c r="C79" s="8">
        <v>0</v>
      </c>
      <c r="D79" s="8">
        <f>+C79+B79</f>
      </c>
      <c r="E79" s="8">
        <v>14</v>
      </c>
      <c r="F79" s="8">
        <v>0</v>
      </c>
      <c r="G79" s="8">
        <v>0</v>
      </c>
      <c r="H79" s="8">
        <v>0</v>
      </c>
      <c r="I79" s="8">
        <v>13</v>
      </c>
      <c r="J79" s="8">
        <v>3</v>
      </c>
      <c r="K79" s="8">
        <v>0</v>
      </c>
      <c r="L79" s="8">
        <v>0</v>
      </c>
      <c r="M79" s="8">
        <v>6</v>
      </c>
      <c r="N79" s="8">
        <v>2</v>
      </c>
      <c r="O79" s="8">
        <v>0</v>
      </c>
      <c r="P79" s="8">
        <v>0</v>
      </c>
      <c r="Q79" s="8">
        <f>+B79/(B79+C79)</f>
      </c>
      <c r="R79" s="9">
        <f>+(SUM(I79:L79)/SUM(E79:P79))</f>
      </c>
      <c r="S79" s="8">
        <f>+(G79+H79+K79+L79+O79+P79)/SUM(E79:P79)</f>
      </c>
      <c r="T79" s="18">
        <f>+D79*(Q79*$Y$2+R79*$Y$3+S79*$Y$4)</f>
      </c>
      <c r="U79" s="18">
        <f>+T79/SUM($T$2:$T$247)</f>
      </c>
      <c r="V79" s="19">
        <f>+U79*$Y$10</f>
      </c>
      <c r="W79" s="4"/>
      <c r="X79" s="4"/>
      <c r="Y79" s="20"/>
    </row>
    <row x14ac:dyDescent="0.25" r="80" customHeight="1" ht="18.75">
      <c r="A80" s="8">
        <v>9101112045</v>
      </c>
      <c r="B80" s="8">
        <v>104</v>
      </c>
      <c r="C80" s="8">
        <v>0</v>
      </c>
      <c r="D80" s="8">
        <f>+C80+B80</f>
      </c>
      <c r="E80" s="8">
        <v>22</v>
      </c>
      <c r="F80" s="8">
        <v>0</v>
      </c>
      <c r="G80" s="8">
        <v>0</v>
      </c>
      <c r="H80" s="8">
        <v>0</v>
      </c>
      <c r="I80" s="8">
        <v>28</v>
      </c>
      <c r="J80" s="8">
        <v>10</v>
      </c>
      <c r="K80" s="8">
        <v>1</v>
      </c>
      <c r="L80" s="8">
        <v>2</v>
      </c>
      <c r="M80" s="8">
        <v>23</v>
      </c>
      <c r="N80" s="8">
        <v>7</v>
      </c>
      <c r="O80" s="8">
        <v>0</v>
      </c>
      <c r="P80" s="8">
        <v>2</v>
      </c>
      <c r="Q80" s="8">
        <f>+B80/(B80+C80)</f>
      </c>
      <c r="R80" s="9">
        <f>+(SUM(I80:L80)/SUM(E80:P80))</f>
      </c>
      <c r="S80" s="9">
        <f>+(G80+H80+K80+L80+O80+P80)/SUM(E80:P80)</f>
      </c>
      <c r="T80" s="18">
        <f>+D80*(Q80*$Y$2+R80*$Y$3+S80*$Y$4)</f>
      </c>
      <c r="U80" s="18">
        <f>+T80/SUM($T$2:$T$247)</f>
      </c>
      <c r="V80" s="19">
        <f>+U80*$Y$10</f>
      </c>
      <c r="W80" s="4"/>
      <c r="X80" s="4"/>
      <c r="Y80" s="20"/>
    </row>
    <row x14ac:dyDescent="0.25" r="81" customHeight="1" ht="18.75">
      <c r="A81" s="8">
        <v>9101112047</v>
      </c>
      <c r="B81" s="8">
        <v>39</v>
      </c>
      <c r="C81" s="8">
        <v>0</v>
      </c>
      <c r="D81" s="8">
        <f>+C81+B81</f>
      </c>
      <c r="E81" s="8">
        <v>10</v>
      </c>
      <c r="F81" s="8">
        <v>0</v>
      </c>
      <c r="G81" s="8">
        <v>0</v>
      </c>
      <c r="H81" s="8">
        <v>0</v>
      </c>
      <c r="I81" s="8">
        <v>13</v>
      </c>
      <c r="J81" s="8">
        <v>6</v>
      </c>
      <c r="K81" s="8">
        <v>0</v>
      </c>
      <c r="L81" s="8">
        <v>0</v>
      </c>
      <c r="M81" s="8">
        <v>9</v>
      </c>
      <c r="N81" s="8">
        <v>1</v>
      </c>
      <c r="O81" s="8">
        <v>0</v>
      </c>
      <c r="P81" s="8">
        <v>0</v>
      </c>
      <c r="Q81" s="8">
        <f>+B81/(B81+C81)</f>
      </c>
      <c r="R81" s="9">
        <f>+(SUM(I81:L81)/SUM(E81:P81))</f>
      </c>
      <c r="S81" s="8">
        <f>+(G81+H81+K81+L81+O81+P81)/SUM(E81:P81)</f>
      </c>
      <c r="T81" s="17">
        <f>+D81*(Q81*$Y$2+R81*$Y$3+S81*$Y$4)</f>
      </c>
      <c r="U81" s="18">
        <f>+T81/SUM($T$2:$T$247)</f>
      </c>
      <c r="V81" s="19">
        <f>+U81*$Y$10</f>
      </c>
      <c r="W81" s="4"/>
      <c r="X81" s="4"/>
      <c r="Y81" s="20"/>
    </row>
    <row x14ac:dyDescent="0.25" r="82" customHeight="1" ht="18.75">
      <c r="A82" s="8">
        <v>9101112048</v>
      </c>
      <c r="B82" s="8">
        <v>59</v>
      </c>
      <c r="C82" s="8">
        <v>0</v>
      </c>
      <c r="D82" s="8">
        <f>+C82+B82</f>
      </c>
      <c r="E82" s="8">
        <v>14</v>
      </c>
      <c r="F82" s="8">
        <v>1</v>
      </c>
      <c r="G82" s="8">
        <v>0</v>
      </c>
      <c r="H82" s="8">
        <v>0</v>
      </c>
      <c r="I82" s="8">
        <v>12</v>
      </c>
      <c r="J82" s="8">
        <v>6</v>
      </c>
      <c r="K82" s="8">
        <v>1</v>
      </c>
      <c r="L82" s="8">
        <v>0</v>
      </c>
      <c r="M82" s="8">
        <v>9</v>
      </c>
      <c r="N82" s="8">
        <v>2</v>
      </c>
      <c r="O82" s="8">
        <v>0</v>
      </c>
      <c r="P82" s="8">
        <v>0</v>
      </c>
      <c r="Q82" s="8">
        <f>+B82/(B82+C82)</f>
      </c>
      <c r="R82" s="9">
        <f>+(SUM(I82:L82)/SUM(E82:P82))</f>
      </c>
      <c r="S82" s="9">
        <f>+(G82+H82+K82+L82+O82+P82)/SUM(E82:P82)</f>
      </c>
      <c r="T82" s="18">
        <f>+D82*(Q82*$Y$2+R82*$Y$3+S82*$Y$4)</f>
      </c>
      <c r="U82" s="18">
        <f>+T82/SUM($T$2:$T$247)</f>
      </c>
      <c r="V82" s="19">
        <f>+U82*$Y$10</f>
      </c>
      <c r="W82" s="4"/>
      <c r="X82" s="4"/>
      <c r="Y82" s="20"/>
    </row>
    <row x14ac:dyDescent="0.25" r="83" customHeight="1" ht="18.75">
      <c r="A83" s="8">
        <v>9101112052</v>
      </c>
      <c r="B83" s="8">
        <v>36</v>
      </c>
      <c r="C83" s="8">
        <v>0</v>
      </c>
      <c r="D83" s="8">
        <f>+C83+B83</f>
      </c>
      <c r="E83" s="8">
        <v>10</v>
      </c>
      <c r="F83" s="8">
        <v>1</v>
      </c>
      <c r="G83" s="8">
        <v>0</v>
      </c>
      <c r="H83" s="8">
        <v>0</v>
      </c>
      <c r="I83" s="8">
        <v>6</v>
      </c>
      <c r="J83" s="8">
        <v>8</v>
      </c>
      <c r="K83" s="8">
        <v>1</v>
      </c>
      <c r="L83" s="8">
        <v>1</v>
      </c>
      <c r="M83" s="8">
        <v>4</v>
      </c>
      <c r="N83" s="8">
        <v>1</v>
      </c>
      <c r="O83" s="8">
        <v>0</v>
      </c>
      <c r="P83" s="8">
        <v>0</v>
      </c>
      <c r="Q83" s="8">
        <f>+B83/(B83+C83)</f>
      </c>
      <c r="R83" s="9">
        <f>+(SUM(I83:L83)/SUM(E83:P83))</f>
      </c>
      <c r="S83" s="9">
        <f>+(G83+H83+K83+L83+O83+P83)/SUM(E83:P83)</f>
      </c>
      <c r="T83" s="17">
        <f>+D83*(Q83*$Y$2+R83*$Y$3+S83*$Y$4)</f>
      </c>
      <c r="U83" s="18">
        <f>+T83/SUM($T$2:$T$247)</f>
      </c>
      <c r="V83" s="19">
        <f>+U83*$Y$10</f>
      </c>
      <c r="W83" s="4"/>
      <c r="X83" s="4"/>
      <c r="Y83" s="20"/>
    </row>
    <row x14ac:dyDescent="0.25" r="84" customHeight="1" ht="18.75">
      <c r="A84" s="8">
        <v>9101112054</v>
      </c>
      <c r="B84" s="8">
        <v>159</v>
      </c>
      <c r="C84" s="8">
        <v>0</v>
      </c>
      <c r="D84" s="8">
        <f>+C84+B84</f>
      </c>
      <c r="E84" s="8">
        <v>31</v>
      </c>
      <c r="F84" s="8">
        <v>3</v>
      </c>
      <c r="G84" s="8">
        <v>0</v>
      </c>
      <c r="H84" s="8">
        <v>2</v>
      </c>
      <c r="I84" s="8">
        <v>19</v>
      </c>
      <c r="J84" s="8">
        <v>42</v>
      </c>
      <c r="K84" s="8">
        <v>2</v>
      </c>
      <c r="L84" s="8">
        <v>4</v>
      </c>
      <c r="M84" s="8">
        <v>16</v>
      </c>
      <c r="N84" s="8">
        <v>16</v>
      </c>
      <c r="O84" s="8">
        <v>1</v>
      </c>
      <c r="P84" s="8">
        <v>2</v>
      </c>
      <c r="Q84" s="8">
        <f>+B84/(B84+C84)</f>
      </c>
      <c r="R84" s="9">
        <f>+(SUM(I84:L84)/SUM(E84:P84))</f>
      </c>
      <c r="S84" s="9">
        <f>+(G84+H84+K84+L84+O84+P84)/SUM(E84:P84)</f>
      </c>
      <c r="T84" s="18">
        <f>+D84*(Q84*$Y$2+R84*$Y$3+S84*$Y$4)</f>
      </c>
      <c r="U84" s="18">
        <f>+T84/SUM($T$2:$T$247)</f>
      </c>
      <c r="V84" s="19">
        <f>+U84*$Y$10</f>
      </c>
      <c r="W84" s="4"/>
      <c r="X84" s="4"/>
      <c r="Y84" s="20"/>
    </row>
    <row x14ac:dyDescent="0.25" r="85" customHeight="1" ht="18.75">
      <c r="A85" s="8">
        <v>9101112062</v>
      </c>
      <c r="B85" s="8">
        <v>69</v>
      </c>
      <c r="C85" s="8">
        <v>0</v>
      </c>
      <c r="D85" s="8">
        <f>+C85+B85</f>
      </c>
      <c r="E85" s="8">
        <v>3</v>
      </c>
      <c r="F85" s="8">
        <v>6</v>
      </c>
      <c r="G85" s="8">
        <v>3</v>
      </c>
      <c r="H85" s="8">
        <v>2</v>
      </c>
      <c r="I85" s="8">
        <v>7</v>
      </c>
      <c r="J85" s="8">
        <v>9</v>
      </c>
      <c r="K85" s="8">
        <v>1</v>
      </c>
      <c r="L85" s="8">
        <v>4</v>
      </c>
      <c r="M85" s="8">
        <v>3</v>
      </c>
      <c r="N85" s="8">
        <v>2</v>
      </c>
      <c r="O85" s="8">
        <v>4</v>
      </c>
      <c r="P85" s="8">
        <v>3</v>
      </c>
      <c r="Q85" s="8">
        <f>+B85/(B85+C85)</f>
      </c>
      <c r="R85" s="9">
        <f>+(SUM(I85:L85)/SUM(E85:P85))</f>
      </c>
      <c r="S85" s="9">
        <f>+(G85+H85+K85+L85+O85+P85)/SUM(E85:P85)</f>
      </c>
      <c r="T85" s="18">
        <f>+D85*(Q85*$Y$2+R85*$Y$3+S85*$Y$4)</f>
      </c>
      <c r="U85" s="18">
        <f>+T85/SUM($T$2:$T$247)</f>
      </c>
      <c r="V85" s="19">
        <f>+U85*$Y$10</f>
      </c>
      <c r="W85" s="4"/>
      <c r="X85" s="4"/>
      <c r="Y85" s="20"/>
    </row>
    <row x14ac:dyDescent="0.25" r="86" customHeight="1" ht="18.75">
      <c r="A86" s="8">
        <v>9101112065</v>
      </c>
      <c r="B86" s="8">
        <v>28</v>
      </c>
      <c r="C86" s="8">
        <v>0</v>
      </c>
      <c r="D86" s="8">
        <f>+C86+B86</f>
      </c>
      <c r="E86" s="8">
        <v>7</v>
      </c>
      <c r="F86" s="8">
        <v>0</v>
      </c>
      <c r="G86" s="8">
        <v>0</v>
      </c>
      <c r="H86" s="8">
        <v>0</v>
      </c>
      <c r="I86" s="8">
        <v>6</v>
      </c>
      <c r="J86" s="8">
        <v>4</v>
      </c>
      <c r="K86" s="8">
        <v>0</v>
      </c>
      <c r="L86" s="8">
        <v>0</v>
      </c>
      <c r="M86" s="8">
        <v>8</v>
      </c>
      <c r="N86" s="8">
        <v>2</v>
      </c>
      <c r="O86" s="8">
        <v>0</v>
      </c>
      <c r="P86" s="8">
        <v>0</v>
      </c>
      <c r="Q86" s="8">
        <f>+B86/(B86+C86)</f>
      </c>
      <c r="R86" s="9">
        <f>+(SUM(I86:L86)/SUM(E86:P86))</f>
      </c>
      <c r="S86" s="8">
        <f>+(G86+H86+K86+L86+O86+P86)/SUM(E86:P86)</f>
      </c>
      <c r="T86" s="18">
        <f>+D86*(Q86*$Y$2+R86*$Y$3+S86*$Y$4)</f>
      </c>
      <c r="U86" s="18">
        <f>+T86/SUM($T$2:$T$247)</f>
      </c>
      <c r="V86" s="19">
        <f>+U86*$Y$10</f>
      </c>
      <c r="W86" s="4"/>
      <c r="X86" s="4"/>
      <c r="Y86" s="20"/>
    </row>
    <row x14ac:dyDescent="0.25" r="87" customHeight="1" ht="18.75">
      <c r="A87" s="8">
        <v>9101112067</v>
      </c>
      <c r="B87" s="8">
        <v>188</v>
      </c>
      <c r="C87" s="8">
        <v>0</v>
      </c>
      <c r="D87" s="8">
        <f>+C87+B87</f>
      </c>
      <c r="E87" s="8">
        <v>40</v>
      </c>
      <c r="F87" s="8">
        <v>3</v>
      </c>
      <c r="G87" s="8">
        <v>0</v>
      </c>
      <c r="H87" s="8">
        <v>1</v>
      </c>
      <c r="I87" s="8">
        <v>39</v>
      </c>
      <c r="J87" s="8">
        <v>37</v>
      </c>
      <c r="K87" s="8">
        <v>2</v>
      </c>
      <c r="L87" s="8">
        <v>0</v>
      </c>
      <c r="M87" s="8">
        <v>24</v>
      </c>
      <c r="N87" s="8">
        <v>18</v>
      </c>
      <c r="O87" s="8">
        <v>0</v>
      </c>
      <c r="P87" s="8">
        <v>2</v>
      </c>
      <c r="Q87" s="8">
        <f>+B87/(B87+C87)</f>
      </c>
      <c r="R87" s="9">
        <f>+(SUM(I87:L87)/SUM(E87:P87))</f>
      </c>
      <c r="S87" s="9">
        <f>+(G87+H87+K87+L87+O87+P87)/SUM(E87:P87)</f>
      </c>
      <c r="T87" s="18">
        <f>+D87*(Q87*$Y$2+R87*$Y$3+S87*$Y$4)</f>
      </c>
      <c r="U87" s="18">
        <f>+T87/SUM($T$2:$T$247)</f>
      </c>
      <c r="V87" s="19">
        <f>+U87*$Y$10</f>
      </c>
      <c r="W87" s="4"/>
      <c r="X87" s="4"/>
      <c r="Y87" s="20"/>
    </row>
    <row x14ac:dyDescent="0.25" r="88" customHeight="1" ht="18.75">
      <c r="A88" s="8">
        <v>9101112068</v>
      </c>
      <c r="B88" s="8">
        <v>163</v>
      </c>
      <c r="C88" s="8">
        <v>0</v>
      </c>
      <c r="D88" s="8">
        <f>+C88+B88</f>
      </c>
      <c r="E88" s="8">
        <v>26</v>
      </c>
      <c r="F88" s="8">
        <v>7</v>
      </c>
      <c r="G88" s="8">
        <v>0</v>
      </c>
      <c r="H88" s="8">
        <v>1</v>
      </c>
      <c r="I88" s="8">
        <v>47</v>
      </c>
      <c r="J88" s="8">
        <v>18</v>
      </c>
      <c r="K88" s="8">
        <v>0</v>
      </c>
      <c r="L88" s="8">
        <v>1</v>
      </c>
      <c r="M88" s="8">
        <v>27</v>
      </c>
      <c r="N88" s="8">
        <v>10</v>
      </c>
      <c r="O88" s="8">
        <v>0</v>
      </c>
      <c r="P88" s="8">
        <v>0</v>
      </c>
      <c r="Q88" s="8">
        <f>+B88/(B88+C88)</f>
      </c>
      <c r="R88" s="9">
        <f>+(SUM(I88:L88)/SUM(E88:P88))</f>
      </c>
      <c r="S88" s="9">
        <f>+(G88+H88+K88+L88+O88+P88)/SUM(E88:P88)</f>
      </c>
      <c r="T88" s="18">
        <f>+D88*(Q88*$Y$2+R88*$Y$3+S88*$Y$4)</f>
      </c>
      <c r="U88" s="18">
        <f>+T88/SUM($T$2:$T$247)</f>
      </c>
      <c r="V88" s="19">
        <f>+U88*$Y$10</f>
      </c>
      <c r="W88" s="4"/>
      <c r="X88" s="4"/>
      <c r="Y88" s="20"/>
    </row>
    <row x14ac:dyDescent="0.25" r="89" customHeight="1" ht="18.75">
      <c r="A89" s="8">
        <v>9101112069</v>
      </c>
      <c r="B89" s="8">
        <v>51</v>
      </c>
      <c r="C89" s="8">
        <v>0</v>
      </c>
      <c r="D89" s="8">
        <f>+C89+B89</f>
      </c>
      <c r="E89" s="8">
        <v>17</v>
      </c>
      <c r="F89" s="8">
        <v>0</v>
      </c>
      <c r="G89" s="8">
        <v>0</v>
      </c>
      <c r="H89" s="8">
        <v>1</v>
      </c>
      <c r="I89" s="8">
        <v>12</v>
      </c>
      <c r="J89" s="8">
        <v>4</v>
      </c>
      <c r="K89" s="8">
        <v>0</v>
      </c>
      <c r="L89" s="8">
        <v>0</v>
      </c>
      <c r="M89" s="8">
        <v>10</v>
      </c>
      <c r="N89" s="8">
        <v>3</v>
      </c>
      <c r="O89" s="8">
        <v>0</v>
      </c>
      <c r="P89" s="8">
        <v>0</v>
      </c>
      <c r="Q89" s="8">
        <f>+B89/(B89+C89)</f>
      </c>
      <c r="R89" s="9">
        <f>+(SUM(I89:L89)/SUM(E89:P89))</f>
      </c>
      <c r="S89" s="9">
        <f>+(G89+H89+K89+L89+O89+P89)/SUM(E89:P89)</f>
      </c>
      <c r="T89" s="18">
        <f>+D89*(Q89*$Y$2+R89*$Y$3+S89*$Y$4)</f>
      </c>
      <c r="U89" s="18">
        <f>+T89/SUM($T$2:$T$247)</f>
      </c>
      <c r="V89" s="19">
        <f>+U89*$Y$10</f>
      </c>
      <c r="W89" s="4"/>
      <c r="X89" s="4"/>
      <c r="Y89" s="20"/>
    </row>
    <row x14ac:dyDescent="0.25" r="90" customHeight="1" ht="18.75">
      <c r="A90" s="8">
        <v>9101112070</v>
      </c>
      <c r="B90" s="8">
        <v>114</v>
      </c>
      <c r="C90" s="8">
        <v>0</v>
      </c>
      <c r="D90" s="8">
        <f>+C90+B90</f>
      </c>
      <c r="E90" s="8">
        <v>28</v>
      </c>
      <c r="F90" s="8">
        <v>2</v>
      </c>
      <c r="G90" s="8">
        <v>0</v>
      </c>
      <c r="H90" s="8">
        <v>0</v>
      </c>
      <c r="I90" s="8">
        <v>27</v>
      </c>
      <c r="J90" s="8">
        <v>18</v>
      </c>
      <c r="K90" s="8">
        <v>0</v>
      </c>
      <c r="L90" s="8">
        <v>1</v>
      </c>
      <c r="M90" s="8">
        <v>22</v>
      </c>
      <c r="N90" s="8">
        <v>5</v>
      </c>
      <c r="O90" s="8">
        <v>0</v>
      </c>
      <c r="P90" s="8">
        <v>0</v>
      </c>
      <c r="Q90" s="8">
        <f>+B90/(B90+C90)</f>
      </c>
      <c r="R90" s="9">
        <f>+(SUM(I90:L90)/SUM(E90:P90))</f>
      </c>
      <c r="S90" s="9">
        <f>+(G90+H90+K90+L90+O90+P90)/SUM(E90:P90)</f>
      </c>
      <c r="T90" s="18">
        <f>+D90*(Q90*$Y$2+R90*$Y$3+S90*$Y$4)</f>
      </c>
      <c r="U90" s="18">
        <f>+T90/SUM($T$2:$T$247)</f>
      </c>
      <c r="V90" s="19">
        <f>+U90*$Y$10</f>
      </c>
      <c r="W90" s="4"/>
      <c r="X90" s="4"/>
      <c r="Y90" s="20"/>
    </row>
    <row x14ac:dyDescent="0.25" r="91" customHeight="1" ht="18.75">
      <c r="A91" s="8">
        <v>9101112073</v>
      </c>
      <c r="B91" s="8">
        <v>44</v>
      </c>
      <c r="C91" s="8">
        <v>0</v>
      </c>
      <c r="D91" s="8">
        <f>+C91+B91</f>
      </c>
      <c r="E91" s="8">
        <v>10</v>
      </c>
      <c r="F91" s="8">
        <v>0</v>
      </c>
      <c r="G91" s="8">
        <v>0</v>
      </c>
      <c r="H91" s="8">
        <v>0</v>
      </c>
      <c r="I91" s="8">
        <v>10</v>
      </c>
      <c r="J91" s="8">
        <v>12</v>
      </c>
      <c r="K91" s="8">
        <v>0</v>
      </c>
      <c r="L91" s="8">
        <v>0</v>
      </c>
      <c r="M91" s="8">
        <v>8</v>
      </c>
      <c r="N91" s="8">
        <v>2</v>
      </c>
      <c r="O91" s="8">
        <v>1</v>
      </c>
      <c r="P91" s="8">
        <v>0</v>
      </c>
      <c r="Q91" s="8">
        <f>+B91/(B91+C91)</f>
      </c>
      <c r="R91" s="9">
        <f>+(SUM(I91:L91)/SUM(E91:P91))</f>
      </c>
      <c r="S91" s="9">
        <f>+(G91+H91+K91+L91+O91+P91)/SUM(E91:P91)</f>
      </c>
      <c r="T91" s="18">
        <f>+D91*(Q91*$Y$2+R91*$Y$3+S91*$Y$4)</f>
      </c>
      <c r="U91" s="18">
        <f>+T91/SUM($T$2:$T$247)</f>
      </c>
      <c r="V91" s="19">
        <f>+U91*$Y$10</f>
      </c>
      <c r="W91" s="4"/>
      <c r="X91" s="4"/>
      <c r="Y91" s="20"/>
    </row>
    <row x14ac:dyDescent="0.25" r="92" customHeight="1" ht="18.75">
      <c r="A92" s="8">
        <v>9101121001</v>
      </c>
      <c r="B92" s="8">
        <v>1057</v>
      </c>
      <c r="C92" s="8">
        <v>0</v>
      </c>
      <c r="D92" s="8">
        <f>+C92+B92</f>
      </c>
      <c r="E92" s="8">
        <v>17</v>
      </c>
      <c r="F92" s="8">
        <v>31</v>
      </c>
      <c r="G92" s="8">
        <v>11</v>
      </c>
      <c r="H92" s="8">
        <v>15</v>
      </c>
      <c r="I92" s="8">
        <v>12</v>
      </c>
      <c r="J92" s="8">
        <v>175</v>
      </c>
      <c r="K92" s="8">
        <v>219</v>
      </c>
      <c r="L92" s="8">
        <v>137</v>
      </c>
      <c r="M92" s="8">
        <v>16</v>
      </c>
      <c r="N92" s="8">
        <v>78</v>
      </c>
      <c r="O92" s="8">
        <v>146</v>
      </c>
      <c r="P92" s="8">
        <v>86</v>
      </c>
      <c r="Q92" s="8">
        <f>+B92/(B92+C92)</f>
      </c>
      <c r="R92" s="9">
        <f>+(SUM(I92:L92)/SUM(E92:P92))</f>
      </c>
      <c r="S92" s="9">
        <f>+(G92+H92+K92+L92+O92+P92)/SUM(E92:P92)</f>
      </c>
      <c r="T92" s="18">
        <f>+D92*(Q92*$Y$2+R92*$Y$3+S92*$Y$4)</f>
      </c>
      <c r="U92" s="18">
        <f>+T92/SUM($T$2:$T$247)</f>
      </c>
      <c r="V92" s="19">
        <f>+U92*$Y$10</f>
      </c>
      <c r="W92" s="4"/>
      <c r="X92" s="4"/>
      <c r="Y92" s="20"/>
    </row>
    <row x14ac:dyDescent="0.25" r="93" customHeight="1" ht="18.75">
      <c r="A93" s="8">
        <v>9101121002</v>
      </c>
      <c r="B93" s="8">
        <v>944</v>
      </c>
      <c r="C93" s="8">
        <v>0</v>
      </c>
      <c r="D93" s="8">
        <f>+C93+B93</f>
      </c>
      <c r="E93" s="8">
        <v>23</v>
      </c>
      <c r="F93" s="8">
        <v>25</v>
      </c>
      <c r="G93" s="8">
        <v>10</v>
      </c>
      <c r="H93" s="8">
        <v>9</v>
      </c>
      <c r="I93" s="8">
        <v>34</v>
      </c>
      <c r="J93" s="8">
        <v>294</v>
      </c>
      <c r="K93" s="8">
        <v>64</v>
      </c>
      <c r="L93" s="8">
        <v>129</v>
      </c>
      <c r="M93" s="8">
        <v>32</v>
      </c>
      <c r="N93" s="8">
        <v>134</v>
      </c>
      <c r="O93" s="8">
        <v>48</v>
      </c>
      <c r="P93" s="8">
        <v>95</v>
      </c>
      <c r="Q93" s="8">
        <f>+B93/(B93+C93)</f>
      </c>
      <c r="R93" s="9">
        <f>+(SUM(I93:L93)/SUM(E93:P93))</f>
      </c>
      <c r="S93" s="9">
        <f>+(G93+H93+K93+L93+O93+P93)/SUM(E93:P93)</f>
      </c>
      <c r="T93" s="18">
        <f>+D93*(Q93*$Y$2+R93*$Y$3+S93*$Y$4)</f>
      </c>
      <c r="U93" s="18">
        <f>+T93/SUM($T$2:$T$247)</f>
      </c>
      <c r="V93" s="19">
        <f>+U93*$Y$10</f>
      </c>
      <c r="W93" s="4"/>
      <c r="X93" s="4"/>
      <c r="Y93" s="20"/>
    </row>
    <row x14ac:dyDescent="0.25" r="94" customHeight="1" ht="18.75">
      <c r="A94" s="8">
        <v>9101121003</v>
      </c>
      <c r="B94" s="8">
        <v>1272</v>
      </c>
      <c r="C94" s="8">
        <v>0</v>
      </c>
      <c r="D94" s="8">
        <f>+C94+B94</f>
      </c>
      <c r="E94" s="8">
        <v>70</v>
      </c>
      <c r="F94" s="8">
        <v>45</v>
      </c>
      <c r="G94" s="8">
        <v>7</v>
      </c>
      <c r="H94" s="8">
        <v>11</v>
      </c>
      <c r="I94" s="8">
        <v>90</v>
      </c>
      <c r="J94" s="8">
        <v>429</v>
      </c>
      <c r="K94" s="8">
        <v>53</v>
      </c>
      <c r="L94" s="8">
        <v>101</v>
      </c>
      <c r="M94" s="8">
        <v>81</v>
      </c>
      <c r="N94" s="8">
        <v>223</v>
      </c>
      <c r="O94" s="8">
        <v>42</v>
      </c>
      <c r="P94" s="8">
        <v>72</v>
      </c>
      <c r="Q94" s="8">
        <f>+B94/(B94+C94)</f>
      </c>
      <c r="R94" s="9">
        <f>+(SUM(I94:L94)/SUM(E94:P94))</f>
      </c>
      <c r="S94" s="9">
        <f>+(G94+H94+K94+L94+O94+P94)/SUM(E94:P94)</f>
      </c>
      <c r="T94" s="18">
        <f>+D94*(Q94*$Y$2+R94*$Y$3+S94*$Y$4)</f>
      </c>
      <c r="U94" s="18">
        <f>+T94/SUM($T$2:$T$247)</f>
      </c>
      <c r="V94" s="19">
        <f>+U94*$Y$10</f>
      </c>
      <c r="W94" s="4"/>
      <c r="X94" s="4"/>
      <c r="Y94" s="20"/>
    </row>
    <row x14ac:dyDescent="0.25" r="95" customHeight="1" ht="18.75">
      <c r="A95" s="8">
        <v>9101122051</v>
      </c>
      <c r="B95" s="8">
        <v>110</v>
      </c>
      <c r="C95" s="8">
        <v>0</v>
      </c>
      <c r="D95" s="8">
        <f>+C95+B95</f>
      </c>
      <c r="E95" s="8">
        <v>7</v>
      </c>
      <c r="F95" s="8">
        <v>6</v>
      </c>
      <c r="G95" s="8">
        <v>9</v>
      </c>
      <c r="H95" s="8">
        <v>3</v>
      </c>
      <c r="I95" s="8">
        <v>15</v>
      </c>
      <c r="J95" s="8">
        <v>17</v>
      </c>
      <c r="K95" s="8">
        <v>16</v>
      </c>
      <c r="L95" s="8">
        <v>3</v>
      </c>
      <c r="M95" s="8">
        <v>4</v>
      </c>
      <c r="N95" s="8">
        <v>8</v>
      </c>
      <c r="O95" s="8">
        <v>11</v>
      </c>
      <c r="P95" s="8">
        <v>3</v>
      </c>
      <c r="Q95" s="8">
        <f>+B95/(B95+C95)</f>
      </c>
      <c r="R95" s="9">
        <f>+(SUM(I95:L95)/SUM(E95:P95))</f>
      </c>
      <c r="S95" s="9">
        <f>+(G95+H95+K95+L95+O95+P95)/SUM(E95:P95)</f>
      </c>
      <c r="T95" s="18">
        <f>+D95*(Q95*$Y$2+R95*$Y$3+S95*$Y$4)</f>
      </c>
      <c r="U95" s="18">
        <f>+T95/SUM($T$2:$T$247)</f>
      </c>
      <c r="V95" s="19">
        <f>+U95*$Y$10</f>
      </c>
      <c r="W95" s="4"/>
      <c r="X95" s="4"/>
      <c r="Y95" s="20"/>
    </row>
    <row x14ac:dyDescent="0.25" r="96" customHeight="1" ht="18.75">
      <c r="A96" s="8">
        <v>9101122060</v>
      </c>
      <c r="B96" s="8">
        <v>34</v>
      </c>
      <c r="C96" s="8">
        <v>0</v>
      </c>
      <c r="D96" s="8">
        <f>+C96+B96</f>
      </c>
      <c r="E96" s="8">
        <v>2</v>
      </c>
      <c r="F96" s="8">
        <v>2</v>
      </c>
      <c r="G96" s="8">
        <v>1</v>
      </c>
      <c r="H96" s="8">
        <v>1</v>
      </c>
      <c r="I96" s="8">
        <v>1</v>
      </c>
      <c r="J96" s="8">
        <v>2</v>
      </c>
      <c r="K96" s="8">
        <v>5</v>
      </c>
      <c r="L96" s="8">
        <v>0</v>
      </c>
      <c r="M96" s="8">
        <v>3</v>
      </c>
      <c r="N96" s="8">
        <v>1</v>
      </c>
      <c r="O96" s="8">
        <v>4</v>
      </c>
      <c r="P96" s="8">
        <v>0</v>
      </c>
      <c r="Q96" s="8">
        <f>+B96/(B96+C96)</f>
      </c>
      <c r="R96" s="9">
        <f>+(SUM(I96:L96)/SUM(E96:P96))</f>
      </c>
      <c r="S96" s="9">
        <f>+(G96+H96+K96+L96+O96+P96)/SUM(E96:P96)</f>
      </c>
      <c r="T96" s="18">
        <f>+D96*(Q96*$Y$2+R96*$Y$3+S96*$Y$4)</f>
      </c>
      <c r="U96" s="18">
        <f>+T96/SUM($T$2:$T$247)</f>
      </c>
      <c r="V96" s="19">
        <f>+U96*$Y$10</f>
      </c>
      <c r="W96" s="4"/>
      <c r="X96" s="4"/>
      <c r="Y96" s="20"/>
    </row>
    <row x14ac:dyDescent="0.25" r="97" customHeight="1" ht="18.75">
      <c r="A97" s="8">
        <v>9101122061</v>
      </c>
      <c r="B97" s="8">
        <v>6</v>
      </c>
      <c r="C97" s="8">
        <v>0</v>
      </c>
      <c r="D97" s="8">
        <f>+C97+B97</f>
      </c>
      <c r="E97" s="8">
        <v>0</v>
      </c>
      <c r="F97" s="8">
        <v>2</v>
      </c>
      <c r="G97" s="8">
        <v>0</v>
      </c>
      <c r="H97" s="8">
        <v>0</v>
      </c>
      <c r="I97" s="8">
        <v>1</v>
      </c>
      <c r="J97" s="8">
        <v>0</v>
      </c>
      <c r="K97" s="8">
        <v>2</v>
      </c>
      <c r="L97" s="8">
        <v>0</v>
      </c>
      <c r="M97" s="8">
        <v>0</v>
      </c>
      <c r="N97" s="8">
        <v>1</v>
      </c>
      <c r="O97" s="8">
        <v>0</v>
      </c>
      <c r="P97" s="8">
        <v>0</v>
      </c>
      <c r="Q97" s="8">
        <f>+B97/(B97+C97)</f>
      </c>
      <c r="R97" s="9">
        <f>+(SUM(I97:L97)/SUM(E97:P97))</f>
      </c>
      <c r="S97" s="9">
        <f>+(G97+H97+K97+L97+O97+P97)/SUM(E97:P97)</f>
      </c>
      <c r="T97" s="17">
        <f>+D97*(Q97*$Y$2+R97*$Y$3+S97*$Y$4)</f>
      </c>
      <c r="U97" s="18">
        <f>+T97/SUM($T$2:$T$247)</f>
      </c>
      <c r="V97" s="19">
        <f>+U97*$Y$10</f>
      </c>
      <c r="W97" s="4"/>
      <c r="X97" s="4"/>
      <c r="Y97" s="20"/>
    </row>
    <row x14ac:dyDescent="0.25" r="98" customHeight="1" ht="18.75">
      <c r="A98" s="8">
        <v>9101141001</v>
      </c>
      <c r="B98" s="8">
        <v>490</v>
      </c>
      <c r="C98" s="8">
        <v>495</v>
      </c>
      <c r="D98" s="8">
        <f>+C98+B98</f>
      </c>
      <c r="E98" s="8">
        <v>100</v>
      </c>
      <c r="F98" s="8">
        <v>33</v>
      </c>
      <c r="G98" s="8">
        <v>3</v>
      </c>
      <c r="H98" s="8">
        <v>3</v>
      </c>
      <c r="I98" s="8">
        <v>95</v>
      </c>
      <c r="J98" s="8">
        <v>234</v>
      </c>
      <c r="K98" s="8">
        <v>7</v>
      </c>
      <c r="L98" s="8">
        <v>26</v>
      </c>
      <c r="M98" s="8">
        <v>106</v>
      </c>
      <c r="N98" s="8">
        <v>147</v>
      </c>
      <c r="O98" s="8">
        <v>16</v>
      </c>
      <c r="P98" s="8">
        <v>32</v>
      </c>
      <c r="Q98" s="9">
        <f>+B98/(B98+C98)</f>
      </c>
      <c r="R98" s="9">
        <f>+(SUM(I98:L98)/SUM(E98:P98))</f>
      </c>
      <c r="S98" s="9">
        <f>+(G98+H98+K98+L98+O98+P98)/SUM(E98:P98)</f>
      </c>
      <c r="T98" s="18">
        <f>+D98*(Q98*$Y$2+R98*$Y$3+S98*$Y$4)</f>
      </c>
      <c r="U98" s="18">
        <f>+T98/SUM($T$2:$T$247)</f>
      </c>
      <c r="V98" s="19">
        <f>+U98*$Y$10</f>
      </c>
      <c r="W98" s="4"/>
      <c r="X98" s="4"/>
      <c r="Y98" s="20"/>
    </row>
    <row x14ac:dyDescent="0.25" r="99" customHeight="1" ht="18.75">
      <c r="A99" s="8">
        <v>9101141002</v>
      </c>
      <c r="B99" s="8">
        <v>1022</v>
      </c>
      <c r="C99" s="8">
        <v>3</v>
      </c>
      <c r="D99" s="8">
        <f>+C99+B99</f>
      </c>
      <c r="E99" s="8">
        <v>115</v>
      </c>
      <c r="F99" s="8">
        <v>41</v>
      </c>
      <c r="G99" s="8">
        <v>0</v>
      </c>
      <c r="H99" s="8">
        <v>2</v>
      </c>
      <c r="I99" s="8">
        <v>204</v>
      </c>
      <c r="J99" s="8">
        <v>273</v>
      </c>
      <c r="K99" s="8">
        <v>3</v>
      </c>
      <c r="L99" s="8">
        <v>24</v>
      </c>
      <c r="M99" s="8">
        <v>140</v>
      </c>
      <c r="N99" s="8">
        <v>123</v>
      </c>
      <c r="O99" s="8">
        <v>3</v>
      </c>
      <c r="P99" s="8">
        <v>13</v>
      </c>
      <c r="Q99" s="9">
        <f>+B99/(B99+C99)</f>
      </c>
      <c r="R99" s="9">
        <f>+(SUM(I99:L99)/SUM(E99:P99))</f>
      </c>
      <c r="S99" s="9">
        <f>+(G99+H99+K99+L99+O99+P99)/SUM(E99:P99)</f>
      </c>
      <c r="T99" s="18">
        <f>+D99*(Q99*$Y$2+R99*$Y$3+S99*$Y$4)</f>
      </c>
      <c r="U99" s="18">
        <f>+T99/SUM($T$2:$T$247)</f>
      </c>
      <c r="V99" s="19">
        <f>+U99*$Y$10</f>
      </c>
      <c r="W99" s="4"/>
      <c r="X99" s="4"/>
      <c r="Y99" s="20"/>
    </row>
    <row x14ac:dyDescent="0.25" r="100" customHeight="1" ht="18.75">
      <c r="A100" s="8">
        <v>9101141003</v>
      </c>
      <c r="B100" s="8">
        <v>1490</v>
      </c>
      <c r="C100" s="8">
        <v>72</v>
      </c>
      <c r="D100" s="8">
        <f>+C100+B100</f>
      </c>
      <c r="E100" s="8">
        <v>122</v>
      </c>
      <c r="F100" s="8">
        <v>80</v>
      </c>
      <c r="G100" s="8">
        <v>9</v>
      </c>
      <c r="H100" s="8">
        <v>15</v>
      </c>
      <c r="I100" s="8">
        <v>202</v>
      </c>
      <c r="J100" s="8">
        <v>403</v>
      </c>
      <c r="K100" s="8">
        <v>41</v>
      </c>
      <c r="L100" s="8">
        <v>89</v>
      </c>
      <c r="M100" s="8">
        <v>125</v>
      </c>
      <c r="N100" s="8">
        <v>241</v>
      </c>
      <c r="O100" s="8">
        <v>41</v>
      </c>
      <c r="P100" s="8">
        <v>54</v>
      </c>
      <c r="Q100" s="9">
        <f>+B100/(B100+C100)</f>
      </c>
      <c r="R100" s="9">
        <f>+(SUM(I100:L100)/SUM(E100:P100))</f>
      </c>
      <c r="S100" s="9">
        <f>+(G100+H100+K100+L100+O100+P100)/SUM(E100:P100)</f>
      </c>
      <c r="T100" s="18">
        <f>+D100*(Q100*$Y$2+R100*$Y$3+S100*$Y$4)</f>
      </c>
      <c r="U100" s="18">
        <f>+T100/SUM($T$2:$T$247)</f>
      </c>
      <c r="V100" s="19">
        <f>+U100*$Y$10</f>
      </c>
      <c r="W100" s="4"/>
      <c r="X100" s="4"/>
      <c r="Y100" s="20"/>
    </row>
    <row x14ac:dyDescent="0.25" r="101" customHeight="1" ht="18.75">
      <c r="A101" s="8">
        <v>9101141004</v>
      </c>
      <c r="B101" s="8">
        <v>910</v>
      </c>
      <c r="C101" s="8">
        <v>0</v>
      </c>
      <c r="D101" s="8">
        <f>+C101+B101</f>
      </c>
      <c r="E101" s="8">
        <v>50</v>
      </c>
      <c r="F101" s="8">
        <v>28</v>
      </c>
      <c r="G101" s="8">
        <v>0</v>
      </c>
      <c r="H101" s="8">
        <v>2</v>
      </c>
      <c r="I101" s="8">
        <v>123</v>
      </c>
      <c r="J101" s="8">
        <v>360</v>
      </c>
      <c r="K101" s="8">
        <v>9</v>
      </c>
      <c r="L101" s="8">
        <v>53</v>
      </c>
      <c r="M101" s="8">
        <v>76</v>
      </c>
      <c r="N101" s="8">
        <v>116</v>
      </c>
      <c r="O101" s="8">
        <v>6</v>
      </c>
      <c r="P101" s="8">
        <v>18</v>
      </c>
      <c r="Q101" s="8">
        <f>+B101/(B101+C101)</f>
      </c>
      <c r="R101" s="9">
        <f>+(SUM(I101:L101)/SUM(E101:P101))</f>
      </c>
      <c r="S101" s="9">
        <f>+(G101+H101+K101+L101+O101+P101)/SUM(E101:P101)</f>
      </c>
      <c r="T101" s="18">
        <f>+D101*(Q101*$Y$2+R101*$Y$3+S101*$Y$4)</f>
      </c>
      <c r="U101" s="18">
        <f>+T101/SUM($T$2:$T$247)</f>
      </c>
      <c r="V101" s="19">
        <f>+U101*$Y$10</f>
      </c>
      <c r="W101" s="4"/>
      <c r="X101" s="4"/>
      <c r="Y101" s="20"/>
    </row>
    <row x14ac:dyDescent="0.25" r="102" customHeight="1" ht="18.75">
      <c r="A102" s="8">
        <v>9101142008</v>
      </c>
      <c r="B102" s="8">
        <v>154</v>
      </c>
      <c r="C102" s="8">
        <v>0</v>
      </c>
      <c r="D102" s="8">
        <f>+C102+B102</f>
      </c>
      <c r="E102" s="8">
        <v>27</v>
      </c>
      <c r="F102" s="8">
        <v>4</v>
      </c>
      <c r="G102" s="8">
        <v>0</v>
      </c>
      <c r="H102" s="8">
        <v>0</v>
      </c>
      <c r="I102" s="8">
        <v>35</v>
      </c>
      <c r="J102" s="8">
        <v>21</v>
      </c>
      <c r="K102" s="8">
        <v>5</v>
      </c>
      <c r="L102" s="8">
        <v>0</v>
      </c>
      <c r="M102" s="8">
        <v>24</v>
      </c>
      <c r="N102" s="8">
        <v>13</v>
      </c>
      <c r="O102" s="8">
        <v>0</v>
      </c>
      <c r="P102" s="8">
        <v>2</v>
      </c>
      <c r="Q102" s="8">
        <f>+B102/(B102+C102)</f>
      </c>
      <c r="R102" s="9">
        <f>+(SUM(I102:L102)/SUM(E102:P102))</f>
      </c>
      <c r="S102" s="9">
        <f>+(G102+H102+K102+L102+O102+P102)/SUM(E102:P102)</f>
      </c>
      <c r="T102" s="18">
        <f>+D102*(Q102*$Y$2+R102*$Y$3+S102*$Y$4)</f>
      </c>
      <c r="U102" s="18">
        <f>+T102/SUM($T$2:$T$247)</f>
      </c>
      <c r="V102" s="19">
        <f>+U102*$Y$10</f>
      </c>
      <c r="W102" s="4"/>
      <c r="X102" s="4"/>
      <c r="Y102" s="20"/>
    </row>
    <row x14ac:dyDescent="0.25" r="103" customHeight="1" ht="18.75">
      <c r="A103" s="8">
        <v>9101142012</v>
      </c>
      <c r="B103" s="8">
        <v>48</v>
      </c>
      <c r="C103" s="8">
        <v>0</v>
      </c>
      <c r="D103" s="8">
        <f>+C103+B103</f>
      </c>
      <c r="E103" s="8">
        <v>3</v>
      </c>
      <c r="F103" s="8">
        <v>2</v>
      </c>
      <c r="G103" s="8">
        <v>2</v>
      </c>
      <c r="H103" s="8">
        <v>3</v>
      </c>
      <c r="I103" s="8">
        <v>1</v>
      </c>
      <c r="J103" s="8">
        <v>4</v>
      </c>
      <c r="K103" s="8">
        <v>9</v>
      </c>
      <c r="L103" s="8">
        <v>4</v>
      </c>
      <c r="M103" s="8">
        <v>3</v>
      </c>
      <c r="N103" s="8">
        <v>2</v>
      </c>
      <c r="O103" s="8">
        <v>7</v>
      </c>
      <c r="P103" s="8">
        <v>2</v>
      </c>
      <c r="Q103" s="8">
        <f>+B103/(B103+C103)</f>
      </c>
      <c r="R103" s="9">
        <f>+(SUM(I103:L103)/SUM(E103:P103))</f>
      </c>
      <c r="S103" s="9">
        <f>+(G103+H103+K103+L103+O103+P103)/SUM(E103:P103)</f>
      </c>
      <c r="T103" s="18">
        <f>+D103*(Q103*$Y$2+R103*$Y$3+S103*$Y$4)</f>
      </c>
      <c r="U103" s="18">
        <f>+T103/SUM($T$2:$T$247)</f>
      </c>
      <c r="V103" s="19">
        <f>+U103*$Y$10</f>
      </c>
      <c r="W103" s="4"/>
      <c r="X103" s="4"/>
      <c r="Y103" s="20"/>
    </row>
    <row x14ac:dyDescent="0.25" r="104" customHeight="1" ht="18.75">
      <c r="A104" s="8">
        <v>9101142022</v>
      </c>
      <c r="B104" s="8">
        <v>38</v>
      </c>
      <c r="C104" s="8">
        <v>0</v>
      </c>
      <c r="D104" s="8">
        <f>+C104+B104</f>
      </c>
      <c r="E104" s="8">
        <v>10</v>
      </c>
      <c r="F104" s="8">
        <v>0</v>
      </c>
      <c r="G104" s="8">
        <v>0</v>
      </c>
      <c r="H104" s="8">
        <v>0</v>
      </c>
      <c r="I104" s="8">
        <v>6</v>
      </c>
      <c r="J104" s="8">
        <v>4</v>
      </c>
      <c r="K104" s="8">
        <v>0</v>
      </c>
      <c r="L104" s="8">
        <v>0</v>
      </c>
      <c r="M104" s="8">
        <v>3</v>
      </c>
      <c r="N104" s="8">
        <v>4</v>
      </c>
      <c r="O104" s="8">
        <v>1</v>
      </c>
      <c r="P104" s="8">
        <v>0</v>
      </c>
      <c r="Q104" s="8">
        <f>+B104/(B104+C104)</f>
      </c>
      <c r="R104" s="9">
        <f>+(SUM(I104:L104)/SUM(E104:P104))</f>
      </c>
      <c r="S104" s="9">
        <f>+(G104+H104+K104+L104+O104+P104)/SUM(E104:P104)</f>
      </c>
      <c r="T104" s="18">
        <f>+D104*(Q104*$Y$2+R104*$Y$3+S104*$Y$4)</f>
      </c>
      <c r="U104" s="18">
        <f>+T104/SUM($T$2:$T$247)</f>
      </c>
      <c r="V104" s="19">
        <f>+U104*$Y$10</f>
      </c>
      <c r="W104" s="4"/>
      <c r="X104" s="4"/>
      <c r="Y104" s="20"/>
    </row>
    <row x14ac:dyDescent="0.25" r="105" customHeight="1" ht="18.75">
      <c r="A105" s="8">
        <v>9101142024</v>
      </c>
      <c r="B105" s="8">
        <v>21</v>
      </c>
      <c r="C105" s="8">
        <v>0</v>
      </c>
      <c r="D105" s="8">
        <f>+C105+B105</f>
      </c>
      <c r="E105" s="8">
        <v>7</v>
      </c>
      <c r="F105" s="8">
        <v>1</v>
      </c>
      <c r="G105" s="8">
        <v>0</v>
      </c>
      <c r="H105" s="8">
        <v>0</v>
      </c>
      <c r="I105" s="8">
        <v>4</v>
      </c>
      <c r="J105" s="8">
        <v>2</v>
      </c>
      <c r="K105" s="8">
        <v>0</v>
      </c>
      <c r="L105" s="8">
        <v>0</v>
      </c>
      <c r="M105" s="8">
        <v>3</v>
      </c>
      <c r="N105" s="8">
        <v>2</v>
      </c>
      <c r="O105" s="8">
        <v>0</v>
      </c>
      <c r="P105" s="8">
        <v>0</v>
      </c>
      <c r="Q105" s="8">
        <f>+B105/(B105+C105)</f>
      </c>
      <c r="R105" s="9">
        <f>+(SUM(I105:L105)/SUM(E105:P105))</f>
      </c>
      <c r="S105" s="8">
        <f>+(G105+H105+K105+L105+O105+P105)/SUM(E105:P105)</f>
      </c>
      <c r="T105" s="18">
        <f>+D105*(Q105*$Y$2+R105*$Y$3+S105*$Y$4)</f>
      </c>
      <c r="U105" s="18">
        <f>+T105/SUM($T$2:$T$247)</f>
      </c>
      <c r="V105" s="19">
        <f>+U105*$Y$10</f>
      </c>
      <c r="W105" s="4"/>
      <c r="X105" s="4"/>
      <c r="Y105" s="20"/>
    </row>
    <row x14ac:dyDescent="0.25" r="106" customHeight="1" ht="18.75">
      <c r="A106" s="8">
        <v>9101142030</v>
      </c>
      <c r="B106" s="8">
        <v>10</v>
      </c>
      <c r="C106" s="8">
        <v>0</v>
      </c>
      <c r="D106" s="8">
        <f>+C106+B106</f>
      </c>
      <c r="E106" s="8">
        <v>4</v>
      </c>
      <c r="F106" s="8">
        <v>1</v>
      </c>
      <c r="G106" s="8">
        <v>0</v>
      </c>
      <c r="H106" s="8">
        <v>0</v>
      </c>
      <c r="I106" s="8">
        <v>2</v>
      </c>
      <c r="J106" s="8">
        <v>1</v>
      </c>
      <c r="K106" s="8">
        <v>0</v>
      </c>
      <c r="L106" s="8">
        <v>0</v>
      </c>
      <c r="M106" s="8">
        <v>2</v>
      </c>
      <c r="N106" s="8">
        <v>0</v>
      </c>
      <c r="O106" s="8">
        <v>0</v>
      </c>
      <c r="P106" s="8">
        <v>0</v>
      </c>
      <c r="Q106" s="8">
        <f>+B106/(B106+C106)</f>
      </c>
      <c r="R106" s="9">
        <f>+(SUM(I106:L106)/SUM(E106:P106))</f>
      </c>
      <c r="S106" s="8">
        <f>+(G106+H106+K106+L106+O106+P106)/SUM(E106:P106)</f>
      </c>
      <c r="T106" s="17">
        <f>+D106*(Q106*$Y$2+R106*$Y$3+S106*$Y$4)</f>
      </c>
      <c r="U106" s="18">
        <f>+T106/SUM($T$2:$T$247)</f>
      </c>
      <c r="V106" s="19">
        <f>+U106*$Y$10</f>
      </c>
      <c r="W106" s="4"/>
      <c r="X106" s="4"/>
      <c r="Y106" s="20"/>
    </row>
    <row x14ac:dyDescent="0.25" r="107" customHeight="1" ht="18.75">
      <c r="A107" s="8">
        <v>9101142037</v>
      </c>
      <c r="B107" s="8">
        <v>28</v>
      </c>
      <c r="C107" s="8">
        <v>0</v>
      </c>
      <c r="D107" s="8">
        <f>+C107+B107</f>
      </c>
      <c r="E107" s="8">
        <v>4</v>
      </c>
      <c r="F107" s="8">
        <v>1</v>
      </c>
      <c r="G107" s="8">
        <v>0</v>
      </c>
      <c r="H107" s="8">
        <v>2</v>
      </c>
      <c r="I107" s="8">
        <v>1</v>
      </c>
      <c r="J107" s="8">
        <v>3</v>
      </c>
      <c r="K107" s="8">
        <v>0</v>
      </c>
      <c r="L107" s="8">
        <v>0</v>
      </c>
      <c r="M107" s="8">
        <v>0</v>
      </c>
      <c r="N107" s="8">
        <v>1</v>
      </c>
      <c r="O107" s="8">
        <v>0</v>
      </c>
      <c r="P107" s="8">
        <v>3</v>
      </c>
      <c r="Q107" s="8">
        <f>+B107/(B107+C107)</f>
      </c>
      <c r="R107" s="9">
        <f>+(SUM(I107:L107)/SUM(E107:P107))</f>
      </c>
      <c r="S107" s="9">
        <f>+(G107+H107+K107+L107+O107+P107)/SUM(E107:P107)</f>
      </c>
      <c r="T107" s="18">
        <f>+D107*(Q107*$Y$2+R107*$Y$3+S107*$Y$4)</f>
      </c>
      <c r="U107" s="18">
        <f>+T107/SUM($T$2:$T$247)</f>
      </c>
      <c r="V107" s="19">
        <f>+U107*$Y$10</f>
      </c>
      <c r="W107" s="4"/>
      <c r="X107" s="4"/>
      <c r="Y107" s="20"/>
    </row>
    <row x14ac:dyDescent="0.25" r="108" customHeight="1" ht="18.75">
      <c r="A108" s="8">
        <v>9101142040</v>
      </c>
      <c r="B108" s="8">
        <v>68</v>
      </c>
      <c r="C108" s="8">
        <v>0</v>
      </c>
      <c r="D108" s="8">
        <f>+C108+B108</f>
      </c>
      <c r="E108" s="8">
        <v>6</v>
      </c>
      <c r="F108" s="8">
        <v>4</v>
      </c>
      <c r="G108" s="8">
        <v>2</v>
      </c>
      <c r="H108" s="8">
        <v>3</v>
      </c>
      <c r="I108" s="8">
        <v>9</v>
      </c>
      <c r="J108" s="8">
        <v>20</v>
      </c>
      <c r="K108" s="8">
        <v>1</v>
      </c>
      <c r="L108" s="8">
        <v>2</v>
      </c>
      <c r="M108" s="8">
        <v>10</v>
      </c>
      <c r="N108" s="8">
        <v>10</v>
      </c>
      <c r="O108" s="8">
        <v>2</v>
      </c>
      <c r="P108" s="8">
        <v>0</v>
      </c>
      <c r="Q108" s="8">
        <f>+B108/(B108+C108)</f>
      </c>
      <c r="R108" s="9">
        <f>+(SUM(I108:L108)/SUM(E108:P108))</f>
      </c>
      <c r="S108" s="9">
        <f>+(G108+H108+K108+L108+O108+P108)/SUM(E108:P108)</f>
      </c>
      <c r="T108" s="18">
        <f>+D108*(Q108*$Y$2+R108*$Y$3+S108*$Y$4)</f>
      </c>
      <c r="U108" s="18">
        <f>+T108/SUM($T$2:$T$247)</f>
      </c>
      <c r="V108" s="19">
        <f>+U108*$Y$10</f>
      </c>
      <c r="W108" s="4"/>
      <c r="X108" s="4"/>
      <c r="Y108" s="20"/>
    </row>
    <row x14ac:dyDescent="0.25" r="109" customHeight="1" ht="18.75">
      <c r="A109" s="8">
        <v>9101142042</v>
      </c>
      <c r="B109" s="8">
        <v>144</v>
      </c>
      <c r="C109" s="8">
        <v>0</v>
      </c>
      <c r="D109" s="8">
        <f>+C109+B109</f>
      </c>
      <c r="E109" s="8">
        <v>47</v>
      </c>
      <c r="F109" s="8">
        <v>2</v>
      </c>
      <c r="G109" s="8">
        <v>1</v>
      </c>
      <c r="H109" s="8">
        <v>2</v>
      </c>
      <c r="I109" s="8">
        <v>27</v>
      </c>
      <c r="J109" s="8">
        <v>17</v>
      </c>
      <c r="K109" s="8">
        <v>2</v>
      </c>
      <c r="L109" s="8">
        <v>3</v>
      </c>
      <c r="M109" s="8">
        <v>19</v>
      </c>
      <c r="N109" s="8">
        <v>8</v>
      </c>
      <c r="O109" s="8">
        <v>0</v>
      </c>
      <c r="P109" s="8">
        <v>2</v>
      </c>
      <c r="Q109" s="8">
        <f>+B109/(B109+C109)</f>
      </c>
      <c r="R109" s="9">
        <f>+(SUM(I109:L109)/SUM(E109:P109))</f>
      </c>
      <c r="S109" s="9">
        <f>+(G109+H109+K109+L109+O109+P109)/SUM(E109:P109)</f>
      </c>
      <c r="T109" s="18">
        <f>+D109*(Q109*$Y$2+R109*$Y$3+S109*$Y$4)</f>
      </c>
      <c r="U109" s="18">
        <f>+T109/SUM($T$2:$T$247)</f>
      </c>
      <c r="V109" s="19">
        <f>+U109*$Y$10</f>
      </c>
      <c r="W109" s="4"/>
      <c r="X109" s="4"/>
      <c r="Y109" s="20"/>
    </row>
    <row x14ac:dyDescent="0.25" r="110" customHeight="1" ht="18.75">
      <c r="A110" s="8">
        <v>9101142046</v>
      </c>
      <c r="B110" s="8">
        <v>16</v>
      </c>
      <c r="C110" s="8">
        <v>0</v>
      </c>
      <c r="D110" s="8">
        <f>+C110+B110</f>
      </c>
      <c r="E110" s="8">
        <v>2</v>
      </c>
      <c r="F110" s="8">
        <v>0</v>
      </c>
      <c r="G110" s="8">
        <v>1</v>
      </c>
      <c r="H110" s="8">
        <v>0</v>
      </c>
      <c r="I110" s="8">
        <v>4</v>
      </c>
      <c r="J110" s="8">
        <v>1</v>
      </c>
      <c r="K110" s="8">
        <v>2</v>
      </c>
      <c r="L110" s="8">
        <v>0</v>
      </c>
      <c r="M110" s="8">
        <v>2</v>
      </c>
      <c r="N110" s="8">
        <v>0</v>
      </c>
      <c r="O110" s="8">
        <v>0</v>
      </c>
      <c r="P110" s="8">
        <v>0</v>
      </c>
      <c r="Q110" s="8">
        <f>+B110/(B110+C110)</f>
      </c>
      <c r="R110" s="9">
        <f>+(SUM(I110:L110)/SUM(E110:P110))</f>
      </c>
      <c r="S110" s="9">
        <f>+(G110+H110+K110+L110+O110+P110)/SUM(E110:P110)</f>
      </c>
      <c r="T110" s="18">
        <f>+D110*(Q110*$Y$2+R110*$Y$3+S110*$Y$4)</f>
      </c>
      <c r="U110" s="18">
        <f>+T110/SUM($T$2:$T$247)</f>
      </c>
      <c r="V110" s="19">
        <f>+U110*$Y$10</f>
      </c>
      <c r="W110" s="4"/>
      <c r="X110" s="4"/>
      <c r="Y110" s="20"/>
    </row>
    <row x14ac:dyDescent="0.25" r="111" customHeight="1" ht="18.75">
      <c r="A111" s="8">
        <v>9101142054</v>
      </c>
      <c r="B111" s="8">
        <v>674</v>
      </c>
      <c r="C111" s="8">
        <v>0</v>
      </c>
      <c r="D111" s="8">
        <f>+C111+B111</f>
      </c>
      <c r="E111" s="8">
        <v>70</v>
      </c>
      <c r="F111" s="8">
        <v>13</v>
      </c>
      <c r="G111" s="8">
        <v>1</v>
      </c>
      <c r="H111" s="8">
        <v>1</v>
      </c>
      <c r="I111" s="8">
        <v>126</v>
      </c>
      <c r="J111" s="8">
        <v>151</v>
      </c>
      <c r="K111" s="8">
        <v>4</v>
      </c>
      <c r="L111" s="8">
        <v>15</v>
      </c>
      <c r="M111" s="8">
        <v>81</v>
      </c>
      <c r="N111" s="8">
        <v>74</v>
      </c>
      <c r="O111" s="8">
        <v>10</v>
      </c>
      <c r="P111" s="8">
        <v>17</v>
      </c>
      <c r="Q111" s="8">
        <f>+B111/(B111+C111)</f>
      </c>
      <c r="R111" s="9">
        <f>+(SUM(I111:L111)/SUM(E111:P111))</f>
      </c>
      <c r="S111" s="9">
        <f>+(G111+H111+K111+L111+O111+P111)/SUM(E111:P111)</f>
      </c>
      <c r="T111" s="18">
        <f>+D111*(Q111*$Y$2+R111*$Y$3+S111*$Y$4)</f>
      </c>
      <c r="U111" s="18">
        <f>+T111/SUM($T$2:$T$247)</f>
      </c>
      <c r="V111" s="19">
        <f>+U111*$Y$10</f>
      </c>
      <c r="W111" s="4"/>
      <c r="X111" s="4"/>
      <c r="Y111" s="20"/>
    </row>
    <row x14ac:dyDescent="0.25" r="112" customHeight="1" ht="18.75">
      <c r="A112" s="8">
        <v>9101142058</v>
      </c>
      <c r="B112" s="8">
        <v>10</v>
      </c>
      <c r="C112" s="8">
        <v>0</v>
      </c>
      <c r="D112" s="8">
        <f>+C112+B112</f>
      </c>
      <c r="E112" s="8">
        <v>4</v>
      </c>
      <c r="F112" s="8">
        <v>0</v>
      </c>
      <c r="G112" s="8">
        <v>0</v>
      </c>
      <c r="H112" s="8">
        <v>1</v>
      </c>
      <c r="I112" s="8">
        <v>2</v>
      </c>
      <c r="J112" s="8">
        <v>0</v>
      </c>
      <c r="K112" s="8">
        <v>0</v>
      </c>
      <c r="L112" s="8">
        <v>0</v>
      </c>
      <c r="M112" s="8">
        <v>1</v>
      </c>
      <c r="N112" s="8">
        <v>0</v>
      </c>
      <c r="O112" s="8">
        <v>0</v>
      </c>
      <c r="P112" s="8">
        <v>0</v>
      </c>
      <c r="Q112" s="8">
        <f>+B112/(B112+C112)</f>
      </c>
      <c r="R112" s="9">
        <f>+(SUM(I112:L112)/SUM(E112:P112))</f>
      </c>
      <c r="S112" s="9">
        <f>+(G112+H112+K112+L112+O112+P112)/SUM(E112:P112)</f>
      </c>
      <c r="T112" s="17">
        <f>+D112*(Q112*$Y$2+R112*$Y$3+S112*$Y$4)</f>
      </c>
      <c r="U112" s="18">
        <f>+T112/SUM($T$2:$T$247)</f>
      </c>
      <c r="V112" s="19">
        <f>+U112*$Y$10</f>
      </c>
      <c r="W112" s="4"/>
      <c r="X112" s="4"/>
      <c r="Y112" s="20"/>
    </row>
    <row x14ac:dyDescent="0.25" r="113" customHeight="1" ht="18.75">
      <c r="A113" s="8">
        <v>9101142062</v>
      </c>
      <c r="B113" s="8">
        <v>38</v>
      </c>
      <c r="C113" s="8">
        <v>0</v>
      </c>
      <c r="D113" s="8">
        <f>+C113+B113</f>
      </c>
      <c r="E113" s="8">
        <v>1</v>
      </c>
      <c r="F113" s="8">
        <v>5</v>
      </c>
      <c r="G113" s="8">
        <v>1</v>
      </c>
      <c r="H113" s="8">
        <v>1</v>
      </c>
      <c r="I113" s="8">
        <v>1</v>
      </c>
      <c r="J113" s="8">
        <v>4</v>
      </c>
      <c r="K113" s="8">
        <v>4</v>
      </c>
      <c r="L113" s="8">
        <v>7</v>
      </c>
      <c r="M113" s="8">
        <v>2</v>
      </c>
      <c r="N113" s="8">
        <v>2</v>
      </c>
      <c r="O113" s="8">
        <v>3</v>
      </c>
      <c r="P113" s="8">
        <v>5</v>
      </c>
      <c r="Q113" s="8">
        <f>+B113/(B113+C113)</f>
      </c>
      <c r="R113" s="9">
        <f>+(SUM(I113:L113)/SUM(E113:P113))</f>
      </c>
      <c r="S113" s="9">
        <f>+(G113+H113+K113+L113+O113+P113)/SUM(E113:P113)</f>
      </c>
      <c r="T113" s="18">
        <f>+D113*(Q113*$Y$2+R113*$Y$3+S113*$Y$4)</f>
      </c>
      <c r="U113" s="18">
        <f>+T113/SUM($T$2:$T$247)</f>
      </c>
      <c r="V113" s="19">
        <f>+U113*$Y$10</f>
      </c>
      <c r="W113" s="4"/>
      <c r="X113" s="4"/>
      <c r="Y113" s="20"/>
    </row>
    <row x14ac:dyDescent="0.25" r="114" customHeight="1" ht="18.75">
      <c r="A114" s="8">
        <v>9101142064</v>
      </c>
      <c r="B114" s="8">
        <v>40</v>
      </c>
      <c r="C114" s="8">
        <v>0</v>
      </c>
      <c r="D114" s="8">
        <f>+C114+B114</f>
      </c>
      <c r="E114" s="8">
        <v>11</v>
      </c>
      <c r="F114" s="8">
        <v>0</v>
      </c>
      <c r="G114" s="8">
        <v>0</v>
      </c>
      <c r="H114" s="8">
        <v>1</v>
      </c>
      <c r="I114" s="8">
        <v>6</v>
      </c>
      <c r="J114" s="8">
        <v>6</v>
      </c>
      <c r="K114" s="8">
        <v>1</v>
      </c>
      <c r="L114" s="8">
        <v>1</v>
      </c>
      <c r="M114" s="8">
        <v>7</v>
      </c>
      <c r="N114" s="8">
        <v>3</v>
      </c>
      <c r="O114" s="8">
        <v>0</v>
      </c>
      <c r="P114" s="8">
        <v>0</v>
      </c>
      <c r="Q114" s="8">
        <f>+B114/(B114+C114)</f>
      </c>
      <c r="R114" s="9">
        <f>+(SUM(I114:L114)/SUM(E114:P114))</f>
      </c>
      <c r="S114" s="9">
        <f>+(G114+H114+K114+L114+O114+P114)/SUM(E114:P114)</f>
      </c>
      <c r="T114" s="18">
        <f>+D114*(Q114*$Y$2+R114*$Y$3+S114*$Y$4)</f>
      </c>
      <c r="U114" s="18">
        <f>+T114/SUM($T$2:$T$247)</f>
      </c>
      <c r="V114" s="19">
        <f>+U114*$Y$10</f>
      </c>
      <c r="W114" s="4"/>
      <c r="X114" s="4"/>
      <c r="Y114" s="20"/>
    </row>
    <row x14ac:dyDescent="0.25" r="115" customHeight="1" ht="18.75">
      <c r="A115" s="8">
        <v>9101142066</v>
      </c>
      <c r="B115" s="8">
        <v>30</v>
      </c>
      <c r="C115" s="8">
        <v>0</v>
      </c>
      <c r="D115" s="8">
        <f>+C115+B115</f>
      </c>
      <c r="E115" s="8">
        <v>9</v>
      </c>
      <c r="F115" s="8">
        <v>1</v>
      </c>
      <c r="G115" s="8">
        <v>0</v>
      </c>
      <c r="H115" s="8">
        <v>0</v>
      </c>
      <c r="I115" s="8">
        <v>4</v>
      </c>
      <c r="J115" s="8">
        <v>1</v>
      </c>
      <c r="K115" s="8">
        <v>0</v>
      </c>
      <c r="L115" s="8">
        <v>0</v>
      </c>
      <c r="M115" s="8">
        <v>7</v>
      </c>
      <c r="N115" s="8">
        <v>0</v>
      </c>
      <c r="O115" s="8">
        <v>0</v>
      </c>
      <c r="P115" s="8">
        <v>0</v>
      </c>
      <c r="Q115" s="8">
        <f>+B115/(B115+C115)</f>
      </c>
      <c r="R115" s="9">
        <f>+(SUM(I115:L115)/SUM(E115:P115))</f>
      </c>
      <c r="S115" s="8">
        <f>+(G115+H115+K115+L115+O115+P115)/SUM(E115:P115)</f>
      </c>
      <c r="T115" s="18">
        <f>+D115*(Q115*$Y$2+R115*$Y$3+S115*$Y$4)</f>
      </c>
      <c r="U115" s="18">
        <f>+T115/SUM($T$2:$T$247)</f>
      </c>
      <c r="V115" s="19">
        <f>+U115*$Y$10</f>
      </c>
      <c r="W115" s="4"/>
      <c r="X115" s="4"/>
      <c r="Y115" s="20"/>
    </row>
    <row x14ac:dyDescent="0.25" r="116" customHeight="1" ht="18.75">
      <c r="A116" s="8">
        <v>9101152002</v>
      </c>
      <c r="B116" s="8">
        <v>320</v>
      </c>
      <c r="C116" s="8">
        <v>0</v>
      </c>
      <c r="D116" s="8">
        <f>+C116+B116</f>
      </c>
      <c r="E116" s="8">
        <v>68</v>
      </c>
      <c r="F116" s="8">
        <v>13</v>
      </c>
      <c r="G116" s="8">
        <v>1</v>
      </c>
      <c r="H116" s="8">
        <v>0</v>
      </c>
      <c r="I116" s="8">
        <v>60</v>
      </c>
      <c r="J116" s="8">
        <v>61</v>
      </c>
      <c r="K116" s="8">
        <v>5</v>
      </c>
      <c r="L116" s="8">
        <v>6</v>
      </c>
      <c r="M116" s="8">
        <v>38</v>
      </c>
      <c r="N116" s="8">
        <v>28</v>
      </c>
      <c r="O116" s="8">
        <v>2</v>
      </c>
      <c r="P116" s="8">
        <v>4</v>
      </c>
      <c r="Q116" s="8">
        <f>+B116/(B116+C116)</f>
      </c>
      <c r="R116" s="9">
        <f>+(SUM(I116:L116)/SUM(E116:P116))</f>
      </c>
      <c r="S116" s="9">
        <f>+(G116+H116+K116+L116+O116+P116)/SUM(E116:P116)</f>
      </c>
      <c r="T116" s="18">
        <f>+D116*(Q116*$Y$2+R116*$Y$3+S116*$Y$4)</f>
      </c>
      <c r="U116" s="18">
        <f>+T116/SUM($T$2:$T$247)</f>
      </c>
      <c r="V116" s="19">
        <f>+U116*$Y$10</f>
      </c>
      <c r="W116" s="4"/>
      <c r="X116" s="4"/>
      <c r="Y116" s="20"/>
    </row>
    <row x14ac:dyDescent="0.25" r="117" customHeight="1" ht="18.75">
      <c r="A117" s="8">
        <v>9101152011</v>
      </c>
      <c r="B117" s="8">
        <v>115</v>
      </c>
      <c r="C117" s="8">
        <v>0</v>
      </c>
      <c r="D117" s="8">
        <f>+C117+B117</f>
      </c>
      <c r="E117" s="8">
        <v>22</v>
      </c>
      <c r="F117" s="8">
        <v>2</v>
      </c>
      <c r="G117" s="8">
        <v>0</v>
      </c>
      <c r="H117" s="8">
        <v>0</v>
      </c>
      <c r="I117" s="8">
        <v>24</v>
      </c>
      <c r="J117" s="8">
        <v>14</v>
      </c>
      <c r="K117" s="8">
        <v>0</v>
      </c>
      <c r="L117" s="8">
        <v>1</v>
      </c>
      <c r="M117" s="8">
        <v>22</v>
      </c>
      <c r="N117" s="8">
        <v>3</v>
      </c>
      <c r="O117" s="8">
        <v>0</v>
      </c>
      <c r="P117" s="8">
        <v>0</v>
      </c>
      <c r="Q117" s="8">
        <f>+B117/(B117+C117)</f>
      </c>
      <c r="R117" s="9">
        <f>+(SUM(I117:L117)/SUM(E117:P117))</f>
      </c>
      <c r="S117" s="9">
        <f>+(G117+H117+K117+L117+O117+P117)/SUM(E117:P117)</f>
      </c>
      <c r="T117" s="18">
        <f>+D117*(Q117*$Y$2+R117*$Y$3+S117*$Y$4)</f>
      </c>
      <c r="U117" s="18">
        <f>+T117/SUM($T$2:$T$247)</f>
      </c>
      <c r="V117" s="19">
        <f>+U117*$Y$10</f>
      </c>
      <c r="W117" s="4"/>
      <c r="X117" s="4"/>
      <c r="Y117" s="20"/>
    </row>
    <row x14ac:dyDescent="0.25" r="118" customHeight="1" ht="18.75">
      <c r="A118" s="8">
        <v>9101152027</v>
      </c>
      <c r="B118" s="8">
        <v>58</v>
      </c>
      <c r="C118" s="8">
        <v>0</v>
      </c>
      <c r="D118" s="8">
        <f>+C118+B118</f>
      </c>
      <c r="E118" s="8">
        <v>12</v>
      </c>
      <c r="F118" s="8">
        <v>3</v>
      </c>
      <c r="G118" s="8">
        <v>1</v>
      </c>
      <c r="H118" s="8">
        <v>0</v>
      </c>
      <c r="I118" s="8">
        <v>8</v>
      </c>
      <c r="J118" s="8">
        <v>8</v>
      </c>
      <c r="K118" s="8">
        <v>0</v>
      </c>
      <c r="L118" s="8">
        <v>1</v>
      </c>
      <c r="M118" s="8">
        <v>9</v>
      </c>
      <c r="N118" s="8">
        <v>4</v>
      </c>
      <c r="O118" s="8">
        <v>2</v>
      </c>
      <c r="P118" s="8">
        <v>0</v>
      </c>
      <c r="Q118" s="8">
        <f>+B118/(B118+C118)</f>
      </c>
      <c r="R118" s="9">
        <f>+(SUM(I118:L118)/SUM(E118:P118))</f>
      </c>
      <c r="S118" s="9">
        <f>+(G118+H118+K118+L118+O118+P118)/SUM(E118:P118)</f>
      </c>
      <c r="T118" s="18">
        <f>+D118*(Q118*$Y$2+R118*$Y$3+S118*$Y$4)</f>
      </c>
      <c r="U118" s="18">
        <f>+T118/SUM($T$2:$T$247)</f>
      </c>
      <c r="V118" s="19">
        <f>+U118*$Y$10</f>
      </c>
      <c r="W118" s="4"/>
      <c r="X118" s="4"/>
      <c r="Y118" s="20"/>
    </row>
    <row x14ac:dyDescent="0.25" r="119" customHeight="1" ht="18.75">
      <c r="A119" s="8">
        <v>9101161001</v>
      </c>
      <c r="B119" s="8">
        <v>1094</v>
      </c>
      <c r="C119" s="8">
        <v>241</v>
      </c>
      <c r="D119" s="8">
        <f>+C119+B119</f>
      </c>
      <c r="E119" s="8">
        <v>217</v>
      </c>
      <c r="F119" s="8">
        <v>145</v>
      </c>
      <c r="G119" s="8">
        <v>33</v>
      </c>
      <c r="H119" s="8">
        <v>27</v>
      </c>
      <c r="I119" s="8">
        <v>42</v>
      </c>
      <c r="J119" s="8">
        <v>139</v>
      </c>
      <c r="K119" s="8">
        <v>49</v>
      </c>
      <c r="L119" s="8">
        <v>50</v>
      </c>
      <c r="M119" s="8">
        <v>79</v>
      </c>
      <c r="N119" s="8">
        <v>206</v>
      </c>
      <c r="O119" s="8">
        <v>115</v>
      </c>
      <c r="P119" s="8">
        <v>178</v>
      </c>
      <c r="Q119" s="9">
        <f>+B119/(B119+C119)</f>
      </c>
      <c r="R119" s="9">
        <f>+(SUM(I119:L119)/SUM(E119:P119))</f>
      </c>
      <c r="S119" s="9">
        <f>+(G119+H119+K119+L119+O119+P119)/SUM(E119:P119)</f>
      </c>
      <c r="T119" s="18">
        <f>+D119*(Q119*$Y$2+R119*$Y$3+S119*$Y$4)</f>
      </c>
      <c r="U119" s="18">
        <f>+T119/SUM($T$2:$T$247)</f>
      </c>
      <c r="V119" s="19">
        <f>+U119*$Y$10</f>
      </c>
      <c r="W119" s="4"/>
      <c r="X119" s="4"/>
      <c r="Y119" s="20"/>
    </row>
    <row x14ac:dyDescent="0.25" r="120" customHeight="1" ht="18.75">
      <c r="A120" s="8">
        <v>9101161002</v>
      </c>
      <c r="B120" s="8">
        <v>672</v>
      </c>
      <c r="C120" s="8">
        <v>5</v>
      </c>
      <c r="D120" s="8">
        <f>+C120+B120</f>
      </c>
      <c r="E120" s="8">
        <v>144</v>
      </c>
      <c r="F120" s="8">
        <v>62</v>
      </c>
      <c r="G120" s="8">
        <v>6</v>
      </c>
      <c r="H120" s="8">
        <v>9</v>
      </c>
      <c r="I120" s="8">
        <v>59</v>
      </c>
      <c r="J120" s="8">
        <v>134</v>
      </c>
      <c r="K120" s="8">
        <v>11</v>
      </c>
      <c r="L120" s="8">
        <v>22</v>
      </c>
      <c r="M120" s="8">
        <v>52</v>
      </c>
      <c r="N120" s="8">
        <v>98</v>
      </c>
      <c r="O120" s="8">
        <v>10</v>
      </c>
      <c r="P120" s="8">
        <v>32</v>
      </c>
      <c r="Q120" s="9">
        <f>+B120/(B120+C120)</f>
      </c>
      <c r="R120" s="9">
        <f>+(SUM(I120:L120)/SUM(E120:P120))</f>
      </c>
      <c r="S120" s="9">
        <f>+(G120+H120+K120+L120+O120+P120)/SUM(E120:P120)</f>
      </c>
      <c r="T120" s="18">
        <f>+D120*(Q120*$Y$2+R120*$Y$3+S120*$Y$4)</f>
      </c>
      <c r="U120" s="18">
        <f>+T120/SUM($T$2:$T$247)</f>
      </c>
      <c r="V120" s="19">
        <f>+U120*$Y$10</f>
      </c>
      <c r="W120" s="4"/>
      <c r="X120" s="4"/>
      <c r="Y120" s="20"/>
    </row>
    <row x14ac:dyDescent="0.25" r="121" customHeight="1" ht="18.75">
      <c r="A121" s="8">
        <v>9101161003</v>
      </c>
      <c r="B121" s="8">
        <v>680</v>
      </c>
      <c r="C121" s="8">
        <v>7</v>
      </c>
      <c r="D121" s="8">
        <f>+C121+B121</f>
      </c>
      <c r="E121" s="8">
        <v>139</v>
      </c>
      <c r="F121" s="8">
        <v>77</v>
      </c>
      <c r="G121" s="8">
        <v>18</v>
      </c>
      <c r="H121" s="8">
        <v>27</v>
      </c>
      <c r="I121" s="8">
        <v>24</v>
      </c>
      <c r="J121" s="8">
        <v>108</v>
      </c>
      <c r="K121" s="8">
        <v>13</v>
      </c>
      <c r="L121" s="8">
        <v>21</v>
      </c>
      <c r="M121" s="8">
        <v>44</v>
      </c>
      <c r="N121" s="8">
        <v>103</v>
      </c>
      <c r="O121" s="8">
        <v>25</v>
      </c>
      <c r="P121" s="8">
        <v>51</v>
      </c>
      <c r="Q121" s="9">
        <f>+B121/(B121+C121)</f>
      </c>
      <c r="R121" s="9">
        <f>+(SUM(I121:L121)/SUM(E121:P121))</f>
      </c>
      <c r="S121" s="9">
        <f>+(G121+H121+K121+L121+O121+P121)/SUM(E121:P121)</f>
      </c>
      <c r="T121" s="18">
        <f>+D121*(Q121*$Y$2+R121*$Y$3+S121*$Y$4)</f>
      </c>
      <c r="U121" s="18">
        <f>+T121/SUM($T$2:$T$247)</f>
      </c>
      <c r="V121" s="19">
        <f>+U121*$Y$10</f>
      </c>
      <c r="W121" s="4"/>
      <c r="X121" s="4"/>
      <c r="Y121" s="20"/>
    </row>
    <row x14ac:dyDescent="0.25" r="122" customHeight="1" ht="18.75">
      <c r="A122" s="8">
        <v>9101161004</v>
      </c>
      <c r="B122" s="8">
        <v>814</v>
      </c>
      <c r="C122" s="8">
        <v>211</v>
      </c>
      <c r="D122" s="8">
        <f>+C122+B122</f>
      </c>
      <c r="E122" s="8">
        <v>136</v>
      </c>
      <c r="F122" s="8">
        <v>83</v>
      </c>
      <c r="G122" s="8">
        <v>16</v>
      </c>
      <c r="H122" s="8">
        <v>22</v>
      </c>
      <c r="I122" s="8">
        <v>51</v>
      </c>
      <c r="J122" s="8">
        <v>153</v>
      </c>
      <c r="K122" s="8">
        <v>26</v>
      </c>
      <c r="L122" s="8">
        <v>52</v>
      </c>
      <c r="M122" s="8">
        <v>56</v>
      </c>
      <c r="N122" s="8">
        <v>181</v>
      </c>
      <c r="O122" s="8">
        <v>48</v>
      </c>
      <c r="P122" s="8">
        <v>85</v>
      </c>
      <c r="Q122" s="9">
        <f>+B122/(B122+C122)</f>
      </c>
      <c r="R122" s="9">
        <f>+(SUM(I122:L122)/SUM(E122:P122))</f>
      </c>
      <c r="S122" s="9">
        <f>+(G122+H122+K122+L122+O122+P122)/SUM(E122:P122)</f>
      </c>
      <c r="T122" s="18">
        <f>+D122*(Q122*$Y$2+R122*$Y$3+S122*$Y$4)</f>
      </c>
      <c r="U122" s="18">
        <f>+T122/SUM($T$2:$T$247)</f>
      </c>
      <c r="V122" s="19">
        <f>+U122*$Y$10</f>
      </c>
      <c r="W122" s="4"/>
      <c r="X122" s="4"/>
      <c r="Y122" s="20"/>
    </row>
    <row x14ac:dyDescent="0.25" r="123" customHeight="1" ht="18.75">
      <c r="A123" s="8">
        <v>9101171001</v>
      </c>
      <c r="B123" s="8">
        <v>922</v>
      </c>
      <c r="C123" s="8">
        <v>1</v>
      </c>
      <c r="D123" s="8">
        <f>+C123+B123</f>
      </c>
      <c r="E123" s="8">
        <v>58</v>
      </c>
      <c r="F123" s="8">
        <v>127</v>
      </c>
      <c r="G123" s="8">
        <v>52</v>
      </c>
      <c r="H123" s="8">
        <v>44</v>
      </c>
      <c r="I123" s="8">
        <v>12</v>
      </c>
      <c r="J123" s="8">
        <v>96</v>
      </c>
      <c r="K123" s="8">
        <v>84</v>
      </c>
      <c r="L123" s="8">
        <v>77</v>
      </c>
      <c r="M123" s="8">
        <v>11</v>
      </c>
      <c r="N123" s="8">
        <v>133</v>
      </c>
      <c r="O123" s="8">
        <v>91</v>
      </c>
      <c r="P123" s="8">
        <v>98</v>
      </c>
      <c r="Q123" s="9">
        <f>+B123/(B123+C123)</f>
      </c>
      <c r="R123" s="9">
        <f>+(SUM(I123:L123)/SUM(E123:P123))</f>
      </c>
      <c r="S123" s="9">
        <f>+(G123+H123+K123+L123+O123+P123)/SUM(E123:P123)</f>
      </c>
      <c r="T123" s="18">
        <f>+D123*(Q123*$Y$2+R123*$Y$3+S123*$Y$4)</f>
      </c>
      <c r="U123" s="18">
        <f>+T123/SUM($T$2:$T$247)</f>
      </c>
      <c r="V123" s="19">
        <f>+U123*$Y$10</f>
      </c>
      <c r="W123" s="4"/>
      <c r="X123" s="4"/>
      <c r="Y123" s="20"/>
    </row>
    <row x14ac:dyDescent="0.25" r="124" customHeight="1" ht="18.75">
      <c r="A124" s="8">
        <v>9101171002</v>
      </c>
      <c r="B124" s="8">
        <v>1527</v>
      </c>
      <c r="C124" s="8">
        <v>105</v>
      </c>
      <c r="D124" s="8">
        <f>+C124+B124</f>
      </c>
      <c r="E124" s="8">
        <v>92</v>
      </c>
      <c r="F124" s="8">
        <v>187</v>
      </c>
      <c r="G124" s="8">
        <v>74</v>
      </c>
      <c r="H124" s="8">
        <v>77</v>
      </c>
      <c r="I124" s="8">
        <v>19</v>
      </c>
      <c r="J124" s="8">
        <v>113</v>
      </c>
      <c r="K124" s="8">
        <v>143</v>
      </c>
      <c r="L124" s="8">
        <v>80</v>
      </c>
      <c r="M124" s="8">
        <v>27</v>
      </c>
      <c r="N124" s="8">
        <v>242</v>
      </c>
      <c r="O124" s="8">
        <v>231</v>
      </c>
      <c r="P124" s="8">
        <v>264</v>
      </c>
      <c r="Q124" s="9">
        <f>+B124/(B124+C124)</f>
      </c>
      <c r="R124" s="9">
        <f>+(SUM(I124:L124)/SUM(E124:P124))</f>
      </c>
      <c r="S124" s="9">
        <f>+(G124+H124+K124+L124+O124+P124)/SUM(E124:P124)</f>
      </c>
      <c r="T124" s="18">
        <f>+D124*(Q124*$Y$2+R124*$Y$3+S124*$Y$4)</f>
      </c>
      <c r="U124" s="18">
        <f>+T124/SUM($T$2:$T$247)</f>
      </c>
      <c r="V124" s="19">
        <f>+U124*$Y$10</f>
      </c>
      <c r="W124" s="4"/>
      <c r="X124" s="4"/>
      <c r="Y124" s="20"/>
    </row>
    <row x14ac:dyDescent="0.25" r="125" customHeight="1" ht="18.75">
      <c r="A125" s="8">
        <v>9101171003</v>
      </c>
      <c r="B125" s="8">
        <v>781</v>
      </c>
      <c r="C125" s="8">
        <v>107</v>
      </c>
      <c r="D125" s="8">
        <f>+C125+B125</f>
      </c>
      <c r="E125" s="8">
        <v>86</v>
      </c>
      <c r="F125" s="8">
        <v>73</v>
      </c>
      <c r="G125" s="8">
        <v>32</v>
      </c>
      <c r="H125" s="8">
        <v>33</v>
      </c>
      <c r="I125" s="8">
        <v>13</v>
      </c>
      <c r="J125" s="8">
        <v>59</v>
      </c>
      <c r="K125" s="8">
        <v>69</v>
      </c>
      <c r="L125" s="8">
        <v>43</v>
      </c>
      <c r="M125" s="8">
        <v>25</v>
      </c>
      <c r="N125" s="8">
        <v>152</v>
      </c>
      <c r="O125" s="8">
        <v>85</v>
      </c>
      <c r="P125" s="8">
        <v>167</v>
      </c>
      <c r="Q125" s="9">
        <f>+B125/(B125+C125)</f>
      </c>
      <c r="R125" s="9">
        <f>+(SUM(I125:L125)/SUM(E125:P125))</f>
      </c>
      <c r="S125" s="9">
        <f>+(G125+H125+K125+L125+O125+P125)/SUM(E125:P125)</f>
      </c>
      <c r="T125" s="18">
        <f>+D125*(Q125*$Y$2+R125*$Y$3+S125*$Y$4)</f>
      </c>
      <c r="U125" s="18">
        <f>+T125/SUM($T$2:$T$247)</f>
      </c>
      <c r="V125" s="19">
        <f>+U125*$Y$10</f>
      </c>
      <c r="W125" s="4"/>
      <c r="X125" s="4"/>
      <c r="Y125" s="20"/>
    </row>
    <row x14ac:dyDescent="0.25" r="126" customHeight="1" ht="18.75">
      <c r="A126" s="8">
        <v>9101171004</v>
      </c>
      <c r="B126" s="8">
        <v>1052</v>
      </c>
      <c r="C126" s="8">
        <v>9</v>
      </c>
      <c r="D126" s="8">
        <f>+C126+B126</f>
      </c>
      <c r="E126" s="8">
        <v>76</v>
      </c>
      <c r="F126" s="8">
        <v>105</v>
      </c>
      <c r="G126" s="8">
        <v>23</v>
      </c>
      <c r="H126" s="8">
        <v>40</v>
      </c>
      <c r="I126" s="8">
        <v>17</v>
      </c>
      <c r="J126" s="8">
        <v>142</v>
      </c>
      <c r="K126" s="8">
        <v>95</v>
      </c>
      <c r="L126" s="8">
        <v>84</v>
      </c>
      <c r="M126" s="8">
        <v>38</v>
      </c>
      <c r="N126" s="8">
        <v>187</v>
      </c>
      <c r="O126" s="8">
        <v>92</v>
      </c>
      <c r="P126" s="8">
        <v>116</v>
      </c>
      <c r="Q126" s="9">
        <f>+B126/(B126+C126)</f>
      </c>
      <c r="R126" s="9">
        <f>+(SUM(I126:L126)/SUM(E126:P126))</f>
      </c>
      <c r="S126" s="9">
        <f>+(G126+H126+K126+L126+O126+P126)/SUM(E126:P126)</f>
      </c>
      <c r="T126" s="18">
        <f>+D126*(Q126*$Y$2+R126*$Y$3+S126*$Y$4)</f>
      </c>
      <c r="U126" s="18">
        <f>+T126/SUM($T$2:$T$247)</f>
      </c>
      <c r="V126" s="19">
        <f>+U126*$Y$10</f>
      </c>
      <c r="W126" s="4"/>
      <c r="X126" s="4"/>
      <c r="Y126" s="20"/>
    </row>
    <row x14ac:dyDescent="0.25" r="127" customHeight="1" ht="18.75">
      <c r="A127" s="8">
        <v>9101181001</v>
      </c>
      <c r="B127" s="8">
        <v>1147</v>
      </c>
      <c r="C127" s="8">
        <v>329</v>
      </c>
      <c r="D127" s="8">
        <f>+C127+B127</f>
      </c>
      <c r="E127" s="8">
        <v>19</v>
      </c>
      <c r="F127" s="8">
        <v>55</v>
      </c>
      <c r="G127" s="8">
        <v>94</v>
      </c>
      <c r="H127" s="8">
        <v>50</v>
      </c>
      <c r="I127" s="8">
        <v>8</v>
      </c>
      <c r="J127" s="8">
        <v>57</v>
      </c>
      <c r="K127" s="8">
        <v>542</v>
      </c>
      <c r="L127" s="8">
        <v>123</v>
      </c>
      <c r="M127" s="8">
        <v>9</v>
      </c>
      <c r="N127" s="8">
        <v>56</v>
      </c>
      <c r="O127" s="8">
        <v>279</v>
      </c>
      <c r="P127" s="8">
        <v>80</v>
      </c>
      <c r="Q127" s="9">
        <f>+B127/(B127+C127)</f>
      </c>
      <c r="R127" s="9">
        <f>+(SUM(I127:L127)/SUM(E127:P127))</f>
      </c>
      <c r="S127" s="9">
        <f>+(G127+H127+K127+L127+O127+P127)/SUM(E127:P127)</f>
      </c>
      <c r="T127" s="18">
        <f>+D127*(Q127*$Y$2+R127*$Y$3+S127*$Y$4)</f>
      </c>
      <c r="U127" s="18">
        <f>+T127/SUM($T$2:$T$247)</f>
      </c>
      <c r="V127" s="19">
        <f>+U127*$Y$10</f>
      </c>
      <c r="W127" s="4"/>
      <c r="X127" s="4"/>
      <c r="Y127" s="20"/>
    </row>
    <row x14ac:dyDescent="0.25" r="128" customHeight="1" ht="18.75">
      <c r="A128" s="8">
        <v>9101181002</v>
      </c>
      <c r="B128" s="8">
        <v>1024</v>
      </c>
      <c r="C128" s="8">
        <v>8</v>
      </c>
      <c r="D128" s="8">
        <f>+C128+B128</f>
      </c>
      <c r="E128" s="8">
        <v>127</v>
      </c>
      <c r="F128" s="8">
        <v>148</v>
      </c>
      <c r="G128" s="8">
        <v>69</v>
      </c>
      <c r="H128" s="8">
        <v>77</v>
      </c>
      <c r="I128" s="8">
        <v>15</v>
      </c>
      <c r="J128" s="8">
        <v>76</v>
      </c>
      <c r="K128" s="8">
        <v>47</v>
      </c>
      <c r="L128" s="8">
        <v>59</v>
      </c>
      <c r="M128" s="8">
        <v>21</v>
      </c>
      <c r="N128" s="8">
        <v>118</v>
      </c>
      <c r="O128" s="8">
        <v>79</v>
      </c>
      <c r="P128" s="8">
        <v>128</v>
      </c>
      <c r="Q128" s="9">
        <f>+B128/(B128+C128)</f>
      </c>
      <c r="R128" s="9">
        <f>+(SUM(I128:L128)/SUM(E128:P128))</f>
      </c>
      <c r="S128" s="9">
        <f>+(G128+H128+K128+L128+O128+P128)/SUM(E128:P128)</f>
      </c>
      <c r="T128" s="18">
        <f>+D128*(Q128*$Y$2+R128*$Y$3+S128*$Y$4)</f>
      </c>
      <c r="U128" s="18">
        <f>+T128/SUM($T$2:$T$247)</f>
      </c>
      <c r="V128" s="19">
        <f>+U128*$Y$10</f>
      </c>
      <c r="W128" s="4"/>
      <c r="X128" s="4"/>
      <c r="Y128" s="20"/>
    </row>
    <row x14ac:dyDescent="0.25" r="129" customHeight="1" ht="18.75">
      <c r="A129" s="8">
        <v>9101181003</v>
      </c>
      <c r="B129" s="8">
        <v>980</v>
      </c>
      <c r="C129" s="8">
        <v>5</v>
      </c>
      <c r="D129" s="8">
        <f>+C129+B129</f>
      </c>
      <c r="E129" s="8">
        <v>79</v>
      </c>
      <c r="F129" s="8">
        <v>154</v>
      </c>
      <c r="G129" s="8">
        <v>94</v>
      </c>
      <c r="H129" s="8">
        <v>76</v>
      </c>
      <c r="I129" s="8">
        <v>7</v>
      </c>
      <c r="J129" s="8">
        <v>47</v>
      </c>
      <c r="K129" s="8">
        <v>82</v>
      </c>
      <c r="L129" s="8">
        <v>62</v>
      </c>
      <c r="M129" s="8">
        <v>14</v>
      </c>
      <c r="N129" s="8">
        <v>89</v>
      </c>
      <c r="O129" s="8">
        <v>118</v>
      </c>
      <c r="P129" s="8">
        <v>109</v>
      </c>
      <c r="Q129" s="9">
        <f>+B129/(B129+C129)</f>
      </c>
      <c r="R129" s="9">
        <f>+(SUM(I129:L129)/SUM(E129:P129))</f>
      </c>
      <c r="S129" s="9">
        <f>+(G129+H129+K129+L129+O129+P129)/SUM(E129:P129)</f>
      </c>
      <c r="T129" s="18">
        <f>+D129*(Q129*$Y$2+R129*$Y$3+S129*$Y$4)</f>
      </c>
      <c r="U129" s="18">
        <f>+T129/SUM($T$2:$T$247)</f>
      </c>
      <c r="V129" s="19">
        <f>+U129*$Y$10</f>
      </c>
      <c r="W129" s="4"/>
      <c r="X129" s="4"/>
      <c r="Y129" s="20"/>
    </row>
    <row x14ac:dyDescent="0.25" r="130" customHeight="1" ht="18.75">
      <c r="A130" s="8">
        <v>9101181004</v>
      </c>
      <c r="B130" s="8">
        <v>1613</v>
      </c>
      <c r="C130" s="8">
        <v>196</v>
      </c>
      <c r="D130" s="8">
        <f>+C130+B130</f>
      </c>
      <c r="E130" s="8">
        <v>134</v>
      </c>
      <c r="F130" s="8">
        <v>210</v>
      </c>
      <c r="G130" s="8">
        <v>118</v>
      </c>
      <c r="H130" s="8">
        <v>127</v>
      </c>
      <c r="I130" s="8">
        <v>22</v>
      </c>
      <c r="J130" s="8">
        <v>90</v>
      </c>
      <c r="K130" s="8">
        <v>254</v>
      </c>
      <c r="L130" s="8">
        <v>114</v>
      </c>
      <c r="M130" s="8">
        <v>38</v>
      </c>
      <c r="N130" s="8">
        <v>168</v>
      </c>
      <c r="O130" s="8">
        <v>251</v>
      </c>
      <c r="P130" s="8">
        <v>156</v>
      </c>
      <c r="Q130" s="9">
        <f>+B130/(B130+C130)</f>
      </c>
      <c r="R130" s="9">
        <f>+(SUM(I130:L130)/SUM(E130:P130))</f>
      </c>
      <c r="S130" s="9">
        <f>+(G130+H130+K130+L130+O130+P130)/SUM(E130:P130)</f>
      </c>
      <c r="T130" s="18">
        <f>+D130*(Q130*$Y$2+R130*$Y$3+S130*$Y$4)</f>
      </c>
      <c r="U130" s="18">
        <f>+T130/SUM($T$2:$T$247)</f>
      </c>
      <c r="V130" s="19">
        <f>+U130*$Y$10</f>
      </c>
      <c r="W130" s="4"/>
      <c r="X130" s="4"/>
      <c r="Y130" s="20"/>
    </row>
    <row x14ac:dyDescent="0.25" r="131" customHeight="1" ht="18.75">
      <c r="A131" s="8">
        <v>9101181005</v>
      </c>
      <c r="B131" s="8">
        <v>700</v>
      </c>
      <c r="C131" s="8">
        <v>8</v>
      </c>
      <c r="D131" s="8">
        <f>+C131+B131</f>
      </c>
      <c r="E131" s="8">
        <v>25</v>
      </c>
      <c r="F131" s="8">
        <v>83</v>
      </c>
      <c r="G131" s="8">
        <v>69</v>
      </c>
      <c r="H131" s="8">
        <v>54</v>
      </c>
      <c r="I131" s="8">
        <v>5</v>
      </c>
      <c r="J131" s="8">
        <v>36</v>
      </c>
      <c r="K131" s="8">
        <v>101</v>
      </c>
      <c r="L131" s="8">
        <v>40</v>
      </c>
      <c r="M131" s="8">
        <v>9</v>
      </c>
      <c r="N131" s="8">
        <v>67</v>
      </c>
      <c r="O131" s="8">
        <v>118</v>
      </c>
      <c r="P131" s="8">
        <v>64</v>
      </c>
      <c r="Q131" s="9">
        <f>+B131/(B131+C131)</f>
      </c>
      <c r="R131" s="9">
        <f>+(SUM(I131:L131)/SUM(E131:P131))</f>
      </c>
      <c r="S131" s="9">
        <f>+(G131+H131+K131+L131+O131+P131)/SUM(E131:P131)</f>
      </c>
      <c r="T131" s="18">
        <f>+D131*(Q131*$Y$2+R131*$Y$3+S131*$Y$4)</f>
      </c>
      <c r="U131" s="18">
        <f>+T131/SUM($T$2:$T$247)</f>
      </c>
      <c r="V131" s="19">
        <f>+U131*$Y$10</f>
      </c>
      <c r="W131" s="4"/>
      <c r="X131" s="4"/>
      <c r="Y131" s="20"/>
    </row>
    <row x14ac:dyDescent="0.25" r="132" customHeight="1" ht="18.75">
      <c r="A132" s="8">
        <v>9101181006</v>
      </c>
      <c r="B132" s="8">
        <v>978</v>
      </c>
      <c r="C132" s="8">
        <v>2</v>
      </c>
      <c r="D132" s="8">
        <f>+C132+B132</f>
      </c>
      <c r="E132" s="8">
        <v>27</v>
      </c>
      <c r="F132" s="8">
        <v>88</v>
      </c>
      <c r="G132" s="8">
        <v>131</v>
      </c>
      <c r="H132" s="8">
        <v>77</v>
      </c>
      <c r="I132" s="8">
        <v>4</v>
      </c>
      <c r="J132" s="8">
        <v>43</v>
      </c>
      <c r="K132" s="8">
        <v>211</v>
      </c>
      <c r="L132" s="8">
        <v>64</v>
      </c>
      <c r="M132" s="8">
        <v>10</v>
      </c>
      <c r="N132" s="8">
        <v>51</v>
      </c>
      <c r="O132" s="8">
        <v>150</v>
      </c>
      <c r="P132" s="8">
        <v>65</v>
      </c>
      <c r="Q132" s="9">
        <f>+B132/(B132+C132)</f>
      </c>
      <c r="R132" s="9">
        <f>+(SUM(I132:L132)/SUM(E132:P132))</f>
      </c>
      <c r="S132" s="9">
        <f>+(G132+H132+K132+L132+O132+P132)/SUM(E132:P132)</f>
      </c>
      <c r="T132" s="18">
        <f>+D132*(Q132*$Y$2+R132*$Y$3+S132*$Y$4)</f>
      </c>
      <c r="U132" s="18">
        <f>+T132/SUM($T$2:$T$247)</f>
      </c>
      <c r="V132" s="19">
        <f>+U132*$Y$10</f>
      </c>
      <c r="W132" s="4"/>
      <c r="X132" s="4"/>
      <c r="Y132" s="20"/>
    </row>
    <row x14ac:dyDescent="0.25" r="133" customHeight="1" ht="18.75">
      <c r="A133" s="8">
        <v>9101191001</v>
      </c>
      <c r="B133" s="8">
        <v>1120</v>
      </c>
      <c r="C133" s="8">
        <v>1</v>
      </c>
      <c r="D133" s="8">
        <f>+C133+B133</f>
      </c>
      <c r="E133" s="8">
        <v>93</v>
      </c>
      <c r="F133" s="8">
        <v>43</v>
      </c>
      <c r="G133" s="8">
        <v>5</v>
      </c>
      <c r="H133" s="8">
        <v>14</v>
      </c>
      <c r="I133" s="8">
        <v>137</v>
      </c>
      <c r="J133" s="8">
        <v>319</v>
      </c>
      <c r="K133" s="8">
        <v>24</v>
      </c>
      <c r="L133" s="8">
        <v>63</v>
      </c>
      <c r="M133" s="8">
        <v>103</v>
      </c>
      <c r="N133" s="8">
        <v>175</v>
      </c>
      <c r="O133" s="8">
        <v>26</v>
      </c>
      <c r="P133" s="8">
        <v>27</v>
      </c>
      <c r="Q133" s="9">
        <f>+B133/(B133+C133)</f>
      </c>
      <c r="R133" s="9">
        <f>+(SUM(I133:L133)/SUM(E133:P133))</f>
      </c>
      <c r="S133" s="9">
        <f>+(G133+H133+K133+L133+O133+P133)/SUM(E133:P133)</f>
      </c>
      <c r="T133" s="18">
        <f>+D133*(Q133*$Y$2+R133*$Y$3+S133*$Y$4)</f>
      </c>
      <c r="U133" s="18">
        <f>+T133/SUM($T$2:$T$247)</f>
      </c>
      <c r="V133" s="19">
        <f>+U133*$Y$10</f>
      </c>
      <c r="W133" s="4"/>
      <c r="X133" s="4"/>
      <c r="Y133" s="20"/>
    </row>
    <row x14ac:dyDescent="0.25" r="134" customHeight="1" ht="18.75">
      <c r="A134" s="8">
        <v>9101191002</v>
      </c>
      <c r="B134" s="8">
        <v>902</v>
      </c>
      <c r="C134" s="8">
        <v>80</v>
      </c>
      <c r="D134" s="8">
        <f>+C134+B134</f>
      </c>
      <c r="E134" s="8">
        <v>120</v>
      </c>
      <c r="F134" s="8">
        <v>127</v>
      </c>
      <c r="G134" s="8">
        <v>42</v>
      </c>
      <c r="H134" s="8">
        <v>39</v>
      </c>
      <c r="I134" s="8">
        <v>16</v>
      </c>
      <c r="J134" s="8">
        <v>105</v>
      </c>
      <c r="K134" s="8">
        <v>50</v>
      </c>
      <c r="L134" s="8">
        <v>61</v>
      </c>
      <c r="M134" s="8">
        <v>24</v>
      </c>
      <c r="N134" s="8">
        <v>129</v>
      </c>
      <c r="O134" s="8">
        <v>69</v>
      </c>
      <c r="P134" s="8">
        <v>115</v>
      </c>
      <c r="Q134" s="9">
        <f>+B134/(B134+C134)</f>
      </c>
      <c r="R134" s="9">
        <f>+(SUM(I134:L134)/SUM(E134:P134))</f>
      </c>
      <c r="S134" s="9">
        <f>+(G134+H134+K134+L134+O134+P134)/SUM(E134:P134)</f>
      </c>
      <c r="T134" s="18">
        <f>+D134*(Q134*$Y$2+R134*$Y$3+S134*$Y$4)</f>
      </c>
      <c r="U134" s="18">
        <f>+T134/SUM($T$2:$T$247)</f>
      </c>
      <c r="V134" s="19">
        <f>+U134*$Y$10</f>
      </c>
      <c r="W134" s="4"/>
      <c r="X134" s="4"/>
      <c r="Y134" s="20"/>
    </row>
    <row x14ac:dyDescent="0.25" r="135" customHeight="1" ht="18.75">
      <c r="A135" s="8">
        <v>9101191003</v>
      </c>
      <c r="B135" s="8">
        <v>1477</v>
      </c>
      <c r="C135" s="8">
        <v>650</v>
      </c>
      <c r="D135" s="8">
        <f>+C135+B135</f>
      </c>
      <c r="E135" s="8">
        <v>68</v>
      </c>
      <c r="F135" s="8">
        <v>83</v>
      </c>
      <c r="G135" s="8">
        <v>42</v>
      </c>
      <c r="H135" s="8">
        <v>34</v>
      </c>
      <c r="I135" s="8">
        <v>49</v>
      </c>
      <c r="J135" s="8">
        <v>317</v>
      </c>
      <c r="K135" s="8">
        <v>222</v>
      </c>
      <c r="L135" s="8">
        <v>214</v>
      </c>
      <c r="M135" s="8">
        <v>51</v>
      </c>
      <c r="N135" s="8">
        <v>267</v>
      </c>
      <c r="O135" s="8">
        <v>233</v>
      </c>
      <c r="P135" s="8">
        <v>296</v>
      </c>
      <c r="Q135" s="9">
        <f>+B135/(B135+C135)</f>
      </c>
      <c r="R135" s="9">
        <f>+(SUM(I135:L135)/SUM(E135:P135))</f>
      </c>
      <c r="S135" s="9">
        <f>+(G135+H135+K135+L135+O135+P135)/SUM(E135:P135)</f>
      </c>
      <c r="T135" s="18">
        <f>+D135*(Q135*$Y$2+R135*$Y$3+S135*$Y$4)</f>
      </c>
      <c r="U135" s="18">
        <f>+T135/SUM($T$2:$T$247)</f>
      </c>
      <c r="V135" s="19">
        <f>+U135*$Y$10</f>
      </c>
      <c r="W135" s="4"/>
      <c r="X135" s="4"/>
      <c r="Y135" s="20"/>
    </row>
    <row x14ac:dyDescent="0.25" r="136" customHeight="1" ht="18.75">
      <c r="A136" s="8">
        <v>9101191004</v>
      </c>
      <c r="B136" s="8">
        <v>1191</v>
      </c>
      <c r="C136" s="8">
        <v>400</v>
      </c>
      <c r="D136" s="8">
        <f>+C136+B136</f>
      </c>
      <c r="E136" s="8">
        <v>254</v>
      </c>
      <c r="F136" s="8">
        <v>63</v>
      </c>
      <c r="G136" s="8">
        <v>7</v>
      </c>
      <c r="H136" s="8">
        <v>11</v>
      </c>
      <c r="I136" s="8">
        <v>176</v>
      </c>
      <c r="J136" s="8">
        <v>366</v>
      </c>
      <c r="K136" s="8">
        <v>25</v>
      </c>
      <c r="L136" s="8">
        <v>71</v>
      </c>
      <c r="M136" s="8">
        <v>149</v>
      </c>
      <c r="N136" s="8">
        <v>244</v>
      </c>
      <c r="O136" s="8">
        <v>47</v>
      </c>
      <c r="P136" s="8">
        <v>121</v>
      </c>
      <c r="Q136" s="9">
        <f>+B136/(B136+C136)</f>
      </c>
      <c r="R136" s="9">
        <f>+(SUM(I136:L136)/SUM(E136:P136))</f>
      </c>
      <c r="S136" s="9">
        <f>+(G136+H136+K136+L136+O136+P136)/SUM(E136:P136)</f>
      </c>
      <c r="T136" s="18">
        <f>+D136*(Q136*$Y$2+R136*$Y$3+S136*$Y$4)</f>
      </c>
      <c r="U136" s="18">
        <f>+T136/SUM($T$2:$T$247)</f>
      </c>
      <c r="V136" s="19">
        <f>+U136*$Y$10</f>
      </c>
      <c r="W136" s="4"/>
      <c r="X136" s="4"/>
      <c r="Y136" s="20"/>
    </row>
    <row x14ac:dyDescent="0.25" r="137" customHeight="1" ht="18.75">
      <c r="A137" s="8">
        <v>9101191005</v>
      </c>
      <c r="B137" s="8">
        <v>1602</v>
      </c>
      <c r="C137" s="8">
        <v>6</v>
      </c>
      <c r="D137" s="8">
        <f>+C137+B137</f>
      </c>
      <c r="E137" s="8">
        <v>204</v>
      </c>
      <c r="F137" s="8">
        <v>106</v>
      </c>
      <c r="G137" s="8">
        <v>11</v>
      </c>
      <c r="H137" s="8">
        <v>39</v>
      </c>
      <c r="I137" s="8">
        <v>84</v>
      </c>
      <c r="J137" s="8">
        <v>317</v>
      </c>
      <c r="K137" s="8">
        <v>71</v>
      </c>
      <c r="L137" s="8">
        <v>103</v>
      </c>
      <c r="M137" s="8">
        <v>95</v>
      </c>
      <c r="N137" s="8">
        <v>287</v>
      </c>
      <c r="O137" s="8">
        <v>65</v>
      </c>
      <c r="P137" s="8">
        <v>148</v>
      </c>
      <c r="Q137" s="9">
        <f>+B137/(B137+C137)</f>
      </c>
      <c r="R137" s="9">
        <f>+(SUM(I137:L137)/SUM(E137:P137))</f>
      </c>
      <c r="S137" s="9">
        <f>+(G137+H137+K137+L137+O137+P137)/SUM(E137:P137)</f>
      </c>
      <c r="T137" s="18">
        <f>+D137*(Q137*$Y$2+R137*$Y$3+S137*$Y$4)</f>
      </c>
      <c r="U137" s="18">
        <f>+T137/SUM($T$2:$T$247)</f>
      </c>
      <c r="V137" s="19">
        <f>+U137*$Y$10</f>
      </c>
      <c r="W137" s="4"/>
      <c r="X137" s="4"/>
      <c r="Y137" s="20"/>
    </row>
    <row x14ac:dyDescent="0.25" r="138" customHeight="1" ht="18.75">
      <c r="A138" s="8">
        <v>9101191006</v>
      </c>
      <c r="B138" s="8">
        <v>702</v>
      </c>
      <c r="C138" s="8">
        <v>62</v>
      </c>
      <c r="D138" s="8">
        <f>+C138+B138</f>
      </c>
      <c r="E138" s="8">
        <v>8</v>
      </c>
      <c r="F138" s="8">
        <v>17</v>
      </c>
      <c r="G138" s="8">
        <v>41</v>
      </c>
      <c r="H138" s="8">
        <v>8</v>
      </c>
      <c r="I138" s="8">
        <v>12</v>
      </c>
      <c r="J138" s="8">
        <v>46</v>
      </c>
      <c r="K138" s="8">
        <v>272</v>
      </c>
      <c r="L138" s="8">
        <v>63</v>
      </c>
      <c r="M138" s="8">
        <v>7</v>
      </c>
      <c r="N138" s="8">
        <v>39</v>
      </c>
      <c r="O138" s="8">
        <v>117</v>
      </c>
      <c r="P138" s="8">
        <v>45</v>
      </c>
      <c r="Q138" s="9">
        <f>+B138/(B138+C138)</f>
      </c>
      <c r="R138" s="9">
        <f>+(SUM(I138:L138)/SUM(E138:P138))</f>
      </c>
      <c r="S138" s="9">
        <f>+(G138+H138+K138+L138+O138+P138)/SUM(E138:P138)</f>
      </c>
      <c r="T138" s="18">
        <f>+D138*(Q138*$Y$2+R138*$Y$3+S138*$Y$4)</f>
      </c>
      <c r="U138" s="18">
        <f>+T138/SUM($T$2:$T$247)</f>
      </c>
      <c r="V138" s="19">
        <f>+U138*$Y$10</f>
      </c>
      <c r="W138" s="4"/>
      <c r="X138" s="4"/>
      <c r="Y138" s="20"/>
    </row>
    <row x14ac:dyDescent="0.25" r="139" customHeight="1" ht="18.75">
      <c r="A139" s="8">
        <v>9108112012</v>
      </c>
      <c r="B139" s="8">
        <v>48</v>
      </c>
      <c r="C139" s="8">
        <v>0</v>
      </c>
      <c r="D139" s="8">
        <f>+C139+B139</f>
      </c>
      <c r="E139" s="8">
        <v>3</v>
      </c>
      <c r="F139" s="8">
        <v>2</v>
      </c>
      <c r="G139" s="8">
        <v>1</v>
      </c>
      <c r="H139" s="8">
        <v>2</v>
      </c>
      <c r="I139" s="8">
        <v>7</v>
      </c>
      <c r="J139" s="8">
        <v>6</v>
      </c>
      <c r="K139" s="8">
        <v>0</v>
      </c>
      <c r="L139" s="8">
        <v>0</v>
      </c>
      <c r="M139" s="8">
        <v>6</v>
      </c>
      <c r="N139" s="8">
        <v>5</v>
      </c>
      <c r="O139" s="8">
        <v>3</v>
      </c>
      <c r="P139" s="8">
        <v>1</v>
      </c>
      <c r="Q139" s="8">
        <f>+B139/(B139+C139)</f>
      </c>
      <c r="R139" s="9">
        <f>+(SUM(I139:L139)/SUM(E139:P139))</f>
      </c>
      <c r="S139" s="9">
        <f>+(G139+H139+K139+L139+O139+P139)/SUM(E139:P139)</f>
      </c>
      <c r="T139" s="17">
        <f>+D139*(Q139*$Y$2+R139*$Y$3+S139*$Y$4)</f>
      </c>
      <c r="U139" s="18">
        <f>+T139/SUM($T$2:$T$247)</f>
      </c>
      <c r="V139" s="19">
        <f>+U139*$Y$10</f>
      </c>
      <c r="W139" s="4"/>
      <c r="X139" s="4"/>
      <c r="Y139" s="20"/>
    </row>
    <row x14ac:dyDescent="0.25" r="140" customHeight="1" ht="18.75">
      <c r="A140" s="8">
        <v>9108112040</v>
      </c>
      <c r="B140" s="8">
        <v>21</v>
      </c>
      <c r="C140" s="8">
        <v>0</v>
      </c>
      <c r="D140" s="8">
        <f>+C140+B140</f>
      </c>
      <c r="E140" s="8">
        <v>4</v>
      </c>
      <c r="F140" s="8">
        <v>1</v>
      </c>
      <c r="G140" s="8">
        <v>1</v>
      </c>
      <c r="H140" s="8">
        <v>0</v>
      </c>
      <c r="I140" s="8">
        <v>1</v>
      </c>
      <c r="J140" s="8">
        <v>2</v>
      </c>
      <c r="K140" s="8">
        <v>0</v>
      </c>
      <c r="L140" s="8">
        <v>1</v>
      </c>
      <c r="M140" s="8">
        <v>1</v>
      </c>
      <c r="N140" s="8">
        <v>2</v>
      </c>
      <c r="O140" s="8">
        <v>2</v>
      </c>
      <c r="P140" s="8">
        <v>1</v>
      </c>
      <c r="Q140" s="8">
        <f>+B140/(B140+C140)</f>
      </c>
      <c r="R140" s="9">
        <f>+(SUM(I140:L140)/SUM(E140:P140))</f>
      </c>
      <c r="S140" s="9">
        <f>+(G140+H140+K140+L140+O140+P140)/SUM(E140:P140)</f>
      </c>
      <c r="T140" s="18">
        <f>+D140*(Q140*$Y$2+R140*$Y$3+S140*$Y$4)</f>
      </c>
      <c r="U140" s="18">
        <f>+T140/SUM($T$2:$T$247)</f>
      </c>
      <c r="V140" s="19">
        <f>+U140*$Y$10</f>
      </c>
      <c r="W140" s="4"/>
      <c r="X140" s="4"/>
      <c r="Y140" s="20"/>
    </row>
    <row x14ac:dyDescent="0.25" r="141" customHeight="1" ht="18.75">
      <c r="A141" s="8">
        <v>9108122012</v>
      </c>
      <c r="B141" s="8">
        <v>104</v>
      </c>
      <c r="C141" s="8">
        <v>0</v>
      </c>
      <c r="D141" s="8">
        <f>+C141+B141</f>
      </c>
      <c r="E141" s="8">
        <v>11</v>
      </c>
      <c r="F141" s="8">
        <v>7</v>
      </c>
      <c r="G141" s="8">
        <v>2</v>
      </c>
      <c r="H141" s="8">
        <v>1</v>
      </c>
      <c r="I141" s="8">
        <v>10</v>
      </c>
      <c r="J141" s="8">
        <v>11</v>
      </c>
      <c r="K141" s="8">
        <v>15</v>
      </c>
      <c r="L141" s="8">
        <v>2</v>
      </c>
      <c r="M141" s="8">
        <v>3</v>
      </c>
      <c r="N141" s="8">
        <v>8</v>
      </c>
      <c r="O141" s="8">
        <v>9</v>
      </c>
      <c r="P141" s="8">
        <v>7</v>
      </c>
      <c r="Q141" s="8">
        <f>+B141/(B141+C141)</f>
      </c>
      <c r="R141" s="9">
        <f>+(SUM(I141:L141)/SUM(E141:P141))</f>
      </c>
      <c r="S141" s="9">
        <f>+(G141+H141+K141+L141+O141+P141)/SUM(E141:P141)</f>
      </c>
      <c r="T141" s="18">
        <f>+D141*(Q141*$Y$2+R141*$Y$3+S141*$Y$4)</f>
      </c>
      <c r="U141" s="18">
        <f>+T141/SUM($T$2:$T$247)</f>
      </c>
      <c r="V141" s="19">
        <f>+U141*$Y$10</f>
      </c>
      <c r="W141" s="4"/>
      <c r="X141" s="4"/>
      <c r="Y141" s="20"/>
    </row>
    <row x14ac:dyDescent="0.25" r="142" customHeight="1" ht="18.75">
      <c r="A142" s="8">
        <v>9108122042</v>
      </c>
      <c r="B142" s="8">
        <v>65</v>
      </c>
      <c r="C142" s="8">
        <v>0</v>
      </c>
      <c r="D142" s="8">
        <f>+C142+B142</f>
      </c>
      <c r="E142" s="8">
        <v>12</v>
      </c>
      <c r="F142" s="8">
        <v>6</v>
      </c>
      <c r="G142" s="8">
        <v>0</v>
      </c>
      <c r="H142" s="8">
        <v>1</v>
      </c>
      <c r="I142" s="8">
        <v>2</v>
      </c>
      <c r="J142" s="8">
        <v>10</v>
      </c>
      <c r="K142" s="8">
        <v>2</v>
      </c>
      <c r="L142" s="8">
        <v>2</v>
      </c>
      <c r="M142" s="8">
        <v>5</v>
      </c>
      <c r="N142" s="8">
        <v>3</v>
      </c>
      <c r="O142" s="8">
        <v>1</v>
      </c>
      <c r="P142" s="8">
        <v>5</v>
      </c>
      <c r="Q142" s="8">
        <f>+B142/(B142+C142)</f>
      </c>
      <c r="R142" s="9">
        <f>+(SUM(I142:L142)/SUM(E142:P142))</f>
      </c>
      <c r="S142" s="9">
        <f>+(G142+H142+K142+L142+O142+P142)/SUM(E142:P142)</f>
      </c>
      <c r="T142" s="18">
        <f>+D142*(Q142*$Y$2+R142*$Y$3+S142*$Y$4)</f>
      </c>
      <c r="U142" s="18">
        <f>+T142/SUM($T$2:$T$247)</f>
      </c>
      <c r="V142" s="19">
        <f>+U142*$Y$10</f>
      </c>
      <c r="W142" s="4"/>
      <c r="X142" s="4"/>
      <c r="Y142" s="20"/>
    </row>
    <row x14ac:dyDescent="0.25" r="143" customHeight="1" ht="18.75">
      <c r="A143" s="8">
        <v>9111092003</v>
      </c>
      <c r="B143" s="8">
        <v>14</v>
      </c>
      <c r="C143" s="8">
        <v>0</v>
      </c>
      <c r="D143" s="8">
        <f>+C143+B143</f>
      </c>
      <c r="E143" s="8">
        <v>3</v>
      </c>
      <c r="F143" s="8">
        <v>0</v>
      </c>
      <c r="G143" s="8">
        <v>0</v>
      </c>
      <c r="H143" s="8">
        <v>0</v>
      </c>
      <c r="I143" s="8">
        <v>4</v>
      </c>
      <c r="J143" s="8">
        <v>1</v>
      </c>
      <c r="K143" s="8">
        <v>0</v>
      </c>
      <c r="L143" s="8">
        <v>0</v>
      </c>
      <c r="M143" s="8">
        <v>3</v>
      </c>
      <c r="N143" s="8">
        <v>1</v>
      </c>
      <c r="O143" s="8">
        <v>0</v>
      </c>
      <c r="P143" s="8">
        <v>0</v>
      </c>
      <c r="Q143" s="8">
        <f>+B143/(B143+C143)</f>
      </c>
      <c r="R143" s="9">
        <f>+(SUM(I143:L143)/SUM(E143:P143))</f>
      </c>
      <c r="S143" s="8">
        <f>+(G143+H143+K143+L143+O143+P143)/SUM(E143:P143)</f>
      </c>
      <c r="T143" s="18">
        <f>+D143*(Q143*$Y$2+R143*$Y$3+S143*$Y$4)</f>
      </c>
      <c r="U143" s="18">
        <f>+T143/SUM($T$2:$T$247)</f>
      </c>
      <c r="V143" s="19">
        <f>+U143*$Y$10</f>
      </c>
      <c r="W143" s="4"/>
      <c r="X143" s="4"/>
      <c r="Y143" s="20"/>
    </row>
    <row x14ac:dyDescent="0.25" r="144" customHeight="1" ht="18.75">
      <c r="A144" s="8">
        <v>9111092025</v>
      </c>
      <c r="B144" s="8">
        <v>208</v>
      </c>
      <c r="C144" s="8">
        <v>0</v>
      </c>
      <c r="D144" s="8">
        <f>+C144+B144</f>
      </c>
      <c r="E144" s="8">
        <v>41</v>
      </c>
      <c r="F144" s="8">
        <v>11</v>
      </c>
      <c r="G144" s="8">
        <v>1</v>
      </c>
      <c r="H144" s="8">
        <v>5</v>
      </c>
      <c r="I144" s="8">
        <v>25</v>
      </c>
      <c r="J144" s="8">
        <v>48</v>
      </c>
      <c r="K144" s="8">
        <v>3</v>
      </c>
      <c r="L144" s="8">
        <v>3</v>
      </c>
      <c r="M144" s="8">
        <v>22</v>
      </c>
      <c r="N144" s="8">
        <v>23</v>
      </c>
      <c r="O144" s="8">
        <v>4</v>
      </c>
      <c r="P144" s="8">
        <v>4</v>
      </c>
      <c r="Q144" s="8">
        <f>+B144/(B144+C144)</f>
      </c>
      <c r="R144" s="9">
        <f>+(SUM(I144:L144)/SUM(E144:P144))</f>
      </c>
      <c r="S144" s="9">
        <f>+(G144+H144+K144+L144+O144+P144)/SUM(E144:P144)</f>
      </c>
      <c r="T144" s="18">
        <f>+D144*(Q144*$Y$2+R144*$Y$3+S144*$Y$4)</f>
      </c>
      <c r="U144" s="18">
        <f>+T144/SUM($T$2:$T$247)</f>
      </c>
      <c r="V144" s="19">
        <f>+U144*$Y$10</f>
      </c>
      <c r="W144" s="4"/>
      <c r="X144" s="4"/>
      <c r="Y144" s="20"/>
    </row>
    <row x14ac:dyDescent="0.25" r="145" customHeight="1" ht="18.75">
      <c r="A145" s="8">
        <v>9111092037</v>
      </c>
      <c r="B145" s="8">
        <v>21</v>
      </c>
      <c r="C145" s="8">
        <v>0</v>
      </c>
      <c r="D145" s="8">
        <f>+C145+B145</f>
      </c>
      <c r="E145" s="8">
        <v>4</v>
      </c>
      <c r="F145" s="8">
        <v>0</v>
      </c>
      <c r="G145" s="8">
        <v>0</v>
      </c>
      <c r="H145" s="8">
        <v>0</v>
      </c>
      <c r="I145" s="8">
        <v>7</v>
      </c>
      <c r="J145" s="8">
        <v>3</v>
      </c>
      <c r="K145" s="8">
        <v>0</v>
      </c>
      <c r="L145" s="8">
        <v>0</v>
      </c>
      <c r="M145" s="8">
        <v>4</v>
      </c>
      <c r="N145" s="8">
        <v>0</v>
      </c>
      <c r="O145" s="8">
        <v>0</v>
      </c>
      <c r="P145" s="8">
        <v>0</v>
      </c>
      <c r="Q145" s="8">
        <f>+B145/(B145+C145)</f>
      </c>
      <c r="R145" s="9">
        <f>+(SUM(I145:L145)/SUM(E145:P145))</f>
      </c>
      <c r="S145" s="8">
        <f>+(G145+H145+K145+L145+O145+P145)/SUM(E145:P145)</f>
      </c>
      <c r="T145" s="18">
        <f>+D145*(Q145*$Y$2+R145*$Y$3+S145*$Y$4)</f>
      </c>
      <c r="U145" s="18">
        <f>+T145/SUM($T$2:$T$247)</f>
      </c>
      <c r="V145" s="19">
        <f>+U145*$Y$10</f>
      </c>
      <c r="W145" s="4"/>
      <c r="X145" s="4"/>
      <c r="Y145" s="20"/>
    </row>
    <row x14ac:dyDescent="0.25" r="146" customHeight="1" ht="18.75">
      <c r="A146" s="8">
        <v>9111092065</v>
      </c>
      <c r="B146" s="8">
        <v>360</v>
      </c>
      <c r="C146" s="8">
        <v>0</v>
      </c>
      <c r="D146" s="8">
        <f>+C146+B146</f>
      </c>
      <c r="E146" s="8">
        <v>99</v>
      </c>
      <c r="F146" s="8">
        <v>13</v>
      </c>
      <c r="G146" s="8">
        <v>0</v>
      </c>
      <c r="H146" s="8">
        <v>2</v>
      </c>
      <c r="I146" s="8">
        <v>50</v>
      </c>
      <c r="J146" s="8">
        <v>40</v>
      </c>
      <c r="K146" s="8">
        <v>2</v>
      </c>
      <c r="L146" s="8">
        <v>5</v>
      </c>
      <c r="M146" s="8">
        <v>48</v>
      </c>
      <c r="N146" s="8">
        <v>36</v>
      </c>
      <c r="O146" s="8">
        <v>0</v>
      </c>
      <c r="P146" s="8">
        <v>4</v>
      </c>
      <c r="Q146" s="8">
        <f>+B146/(B146+C146)</f>
      </c>
      <c r="R146" s="9">
        <f>+(SUM(I146:L146)/SUM(E146:P146))</f>
      </c>
      <c r="S146" s="9">
        <f>+(G146+H146+K146+L146+O146+P146)/SUM(E146:P146)</f>
      </c>
      <c r="T146" s="18">
        <f>+D146*(Q146*$Y$2+R146*$Y$3+S146*$Y$4)</f>
      </c>
      <c r="U146" s="18">
        <f>+T146/SUM($T$2:$T$247)</f>
      </c>
      <c r="V146" s="19">
        <f>+U146*$Y$10</f>
      </c>
      <c r="W146" s="4"/>
      <c r="X146" s="4"/>
      <c r="Y146" s="20"/>
    </row>
    <row x14ac:dyDescent="0.25" r="147" customHeight="1" ht="18.75">
      <c r="A147" s="8">
        <v>9111092070</v>
      </c>
      <c r="B147" s="8">
        <v>63</v>
      </c>
      <c r="C147" s="8">
        <v>0</v>
      </c>
      <c r="D147" s="8">
        <f>+C147+B147</f>
      </c>
      <c r="E147" s="8">
        <v>14</v>
      </c>
      <c r="F147" s="8">
        <v>3</v>
      </c>
      <c r="G147" s="8">
        <v>1</v>
      </c>
      <c r="H147" s="8">
        <v>0</v>
      </c>
      <c r="I147" s="8">
        <v>8</v>
      </c>
      <c r="J147" s="8">
        <v>9</v>
      </c>
      <c r="K147" s="8">
        <v>0</v>
      </c>
      <c r="L147" s="8">
        <v>0</v>
      </c>
      <c r="M147" s="8">
        <v>13</v>
      </c>
      <c r="N147" s="8">
        <v>4</v>
      </c>
      <c r="O147" s="8">
        <v>0</v>
      </c>
      <c r="P147" s="8">
        <v>1</v>
      </c>
      <c r="Q147" s="8">
        <f>+B147/(B147+C147)</f>
      </c>
      <c r="R147" s="9">
        <f>+(SUM(I147:L147)/SUM(E147:P147))</f>
      </c>
      <c r="S147" s="9">
        <f>+(G147+H147+K147+L147+O147+P147)/SUM(E147:P147)</f>
      </c>
      <c r="T147" s="18">
        <f>+D147*(Q147*$Y$2+R147*$Y$3+S147*$Y$4)</f>
      </c>
      <c r="U147" s="18">
        <f>+T147/SUM($T$2:$T$247)</f>
      </c>
      <c r="V147" s="19">
        <f>+U147*$Y$10</f>
      </c>
      <c r="W147" s="4"/>
      <c r="X147" s="4"/>
      <c r="Y147" s="20"/>
    </row>
    <row x14ac:dyDescent="0.25" r="148" customHeight="1" ht="18.75">
      <c r="A148" s="8">
        <v>9112012010</v>
      </c>
      <c r="B148" s="8">
        <v>172</v>
      </c>
      <c r="C148" s="8">
        <v>0</v>
      </c>
      <c r="D148" s="8">
        <f>+C148+B148</f>
      </c>
      <c r="E148" s="8">
        <v>58</v>
      </c>
      <c r="F148" s="8">
        <v>8</v>
      </c>
      <c r="G148" s="8">
        <v>1</v>
      </c>
      <c r="H148" s="8">
        <v>1</v>
      </c>
      <c r="I148" s="8">
        <v>26</v>
      </c>
      <c r="J148" s="8">
        <v>22</v>
      </c>
      <c r="K148" s="8">
        <v>1</v>
      </c>
      <c r="L148" s="8">
        <v>1</v>
      </c>
      <c r="M148" s="8">
        <v>26</v>
      </c>
      <c r="N148" s="8">
        <v>11</v>
      </c>
      <c r="O148" s="8">
        <v>0</v>
      </c>
      <c r="P148" s="8">
        <v>0</v>
      </c>
      <c r="Q148" s="8">
        <f>+B148/(B148+C148)</f>
      </c>
      <c r="R148" s="9">
        <f>+(SUM(I148:L148)/SUM(E148:P148))</f>
      </c>
      <c r="S148" s="9">
        <f>+(G148+H148+K148+L148+O148+P148)/SUM(E148:P148)</f>
      </c>
      <c r="T148" s="18">
        <f>+D148*(Q148*$Y$2+R148*$Y$3+S148*$Y$4)</f>
      </c>
      <c r="U148" s="18">
        <f>+T148/SUM($T$2:$T$247)</f>
      </c>
      <c r="V148" s="19">
        <f>+U148*$Y$10</f>
      </c>
      <c r="W148" s="4"/>
      <c r="X148" s="4"/>
      <c r="Y148" s="20"/>
    </row>
    <row x14ac:dyDescent="0.25" r="149" customHeight="1" ht="18.75">
      <c r="A149" s="8">
        <v>9112012017</v>
      </c>
      <c r="B149" s="8">
        <v>46</v>
      </c>
      <c r="C149" s="8">
        <v>0</v>
      </c>
      <c r="D149" s="8">
        <f>+C149+B149</f>
      </c>
      <c r="E149" s="8">
        <v>8</v>
      </c>
      <c r="F149" s="8">
        <v>2</v>
      </c>
      <c r="G149" s="8">
        <v>1</v>
      </c>
      <c r="H149" s="8">
        <v>2</v>
      </c>
      <c r="I149" s="8">
        <v>11</v>
      </c>
      <c r="J149" s="8">
        <v>3</v>
      </c>
      <c r="K149" s="8">
        <v>0</v>
      </c>
      <c r="L149" s="8">
        <v>2</v>
      </c>
      <c r="M149" s="8">
        <v>8</v>
      </c>
      <c r="N149" s="8">
        <v>1</v>
      </c>
      <c r="O149" s="8">
        <v>0</v>
      </c>
      <c r="P149" s="8">
        <v>0</v>
      </c>
      <c r="Q149" s="8">
        <f>+B149/(B149+C149)</f>
      </c>
      <c r="R149" s="9">
        <f>+(SUM(I149:L149)/SUM(E149:P149))</f>
      </c>
      <c r="S149" s="9">
        <f>+(G149+H149+K149+L149+O149+P149)/SUM(E149:P149)</f>
      </c>
      <c r="T149" s="18">
        <f>+D149*(Q149*$Y$2+R149*$Y$3+S149*$Y$4)</f>
      </c>
      <c r="U149" s="18">
        <f>+T149/SUM($T$2:$T$247)</f>
      </c>
      <c r="V149" s="19">
        <f>+U149*$Y$10</f>
      </c>
      <c r="W149" s="4"/>
      <c r="X149" s="4"/>
      <c r="Y149" s="20"/>
    </row>
    <row x14ac:dyDescent="0.25" r="150" customHeight="1" ht="18.75">
      <c r="A150" s="8">
        <v>9112012037</v>
      </c>
      <c r="B150" s="8">
        <v>81</v>
      </c>
      <c r="C150" s="8">
        <v>0</v>
      </c>
      <c r="D150" s="8">
        <f>+C150+B150</f>
      </c>
      <c r="E150" s="8">
        <v>29</v>
      </c>
      <c r="F150" s="8">
        <v>4</v>
      </c>
      <c r="G150" s="8">
        <v>0</v>
      </c>
      <c r="H150" s="8">
        <v>1</v>
      </c>
      <c r="I150" s="8">
        <v>11</v>
      </c>
      <c r="J150" s="8">
        <v>5</v>
      </c>
      <c r="K150" s="8">
        <v>2</v>
      </c>
      <c r="L150" s="8">
        <v>0</v>
      </c>
      <c r="M150" s="8">
        <v>15</v>
      </c>
      <c r="N150" s="8">
        <v>2</v>
      </c>
      <c r="O150" s="8">
        <v>1</v>
      </c>
      <c r="P150" s="8">
        <v>0</v>
      </c>
      <c r="Q150" s="8">
        <f>+B150/(B150+C150)</f>
      </c>
      <c r="R150" s="9">
        <f>+(SUM(I150:L150)/SUM(E150:P150))</f>
      </c>
      <c r="S150" s="9">
        <f>+(G150+H150+K150+L150+O150+P150)/SUM(E150:P150)</f>
      </c>
      <c r="T150" s="18">
        <f>+D150*(Q150*$Y$2+R150*$Y$3+S150*$Y$4)</f>
      </c>
      <c r="U150" s="18">
        <f>+T150/SUM($T$2:$T$247)</f>
      </c>
      <c r="V150" s="19">
        <f>+U150*$Y$10</f>
      </c>
      <c r="W150" s="4"/>
      <c r="X150" s="4"/>
      <c r="Y150" s="20"/>
    </row>
    <row x14ac:dyDescent="0.25" r="151" customHeight="1" ht="18.75">
      <c r="A151" s="8">
        <v>9112012041</v>
      </c>
      <c r="B151" s="8">
        <v>33</v>
      </c>
      <c r="C151" s="8">
        <v>0</v>
      </c>
      <c r="D151" s="8">
        <f>+C151+B151</f>
      </c>
      <c r="E151" s="8">
        <v>6</v>
      </c>
      <c r="F151" s="8">
        <v>1</v>
      </c>
      <c r="G151" s="8">
        <v>0</v>
      </c>
      <c r="H151" s="8">
        <v>0</v>
      </c>
      <c r="I151" s="8">
        <v>4</v>
      </c>
      <c r="J151" s="8">
        <v>6</v>
      </c>
      <c r="K151" s="8">
        <v>0</v>
      </c>
      <c r="L151" s="8">
        <v>0</v>
      </c>
      <c r="M151" s="8">
        <v>5</v>
      </c>
      <c r="N151" s="8">
        <v>0</v>
      </c>
      <c r="O151" s="8">
        <v>1</v>
      </c>
      <c r="P151" s="8">
        <v>0</v>
      </c>
      <c r="Q151" s="8">
        <f>+B151/(B151+C151)</f>
      </c>
      <c r="R151" s="9">
        <f>+(SUM(I151:L151)/SUM(E151:P151))</f>
      </c>
      <c r="S151" s="9">
        <f>+(G151+H151+K151+L151+O151+P151)/SUM(E151:P151)</f>
      </c>
      <c r="T151" s="18">
        <f>+D151*(Q151*$Y$2+R151*$Y$3+S151*$Y$4)</f>
      </c>
      <c r="U151" s="18">
        <f>+T151/SUM($T$2:$T$247)</f>
      </c>
      <c r="V151" s="19">
        <f>+U151*$Y$10</f>
      </c>
      <c r="W151" s="4"/>
      <c r="X151" s="4"/>
      <c r="Y151" s="20"/>
    </row>
    <row x14ac:dyDescent="0.25" r="152" customHeight="1" ht="18.75">
      <c r="A152" s="8">
        <v>9112012050</v>
      </c>
      <c r="B152" s="8">
        <v>46</v>
      </c>
      <c r="C152" s="8">
        <v>0</v>
      </c>
      <c r="D152" s="8">
        <f>+C152+B152</f>
      </c>
      <c r="E152" s="8">
        <v>11</v>
      </c>
      <c r="F152" s="8">
        <v>0</v>
      </c>
      <c r="G152" s="8">
        <v>0</v>
      </c>
      <c r="H152" s="8">
        <v>1</v>
      </c>
      <c r="I152" s="8">
        <v>12</v>
      </c>
      <c r="J152" s="8">
        <v>6</v>
      </c>
      <c r="K152" s="8">
        <v>0</v>
      </c>
      <c r="L152" s="8">
        <v>0</v>
      </c>
      <c r="M152" s="8">
        <v>4</v>
      </c>
      <c r="N152" s="8">
        <v>3</v>
      </c>
      <c r="O152" s="8">
        <v>0</v>
      </c>
      <c r="P152" s="8">
        <v>0</v>
      </c>
      <c r="Q152" s="8">
        <f>+B152/(B152+C152)</f>
      </c>
      <c r="R152" s="9">
        <f>+(SUM(I152:L152)/SUM(E152:P152))</f>
      </c>
      <c r="S152" s="9">
        <f>+(G152+H152+K152+L152+O152+P152)/SUM(E152:P152)</f>
      </c>
      <c r="T152" s="18">
        <f>+D152*(Q152*$Y$2+R152*$Y$3+S152*$Y$4)</f>
      </c>
      <c r="U152" s="18">
        <f>+T152/SUM($T$2:$T$247)</f>
      </c>
      <c r="V152" s="19">
        <f>+U152*$Y$10</f>
      </c>
      <c r="W152" s="4"/>
      <c r="X152" s="4"/>
      <c r="Y152" s="20"/>
    </row>
    <row x14ac:dyDescent="0.25" r="153" customHeight="1" ht="18.75">
      <c r="A153" s="8">
        <v>9112012058</v>
      </c>
      <c r="B153" s="8">
        <v>127</v>
      </c>
      <c r="C153" s="8">
        <v>0</v>
      </c>
      <c r="D153" s="8">
        <f>+C153+B153</f>
      </c>
      <c r="E153" s="8">
        <v>32</v>
      </c>
      <c r="F153" s="8">
        <v>4</v>
      </c>
      <c r="G153" s="8">
        <v>0</v>
      </c>
      <c r="H153" s="8">
        <v>0</v>
      </c>
      <c r="I153" s="8">
        <v>28</v>
      </c>
      <c r="J153" s="8">
        <v>12</v>
      </c>
      <c r="K153" s="8">
        <v>0</v>
      </c>
      <c r="L153" s="8">
        <v>0</v>
      </c>
      <c r="M153" s="8">
        <v>18</v>
      </c>
      <c r="N153" s="8">
        <v>7</v>
      </c>
      <c r="O153" s="8">
        <v>2</v>
      </c>
      <c r="P153" s="8">
        <v>0</v>
      </c>
      <c r="Q153" s="8">
        <f>+B153/(B153+C153)</f>
      </c>
      <c r="R153" s="9">
        <f>+(SUM(I153:L153)/SUM(E153:P153))</f>
      </c>
      <c r="S153" s="9">
        <f>+(G153+H153+K153+L153+O153+P153)/SUM(E153:P153)</f>
      </c>
      <c r="T153" s="18">
        <f>+D153*(Q153*$Y$2+R153*$Y$3+S153*$Y$4)</f>
      </c>
      <c r="U153" s="18">
        <f>+T153/SUM($T$2:$T$247)</f>
      </c>
      <c r="V153" s="19">
        <f>+U153*$Y$10</f>
      </c>
      <c r="W153" s="4"/>
      <c r="X153" s="4"/>
      <c r="Y153" s="20"/>
    </row>
    <row x14ac:dyDescent="0.25" r="154" customHeight="1" ht="18.75">
      <c r="A154" s="8">
        <v>9112012059</v>
      </c>
      <c r="B154" s="8">
        <v>309</v>
      </c>
      <c r="C154" s="8">
        <v>0</v>
      </c>
      <c r="D154" s="8">
        <f>+C154+B154</f>
      </c>
      <c r="E154" s="8">
        <v>80</v>
      </c>
      <c r="F154" s="8">
        <v>3</v>
      </c>
      <c r="G154" s="8">
        <v>1</v>
      </c>
      <c r="H154" s="8">
        <v>1</v>
      </c>
      <c r="I154" s="8">
        <v>55</v>
      </c>
      <c r="J154" s="8">
        <v>39</v>
      </c>
      <c r="K154" s="8">
        <v>0</v>
      </c>
      <c r="L154" s="8">
        <v>6</v>
      </c>
      <c r="M154" s="8">
        <v>48</v>
      </c>
      <c r="N154" s="8">
        <v>20</v>
      </c>
      <c r="O154" s="8">
        <v>1</v>
      </c>
      <c r="P154" s="8">
        <v>1</v>
      </c>
      <c r="Q154" s="8">
        <f>+B154/(B154+C154)</f>
      </c>
      <c r="R154" s="9">
        <f>+(SUM(I154:L154)/SUM(E154:P154))</f>
      </c>
      <c r="S154" s="9">
        <f>+(G154+H154+K154+L154+O154+P154)/SUM(E154:P154)</f>
      </c>
      <c r="T154" s="18">
        <f>+D154*(Q154*$Y$2+R154*$Y$3+S154*$Y$4)</f>
      </c>
      <c r="U154" s="18">
        <f>+T154/SUM($T$2:$T$247)</f>
      </c>
      <c r="V154" s="19">
        <f>+U154*$Y$10</f>
      </c>
      <c r="W154" s="4"/>
      <c r="X154" s="4"/>
      <c r="Y154" s="20"/>
    </row>
    <row x14ac:dyDescent="0.25" r="155" customHeight="1" ht="18.75">
      <c r="A155" s="8">
        <v>9112012060</v>
      </c>
      <c r="B155" s="8">
        <v>36</v>
      </c>
      <c r="C155" s="8">
        <v>0</v>
      </c>
      <c r="D155" s="8">
        <f>+C155+B155</f>
      </c>
      <c r="E155" s="8">
        <v>13</v>
      </c>
      <c r="F155" s="8">
        <v>2</v>
      </c>
      <c r="G155" s="8">
        <v>0</v>
      </c>
      <c r="H155" s="8">
        <v>0</v>
      </c>
      <c r="I155" s="8">
        <v>5</v>
      </c>
      <c r="J155" s="8">
        <v>6</v>
      </c>
      <c r="K155" s="8">
        <v>0</v>
      </c>
      <c r="L155" s="8">
        <v>0</v>
      </c>
      <c r="M155" s="8">
        <v>4</v>
      </c>
      <c r="N155" s="8">
        <v>3</v>
      </c>
      <c r="O155" s="8">
        <v>0</v>
      </c>
      <c r="P155" s="8">
        <v>0</v>
      </c>
      <c r="Q155" s="8">
        <f>+B155/(B155+C155)</f>
      </c>
      <c r="R155" s="9">
        <f>+(SUM(I155:L155)/SUM(E155:P155))</f>
      </c>
      <c r="S155" s="8">
        <f>+(G155+H155+K155+L155+O155+P155)/SUM(E155:P155)</f>
      </c>
      <c r="T155" s="17">
        <f>+D155*(Q155*$Y$2+R155*$Y$3+S155*$Y$4)</f>
      </c>
      <c r="U155" s="18">
        <f>+T155/SUM($T$2:$T$247)</f>
      </c>
      <c r="V155" s="19">
        <f>+U155*$Y$10</f>
      </c>
      <c r="W155" s="4"/>
      <c r="X155" s="4"/>
      <c r="Y155" s="20"/>
    </row>
    <row x14ac:dyDescent="0.25" r="156" customHeight="1" ht="18.75">
      <c r="A156" s="8">
        <v>9112012061</v>
      </c>
      <c r="B156" s="8">
        <v>42</v>
      </c>
      <c r="C156" s="8">
        <v>0</v>
      </c>
      <c r="D156" s="8">
        <f>+C156+B156</f>
      </c>
      <c r="E156" s="8">
        <v>11</v>
      </c>
      <c r="F156" s="8">
        <v>3</v>
      </c>
      <c r="G156" s="8">
        <v>0</v>
      </c>
      <c r="H156" s="8">
        <v>0</v>
      </c>
      <c r="I156" s="8">
        <v>4</v>
      </c>
      <c r="J156" s="8">
        <v>1</v>
      </c>
      <c r="K156" s="8">
        <v>0</v>
      </c>
      <c r="L156" s="8">
        <v>0</v>
      </c>
      <c r="M156" s="8">
        <v>7</v>
      </c>
      <c r="N156" s="8">
        <v>0</v>
      </c>
      <c r="O156" s="8">
        <v>0</v>
      </c>
      <c r="P156" s="8">
        <v>0</v>
      </c>
      <c r="Q156" s="8">
        <f>+B156/(B156+C156)</f>
      </c>
      <c r="R156" s="9">
        <f>+(SUM(I156:L156)/SUM(E156:P156))</f>
      </c>
      <c r="S156" s="8">
        <f>+(G156+H156+K156+L156+O156+P156)/SUM(E156:P156)</f>
      </c>
      <c r="T156" s="18">
        <f>+D156*(Q156*$Y$2+R156*$Y$3+S156*$Y$4)</f>
      </c>
      <c r="U156" s="18">
        <f>+T156/SUM($T$2:$T$247)</f>
      </c>
      <c r="V156" s="19">
        <f>+U156*$Y$10</f>
      </c>
      <c r="W156" s="4"/>
      <c r="X156" s="4"/>
      <c r="Y156" s="20"/>
    </row>
    <row x14ac:dyDescent="0.25" r="157" customHeight="1" ht="18.75">
      <c r="A157" s="8">
        <v>9112012062</v>
      </c>
      <c r="B157" s="8">
        <v>33</v>
      </c>
      <c r="C157" s="8">
        <v>0</v>
      </c>
      <c r="D157" s="8">
        <f>+C157+B157</f>
      </c>
      <c r="E157" s="8">
        <v>7</v>
      </c>
      <c r="F157" s="8">
        <v>3</v>
      </c>
      <c r="G157" s="8">
        <v>0</v>
      </c>
      <c r="H157" s="8">
        <v>0</v>
      </c>
      <c r="I157" s="8">
        <v>3</v>
      </c>
      <c r="J157" s="8">
        <v>1</v>
      </c>
      <c r="K157" s="8">
        <v>0</v>
      </c>
      <c r="L157" s="8">
        <v>0</v>
      </c>
      <c r="M157" s="8">
        <v>1</v>
      </c>
      <c r="N157" s="8">
        <v>2</v>
      </c>
      <c r="O157" s="8">
        <v>1</v>
      </c>
      <c r="P157" s="8">
        <v>0</v>
      </c>
      <c r="Q157" s="8">
        <f>+B157/(B157+C157)</f>
      </c>
      <c r="R157" s="9">
        <f>+(SUM(I157:L157)/SUM(E157:P157))</f>
      </c>
      <c r="S157" s="9">
        <f>+(G157+H157+K157+L157+O157+P157)/SUM(E157:P157)</f>
      </c>
      <c r="T157" s="17">
        <f>+D157*(Q157*$Y$2+R157*$Y$3+S157*$Y$4)</f>
      </c>
      <c r="U157" s="18">
        <f>+T157/SUM($T$2:$T$247)</f>
      </c>
      <c r="V157" s="19">
        <f>+U157*$Y$10</f>
      </c>
      <c r="W157" s="4"/>
      <c r="X157" s="4"/>
      <c r="Y157" s="20"/>
    </row>
    <row x14ac:dyDescent="0.25" r="158" customHeight="1" ht="18.75">
      <c r="A158" s="8">
        <v>9112012077</v>
      </c>
      <c r="B158" s="8">
        <v>85</v>
      </c>
      <c r="C158" s="8">
        <v>0</v>
      </c>
      <c r="D158" s="8">
        <f>+C158+B158</f>
      </c>
      <c r="E158" s="8">
        <v>27</v>
      </c>
      <c r="F158" s="8">
        <v>0</v>
      </c>
      <c r="G158" s="8">
        <v>0</v>
      </c>
      <c r="H158" s="8">
        <v>0</v>
      </c>
      <c r="I158" s="8">
        <v>17</v>
      </c>
      <c r="J158" s="8">
        <v>13</v>
      </c>
      <c r="K158" s="8">
        <v>1</v>
      </c>
      <c r="L158" s="8">
        <v>1</v>
      </c>
      <c r="M158" s="8">
        <v>13</v>
      </c>
      <c r="N158" s="8">
        <v>1</v>
      </c>
      <c r="O158" s="8">
        <v>1</v>
      </c>
      <c r="P158" s="8">
        <v>0</v>
      </c>
      <c r="Q158" s="8">
        <f>+B158/(B158+C158)</f>
      </c>
      <c r="R158" s="9">
        <f>+(SUM(I158:L158)/SUM(E158:P158))</f>
      </c>
      <c r="S158" s="9">
        <f>+(G158+H158+K158+L158+O158+P158)/SUM(E158:P158)</f>
      </c>
      <c r="T158" s="18">
        <f>+D158*(Q158*$Y$2+R158*$Y$3+S158*$Y$4)</f>
      </c>
      <c r="U158" s="18">
        <f>+T158/SUM($T$2:$T$247)</f>
      </c>
      <c r="V158" s="19">
        <f>+U158*$Y$10</f>
      </c>
      <c r="W158" s="4"/>
      <c r="X158" s="4"/>
      <c r="Y158" s="20"/>
    </row>
    <row x14ac:dyDescent="0.25" r="159" customHeight="1" ht="18.75">
      <c r="A159" s="8">
        <v>9112012105</v>
      </c>
      <c r="B159" s="8">
        <v>10</v>
      </c>
      <c r="C159" s="8">
        <v>0</v>
      </c>
      <c r="D159" s="8">
        <f>+C159+B159</f>
      </c>
      <c r="E159" s="8">
        <v>1</v>
      </c>
      <c r="F159" s="8">
        <v>0</v>
      </c>
      <c r="G159" s="8">
        <v>0</v>
      </c>
      <c r="H159" s="8">
        <v>1</v>
      </c>
      <c r="I159" s="8">
        <v>2</v>
      </c>
      <c r="J159" s="8">
        <v>2</v>
      </c>
      <c r="K159" s="8">
        <v>0</v>
      </c>
      <c r="L159" s="8">
        <v>0</v>
      </c>
      <c r="M159" s="8">
        <v>0</v>
      </c>
      <c r="N159" s="8">
        <v>1</v>
      </c>
      <c r="O159" s="8">
        <v>0</v>
      </c>
      <c r="P159" s="8">
        <v>0</v>
      </c>
      <c r="Q159" s="8">
        <f>+B159/(B159+C159)</f>
      </c>
      <c r="R159" s="9">
        <f>+(SUM(I159:L159)/SUM(E159:P159))</f>
      </c>
      <c r="S159" s="9">
        <f>+(G159+H159+K159+L159+O159+P159)/SUM(E159:P159)</f>
      </c>
      <c r="T159" s="18">
        <f>+D159*(Q159*$Y$2+R159*$Y$3+S159*$Y$4)</f>
      </c>
      <c r="U159" s="18">
        <f>+T159/SUM($T$2:$T$247)</f>
      </c>
      <c r="V159" s="19">
        <f>+U159*$Y$10</f>
      </c>
      <c r="W159" s="4"/>
      <c r="X159" s="4"/>
      <c r="Y159" s="20"/>
    </row>
    <row x14ac:dyDescent="0.25" r="160" customHeight="1" ht="18.75">
      <c r="A160" s="8">
        <v>9112012113</v>
      </c>
      <c r="B160" s="8">
        <v>111</v>
      </c>
      <c r="C160" s="8">
        <v>0</v>
      </c>
      <c r="D160" s="8">
        <f>+C160+B160</f>
      </c>
      <c r="E160" s="8">
        <v>31</v>
      </c>
      <c r="F160" s="8">
        <v>2</v>
      </c>
      <c r="G160" s="8">
        <v>2</v>
      </c>
      <c r="H160" s="8">
        <v>0</v>
      </c>
      <c r="I160" s="8">
        <v>15</v>
      </c>
      <c r="J160" s="8">
        <v>14</v>
      </c>
      <c r="K160" s="8">
        <v>0</v>
      </c>
      <c r="L160" s="8">
        <v>4</v>
      </c>
      <c r="M160" s="8">
        <v>13</v>
      </c>
      <c r="N160" s="8">
        <v>12</v>
      </c>
      <c r="O160" s="8">
        <v>0</v>
      </c>
      <c r="P160" s="8">
        <v>1</v>
      </c>
      <c r="Q160" s="8">
        <f>+B160/(B160+C160)</f>
      </c>
      <c r="R160" s="9">
        <f>+(SUM(I160:L160)/SUM(E160:P160))</f>
      </c>
      <c r="S160" s="9">
        <f>+(G160+H160+K160+L160+O160+P160)/SUM(E160:P160)</f>
      </c>
      <c r="T160" s="17">
        <f>+D160*(Q160*$Y$2+R160*$Y$3+S160*$Y$4)</f>
      </c>
      <c r="U160" s="18">
        <f>+T160/SUM($T$2:$T$247)</f>
      </c>
      <c r="V160" s="19">
        <f>+U160*$Y$10</f>
      </c>
      <c r="W160" s="4"/>
      <c r="X160" s="4"/>
      <c r="Y160" s="20"/>
    </row>
    <row x14ac:dyDescent="0.25" r="161" customHeight="1" ht="18.75">
      <c r="A161" s="8">
        <v>9112012901</v>
      </c>
      <c r="B161" s="8">
        <v>31</v>
      </c>
      <c r="C161" s="8">
        <v>0</v>
      </c>
      <c r="D161" s="8">
        <f>+C161+B161</f>
      </c>
      <c r="E161" s="8">
        <v>4</v>
      </c>
      <c r="F161" s="8">
        <v>2</v>
      </c>
      <c r="G161" s="8">
        <v>1</v>
      </c>
      <c r="H161" s="8">
        <v>0</v>
      </c>
      <c r="I161" s="8">
        <v>1</v>
      </c>
      <c r="J161" s="8">
        <v>2</v>
      </c>
      <c r="K161" s="8">
        <v>2</v>
      </c>
      <c r="L161" s="8">
        <v>1</v>
      </c>
      <c r="M161" s="8">
        <v>2</v>
      </c>
      <c r="N161" s="8">
        <v>0</v>
      </c>
      <c r="O161" s="8">
        <v>0</v>
      </c>
      <c r="P161" s="8">
        <v>2</v>
      </c>
      <c r="Q161" s="8">
        <f>+B161/(B161+C161)</f>
      </c>
      <c r="R161" s="9">
        <f>+(SUM(I161:L161)/SUM(E161:P161))</f>
      </c>
      <c r="S161" s="9">
        <f>+(G161+H161+K161+L161+O161+P161)/SUM(E161:P161)</f>
      </c>
      <c r="T161" s="18">
        <f>+D161*(Q161*$Y$2+R161*$Y$3+S161*$Y$4)</f>
      </c>
      <c r="U161" s="18">
        <f>+T161/SUM($T$2:$T$247)</f>
      </c>
      <c r="V161" s="19">
        <f>+U161*$Y$10</f>
      </c>
      <c r="W161" s="4"/>
      <c r="X161" s="4"/>
      <c r="Y161" s="20"/>
    </row>
    <row x14ac:dyDescent="0.25" r="162" customHeight="1" ht="18.75">
      <c r="A162" s="8">
        <v>9112022008</v>
      </c>
      <c r="B162" s="8">
        <v>80</v>
      </c>
      <c r="C162" s="8">
        <v>0</v>
      </c>
      <c r="D162" s="8">
        <f>+C162+B162</f>
      </c>
      <c r="E162" s="8">
        <v>18</v>
      </c>
      <c r="F162" s="8">
        <v>1</v>
      </c>
      <c r="G162" s="8">
        <v>0</v>
      </c>
      <c r="H162" s="8">
        <v>1</v>
      </c>
      <c r="I162" s="8">
        <v>15</v>
      </c>
      <c r="J162" s="8">
        <v>8</v>
      </c>
      <c r="K162" s="8">
        <v>0</v>
      </c>
      <c r="L162" s="8">
        <v>0</v>
      </c>
      <c r="M162" s="8">
        <v>13</v>
      </c>
      <c r="N162" s="8">
        <v>6</v>
      </c>
      <c r="O162" s="8">
        <v>0</v>
      </c>
      <c r="P162" s="8">
        <v>0</v>
      </c>
      <c r="Q162" s="8">
        <f>+B162/(B162+C162)</f>
      </c>
      <c r="R162" s="9">
        <f>+(SUM(I162:L162)/SUM(E162:P162))</f>
      </c>
      <c r="S162" s="9">
        <f>+(G162+H162+K162+L162+O162+P162)/SUM(E162:P162)</f>
      </c>
      <c r="T162" s="18">
        <f>+D162*(Q162*$Y$2+R162*$Y$3+S162*$Y$4)</f>
      </c>
      <c r="U162" s="18">
        <f>+T162/SUM($T$2:$T$247)</f>
      </c>
      <c r="V162" s="19">
        <f>+U162*$Y$10</f>
      </c>
      <c r="W162" s="4"/>
      <c r="X162" s="4"/>
      <c r="Y162" s="20"/>
    </row>
    <row x14ac:dyDescent="0.25" r="163" customHeight="1" ht="18.75">
      <c r="A163" s="8">
        <v>9112022009</v>
      </c>
      <c r="B163" s="8">
        <v>184</v>
      </c>
      <c r="C163" s="8">
        <v>0</v>
      </c>
      <c r="D163" s="8">
        <f>+C163+B163</f>
      </c>
      <c r="E163" s="8">
        <v>63</v>
      </c>
      <c r="F163" s="8">
        <v>9</v>
      </c>
      <c r="G163" s="8">
        <v>0</v>
      </c>
      <c r="H163" s="8">
        <v>0</v>
      </c>
      <c r="I163" s="8">
        <v>27</v>
      </c>
      <c r="J163" s="8">
        <v>25</v>
      </c>
      <c r="K163" s="8">
        <v>0</v>
      </c>
      <c r="L163" s="8">
        <v>3</v>
      </c>
      <c r="M163" s="8">
        <v>28</v>
      </c>
      <c r="N163" s="8">
        <v>15</v>
      </c>
      <c r="O163" s="8">
        <v>1</v>
      </c>
      <c r="P163" s="8">
        <v>0</v>
      </c>
      <c r="Q163" s="8">
        <f>+B163/(B163+C163)</f>
      </c>
      <c r="R163" s="9">
        <f>+(SUM(I163:L163)/SUM(E163:P163))</f>
      </c>
      <c r="S163" s="9">
        <f>+(G163+H163+K163+L163+O163+P163)/SUM(E163:P163)</f>
      </c>
      <c r="T163" s="18">
        <f>+D163*(Q163*$Y$2+R163*$Y$3+S163*$Y$4)</f>
      </c>
      <c r="U163" s="18">
        <f>+T163/SUM($T$2:$T$247)</f>
      </c>
      <c r="V163" s="19">
        <f>+U163*$Y$10</f>
      </c>
      <c r="W163" s="4"/>
      <c r="X163" s="4"/>
      <c r="Y163" s="20"/>
    </row>
    <row x14ac:dyDescent="0.25" r="164" customHeight="1" ht="18.75">
      <c r="A164" s="8">
        <v>9112022025</v>
      </c>
      <c r="B164" s="8">
        <v>134</v>
      </c>
      <c r="C164" s="8">
        <v>0</v>
      </c>
      <c r="D164" s="8">
        <f>+C164+B164</f>
      </c>
      <c r="E164" s="8">
        <v>38</v>
      </c>
      <c r="F164" s="8">
        <v>3</v>
      </c>
      <c r="G164" s="8">
        <v>0</v>
      </c>
      <c r="H164" s="8">
        <v>0</v>
      </c>
      <c r="I164" s="8">
        <v>29</v>
      </c>
      <c r="J164" s="8">
        <v>19</v>
      </c>
      <c r="K164" s="8">
        <v>0</v>
      </c>
      <c r="L164" s="8">
        <v>0</v>
      </c>
      <c r="M164" s="8">
        <v>16</v>
      </c>
      <c r="N164" s="8">
        <v>2</v>
      </c>
      <c r="O164" s="8">
        <v>0</v>
      </c>
      <c r="P164" s="8">
        <v>1</v>
      </c>
      <c r="Q164" s="8">
        <f>+B164/(B164+C164)</f>
      </c>
      <c r="R164" s="9">
        <f>+(SUM(I164:L164)/SUM(E164:P164))</f>
      </c>
      <c r="S164" s="9">
        <f>+(G164+H164+K164+L164+O164+P164)/SUM(E164:P164)</f>
      </c>
      <c r="T164" s="18">
        <f>+D164*(Q164*$Y$2+R164*$Y$3+S164*$Y$4)</f>
      </c>
      <c r="U164" s="18">
        <f>+T164/SUM($T$2:$T$247)</f>
      </c>
      <c r="V164" s="19">
        <f>+U164*$Y$10</f>
      </c>
      <c r="W164" s="4"/>
      <c r="X164" s="4"/>
      <c r="Y164" s="20"/>
    </row>
    <row x14ac:dyDescent="0.25" r="165" customHeight="1" ht="18.75">
      <c r="A165" s="8">
        <v>9112022047</v>
      </c>
      <c r="B165" s="8">
        <v>172</v>
      </c>
      <c r="C165" s="8">
        <v>0</v>
      </c>
      <c r="D165" s="8">
        <f>+C165+B165</f>
      </c>
      <c r="E165" s="8">
        <v>40</v>
      </c>
      <c r="F165" s="8">
        <v>2</v>
      </c>
      <c r="G165" s="8">
        <v>0</v>
      </c>
      <c r="H165" s="8">
        <v>0</v>
      </c>
      <c r="I165" s="8">
        <v>47</v>
      </c>
      <c r="J165" s="8">
        <v>19</v>
      </c>
      <c r="K165" s="8">
        <v>0</v>
      </c>
      <c r="L165" s="8">
        <v>0</v>
      </c>
      <c r="M165" s="8">
        <v>33</v>
      </c>
      <c r="N165" s="8">
        <v>7</v>
      </c>
      <c r="O165" s="8">
        <v>1</v>
      </c>
      <c r="P165" s="8">
        <v>1</v>
      </c>
      <c r="Q165" s="8">
        <f>+B165/(B165+C165)</f>
      </c>
      <c r="R165" s="9">
        <f>+(SUM(I165:L165)/SUM(E165:P165))</f>
      </c>
      <c r="S165" s="9">
        <f>+(G165+H165+K165+L165+O165+P165)/SUM(E165:P165)</f>
      </c>
      <c r="T165" s="18">
        <f>+D165*(Q165*$Y$2+R165*$Y$3+S165*$Y$4)</f>
      </c>
      <c r="U165" s="18">
        <f>+T165/SUM($T$2:$T$247)</f>
      </c>
      <c r="V165" s="19">
        <f>+U165*$Y$10</f>
      </c>
      <c r="W165" s="4"/>
      <c r="X165" s="4"/>
      <c r="Y165" s="20"/>
    </row>
    <row x14ac:dyDescent="0.25" r="166" customHeight="1" ht="18.75">
      <c r="A166" s="8">
        <v>9112022049</v>
      </c>
      <c r="B166" s="8">
        <v>10</v>
      </c>
      <c r="C166" s="8">
        <v>0</v>
      </c>
      <c r="D166" s="8">
        <f>+C166+B166</f>
      </c>
      <c r="E166" s="8">
        <v>2</v>
      </c>
      <c r="F166" s="8">
        <v>0</v>
      </c>
      <c r="G166" s="8">
        <v>0</v>
      </c>
      <c r="H166" s="8">
        <v>0</v>
      </c>
      <c r="I166" s="8">
        <v>2</v>
      </c>
      <c r="J166" s="8">
        <v>1</v>
      </c>
      <c r="K166" s="8">
        <v>0</v>
      </c>
      <c r="L166" s="8">
        <v>0</v>
      </c>
      <c r="M166" s="8">
        <v>0</v>
      </c>
      <c r="N166" s="8">
        <v>2</v>
      </c>
      <c r="O166" s="8">
        <v>0</v>
      </c>
      <c r="P166" s="8">
        <v>0</v>
      </c>
      <c r="Q166" s="8">
        <f>+B166/(B166+C166)</f>
      </c>
      <c r="R166" s="9">
        <f>+(SUM(I166:L166)/SUM(E166:P166))</f>
      </c>
      <c r="S166" s="8">
        <f>+(G166+H166+K166+L166+O166+P166)/SUM(E166:P166)</f>
      </c>
      <c r="T166" s="18">
        <f>+D166*(Q166*$Y$2+R166*$Y$3+S166*$Y$4)</f>
      </c>
      <c r="U166" s="18">
        <f>+T166/SUM($T$2:$T$247)</f>
      </c>
      <c r="V166" s="19">
        <f>+U166*$Y$10</f>
      </c>
      <c r="W166" s="4"/>
      <c r="X166" s="4"/>
      <c r="Y166" s="20"/>
    </row>
    <row x14ac:dyDescent="0.25" r="167" customHeight="1" ht="18.75">
      <c r="A167" s="8">
        <v>9112022064</v>
      </c>
      <c r="B167" s="8">
        <v>117</v>
      </c>
      <c r="C167" s="8">
        <v>0</v>
      </c>
      <c r="D167" s="8">
        <f>+C167+B167</f>
      </c>
      <c r="E167" s="8">
        <v>26</v>
      </c>
      <c r="F167" s="8">
        <v>3</v>
      </c>
      <c r="G167" s="8">
        <v>1</v>
      </c>
      <c r="H167" s="8">
        <v>0</v>
      </c>
      <c r="I167" s="8">
        <v>19</v>
      </c>
      <c r="J167" s="8">
        <v>24</v>
      </c>
      <c r="K167" s="8">
        <v>0</v>
      </c>
      <c r="L167" s="8">
        <v>5</v>
      </c>
      <c r="M167" s="8">
        <v>17</v>
      </c>
      <c r="N167" s="8">
        <v>8</v>
      </c>
      <c r="O167" s="8">
        <v>1</v>
      </c>
      <c r="P167" s="8">
        <v>1</v>
      </c>
      <c r="Q167" s="8">
        <f>+B167/(B167+C167)</f>
      </c>
      <c r="R167" s="9">
        <f>+(SUM(I167:L167)/SUM(E167:P167))</f>
      </c>
      <c r="S167" s="9">
        <f>+(G167+H167+K167+L167+O167+P167)/SUM(E167:P167)</f>
      </c>
      <c r="T167" s="18">
        <f>+D167*(Q167*$Y$2+R167*$Y$3+S167*$Y$4)</f>
      </c>
      <c r="U167" s="18">
        <f>+T167/SUM($T$2:$T$247)</f>
      </c>
      <c r="V167" s="19">
        <f>+U167*$Y$10</f>
      </c>
      <c r="W167" s="4"/>
      <c r="X167" s="4"/>
      <c r="Y167" s="20"/>
    </row>
    <row x14ac:dyDescent="0.25" r="168" customHeight="1" ht="18.75">
      <c r="A168" s="8">
        <v>9112022070</v>
      </c>
      <c r="B168" s="8">
        <v>194</v>
      </c>
      <c r="C168" s="8">
        <v>0</v>
      </c>
      <c r="D168" s="8">
        <f>+C168+B168</f>
      </c>
      <c r="E168" s="8">
        <v>47</v>
      </c>
      <c r="F168" s="8">
        <v>3</v>
      </c>
      <c r="G168" s="8">
        <v>0</v>
      </c>
      <c r="H168" s="8">
        <v>3</v>
      </c>
      <c r="I168" s="8">
        <v>26</v>
      </c>
      <c r="J168" s="8">
        <v>33</v>
      </c>
      <c r="K168" s="8">
        <v>4</v>
      </c>
      <c r="L168" s="8">
        <v>5</v>
      </c>
      <c r="M168" s="8">
        <v>23</v>
      </c>
      <c r="N168" s="8">
        <v>18</v>
      </c>
      <c r="O168" s="8">
        <v>1</v>
      </c>
      <c r="P168" s="8">
        <v>6</v>
      </c>
      <c r="Q168" s="8">
        <f>+B168/(B168+C168)</f>
      </c>
      <c r="R168" s="9">
        <f>+(SUM(I168:L168)/SUM(E168:P168))</f>
      </c>
      <c r="S168" s="9">
        <f>+(G168+H168+K168+L168+O168+P168)/SUM(E168:P168)</f>
      </c>
      <c r="T168" s="18">
        <f>+D168*(Q168*$Y$2+R168*$Y$3+S168*$Y$4)</f>
      </c>
      <c r="U168" s="18">
        <f>+T168/SUM($T$2:$T$247)</f>
      </c>
      <c r="V168" s="19">
        <f>+U168*$Y$10</f>
      </c>
      <c r="W168" s="4"/>
      <c r="X168" s="4"/>
      <c r="Y168" s="20"/>
    </row>
    <row x14ac:dyDescent="0.25" r="169" customHeight="1" ht="18.75">
      <c r="A169" s="8">
        <v>9112032007</v>
      </c>
      <c r="B169" s="8">
        <v>62</v>
      </c>
      <c r="C169" s="8">
        <v>0</v>
      </c>
      <c r="D169" s="8">
        <f>+C169+B169</f>
      </c>
      <c r="E169" s="8">
        <v>14</v>
      </c>
      <c r="F169" s="8">
        <v>2</v>
      </c>
      <c r="G169" s="8">
        <v>0</v>
      </c>
      <c r="H169" s="8">
        <v>0</v>
      </c>
      <c r="I169" s="8">
        <v>6</v>
      </c>
      <c r="J169" s="8">
        <v>15</v>
      </c>
      <c r="K169" s="8">
        <v>3</v>
      </c>
      <c r="L169" s="8">
        <v>1</v>
      </c>
      <c r="M169" s="8">
        <v>10</v>
      </c>
      <c r="N169" s="8">
        <v>6</v>
      </c>
      <c r="O169" s="8">
        <v>0</v>
      </c>
      <c r="P169" s="8">
        <v>1</v>
      </c>
      <c r="Q169" s="8">
        <f>+B169/(B169+C169)</f>
      </c>
      <c r="R169" s="9">
        <f>+(SUM(I169:L169)/SUM(E169:P169))</f>
      </c>
      <c r="S169" s="9">
        <f>+(G169+H169+K169+L169+O169+P169)/SUM(E169:P169)</f>
      </c>
      <c r="T169" s="18">
        <f>+D169*(Q169*$Y$2+R169*$Y$3+S169*$Y$4)</f>
      </c>
      <c r="U169" s="18">
        <f>+T169/SUM($T$2:$T$247)</f>
      </c>
      <c r="V169" s="19">
        <f>+U169*$Y$10</f>
      </c>
      <c r="W169" s="4"/>
      <c r="X169" s="4"/>
      <c r="Y169" s="20"/>
    </row>
    <row x14ac:dyDescent="0.25" r="170" customHeight="1" ht="18.75">
      <c r="A170" s="8">
        <v>9112032034</v>
      </c>
      <c r="B170" s="8">
        <v>68</v>
      </c>
      <c r="C170" s="8">
        <v>0</v>
      </c>
      <c r="D170" s="8">
        <f>+C170+B170</f>
      </c>
      <c r="E170" s="8">
        <v>19</v>
      </c>
      <c r="F170" s="8">
        <v>3</v>
      </c>
      <c r="G170" s="8">
        <v>0</v>
      </c>
      <c r="H170" s="8">
        <v>0</v>
      </c>
      <c r="I170" s="8">
        <v>15</v>
      </c>
      <c r="J170" s="8">
        <v>18</v>
      </c>
      <c r="K170" s="8">
        <v>1</v>
      </c>
      <c r="L170" s="8">
        <v>0</v>
      </c>
      <c r="M170" s="8">
        <v>6</v>
      </c>
      <c r="N170" s="8">
        <v>4</v>
      </c>
      <c r="O170" s="8">
        <v>1</v>
      </c>
      <c r="P170" s="8">
        <v>1</v>
      </c>
      <c r="Q170" s="8">
        <f>+B170/(B170+C170)</f>
      </c>
      <c r="R170" s="9">
        <f>+(SUM(I170:L170)/SUM(E170:P170))</f>
      </c>
      <c r="S170" s="9">
        <f>+(G170+H170+K170+L170+O170+P170)/SUM(E170:P170)</f>
      </c>
      <c r="T170" s="17">
        <f>+D170*(Q170*$Y$2+R170*$Y$3+S170*$Y$4)</f>
      </c>
      <c r="U170" s="18">
        <f>+T170/SUM($T$2:$T$247)</f>
      </c>
      <c r="V170" s="19">
        <f>+U170*$Y$10</f>
      </c>
      <c r="W170" s="4"/>
      <c r="X170" s="4"/>
      <c r="Y170" s="20"/>
    </row>
    <row x14ac:dyDescent="0.25" r="171" customHeight="1" ht="18.75">
      <c r="A171" s="8">
        <v>9112032038</v>
      </c>
      <c r="B171" s="8">
        <v>79</v>
      </c>
      <c r="C171" s="8">
        <v>0</v>
      </c>
      <c r="D171" s="8">
        <f>+C171+B171</f>
      </c>
      <c r="E171" s="8">
        <v>9</v>
      </c>
      <c r="F171" s="8">
        <v>8</v>
      </c>
      <c r="G171" s="8">
        <v>0</v>
      </c>
      <c r="H171" s="8">
        <v>0</v>
      </c>
      <c r="I171" s="8">
        <v>11</v>
      </c>
      <c r="J171" s="8">
        <v>16</v>
      </c>
      <c r="K171" s="8">
        <v>1</v>
      </c>
      <c r="L171" s="8">
        <v>3</v>
      </c>
      <c r="M171" s="8">
        <v>5</v>
      </c>
      <c r="N171" s="8">
        <v>12</v>
      </c>
      <c r="O171" s="8">
        <v>1</v>
      </c>
      <c r="P171" s="8">
        <v>2</v>
      </c>
      <c r="Q171" s="8">
        <f>+B171/(B171+C171)</f>
      </c>
      <c r="R171" s="9">
        <f>+(SUM(I171:L171)/SUM(E171:P171))</f>
      </c>
      <c r="S171" s="9">
        <f>+(G171+H171+K171+L171+O171+P171)/SUM(E171:P171)</f>
      </c>
      <c r="T171" s="18">
        <f>+D171*(Q171*$Y$2+R171*$Y$3+S171*$Y$4)</f>
      </c>
      <c r="U171" s="18">
        <f>+T171/SUM($T$2:$T$247)</f>
      </c>
      <c r="V171" s="19">
        <f>+U171*$Y$10</f>
      </c>
      <c r="W171" s="4"/>
      <c r="X171" s="4"/>
      <c r="Y171" s="20"/>
    </row>
    <row x14ac:dyDescent="0.25" r="172" customHeight="1" ht="18.75">
      <c r="A172" s="8">
        <v>9112032039</v>
      </c>
      <c r="B172" s="8">
        <v>206</v>
      </c>
      <c r="C172" s="8">
        <v>0</v>
      </c>
      <c r="D172" s="8">
        <f>+C172+B172</f>
      </c>
      <c r="E172" s="8">
        <v>31</v>
      </c>
      <c r="F172" s="8">
        <v>6</v>
      </c>
      <c r="G172" s="8">
        <v>2</v>
      </c>
      <c r="H172" s="8">
        <v>3</v>
      </c>
      <c r="I172" s="8">
        <v>28</v>
      </c>
      <c r="J172" s="8">
        <v>48</v>
      </c>
      <c r="K172" s="8">
        <v>6</v>
      </c>
      <c r="L172" s="8">
        <v>9</v>
      </c>
      <c r="M172" s="8">
        <v>25</v>
      </c>
      <c r="N172" s="8">
        <v>27</v>
      </c>
      <c r="O172" s="8">
        <v>4</v>
      </c>
      <c r="P172" s="8">
        <v>4</v>
      </c>
      <c r="Q172" s="8">
        <f>+B172/(B172+C172)</f>
      </c>
      <c r="R172" s="9">
        <f>+(SUM(I172:L172)/SUM(E172:P172))</f>
      </c>
      <c r="S172" s="9">
        <f>+(G172+H172+K172+L172+O172+P172)/SUM(E172:P172)</f>
      </c>
      <c r="T172" s="18">
        <f>+D172*(Q172*$Y$2+R172*$Y$3+S172*$Y$4)</f>
      </c>
      <c r="U172" s="18">
        <f>+T172/SUM($T$2:$T$247)</f>
      </c>
      <c r="V172" s="19">
        <f>+U172*$Y$10</f>
      </c>
      <c r="W172" s="4"/>
      <c r="X172" s="4"/>
      <c r="Y172" s="20"/>
    </row>
    <row x14ac:dyDescent="0.25" r="173" customHeight="1" ht="18.75">
      <c r="A173" s="8">
        <v>9112032053</v>
      </c>
      <c r="B173" s="8">
        <v>176</v>
      </c>
      <c r="C173" s="8">
        <v>0</v>
      </c>
      <c r="D173" s="8">
        <f>+C173+B173</f>
      </c>
      <c r="E173" s="8">
        <v>28</v>
      </c>
      <c r="F173" s="8">
        <v>8</v>
      </c>
      <c r="G173" s="8">
        <v>0</v>
      </c>
      <c r="H173" s="8">
        <v>3</v>
      </c>
      <c r="I173" s="8">
        <v>33</v>
      </c>
      <c r="J173" s="8">
        <v>23</v>
      </c>
      <c r="K173" s="8">
        <v>8</v>
      </c>
      <c r="L173" s="8">
        <v>8</v>
      </c>
      <c r="M173" s="8">
        <v>11</v>
      </c>
      <c r="N173" s="8">
        <v>18</v>
      </c>
      <c r="O173" s="8">
        <v>4</v>
      </c>
      <c r="P173" s="8">
        <v>3</v>
      </c>
      <c r="Q173" s="8">
        <f>+B173/(B173+C173)</f>
      </c>
      <c r="R173" s="9">
        <f>+(SUM(I173:L173)/SUM(E173:P173))</f>
      </c>
      <c r="S173" s="9">
        <f>+(G173+H173+K173+L173+O173+P173)/SUM(E173:P173)</f>
      </c>
      <c r="T173" s="18">
        <f>+D173*(Q173*$Y$2+R173*$Y$3+S173*$Y$4)</f>
      </c>
      <c r="U173" s="18">
        <f>+T173/SUM($T$2:$T$247)</f>
      </c>
      <c r="V173" s="19">
        <f>+U173*$Y$10</f>
      </c>
      <c r="W173" s="4"/>
      <c r="X173" s="4"/>
      <c r="Y173" s="20"/>
    </row>
    <row x14ac:dyDescent="0.25" r="174" customHeight="1" ht="18.75">
      <c r="A174" s="8">
        <v>9112032082</v>
      </c>
      <c r="B174" s="8">
        <v>84</v>
      </c>
      <c r="C174" s="8">
        <v>0</v>
      </c>
      <c r="D174" s="8">
        <f>+C174+B174</f>
      </c>
      <c r="E174" s="8">
        <v>21</v>
      </c>
      <c r="F174" s="8">
        <v>1</v>
      </c>
      <c r="G174" s="8">
        <v>1</v>
      </c>
      <c r="H174" s="8">
        <v>0</v>
      </c>
      <c r="I174" s="8">
        <v>19</v>
      </c>
      <c r="J174" s="8">
        <v>20</v>
      </c>
      <c r="K174" s="8">
        <v>0</v>
      </c>
      <c r="L174" s="8">
        <v>1</v>
      </c>
      <c r="M174" s="8">
        <v>12</v>
      </c>
      <c r="N174" s="8">
        <v>2</v>
      </c>
      <c r="O174" s="8">
        <v>0</v>
      </c>
      <c r="P174" s="8">
        <v>0</v>
      </c>
      <c r="Q174" s="8">
        <f>+B174/(B174+C174)</f>
      </c>
      <c r="R174" s="9">
        <f>+(SUM(I174:L174)/SUM(E174:P174))</f>
      </c>
      <c r="S174" s="9">
        <f>+(G174+H174+K174+L174+O174+P174)/SUM(E174:P174)</f>
      </c>
      <c r="T174" s="17">
        <f>+D174*(Q174*$Y$2+R174*$Y$3+S174*$Y$4)</f>
      </c>
      <c r="U174" s="18">
        <f>+T174/SUM($T$2:$T$247)</f>
      </c>
      <c r="V174" s="19">
        <f>+U174*$Y$10</f>
      </c>
      <c r="W174" s="4"/>
      <c r="X174" s="4"/>
      <c r="Y174" s="20"/>
    </row>
    <row x14ac:dyDescent="0.25" r="175" customHeight="1" ht="18.75">
      <c r="A175" s="8">
        <v>9112032095</v>
      </c>
      <c r="B175" s="8">
        <v>122</v>
      </c>
      <c r="C175" s="8">
        <v>0</v>
      </c>
      <c r="D175" s="8">
        <f>+C175+B175</f>
      </c>
      <c r="E175" s="8">
        <v>23</v>
      </c>
      <c r="F175" s="8">
        <v>7</v>
      </c>
      <c r="G175" s="8">
        <v>0</v>
      </c>
      <c r="H175" s="8">
        <v>1</v>
      </c>
      <c r="I175" s="8">
        <v>22</v>
      </c>
      <c r="J175" s="8">
        <v>34</v>
      </c>
      <c r="K175" s="8">
        <v>1</v>
      </c>
      <c r="L175" s="8">
        <v>3</v>
      </c>
      <c r="M175" s="8">
        <v>14</v>
      </c>
      <c r="N175" s="8">
        <v>9</v>
      </c>
      <c r="O175" s="8">
        <v>2</v>
      </c>
      <c r="P175" s="8">
        <v>2</v>
      </c>
      <c r="Q175" s="8">
        <f>+B175/(B175+C175)</f>
      </c>
      <c r="R175" s="9">
        <f>+(SUM(I175:L175)/SUM(E175:P175))</f>
      </c>
      <c r="S175" s="9">
        <f>+(G175+H175+K175+L175+O175+P175)/SUM(E175:P175)</f>
      </c>
      <c r="T175" s="18">
        <f>+D175*(Q175*$Y$2+R175*$Y$3+S175*$Y$4)</f>
      </c>
      <c r="U175" s="18">
        <f>+T175/SUM($T$2:$T$247)</f>
      </c>
      <c r="V175" s="19">
        <f>+U175*$Y$10</f>
      </c>
      <c r="W175" s="4"/>
      <c r="X175" s="4"/>
      <c r="Y175" s="20"/>
    </row>
    <row x14ac:dyDescent="0.25" r="176" customHeight="1" ht="18.75">
      <c r="A176" s="8">
        <v>9112032103</v>
      </c>
      <c r="B176" s="8">
        <v>46</v>
      </c>
      <c r="C176" s="8">
        <v>0</v>
      </c>
      <c r="D176" s="8">
        <f>+C176+B176</f>
      </c>
      <c r="E176" s="8">
        <v>6</v>
      </c>
      <c r="F176" s="8">
        <v>4</v>
      </c>
      <c r="G176" s="8">
        <v>0</v>
      </c>
      <c r="H176" s="8">
        <v>0</v>
      </c>
      <c r="I176" s="8">
        <v>10</v>
      </c>
      <c r="J176" s="8">
        <v>7</v>
      </c>
      <c r="K176" s="8">
        <v>0</v>
      </c>
      <c r="L176" s="8">
        <v>1</v>
      </c>
      <c r="M176" s="8">
        <v>6</v>
      </c>
      <c r="N176" s="8">
        <v>6</v>
      </c>
      <c r="O176" s="8">
        <v>0</v>
      </c>
      <c r="P176" s="8">
        <v>3</v>
      </c>
      <c r="Q176" s="8">
        <f>+B176/(B176+C176)</f>
      </c>
      <c r="R176" s="9">
        <f>+(SUM(I176:L176)/SUM(E176:P176))</f>
      </c>
      <c r="S176" s="9">
        <f>+(G176+H176+K176+L176+O176+P176)/SUM(E176:P176)</f>
      </c>
      <c r="T176" s="18">
        <f>+D176*(Q176*$Y$2+R176*$Y$3+S176*$Y$4)</f>
      </c>
      <c r="U176" s="18">
        <f>+T176/SUM($T$2:$T$247)</f>
      </c>
      <c r="V176" s="19">
        <f>+U176*$Y$10</f>
      </c>
      <c r="W176" s="4"/>
      <c r="X176" s="4"/>
      <c r="Y176" s="20"/>
    </row>
    <row x14ac:dyDescent="0.25" r="177" customHeight="1" ht="18.75">
      <c r="A177" s="8">
        <v>9112041001</v>
      </c>
      <c r="B177" s="8">
        <v>564</v>
      </c>
      <c r="C177" s="8">
        <v>0</v>
      </c>
      <c r="D177" s="8">
        <f>+C177+B177</f>
      </c>
      <c r="E177" s="8">
        <v>60</v>
      </c>
      <c r="F177" s="8">
        <v>67</v>
      </c>
      <c r="G177" s="8">
        <v>18</v>
      </c>
      <c r="H177" s="8">
        <v>9</v>
      </c>
      <c r="I177" s="8">
        <v>9</v>
      </c>
      <c r="J177" s="8">
        <v>93</v>
      </c>
      <c r="K177" s="8">
        <v>55</v>
      </c>
      <c r="L177" s="8">
        <v>54</v>
      </c>
      <c r="M177" s="8">
        <v>13</v>
      </c>
      <c r="N177" s="8">
        <v>73</v>
      </c>
      <c r="O177" s="8">
        <v>39</v>
      </c>
      <c r="P177" s="8">
        <v>39</v>
      </c>
      <c r="Q177" s="8">
        <f>+B177/(B177+C177)</f>
      </c>
      <c r="R177" s="9">
        <f>+(SUM(I177:L177)/SUM(E177:P177))</f>
      </c>
      <c r="S177" s="9">
        <f>+(G177+H177+K177+L177+O177+P177)/SUM(E177:P177)</f>
      </c>
      <c r="T177" s="18">
        <f>+D177*(Q177*$Y$2+R177*$Y$3+S177*$Y$4)</f>
      </c>
      <c r="U177" s="18">
        <f>+T177/SUM($T$2:$T$247)</f>
      </c>
      <c r="V177" s="19">
        <f>+U177*$Y$10</f>
      </c>
      <c r="W177" s="4"/>
      <c r="X177" s="4"/>
      <c r="Y177" s="20"/>
    </row>
    <row x14ac:dyDescent="0.25" r="178" customHeight="1" ht="18.75">
      <c r="A178" s="8">
        <v>9112041002</v>
      </c>
      <c r="B178" s="8">
        <v>944</v>
      </c>
      <c r="C178" s="8">
        <v>108</v>
      </c>
      <c r="D178" s="8">
        <f>+C178+B178</f>
      </c>
      <c r="E178" s="8">
        <v>190</v>
      </c>
      <c r="F178" s="8">
        <v>116</v>
      </c>
      <c r="G178" s="8">
        <v>13</v>
      </c>
      <c r="H178" s="8">
        <v>16</v>
      </c>
      <c r="I178" s="8">
        <v>52</v>
      </c>
      <c r="J178" s="8">
        <v>216</v>
      </c>
      <c r="K178" s="8">
        <v>20</v>
      </c>
      <c r="L178" s="8">
        <v>45</v>
      </c>
      <c r="M178" s="8">
        <v>63</v>
      </c>
      <c r="N178" s="8">
        <v>196</v>
      </c>
      <c r="O178" s="8">
        <v>15</v>
      </c>
      <c r="P178" s="8">
        <v>47</v>
      </c>
      <c r="Q178" s="9">
        <f>+B178/(B178+C178)</f>
      </c>
      <c r="R178" s="9">
        <f>+(SUM(I178:L178)/SUM(E178:P178))</f>
      </c>
      <c r="S178" s="9">
        <f>+(G178+H178+K178+L178+O178+P178)/SUM(E178:P178)</f>
      </c>
      <c r="T178" s="18">
        <f>+D178*(Q178*$Y$2+R178*$Y$3+S178*$Y$4)</f>
      </c>
      <c r="U178" s="18">
        <f>+T178/SUM($T$2:$T$247)</f>
      </c>
      <c r="V178" s="19">
        <f>+U178*$Y$10</f>
      </c>
      <c r="W178" s="4"/>
      <c r="X178" s="4"/>
      <c r="Y178" s="20"/>
    </row>
    <row x14ac:dyDescent="0.25" r="179" customHeight="1" ht="18.75">
      <c r="A179" s="8">
        <v>9112041003</v>
      </c>
      <c r="B179" s="8">
        <v>788</v>
      </c>
      <c r="C179" s="8">
        <v>0</v>
      </c>
      <c r="D179" s="8">
        <f>+C179+B179</f>
      </c>
      <c r="E179" s="8">
        <v>154</v>
      </c>
      <c r="F179" s="8">
        <v>58</v>
      </c>
      <c r="G179" s="8">
        <v>4</v>
      </c>
      <c r="H179" s="8">
        <v>6</v>
      </c>
      <c r="I179" s="8">
        <v>81</v>
      </c>
      <c r="J179" s="8">
        <v>172</v>
      </c>
      <c r="K179" s="8">
        <v>6</v>
      </c>
      <c r="L179" s="8">
        <v>18</v>
      </c>
      <c r="M179" s="8">
        <v>76</v>
      </c>
      <c r="N179" s="8">
        <v>99</v>
      </c>
      <c r="O179" s="8">
        <v>5</v>
      </c>
      <c r="P179" s="8">
        <v>13</v>
      </c>
      <c r="Q179" s="8">
        <f>+B179/(B179+C179)</f>
      </c>
      <c r="R179" s="9">
        <f>+(SUM(I179:L179)/SUM(E179:P179))</f>
      </c>
      <c r="S179" s="9">
        <f>+(G179+H179+K179+L179+O179+P179)/SUM(E179:P179)</f>
      </c>
      <c r="T179" s="18">
        <f>+D179*(Q179*$Y$2+R179*$Y$3+S179*$Y$4)</f>
      </c>
      <c r="U179" s="18">
        <f>+T179/SUM($T$2:$T$247)</f>
      </c>
      <c r="V179" s="19">
        <f>+U179*$Y$10</f>
      </c>
      <c r="W179" s="4"/>
      <c r="X179" s="4"/>
      <c r="Y179" s="20"/>
    </row>
    <row x14ac:dyDescent="0.25" r="180" customHeight="1" ht="18.75">
      <c r="A180" s="8">
        <v>9112041004</v>
      </c>
      <c r="B180" s="8">
        <v>585</v>
      </c>
      <c r="C180" s="8">
        <v>56</v>
      </c>
      <c r="D180" s="8">
        <f>+C180+B180</f>
      </c>
      <c r="E180" s="8">
        <v>124</v>
      </c>
      <c r="F180" s="8">
        <v>63</v>
      </c>
      <c r="G180" s="8">
        <v>8</v>
      </c>
      <c r="H180" s="8">
        <v>7</v>
      </c>
      <c r="I180" s="8">
        <v>32</v>
      </c>
      <c r="J180" s="8">
        <v>112</v>
      </c>
      <c r="K180" s="8">
        <v>18</v>
      </c>
      <c r="L180" s="8">
        <v>27</v>
      </c>
      <c r="M180" s="8">
        <v>52</v>
      </c>
      <c r="N180" s="8">
        <v>86</v>
      </c>
      <c r="O180" s="8">
        <v>21</v>
      </c>
      <c r="P180" s="8">
        <v>25</v>
      </c>
      <c r="Q180" s="9">
        <f>+B180/(B180+C180)</f>
      </c>
      <c r="R180" s="9">
        <f>+(SUM(I180:L180)/SUM(E180:P180))</f>
      </c>
      <c r="S180" s="9">
        <f>+(G180+H180+K180+L180+O180+P180)/SUM(E180:P180)</f>
      </c>
      <c r="T180" s="18">
        <f>+D180*(Q180*$Y$2+R180*$Y$3+S180*$Y$4)</f>
      </c>
      <c r="U180" s="18">
        <f>+T180/SUM($T$2:$T$247)</f>
      </c>
      <c r="V180" s="19">
        <f>+U180*$Y$10</f>
      </c>
      <c r="W180" s="4"/>
      <c r="X180" s="4"/>
      <c r="Y180" s="20"/>
    </row>
    <row x14ac:dyDescent="0.25" r="181" customHeight="1" ht="18.75">
      <c r="A181" s="8">
        <v>9112041005</v>
      </c>
      <c r="B181" s="8">
        <v>677</v>
      </c>
      <c r="C181" s="8">
        <v>3</v>
      </c>
      <c r="D181" s="8">
        <f>+C181+B181</f>
      </c>
      <c r="E181" s="8">
        <v>157</v>
      </c>
      <c r="F181" s="8">
        <v>70</v>
      </c>
      <c r="G181" s="8">
        <v>7</v>
      </c>
      <c r="H181" s="8">
        <v>11</v>
      </c>
      <c r="I181" s="8">
        <v>41</v>
      </c>
      <c r="J181" s="8">
        <v>129</v>
      </c>
      <c r="K181" s="8">
        <v>13</v>
      </c>
      <c r="L181" s="8">
        <v>24</v>
      </c>
      <c r="M181" s="8">
        <v>37</v>
      </c>
      <c r="N181" s="8">
        <v>99</v>
      </c>
      <c r="O181" s="8">
        <v>14</v>
      </c>
      <c r="P181" s="8">
        <v>24</v>
      </c>
      <c r="Q181" s="9">
        <f>+B181/(B181+C181)</f>
      </c>
      <c r="R181" s="9">
        <f>+(SUM(I181:L181)/SUM(E181:P181))</f>
      </c>
      <c r="S181" s="9">
        <f>+(G181+H181+K181+L181+O181+P181)/SUM(E181:P181)</f>
      </c>
      <c r="T181" s="18">
        <f>+D181*(Q181*$Y$2+R181*$Y$3+S181*$Y$4)</f>
      </c>
      <c r="U181" s="18">
        <f>+T181/SUM($T$2:$T$247)</f>
      </c>
      <c r="V181" s="19">
        <f>+U181*$Y$10</f>
      </c>
      <c r="W181" s="4"/>
      <c r="X181" s="4"/>
      <c r="Y181" s="20"/>
    </row>
    <row x14ac:dyDescent="0.25" r="182" customHeight="1" ht="18.75">
      <c r="A182" s="8">
        <v>9112041006</v>
      </c>
      <c r="B182" s="8">
        <v>198</v>
      </c>
      <c r="C182" s="8">
        <v>0</v>
      </c>
      <c r="D182" s="8">
        <f>+C182+B182</f>
      </c>
      <c r="E182" s="8">
        <v>35</v>
      </c>
      <c r="F182" s="8">
        <v>10</v>
      </c>
      <c r="G182" s="8">
        <v>0</v>
      </c>
      <c r="H182" s="8">
        <v>2</v>
      </c>
      <c r="I182" s="8">
        <v>27</v>
      </c>
      <c r="J182" s="8">
        <v>48</v>
      </c>
      <c r="K182" s="8">
        <v>1</v>
      </c>
      <c r="L182" s="8">
        <v>3</v>
      </c>
      <c r="M182" s="8">
        <v>22</v>
      </c>
      <c r="N182" s="8">
        <v>26</v>
      </c>
      <c r="O182" s="8">
        <v>3</v>
      </c>
      <c r="P182" s="8">
        <v>3</v>
      </c>
      <c r="Q182" s="8">
        <f>+B182/(B182+C182)</f>
      </c>
      <c r="R182" s="9">
        <f>+(SUM(I182:L182)/SUM(E182:P182))</f>
      </c>
      <c r="S182" s="9">
        <f>+(G182+H182+K182+L182+O182+P182)/SUM(E182:P182)</f>
      </c>
      <c r="T182" s="18">
        <f>+D182*(Q182*$Y$2+R182*$Y$3+S182*$Y$4)</f>
      </c>
      <c r="U182" s="18">
        <f>+T182/SUM($T$2:$T$247)</f>
      </c>
      <c r="V182" s="19">
        <f>+U182*$Y$10</f>
      </c>
      <c r="W182" s="4"/>
      <c r="X182" s="4"/>
      <c r="Y182" s="20"/>
    </row>
    <row x14ac:dyDescent="0.25" r="183" customHeight="1" ht="18.75">
      <c r="A183" s="8">
        <v>9112042040</v>
      </c>
      <c r="B183" s="8">
        <v>41</v>
      </c>
      <c r="C183" s="8">
        <v>0</v>
      </c>
      <c r="D183" s="8">
        <f>+C183+B183</f>
      </c>
      <c r="E183" s="8">
        <v>6</v>
      </c>
      <c r="F183" s="8">
        <v>4</v>
      </c>
      <c r="G183" s="8">
        <v>0</v>
      </c>
      <c r="H183" s="8">
        <v>0</v>
      </c>
      <c r="I183" s="8">
        <v>3</v>
      </c>
      <c r="J183" s="8">
        <v>8</v>
      </c>
      <c r="K183" s="8">
        <v>2</v>
      </c>
      <c r="L183" s="8">
        <v>1</v>
      </c>
      <c r="M183" s="8">
        <v>4</v>
      </c>
      <c r="N183" s="8">
        <v>8</v>
      </c>
      <c r="O183" s="8">
        <v>1</v>
      </c>
      <c r="P183" s="8">
        <v>0</v>
      </c>
      <c r="Q183" s="8">
        <f>+B183/(B183+C183)</f>
      </c>
      <c r="R183" s="9">
        <f>+(SUM(I183:L183)/SUM(E183:P183))</f>
      </c>
      <c r="S183" s="9">
        <f>+(G183+H183+K183+L183+O183+P183)/SUM(E183:P183)</f>
      </c>
      <c r="T183" s="18">
        <f>+D183*(Q183*$Y$2+R183*$Y$3+S183*$Y$4)</f>
      </c>
      <c r="U183" s="18">
        <f>+T183/SUM($T$2:$T$247)</f>
      </c>
      <c r="V183" s="19">
        <f>+U183*$Y$10</f>
      </c>
      <c r="W183" s="4"/>
      <c r="X183" s="4"/>
      <c r="Y183" s="20"/>
    </row>
    <row x14ac:dyDescent="0.25" r="184" customHeight="1" ht="18.75">
      <c r="A184" s="8">
        <v>9112042066</v>
      </c>
      <c r="B184" s="8">
        <v>14</v>
      </c>
      <c r="C184" s="8">
        <v>0</v>
      </c>
      <c r="D184" s="8">
        <f>+C184+B184</f>
      </c>
      <c r="E184" s="8">
        <v>5</v>
      </c>
      <c r="F184" s="8">
        <v>0</v>
      </c>
      <c r="G184" s="8">
        <v>0</v>
      </c>
      <c r="H184" s="8">
        <v>0</v>
      </c>
      <c r="I184" s="8">
        <v>5</v>
      </c>
      <c r="J184" s="8">
        <v>3</v>
      </c>
      <c r="K184" s="8">
        <v>0</v>
      </c>
      <c r="L184" s="8">
        <v>0</v>
      </c>
      <c r="M184" s="8">
        <v>1</v>
      </c>
      <c r="N184" s="8">
        <v>0</v>
      </c>
      <c r="O184" s="8">
        <v>0</v>
      </c>
      <c r="P184" s="8">
        <v>0</v>
      </c>
      <c r="Q184" s="8">
        <f>+B184/(B184+C184)</f>
      </c>
      <c r="R184" s="9">
        <f>+(SUM(I184:L184)/SUM(E184:P184))</f>
      </c>
      <c r="S184" s="8">
        <f>+(G184+H184+K184+L184+O184+P184)/SUM(E184:P184)</f>
      </c>
      <c r="T184" s="17">
        <f>+D184*(Q184*$Y$2+R184*$Y$3+S184*$Y$4)</f>
      </c>
      <c r="U184" s="18">
        <f>+T184/SUM($T$2:$T$247)</f>
      </c>
      <c r="V184" s="19">
        <f>+U184*$Y$10</f>
      </c>
      <c r="W184" s="4"/>
      <c r="X184" s="4"/>
      <c r="Y184" s="20"/>
    </row>
    <row x14ac:dyDescent="0.25" r="185" customHeight="1" ht="18.75">
      <c r="A185" s="8">
        <v>9112042108</v>
      </c>
      <c r="B185" s="8">
        <v>23</v>
      </c>
      <c r="C185" s="8">
        <v>0</v>
      </c>
      <c r="D185" s="8">
        <f>+C185+B185</f>
      </c>
      <c r="E185" s="8">
        <v>3</v>
      </c>
      <c r="F185" s="8">
        <v>1</v>
      </c>
      <c r="G185" s="8">
        <v>1</v>
      </c>
      <c r="H185" s="8">
        <v>0</v>
      </c>
      <c r="I185" s="8">
        <v>6</v>
      </c>
      <c r="J185" s="8">
        <v>2</v>
      </c>
      <c r="K185" s="8">
        <v>0</v>
      </c>
      <c r="L185" s="8">
        <v>1</v>
      </c>
      <c r="M185" s="8">
        <v>0</v>
      </c>
      <c r="N185" s="8">
        <v>4</v>
      </c>
      <c r="O185" s="8">
        <v>4</v>
      </c>
      <c r="P185" s="8">
        <v>0</v>
      </c>
      <c r="Q185" s="8">
        <f>+B185/(B185+C185)</f>
      </c>
      <c r="R185" s="9">
        <f>+(SUM(I185:L185)/SUM(E185:P185))</f>
      </c>
      <c r="S185" s="9">
        <f>+(G185+H185+K185+L185+O185+P185)/SUM(E185:P185)</f>
      </c>
      <c r="T185" s="18">
        <f>+D185*(Q185*$Y$2+R185*$Y$3+S185*$Y$4)</f>
      </c>
      <c r="U185" s="18">
        <f>+T185/SUM($T$2:$T$247)</f>
      </c>
      <c r="V185" s="19">
        <f>+U185*$Y$10</f>
      </c>
      <c r="W185" s="4"/>
      <c r="X185" s="4"/>
      <c r="Y185" s="20"/>
    </row>
    <row x14ac:dyDescent="0.25" r="186" customHeight="1" ht="18.75">
      <c r="A186" s="8">
        <v>9112051001</v>
      </c>
      <c r="B186" s="8">
        <v>1349</v>
      </c>
      <c r="C186" s="8">
        <v>209</v>
      </c>
      <c r="D186" s="8">
        <f>+C186+B186</f>
      </c>
      <c r="E186" s="8">
        <v>193</v>
      </c>
      <c r="F186" s="8">
        <v>110</v>
      </c>
      <c r="G186" s="8">
        <v>15</v>
      </c>
      <c r="H186" s="8">
        <v>12</v>
      </c>
      <c r="I186" s="8">
        <v>160</v>
      </c>
      <c r="J186" s="8">
        <v>346</v>
      </c>
      <c r="K186" s="8">
        <v>34</v>
      </c>
      <c r="L186" s="8">
        <v>80</v>
      </c>
      <c r="M186" s="8">
        <v>112</v>
      </c>
      <c r="N186" s="8">
        <v>261</v>
      </c>
      <c r="O186" s="8">
        <v>35</v>
      </c>
      <c r="P186" s="8">
        <v>73</v>
      </c>
      <c r="Q186" s="9">
        <f>+B186/(B186+C186)</f>
      </c>
      <c r="R186" s="9">
        <f>+(SUM(I186:L186)/SUM(E186:P186))</f>
      </c>
      <c r="S186" s="9">
        <f>+(G186+H186+K186+L186+O186+P186)/SUM(E186:P186)</f>
      </c>
      <c r="T186" s="18">
        <f>+D186*(Q186*$Y$2+R186*$Y$3+S186*$Y$4)</f>
      </c>
      <c r="U186" s="18">
        <f>+T186/SUM($T$2:$T$247)</f>
      </c>
      <c r="V186" s="19">
        <f>+U186*$Y$10</f>
      </c>
      <c r="W186" s="4"/>
      <c r="X186" s="4"/>
      <c r="Y186" s="20"/>
    </row>
    <row x14ac:dyDescent="0.25" r="187" customHeight="1" ht="18.75">
      <c r="A187" s="8">
        <v>9112051002</v>
      </c>
      <c r="B187" s="8">
        <v>948</v>
      </c>
      <c r="C187" s="8">
        <v>1</v>
      </c>
      <c r="D187" s="8">
        <f>+C187+B187</f>
      </c>
      <c r="E187" s="8">
        <v>170</v>
      </c>
      <c r="F187" s="8">
        <v>82</v>
      </c>
      <c r="G187" s="8">
        <v>6</v>
      </c>
      <c r="H187" s="8">
        <v>13</v>
      </c>
      <c r="I187" s="8">
        <v>100</v>
      </c>
      <c r="J187" s="8">
        <v>223</v>
      </c>
      <c r="K187" s="8">
        <v>9</v>
      </c>
      <c r="L187" s="8">
        <v>29</v>
      </c>
      <c r="M187" s="8">
        <v>89</v>
      </c>
      <c r="N187" s="8">
        <v>130</v>
      </c>
      <c r="O187" s="8">
        <v>9</v>
      </c>
      <c r="P187" s="8">
        <v>32</v>
      </c>
      <c r="Q187" s="9">
        <f>+B187/(B187+C187)</f>
      </c>
      <c r="R187" s="9">
        <f>+(SUM(I187:L187)/SUM(E187:P187))</f>
      </c>
      <c r="S187" s="9">
        <f>+(G187+H187+K187+L187+O187+P187)/SUM(E187:P187)</f>
      </c>
      <c r="T187" s="18">
        <f>+D187*(Q187*$Y$2+R187*$Y$3+S187*$Y$4)</f>
      </c>
      <c r="U187" s="18">
        <f>+T187/SUM($T$2:$T$247)</f>
      </c>
      <c r="V187" s="19">
        <f>+U187*$Y$10</f>
      </c>
      <c r="W187" s="4"/>
      <c r="X187" s="4"/>
      <c r="Y187" s="20"/>
    </row>
    <row x14ac:dyDescent="0.25" r="188" customHeight="1" ht="18.75">
      <c r="A188" s="8">
        <v>9112051003</v>
      </c>
      <c r="B188" s="8">
        <v>452</v>
      </c>
      <c r="C188" s="8">
        <v>577</v>
      </c>
      <c r="D188" s="8">
        <f>+C188+B188</f>
      </c>
      <c r="E188" s="8">
        <v>114</v>
      </c>
      <c r="F188" s="8">
        <v>59</v>
      </c>
      <c r="G188" s="8">
        <v>3</v>
      </c>
      <c r="H188" s="8">
        <v>6</v>
      </c>
      <c r="I188" s="8">
        <v>87</v>
      </c>
      <c r="J188" s="8">
        <v>262</v>
      </c>
      <c r="K188" s="8">
        <v>17</v>
      </c>
      <c r="L188" s="8">
        <v>54</v>
      </c>
      <c r="M188" s="8">
        <v>89</v>
      </c>
      <c r="N188" s="8">
        <v>187</v>
      </c>
      <c r="O188" s="8">
        <v>21</v>
      </c>
      <c r="P188" s="8">
        <v>44</v>
      </c>
      <c r="Q188" s="9">
        <f>+B188/(B188+C188)</f>
      </c>
      <c r="R188" s="9">
        <f>+(SUM(I188:L188)/SUM(E188:P188))</f>
      </c>
      <c r="S188" s="9">
        <f>+(G188+H188+K188+L188+O188+P188)/SUM(E188:P188)</f>
      </c>
      <c r="T188" s="18">
        <f>+D188*(Q188*$Y$2+R188*$Y$3+S188*$Y$4)</f>
      </c>
      <c r="U188" s="18">
        <f>+T188/SUM($T$2:$T$247)</f>
      </c>
      <c r="V188" s="19">
        <f>+U188*$Y$10</f>
      </c>
      <c r="W188" s="4"/>
      <c r="X188" s="4"/>
      <c r="Y188" s="20"/>
    </row>
    <row x14ac:dyDescent="0.25" r="189" customHeight="1" ht="18.75">
      <c r="A189" s="8">
        <v>9112051004</v>
      </c>
      <c r="B189" s="8">
        <v>1611</v>
      </c>
      <c r="C189" s="8">
        <v>194</v>
      </c>
      <c r="D189" s="8">
        <f>+C189+B189</f>
      </c>
      <c r="E189" s="8">
        <v>215</v>
      </c>
      <c r="F189" s="8">
        <v>89</v>
      </c>
      <c r="G189" s="8">
        <v>1</v>
      </c>
      <c r="H189" s="8">
        <v>13</v>
      </c>
      <c r="I189" s="8">
        <v>204</v>
      </c>
      <c r="J189" s="8">
        <v>449</v>
      </c>
      <c r="K189" s="8">
        <v>50</v>
      </c>
      <c r="L189" s="8">
        <v>85</v>
      </c>
      <c r="M189" s="8">
        <v>192</v>
      </c>
      <c r="N189" s="8">
        <v>298</v>
      </c>
      <c r="O189" s="8">
        <v>59</v>
      </c>
      <c r="P189" s="8">
        <v>68</v>
      </c>
      <c r="Q189" s="9">
        <f>+B189/(B189+C189)</f>
      </c>
      <c r="R189" s="9">
        <f>+(SUM(I189:L189)/SUM(E189:P189))</f>
      </c>
      <c r="S189" s="9">
        <f>+(G189+H189+K189+L189+O189+P189)/SUM(E189:P189)</f>
      </c>
      <c r="T189" s="18">
        <f>+D189*(Q189*$Y$2+R189*$Y$3+S189*$Y$4)</f>
      </c>
      <c r="U189" s="18">
        <f>+T189/SUM($T$2:$T$247)</f>
      </c>
      <c r="V189" s="19">
        <f>+U189*$Y$10</f>
      </c>
      <c r="W189" s="4"/>
      <c r="X189" s="4"/>
      <c r="Y189" s="20"/>
    </row>
    <row x14ac:dyDescent="0.25" r="190" customHeight="1" ht="18.75">
      <c r="A190" s="8">
        <v>9112051005</v>
      </c>
      <c r="B190" s="8">
        <v>647</v>
      </c>
      <c r="C190" s="8">
        <v>0</v>
      </c>
      <c r="D190" s="8">
        <f>+C190+B190</f>
      </c>
      <c r="E190" s="8">
        <v>14</v>
      </c>
      <c r="F190" s="8">
        <v>30</v>
      </c>
      <c r="G190" s="8">
        <v>14</v>
      </c>
      <c r="H190" s="8">
        <v>11</v>
      </c>
      <c r="I190" s="8">
        <v>17</v>
      </c>
      <c r="J190" s="8">
        <v>203</v>
      </c>
      <c r="K190" s="8">
        <v>58</v>
      </c>
      <c r="L190" s="8">
        <v>84</v>
      </c>
      <c r="M190" s="8">
        <v>16</v>
      </c>
      <c r="N190" s="8">
        <v>83</v>
      </c>
      <c r="O190" s="8">
        <v>32</v>
      </c>
      <c r="P190" s="8">
        <v>43</v>
      </c>
      <c r="Q190" s="8">
        <f>+B190/(B190+C190)</f>
      </c>
      <c r="R190" s="9">
        <f>+(SUM(I190:L190)/SUM(E190:P190))</f>
      </c>
      <c r="S190" s="9">
        <f>+(G190+H190+K190+L190+O190+P190)/SUM(E190:P190)</f>
      </c>
      <c r="T190" s="18">
        <f>+D190*(Q190*$Y$2+R190*$Y$3+S190*$Y$4)</f>
      </c>
      <c r="U190" s="18">
        <f>+T190/SUM($T$2:$T$247)</f>
      </c>
      <c r="V190" s="19">
        <f>+U190*$Y$10</f>
      </c>
      <c r="W190" s="4"/>
      <c r="X190" s="4"/>
      <c r="Y190" s="20"/>
    </row>
    <row x14ac:dyDescent="0.25" r="191" customHeight="1" ht="18.75">
      <c r="A191" s="8">
        <v>9112051006</v>
      </c>
      <c r="B191" s="8">
        <v>1476</v>
      </c>
      <c r="C191" s="8">
        <v>1</v>
      </c>
      <c r="D191" s="8">
        <f>+C191+B191</f>
      </c>
      <c r="E191" s="8">
        <v>46</v>
      </c>
      <c r="F191" s="8">
        <v>51</v>
      </c>
      <c r="G191" s="8">
        <v>13</v>
      </c>
      <c r="H191" s="8">
        <v>15</v>
      </c>
      <c r="I191" s="8">
        <v>98</v>
      </c>
      <c r="J191" s="8">
        <v>544</v>
      </c>
      <c r="K191" s="8">
        <v>63</v>
      </c>
      <c r="L191" s="8">
        <v>138</v>
      </c>
      <c r="M191" s="8">
        <v>61</v>
      </c>
      <c r="N191" s="8">
        <v>263</v>
      </c>
      <c r="O191" s="8">
        <v>35</v>
      </c>
      <c r="P191" s="8">
        <v>63</v>
      </c>
      <c r="Q191" s="9">
        <f>+B191/(B191+C191)</f>
      </c>
      <c r="R191" s="9">
        <f>+(SUM(I191:L191)/SUM(E191:P191))</f>
      </c>
      <c r="S191" s="9">
        <f>+(G191+H191+K191+L191+O191+P191)/SUM(E191:P191)</f>
      </c>
      <c r="T191" s="18">
        <f>+D191*(Q191*$Y$2+R191*$Y$3+S191*$Y$4)</f>
      </c>
      <c r="U191" s="18">
        <f>+T191/SUM($T$2:$T$247)</f>
      </c>
      <c r="V191" s="19">
        <f>+U191*$Y$10</f>
      </c>
      <c r="W191" s="4"/>
      <c r="X191" s="4"/>
      <c r="Y191" s="20"/>
    </row>
    <row x14ac:dyDescent="0.25" r="192" customHeight="1" ht="18.75">
      <c r="A192" s="8">
        <v>9112051007</v>
      </c>
      <c r="B192" s="8">
        <v>446</v>
      </c>
      <c r="C192" s="8">
        <v>345</v>
      </c>
      <c r="D192" s="8">
        <f>+C192+B192</f>
      </c>
      <c r="E192" s="8">
        <v>36</v>
      </c>
      <c r="F192" s="8">
        <v>47</v>
      </c>
      <c r="G192" s="8">
        <v>9</v>
      </c>
      <c r="H192" s="8">
        <v>11</v>
      </c>
      <c r="I192" s="8">
        <v>32</v>
      </c>
      <c r="J192" s="8">
        <v>231</v>
      </c>
      <c r="K192" s="8">
        <v>19</v>
      </c>
      <c r="L192" s="8">
        <v>58</v>
      </c>
      <c r="M192" s="8">
        <v>32</v>
      </c>
      <c r="N192" s="8">
        <v>171</v>
      </c>
      <c r="O192" s="8">
        <v>20</v>
      </c>
      <c r="P192" s="8">
        <v>50</v>
      </c>
      <c r="Q192" s="9">
        <f>+B192/(B192+C192)</f>
      </c>
      <c r="R192" s="9">
        <f>+(SUM(I192:L192)/SUM(E192:P192))</f>
      </c>
      <c r="S192" s="9">
        <f>+(G192+H192+K192+L192+O192+P192)/SUM(E192:P192)</f>
      </c>
      <c r="T192" s="18">
        <f>+D192*(Q192*$Y$2+R192*$Y$3+S192*$Y$4)</f>
      </c>
      <c r="U192" s="18">
        <f>+T192/SUM($T$2:$T$247)</f>
      </c>
      <c r="V192" s="19">
        <f>+U192*$Y$10</f>
      </c>
      <c r="W192" s="4"/>
      <c r="X192" s="4"/>
      <c r="Y192" s="20"/>
    </row>
    <row x14ac:dyDescent="0.25" r="193" customHeight="1" ht="18.75">
      <c r="A193" s="8">
        <v>9112052038</v>
      </c>
      <c r="B193" s="8">
        <v>66</v>
      </c>
      <c r="C193" s="8">
        <v>0</v>
      </c>
      <c r="D193" s="8">
        <f>+C193+B193</f>
      </c>
      <c r="E193" s="8">
        <v>10</v>
      </c>
      <c r="F193" s="8">
        <v>5</v>
      </c>
      <c r="G193" s="8">
        <v>0</v>
      </c>
      <c r="H193" s="8">
        <v>1</v>
      </c>
      <c r="I193" s="8">
        <v>5</v>
      </c>
      <c r="J193" s="8">
        <v>18</v>
      </c>
      <c r="K193" s="8">
        <v>0</v>
      </c>
      <c r="L193" s="8">
        <v>0</v>
      </c>
      <c r="M193" s="8">
        <v>6</v>
      </c>
      <c r="N193" s="8">
        <v>8</v>
      </c>
      <c r="O193" s="8">
        <v>1</v>
      </c>
      <c r="P193" s="8">
        <v>1</v>
      </c>
      <c r="Q193" s="8">
        <f>+B193/(B193+C193)</f>
      </c>
      <c r="R193" s="9">
        <f>+(SUM(I193:L193)/SUM(E193:P193))</f>
      </c>
      <c r="S193" s="9">
        <f>+(G193+H193+K193+L193+O193+P193)/SUM(E193:P193)</f>
      </c>
      <c r="T193" s="18">
        <f>+D193*(Q193*$Y$2+R193*$Y$3+S193*$Y$4)</f>
      </c>
      <c r="U193" s="18">
        <f>+T193/SUM($T$2:$T$247)</f>
      </c>
      <c r="V193" s="19">
        <f>+U193*$Y$10</f>
      </c>
      <c r="W193" s="4"/>
      <c r="X193" s="4"/>
      <c r="Y193" s="20"/>
    </row>
    <row x14ac:dyDescent="0.25" r="194" customHeight="1" ht="18.75">
      <c r="A194" s="8">
        <v>9112052090</v>
      </c>
      <c r="B194" s="8">
        <v>31</v>
      </c>
      <c r="C194" s="8">
        <v>0</v>
      </c>
      <c r="D194" s="8">
        <f>+C194+B194</f>
      </c>
      <c r="E194" s="8">
        <v>7</v>
      </c>
      <c r="F194" s="8">
        <v>1</v>
      </c>
      <c r="G194" s="8">
        <v>1</v>
      </c>
      <c r="H194" s="8">
        <v>0</v>
      </c>
      <c r="I194" s="8">
        <v>3</v>
      </c>
      <c r="J194" s="8">
        <v>5</v>
      </c>
      <c r="K194" s="8">
        <v>0</v>
      </c>
      <c r="L194" s="8">
        <v>1</v>
      </c>
      <c r="M194" s="8">
        <v>5</v>
      </c>
      <c r="N194" s="8">
        <v>4</v>
      </c>
      <c r="O194" s="8">
        <v>1</v>
      </c>
      <c r="P194" s="8">
        <v>1</v>
      </c>
      <c r="Q194" s="8">
        <f>+B194/(B194+C194)</f>
      </c>
      <c r="R194" s="9">
        <f>+(SUM(I194:L194)/SUM(E194:P194))</f>
      </c>
      <c r="S194" s="9">
        <f>+(G194+H194+K194+L194+O194+P194)/SUM(E194:P194)</f>
      </c>
      <c r="T194" s="18">
        <f>+D194*(Q194*$Y$2+R194*$Y$3+S194*$Y$4)</f>
      </c>
      <c r="U194" s="18">
        <f>+T194/SUM($T$2:$T$247)</f>
      </c>
      <c r="V194" s="19">
        <f>+U194*$Y$10</f>
      </c>
      <c r="W194" s="4"/>
      <c r="X194" s="4"/>
      <c r="Y194" s="20"/>
    </row>
    <row x14ac:dyDescent="0.25" r="195" customHeight="1" ht="18.75">
      <c r="A195" s="8">
        <v>9112061001</v>
      </c>
      <c r="B195" s="8">
        <v>2350</v>
      </c>
      <c r="C195" s="8">
        <v>212</v>
      </c>
      <c r="D195" s="8">
        <f>+C195+B195</f>
      </c>
      <c r="E195" s="8">
        <v>110</v>
      </c>
      <c r="F195" s="8">
        <v>51</v>
      </c>
      <c r="G195" s="8">
        <v>13</v>
      </c>
      <c r="H195" s="8">
        <v>16</v>
      </c>
      <c r="I195" s="8">
        <v>214</v>
      </c>
      <c r="J195" s="8">
        <v>804</v>
      </c>
      <c r="K195" s="8">
        <v>105</v>
      </c>
      <c r="L195" s="8">
        <v>201</v>
      </c>
      <c r="M195" s="8">
        <v>108</v>
      </c>
      <c r="N195" s="8">
        <v>279</v>
      </c>
      <c r="O195" s="8">
        <v>92</v>
      </c>
      <c r="P195" s="8">
        <v>117</v>
      </c>
      <c r="Q195" s="9">
        <f>+B195/(B195+C195)</f>
      </c>
      <c r="R195" s="9">
        <f>+(SUM(I195:L195)/SUM(E195:P195))</f>
      </c>
      <c r="S195" s="9">
        <f>+(G195+H195+K195+L195+O195+P195)/SUM(E195:P195)</f>
      </c>
      <c r="T195" s="18">
        <f>+D195*(Q195*$Y$2+R195*$Y$3+S195*$Y$4)</f>
      </c>
      <c r="U195" s="18">
        <f>+T195/SUM($T$2:$T$247)</f>
      </c>
      <c r="V195" s="19">
        <f>+U195*$Y$10</f>
      </c>
      <c r="W195" s="4"/>
      <c r="X195" s="4"/>
      <c r="Y195" s="20"/>
    </row>
    <row x14ac:dyDescent="0.25" r="196" customHeight="1" ht="18.75">
      <c r="A196" s="8">
        <v>9112062001</v>
      </c>
      <c r="B196" s="8">
        <v>111</v>
      </c>
      <c r="C196" s="8">
        <v>0</v>
      </c>
      <c r="D196" s="8">
        <f>+C196+B196</f>
      </c>
      <c r="E196" s="8">
        <v>16</v>
      </c>
      <c r="F196" s="8">
        <v>6</v>
      </c>
      <c r="G196" s="8">
        <v>1</v>
      </c>
      <c r="H196" s="8">
        <v>0</v>
      </c>
      <c r="I196" s="8">
        <v>29</v>
      </c>
      <c r="J196" s="8">
        <v>23</v>
      </c>
      <c r="K196" s="8">
        <v>2</v>
      </c>
      <c r="L196" s="8">
        <v>0</v>
      </c>
      <c r="M196" s="8">
        <v>17</v>
      </c>
      <c r="N196" s="8">
        <v>9</v>
      </c>
      <c r="O196" s="8">
        <v>0</v>
      </c>
      <c r="P196" s="8">
        <v>0</v>
      </c>
      <c r="Q196" s="8">
        <f>+B196/(B196+C196)</f>
      </c>
      <c r="R196" s="9">
        <f>+(SUM(I196:L196)/SUM(E196:P196))</f>
      </c>
      <c r="S196" s="9">
        <f>+(G196+H196+K196+L196+O196+P196)/SUM(E196:P196)</f>
      </c>
      <c r="T196" s="18">
        <f>+D196*(Q196*$Y$2+R196*$Y$3+S196*$Y$4)</f>
      </c>
      <c r="U196" s="18">
        <f>+T196/SUM($T$2:$T$247)</f>
      </c>
      <c r="V196" s="19">
        <f>+U196*$Y$10</f>
      </c>
      <c r="W196" s="4"/>
      <c r="X196" s="4"/>
      <c r="Y196" s="20"/>
    </row>
    <row x14ac:dyDescent="0.25" r="197" customHeight="1" ht="18.75">
      <c r="A197" s="8">
        <v>9112062002</v>
      </c>
      <c r="B197" s="8">
        <v>13</v>
      </c>
      <c r="C197" s="8">
        <v>0</v>
      </c>
      <c r="D197" s="8">
        <f>+C197+B197</f>
      </c>
      <c r="E197" s="8">
        <v>5</v>
      </c>
      <c r="F197" s="8">
        <v>0</v>
      </c>
      <c r="G197" s="8">
        <v>0</v>
      </c>
      <c r="H197" s="8">
        <v>0</v>
      </c>
      <c r="I197" s="8">
        <v>1</v>
      </c>
      <c r="J197" s="8">
        <v>3</v>
      </c>
      <c r="K197" s="8">
        <v>0</v>
      </c>
      <c r="L197" s="8">
        <v>0</v>
      </c>
      <c r="M197" s="8">
        <v>1</v>
      </c>
      <c r="N197" s="8">
        <v>1</v>
      </c>
      <c r="O197" s="8">
        <v>0</v>
      </c>
      <c r="P197" s="8">
        <v>0</v>
      </c>
      <c r="Q197" s="8">
        <f>+B197/(B197+C197)</f>
      </c>
      <c r="R197" s="9">
        <f>+(SUM(I197:L197)/SUM(E197:P197))</f>
      </c>
      <c r="S197" s="8">
        <f>+(G197+H197+K197+L197+O197+P197)/SUM(E197:P197)</f>
      </c>
      <c r="T197" s="18">
        <f>+D197*(Q197*$Y$2+R197*$Y$3+S197*$Y$4)</f>
      </c>
      <c r="U197" s="18">
        <f>+T197/SUM($T$2:$T$247)</f>
      </c>
      <c r="V197" s="19">
        <f>+U197*$Y$10</f>
      </c>
      <c r="W197" s="4"/>
      <c r="X197" s="4"/>
      <c r="Y197" s="20"/>
    </row>
    <row x14ac:dyDescent="0.25" r="198" customHeight="1" ht="18.75">
      <c r="A198" s="8">
        <v>9112062015</v>
      </c>
      <c r="B198" s="8">
        <v>124</v>
      </c>
      <c r="C198" s="8">
        <v>0</v>
      </c>
      <c r="D198" s="8">
        <f>+C198+B198</f>
      </c>
      <c r="E198" s="8">
        <v>24</v>
      </c>
      <c r="F198" s="8">
        <v>2</v>
      </c>
      <c r="G198" s="8">
        <v>2</v>
      </c>
      <c r="H198" s="8">
        <v>0</v>
      </c>
      <c r="I198" s="8">
        <v>33</v>
      </c>
      <c r="J198" s="8">
        <v>27</v>
      </c>
      <c r="K198" s="8">
        <v>1</v>
      </c>
      <c r="L198" s="8">
        <v>6</v>
      </c>
      <c r="M198" s="8">
        <v>19</v>
      </c>
      <c r="N198" s="8">
        <v>5</v>
      </c>
      <c r="O198" s="8">
        <v>0</v>
      </c>
      <c r="P198" s="8">
        <v>2</v>
      </c>
      <c r="Q198" s="8">
        <f>+B198/(B198+C198)</f>
      </c>
      <c r="R198" s="9">
        <f>+(SUM(I198:L198)/SUM(E198:P198))</f>
      </c>
      <c r="S198" s="9">
        <f>+(G198+H198+K198+L198+O198+P198)/SUM(E198:P198)</f>
      </c>
      <c r="T198" s="18">
        <f>+D198*(Q198*$Y$2+R198*$Y$3+S198*$Y$4)</f>
      </c>
      <c r="U198" s="18">
        <f>+T198/SUM($T$2:$T$247)</f>
      </c>
      <c r="V198" s="19">
        <f>+U198*$Y$10</f>
      </c>
      <c r="W198" s="4"/>
      <c r="X198" s="4"/>
      <c r="Y198" s="20"/>
    </row>
    <row x14ac:dyDescent="0.25" r="199" customHeight="1" ht="18.75">
      <c r="A199" s="8">
        <v>9112062019</v>
      </c>
      <c r="B199" s="8">
        <v>74</v>
      </c>
      <c r="C199" s="8">
        <v>0</v>
      </c>
      <c r="D199" s="8">
        <f>+C199+B199</f>
      </c>
      <c r="E199" s="8">
        <v>15</v>
      </c>
      <c r="F199" s="8">
        <v>5</v>
      </c>
      <c r="G199" s="8">
        <v>0</v>
      </c>
      <c r="H199" s="8">
        <v>0</v>
      </c>
      <c r="I199" s="8">
        <v>18</v>
      </c>
      <c r="J199" s="8">
        <v>10</v>
      </c>
      <c r="K199" s="8">
        <v>0</v>
      </c>
      <c r="L199" s="8">
        <v>1</v>
      </c>
      <c r="M199" s="8">
        <v>8</v>
      </c>
      <c r="N199" s="8">
        <v>8</v>
      </c>
      <c r="O199" s="8">
        <v>2</v>
      </c>
      <c r="P199" s="8">
        <v>3</v>
      </c>
      <c r="Q199" s="8">
        <f>+B199/(B199+C199)</f>
      </c>
      <c r="R199" s="9">
        <f>+(SUM(I199:L199)/SUM(E199:P199))</f>
      </c>
      <c r="S199" s="9">
        <f>+(G199+H199+K199+L199+O199+P199)/SUM(E199:P199)</f>
      </c>
      <c r="T199" s="18">
        <f>+D199*(Q199*$Y$2+R199*$Y$3+S199*$Y$4)</f>
      </c>
      <c r="U199" s="18">
        <f>+T199/SUM($T$2:$T$247)</f>
      </c>
      <c r="V199" s="19">
        <f>+U199*$Y$10</f>
      </c>
      <c r="W199" s="4"/>
      <c r="X199" s="4"/>
      <c r="Y199" s="20"/>
    </row>
    <row x14ac:dyDescent="0.25" r="200" customHeight="1" ht="18.75">
      <c r="A200" s="8">
        <v>9112062023</v>
      </c>
      <c r="B200" s="8">
        <v>107</v>
      </c>
      <c r="C200" s="8">
        <v>0</v>
      </c>
      <c r="D200" s="8">
        <f>+C200+B200</f>
      </c>
      <c r="E200" s="8">
        <v>22</v>
      </c>
      <c r="F200" s="8">
        <v>2</v>
      </c>
      <c r="G200" s="8">
        <v>0</v>
      </c>
      <c r="H200" s="8">
        <v>0</v>
      </c>
      <c r="I200" s="8">
        <v>35</v>
      </c>
      <c r="J200" s="8">
        <v>18</v>
      </c>
      <c r="K200" s="8">
        <v>1</v>
      </c>
      <c r="L200" s="8">
        <v>0</v>
      </c>
      <c r="M200" s="8">
        <v>21</v>
      </c>
      <c r="N200" s="8">
        <v>4</v>
      </c>
      <c r="O200" s="8">
        <v>1</v>
      </c>
      <c r="P200" s="8">
        <v>0</v>
      </c>
      <c r="Q200" s="8">
        <f>+B200/(B200+C200)</f>
      </c>
      <c r="R200" s="9">
        <f>+(SUM(I200:L200)/SUM(E200:P200))</f>
      </c>
      <c r="S200" s="9">
        <f>+(G200+H200+K200+L200+O200+P200)/SUM(E200:P200)</f>
      </c>
      <c r="T200" s="18">
        <f>+D200*(Q200*$Y$2+R200*$Y$3+S200*$Y$4)</f>
      </c>
      <c r="U200" s="18">
        <f>+T200/SUM($T$2:$T$247)</f>
      </c>
      <c r="V200" s="19">
        <f>+U200*$Y$10</f>
      </c>
      <c r="W200" s="4"/>
      <c r="X200" s="4"/>
      <c r="Y200" s="20"/>
    </row>
    <row x14ac:dyDescent="0.25" r="201" customHeight="1" ht="18.75">
      <c r="A201" s="8">
        <v>9112062028</v>
      </c>
      <c r="B201" s="8">
        <v>5</v>
      </c>
      <c r="C201" s="8">
        <v>0</v>
      </c>
      <c r="D201" s="8">
        <f>+C201+B201</f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2</v>
      </c>
      <c r="K201" s="8">
        <v>0</v>
      </c>
      <c r="L201" s="8">
        <v>0</v>
      </c>
      <c r="M201" s="8">
        <v>1</v>
      </c>
      <c r="N201" s="8">
        <v>1</v>
      </c>
      <c r="O201" s="8">
        <v>0</v>
      </c>
      <c r="P201" s="8">
        <v>0</v>
      </c>
      <c r="Q201" s="8">
        <f>+B201/(B201+C201)</f>
      </c>
      <c r="R201" s="9">
        <f>+(SUM(I201:L201)/SUM(E201:P201))</f>
      </c>
      <c r="S201" s="8">
        <f>+(G201+H201+K201+L201+O201+P201)/SUM(E201:P201)</f>
      </c>
      <c r="T201" s="17">
        <f>+D201*(Q201*$Y$2+R201*$Y$3+S201*$Y$4)</f>
      </c>
      <c r="U201" s="18">
        <f>+T201/SUM($T$2:$T$247)</f>
      </c>
      <c r="V201" s="19">
        <f>+U201*$Y$10</f>
      </c>
      <c r="W201" s="4"/>
      <c r="X201" s="4"/>
      <c r="Y201" s="20"/>
    </row>
    <row x14ac:dyDescent="0.25" r="202" customHeight="1" ht="18.75">
      <c r="A202" s="8">
        <v>9112062031</v>
      </c>
      <c r="B202" s="8">
        <v>17</v>
      </c>
      <c r="C202" s="8">
        <v>0</v>
      </c>
      <c r="D202" s="8">
        <f>+C202+B202</f>
      </c>
      <c r="E202" s="8">
        <v>3</v>
      </c>
      <c r="F202" s="8">
        <v>0</v>
      </c>
      <c r="G202" s="8">
        <v>0</v>
      </c>
      <c r="H202" s="8">
        <v>0</v>
      </c>
      <c r="I202" s="8">
        <v>6</v>
      </c>
      <c r="J202" s="8">
        <v>2</v>
      </c>
      <c r="K202" s="8">
        <v>0</v>
      </c>
      <c r="L202" s="8">
        <v>0</v>
      </c>
      <c r="M202" s="8">
        <v>3</v>
      </c>
      <c r="N202" s="8">
        <v>2</v>
      </c>
      <c r="O202" s="8">
        <v>0</v>
      </c>
      <c r="P202" s="8">
        <v>0</v>
      </c>
      <c r="Q202" s="8">
        <f>+B202/(B202+C202)</f>
      </c>
      <c r="R202" s="9">
        <f>+(SUM(I202:L202)/SUM(E202:P202))</f>
      </c>
      <c r="S202" s="8">
        <f>+(G202+H202+K202+L202+O202+P202)/SUM(E202:P202)</f>
      </c>
      <c r="T202" s="17">
        <f>+D202*(Q202*$Y$2+R202*$Y$3+S202*$Y$4)</f>
      </c>
      <c r="U202" s="18">
        <f>+T202/SUM($T$2:$T$247)</f>
      </c>
      <c r="V202" s="19">
        <f>+U202*$Y$10</f>
      </c>
      <c r="W202" s="4"/>
      <c r="X202" s="4"/>
      <c r="Y202" s="20"/>
    </row>
    <row x14ac:dyDescent="0.25" r="203" customHeight="1" ht="18.75">
      <c r="A203" s="8">
        <v>9112062032</v>
      </c>
      <c r="B203" s="8">
        <v>159</v>
      </c>
      <c r="C203" s="8">
        <v>0</v>
      </c>
      <c r="D203" s="8">
        <f>+C203+B203</f>
      </c>
      <c r="E203" s="8">
        <v>38</v>
      </c>
      <c r="F203" s="8">
        <v>1</v>
      </c>
      <c r="G203" s="8">
        <v>0</v>
      </c>
      <c r="H203" s="8">
        <v>0</v>
      </c>
      <c r="I203" s="8">
        <v>62</v>
      </c>
      <c r="J203" s="8">
        <v>26</v>
      </c>
      <c r="K203" s="8">
        <v>0</v>
      </c>
      <c r="L203" s="8">
        <v>1</v>
      </c>
      <c r="M203" s="8">
        <v>26</v>
      </c>
      <c r="N203" s="8">
        <v>4</v>
      </c>
      <c r="O203" s="8">
        <v>0</v>
      </c>
      <c r="P203" s="8">
        <v>0</v>
      </c>
      <c r="Q203" s="8">
        <f>+B203/(B203+C203)</f>
      </c>
      <c r="R203" s="9">
        <f>+(SUM(I203:L203)/SUM(E203:P203))</f>
      </c>
      <c r="S203" s="9">
        <f>+(G203+H203+K203+L203+O203+P203)/SUM(E203:P203)</f>
      </c>
      <c r="T203" s="18">
        <f>+D203*(Q203*$Y$2+R203*$Y$3+S203*$Y$4)</f>
      </c>
      <c r="U203" s="18">
        <f>+T203/SUM($T$2:$T$247)</f>
      </c>
      <c r="V203" s="19">
        <f>+U203*$Y$10</f>
      </c>
      <c r="W203" s="4"/>
      <c r="X203" s="4"/>
      <c r="Y203" s="20"/>
    </row>
    <row x14ac:dyDescent="0.25" r="204" customHeight="1" ht="18.75">
      <c r="A204" s="8">
        <v>9112062040</v>
      </c>
      <c r="B204" s="8">
        <v>8</v>
      </c>
      <c r="C204" s="8">
        <v>0</v>
      </c>
      <c r="D204" s="8">
        <f>+C204+B204</f>
      </c>
      <c r="E204" s="8">
        <v>2</v>
      </c>
      <c r="F204" s="8">
        <v>0</v>
      </c>
      <c r="G204" s="8">
        <v>0</v>
      </c>
      <c r="H204" s="8">
        <v>0</v>
      </c>
      <c r="I204" s="8">
        <v>0</v>
      </c>
      <c r="J204" s="8">
        <v>3</v>
      </c>
      <c r="K204" s="8">
        <v>0</v>
      </c>
      <c r="L204" s="8">
        <v>0</v>
      </c>
      <c r="M204" s="8">
        <v>1</v>
      </c>
      <c r="N204" s="8">
        <v>2</v>
      </c>
      <c r="O204" s="8">
        <v>0</v>
      </c>
      <c r="P204" s="8">
        <v>0</v>
      </c>
      <c r="Q204" s="8">
        <f>+B204/(B204+C204)</f>
      </c>
      <c r="R204" s="9">
        <f>+(SUM(I204:L204)/SUM(E204:P204))</f>
      </c>
      <c r="S204" s="8">
        <f>+(G204+H204+K204+L204+O204+P204)/SUM(E204:P204)</f>
      </c>
      <c r="T204" s="17">
        <f>+D204*(Q204*$Y$2+R204*$Y$3+S204*$Y$4)</f>
      </c>
      <c r="U204" s="18">
        <f>+T204/SUM($T$2:$T$247)</f>
      </c>
      <c r="V204" s="19">
        <f>+U204*$Y$10</f>
      </c>
      <c r="W204" s="4"/>
      <c r="X204" s="4"/>
      <c r="Y204" s="20"/>
    </row>
    <row x14ac:dyDescent="0.25" r="205" customHeight="1" ht="18.75">
      <c r="A205" s="8">
        <v>9112062068</v>
      </c>
      <c r="B205" s="8">
        <v>65</v>
      </c>
      <c r="C205" s="8">
        <v>0</v>
      </c>
      <c r="D205" s="8">
        <f>+C205+B205</f>
      </c>
      <c r="E205" s="8">
        <v>19</v>
      </c>
      <c r="F205" s="8">
        <v>2</v>
      </c>
      <c r="G205" s="8">
        <v>0</v>
      </c>
      <c r="H205" s="8">
        <v>0</v>
      </c>
      <c r="I205" s="8">
        <v>14</v>
      </c>
      <c r="J205" s="8">
        <v>5</v>
      </c>
      <c r="K205" s="8">
        <v>0</v>
      </c>
      <c r="L205" s="8">
        <v>0</v>
      </c>
      <c r="M205" s="8">
        <v>19</v>
      </c>
      <c r="N205" s="8">
        <v>4</v>
      </c>
      <c r="O205" s="8">
        <v>0</v>
      </c>
      <c r="P205" s="8">
        <v>0</v>
      </c>
      <c r="Q205" s="8">
        <f>+B205/(B205+C205)</f>
      </c>
      <c r="R205" s="9">
        <f>+(SUM(I205:L205)/SUM(E205:P205))</f>
      </c>
      <c r="S205" s="8">
        <f>+(G205+H205+K205+L205+O205+P205)/SUM(E205:P205)</f>
      </c>
      <c r="T205" s="18">
        <f>+D205*(Q205*$Y$2+R205*$Y$3+S205*$Y$4)</f>
      </c>
      <c r="U205" s="18">
        <f>+T205/SUM($T$2:$T$247)</f>
      </c>
      <c r="V205" s="19">
        <f>+U205*$Y$10</f>
      </c>
      <c r="W205" s="4"/>
      <c r="X205" s="4"/>
      <c r="Y205" s="20"/>
    </row>
    <row x14ac:dyDescent="0.25" r="206" customHeight="1" ht="18.75">
      <c r="A206" s="8">
        <v>9112062072</v>
      </c>
      <c r="B206" s="8">
        <v>131</v>
      </c>
      <c r="C206" s="8">
        <v>0</v>
      </c>
      <c r="D206" s="8">
        <f>+C206+B206</f>
      </c>
      <c r="E206" s="8">
        <v>24</v>
      </c>
      <c r="F206" s="8">
        <v>3</v>
      </c>
      <c r="G206" s="8">
        <v>0</v>
      </c>
      <c r="H206" s="8">
        <v>0</v>
      </c>
      <c r="I206" s="8">
        <v>41</v>
      </c>
      <c r="J206" s="8">
        <v>30</v>
      </c>
      <c r="K206" s="8">
        <v>1</v>
      </c>
      <c r="L206" s="8">
        <v>0</v>
      </c>
      <c r="M206" s="8">
        <v>14</v>
      </c>
      <c r="N206" s="8">
        <v>4</v>
      </c>
      <c r="O206" s="8">
        <v>2</v>
      </c>
      <c r="P206" s="8">
        <v>0</v>
      </c>
      <c r="Q206" s="8">
        <f>+B206/(B206+C206)</f>
      </c>
      <c r="R206" s="9">
        <f>+(SUM(I206:L206)/SUM(E206:P206))</f>
      </c>
      <c r="S206" s="9">
        <f>+(G206+H206+K206+L206+O206+P206)/SUM(E206:P206)</f>
      </c>
      <c r="T206" s="18">
        <f>+D206*(Q206*$Y$2+R206*$Y$3+S206*$Y$4)</f>
      </c>
      <c r="U206" s="18">
        <f>+T206/SUM($T$2:$T$247)</f>
      </c>
      <c r="V206" s="19">
        <f>+U206*$Y$10</f>
      </c>
      <c r="W206" s="4"/>
      <c r="X206" s="4"/>
      <c r="Y206" s="20"/>
    </row>
    <row x14ac:dyDescent="0.25" r="207" customHeight="1" ht="18.75">
      <c r="A207" s="8">
        <v>9112072042</v>
      </c>
      <c r="B207" s="8">
        <v>20</v>
      </c>
      <c r="C207" s="8">
        <v>0</v>
      </c>
      <c r="D207" s="8">
        <f>+C207+B207</f>
      </c>
      <c r="E207" s="8">
        <v>6</v>
      </c>
      <c r="F207" s="8">
        <v>0</v>
      </c>
      <c r="G207" s="8">
        <v>0</v>
      </c>
      <c r="H207" s="8">
        <v>0</v>
      </c>
      <c r="I207" s="8">
        <v>3</v>
      </c>
      <c r="J207" s="8">
        <v>5</v>
      </c>
      <c r="K207" s="8">
        <v>0</v>
      </c>
      <c r="L207" s="8">
        <v>0</v>
      </c>
      <c r="M207" s="8">
        <v>1</v>
      </c>
      <c r="N207" s="8">
        <v>1</v>
      </c>
      <c r="O207" s="8">
        <v>0</v>
      </c>
      <c r="P207" s="8">
        <v>0</v>
      </c>
      <c r="Q207" s="8">
        <f>+B207/(B207+C207)</f>
      </c>
      <c r="R207" s="9">
        <f>+(SUM(I207:L207)/SUM(E207:P207))</f>
      </c>
      <c r="S207" s="8">
        <f>+(G207+H207+K207+L207+O207+P207)/SUM(E207:P207)</f>
      </c>
      <c r="T207" s="17">
        <f>+D207*(Q207*$Y$2+R207*$Y$3+S207*$Y$4)</f>
      </c>
      <c r="U207" s="18">
        <f>+T207/SUM($T$2:$T$247)</f>
      </c>
      <c r="V207" s="19">
        <f>+U207*$Y$10</f>
      </c>
      <c r="W207" s="4"/>
      <c r="X207" s="4"/>
      <c r="Y207" s="20"/>
    </row>
    <row x14ac:dyDescent="0.25" r="208" customHeight="1" ht="18.75">
      <c r="A208" s="8">
        <v>9112072048</v>
      </c>
      <c r="B208" s="8">
        <v>100</v>
      </c>
      <c r="C208" s="8">
        <v>0</v>
      </c>
      <c r="D208" s="8">
        <f>+C208+B208</f>
      </c>
      <c r="E208" s="8">
        <v>18</v>
      </c>
      <c r="F208" s="8">
        <v>3</v>
      </c>
      <c r="G208" s="8">
        <v>1</v>
      </c>
      <c r="H208" s="8">
        <v>0</v>
      </c>
      <c r="I208" s="8">
        <v>23</v>
      </c>
      <c r="J208" s="8">
        <v>7</v>
      </c>
      <c r="K208" s="8">
        <v>6</v>
      </c>
      <c r="L208" s="8">
        <v>5</v>
      </c>
      <c r="M208" s="8">
        <v>17</v>
      </c>
      <c r="N208" s="8">
        <v>3</v>
      </c>
      <c r="O208" s="8">
        <v>2</v>
      </c>
      <c r="P208" s="8">
        <v>2</v>
      </c>
      <c r="Q208" s="8">
        <f>+B208/(B208+C208)</f>
      </c>
      <c r="R208" s="9">
        <f>+(SUM(I208:L208)/SUM(E208:P208))</f>
      </c>
      <c r="S208" s="9">
        <f>+(G208+H208+K208+L208+O208+P208)/SUM(E208:P208)</f>
      </c>
      <c r="T208" s="18">
        <f>+D208*(Q208*$Y$2+R208*$Y$3+S208*$Y$4)</f>
      </c>
      <c r="U208" s="18">
        <f>+T208/SUM($T$2:$T$247)</f>
      </c>
      <c r="V208" s="19">
        <f>+U208*$Y$10</f>
      </c>
      <c r="W208" s="4"/>
      <c r="X208" s="4"/>
      <c r="Y208" s="20"/>
    </row>
    <row x14ac:dyDescent="0.25" r="209" customHeight="1" ht="18.75">
      <c r="A209" s="8">
        <v>9112072087</v>
      </c>
      <c r="B209" s="8">
        <v>11</v>
      </c>
      <c r="C209" s="8">
        <v>0</v>
      </c>
      <c r="D209" s="8">
        <f>+C209+B209</f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2</v>
      </c>
      <c r="K209" s="8">
        <v>1</v>
      </c>
      <c r="L209" s="8">
        <v>2</v>
      </c>
      <c r="M209" s="8">
        <v>0</v>
      </c>
      <c r="N209" s="8">
        <v>0</v>
      </c>
      <c r="O209" s="8">
        <v>0</v>
      </c>
      <c r="P209" s="8">
        <v>1</v>
      </c>
      <c r="Q209" s="8">
        <f>+B209/(B209+C209)</f>
      </c>
      <c r="R209" s="9">
        <f>+(SUM(I209:L209)/SUM(E209:P209))</f>
      </c>
      <c r="S209" s="9">
        <f>+(G209+H209+K209+L209+O209+P209)/SUM(E209:P209)</f>
      </c>
      <c r="T209" s="18">
        <f>+D209*(Q209*$Y$2+R209*$Y$3+S209*$Y$4)</f>
      </c>
      <c r="U209" s="18">
        <f>+T209/SUM($T$2:$T$247)</f>
      </c>
      <c r="V209" s="19">
        <f>+U209*$Y$10</f>
      </c>
      <c r="W209" s="4"/>
      <c r="X209" s="4"/>
      <c r="Y209" s="20"/>
    </row>
    <row x14ac:dyDescent="0.25" r="210" customHeight="1" ht="18.75">
      <c r="A210" s="8">
        <v>9112082011</v>
      </c>
      <c r="B210" s="8">
        <v>107</v>
      </c>
      <c r="C210" s="8">
        <v>0</v>
      </c>
      <c r="D210" s="8">
        <f>+C210+B210</f>
      </c>
      <c r="E210" s="8">
        <v>22</v>
      </c>
      <c r="F210" s="8">
        <v>1</v>
      </c>
      <c r="G210" s="8">
        <v>0</v>
      </c>
      <c r="H210" s="8">
        <v>0</v>
      </c>
      <c r="I210" s="8">
        <v>30</v>
      </c>
      <c r="J210" s="8">
        <v>17</v>
      </c>
      <c r="K210" s="8">
        <v>0</v>
      </c>
      <c r="L210" s="8">
        <v>2</v>
      </c>
      <c r="M210" s="8">
        <v>25</v>
      </c>
      <c r="N210" s="8">
        <v>4</v>
      </c>
      <c r="O210" s="8">
        <v>0</v>
      </c>
      <c r="P210" s="8">
        <v>0</v>
      </c>
      <c r="Q210" s="8">
        <f>+B210/(B210+C210)</f>
      </c>
      <c r="R210" s="9">
        <f>+(SUM(I210:L210)/SUM(E210:P210))</f>
      </c>
      <c r="S210" s="9">
        <f>+(G210+H210+K210+L210+O210+P210)/SUM(E210:P210)</f>
      </c>
      <c r="T210" s="18">
        <f>+D210*(Q210*$Y$2+R210*$Y$3+S210*$Y$4)</f>
      </c>
      <c r="U210" s="18">
        <f>+T210/SUM($T$2:$T$247)</f>
      </c>
      <c r="V210" s="19">
        <f>+U210*$Y$10</f>
      </c>
      <c r="W210" s="4"/>
      <c r="X210" s="4"/>
      <c r="Y210" s="20"/>
    </row>
    <row x14ac:dyDescent="0.25" r="211" customHeight="1" ht="18.75">
      <c r="A211" s="8">
        <v>9112082036</v>
      </c>
      <c r="B211" s="8">
        <v>44</v>
      </c>
      <c r="C211" s="8">
        <v>0</v>
      </c>
      <c r="D211" s="8">
        <f>+C211+B211</f>
      </c>
      <c r="E211" s="8">
        <v>10</v>
      </c>
      <c r="F211" s="8">
        <v>0</v>
      </c>
      <c r="G211" s="8">
        <v>0</v>
      </c>
      <c r="H211" s="8">
        <v>0</v>
      </c>
      <c r="I211" s="8">
        <v>20</v>
      </c>
      <c r="J211" s="8">
        <v>2</v>
      </c>
      <c r="K211" s="8">
        <v>0</v>
      </c>
      <c r="L211" s="8">
        <v>0</v>
      </c>
      <c r="M211" s="8">
        <v>4</v>
      </c>
      <c r="N211" s="8">
        <v>1</v>
      </c>
      <c r="O211" s="8">
        <v>0</v>
      </c>
      <c r="P211" s="8">
        <v>0</v>
      </c>
      <c r="Q211" s="8">
        <f>+B211/(B211+C211)</f>
      </c>
      <c r="R211" s="9">
        <f>+(SUM(I211:L211)/SUM(E211:P211))</f>
      </c>
      <c r="S211" s="8">
        <f>+(G211+H211+K211+L211+O211+P211)/SUM(E211:P211)</f>
      </c>
      <c r="T211" s="18">
        <f>+D211*(Q211*$Y$2+R211*$Y$3+S211*$Y$4)</f>
      </c>
      <c r="U211" s="18">
        <f>+T211/SUM($T$2:$T$247)</f>
      </c>
      <c r="V211" s="19">
        <f>+U211*$Y$10</f>
      </c>
      <c r="W211" s="4"/>
      <c r="X211" s="4"/>
      <c r="Y211" s="20"/>
    </row>
    <row x14ac:dyDescent="0.25" r="212" customHeight="1" ht="18.75">
      <c r="A212" s="8">
        <v>9112082042</v>
      </c>
      <c r="B212" s="8">
        <v>113</v>
      </c>
      <c r="C212" s="8">
        <v>0</v>
      </c>
      <c r="D212" s="8">
        <f>+C212+B212</f>
      </c>
      <c r="E212" s="8">
        <v>27</v>
      </c>
      <c r="F212" s="8">
        <v>4</v>
      </c>
      <c r="G212" s="8">
        <v>1</v>
      </c>
      <c r="H212" s="8">
        <v>1</v>
      </c>
      <c r="I212" s="8">
        <v>14</v>
      </c>
      <c r="J212" s="8">
        <v>11</v>
      </c>
      <c r="K212" s="8">
        <v>0</v>
      </c>
      <c r="L212" s="8">
        <v>0</v>
      </c>
      <c r="M212" s="8">
        <v>14</v>
      </c>
      <c r="N212" s="8">
        <v>8</v>
      </c>
      <c r="O212" s="8">
        <v>0</v>
      </c>
      <c r="P212" s="8">
        <v>1</v>
      </c>
      <c r="Q212" s="8">
        <f>+B212/(B212+C212)</f>
      </c>
      <c r="R212" s="9">
        <f>+(SUM(I212:L212)/SUM(E212:P212))</f>
      </c>
      <c r="S212" s="9">
        <f>+(G212+H212+K212+L212+O212+P212)/SUM(E212:P212)</f>
      </c>
      <c r="T212" s="18">
        <f>+D212*(Q212*$Y$2+R212*$Y$3+S212*$Y$4)</f>
      </c>
      <c r="U212" s="18">
        <f>+T212/SUM($T$2:$T$247)</f>
      </c>
      <c r="V212" s="19">
        <f>+U212*$Y$10</f>
      </c>
      <c r="W212" s="4"/>
      <c r="X212" s="4"/>
      <c r="Y212" s="20"/>
    </row>
    <row x14ac:dyDescent="0.25" r="213" customHeight="1" ht="18.75">
      <c r="A213" s="8">
        <v>9112082053</v>
      </c>
      <c r="B213" s="8">
        <v>278</v>
      </c>
      <c r="C213" s="8">
        <v>0</v>
      </c>
      <c r="D213" s="8">
        <f>+C213+B213</f>
      </c>
      <c r="E213" s="8">
        <v>33</v>
      </c>
      <c r="F213" s="8">
        <v>19</v>
      </c>
      <c r="G213" s="8">
        <v>8</v>
      </c>
      <c r="H213" s="8">
        <v>6</v>
      </c>
      <c r="I213" s="8">
        <v>36</v>
      </c>
      <c r="J213" s="8">
        <v>45</v>
      </c>
      <c r="K213" s="8">
        <v>18</v>
      </c>
      <c r="L213" s="8">
        <v>21</v>
      </c>
      <c r="M213" s="8">
        <v>11</v>
      </c>
      <c r="N213" s="8">
        <v>23</v>
      </c>
      <c r="O213" s="8">
        <v>8</v>
      </c>
      <c r="P213" s="8">
        <v>8</v>
      </c>
      <c r="Q213" s="8">
        <f>+B213/(B213+C213)</f>
      </c>
      <c r="R213" s="9">
        <f>+(SUM(I213:L213)/SUM(E213:P213))</f>
      </c>
      <c r="S213" s="9">
        <f>+(G213+H213+K213+L213+O213+P213)/SUM(E213:P213)</f>
      </c>
      <c r="T213" s="18">
        <f>+D213*(Q213*$Y$2+R213*$Y$3+S213*$Y$4)</f>
      </c>
      <c r="U213" s="18">
        <f>+T213/SUM($T$2:$T$247)</f>
      </c>
      <c r="V213" s="19">
        <f>+U213*$Y$10</f>
      </c>
      <c r="W213" s="4"/>
      <c r="X213" s="4"/>
      <c r="Y213" s="20"/>
    </row>
    <row x14ac:dyDescent="0.25" r="214" customHeight="1" ht="18.75">
      <c r="A214" s="8">
        <v>9112082099</v>
      </c>
      <c r="B214" s="8">
        <v>322</v>
      </c>
      <c r="C214" s="8">
        <v>0</v>
      </c>
      <c r="D214" s="8">
        <f>+C214+B214</f>
      </c>
      <c r="E214" s="8">
        <v>66</v>
      </c>
      <c r="F214" s="8">
        <v>10</v>
      </c>
      <c r="G214" s="8">
        <v>3</v>
      </c>
      <c r="H214" s="8">
        <v>4</v>
      </c>
      <c r="I214" s="8">
        <v>49</v>
      </c>
      <c r="J214" s="8">
        <v>45</v>
      </c>
      <c r="K214" s="8">
        <v>3</v>
      </c>
      <c r="L214" s="8">
        <v>10</v>
      </c>
      <c r="M214" s="8">
        <v>44</v>
      </c>
      <c r="N214" s="8">
        <v>20</v>
      </c>
      <c r="O214" s="8">
        <v>3</v>
      </c>
      <c r="P214" s="8">
        <v>5</v>
      </c>
      <c r="Q214" s="8">
        <f>+B214/(B214+C214)</f>
      </c>
      <c r="R214" s="9">
        <f>+(SUM(I214:L214)/SUM(E214:P214))</f>
      </c>
      <c r="S214" s="9">
        <f>+(G214+H214+K214+L214+O214+P214)/SUM(E214:P214)</f>
      </c>
      <c r="T214" s="18">
        <f>+D214*(Q214*$Y$2+R214*$Y$3+S214*$Y$4)</f>
      </c>
      <c r="U214" s="18">
        <f>+T214/SUM($T$2:$T$247)</f>
      </c>
      <c r="V214" s="19">
        <f>+U214*$Y$10</f>
      </c>
      <c r="W214" s="4"/>
      <c r="X214" s="4"/>
      <c r="Y214" s="20"/>
    </row>
    <row x14ac:dyDescent="0.25" r="215" customHeight="1" ht="18.75">
      <c r="A215" s="8">
        <v>9112082100</v>
      </c>
      <c r="B215" s="8">
        <v>75</v>
      </c>
      <c r="C215" s="8">
        <v>0</v>
      </c>
      <c r="D215" s="8">
        <f>+C215+B215</f>
      </c>
      <c r="E215" s="8">
        <v>20</v>
      </c>
      <c r="F215" s="8">
        <v>1</v>
      </c>
      <c r="G215" s="8">
        <v>0</v>
      </c>
      <c r="H215" s="8">
        <v>0</v>
      </c>
      <c r="I215" s="8">
        <v>16</v>
      </c>
      <c r="J215" s="8">
        <v>10</v>
      </c>
      <c r="K215" s="8">
        <v>0</v>
      </c>
      <c r="L215" s="8">
        <v>0</v>
      </c>
      <c r="M215" s="8">
        <v>19</v>
      </c>
      <c r="N215" s="8">
        <v>4</v>
      </c>
      <c r="O215" s="8">
        <v>0</v>
      </c>
      <c r="P215" s="8">
        <v>0</v>
      </c>
      <c r="Q215" s="8">
        <f>+B215/(B215+C215)</f>
      </c>
      <c r="R215" s="9">
        <f>+(SUM(I215:L215)/SUM(E215:P215))</f>
      </c>
      <c r="S215" s="8">
        <f>+(G215+H215+K215+L215+O215+P215)/SUM(E215:P215)</f>
      </c>
      <c r="T215" s="18">
        <f>+D215*(Q215*$Y$2+R215*$Y$3+S215*$Y$4)</f>
      </c>
      <c r="U215" s="18">
        <f>+T215/SUM($T$2:$T$247)</f>
      </c>
      <c r="V215" s="19">
        <f>+U215*$Y$10</f>
      </c>
      <c r="W215" s="4"/>
      <c r="X215" s="4"/>
      <c r="Y215" s="20"/>
    </row>
    <row x14ac:dyDescent="0.25" r="216" customHeight="1" ht="18.75">
      <c r="A216" s="8">
        <v>9112092006</v>
      </c>
      <c r="B216" s="8">
        <v>127</v>
      </c>
      <c r="C216" s="8">
        <v>0</v>
      </c>
      <c r="D216" s="8">
        <f>+C216+B216</f>
      </c>
      <c r="E216" s="8">
        <v>47</v>
      </c>
      <c r="F216" s="8">
        <v>0</v>
      </c>
      <c r="G216" s="8">
        <v>0</v>
      </c>
      <c r="H216" s="8">
        <v>0</v>
      </c>
      <c r="I216" s="8">
        <v>32</v>
      </c>
      <c r="J216" s="8">
        <v>23</v>
      </c>
      <c r="K216" s="8">
        <v>0</v>
      </c>
      <c r="L216" s="8">
        <v>0</v>
      </c>
      <c r="M216" s="8">
        <v>17</v>
      </c>
      <c r="N216" s="8">
        <v>3</v>
      </c>
      <c r="O216" s="8">
        <v>1</v>
      </c>
      <c r="P216" s="8">
        <v>1</v>
      </c>
      <c r="Q216" s="8">
        <f>+B216/(B216+C216)</f>
      </c>
      <c r="R216" s="9">
        <f>+(SUM(I216:L216)/SUM(E216:P216))</f>
      </c>
      <c r="S216" s="9">
        <f>+(G216+H216+K216+L216+O216+P216)/SUM(E216:P216)</f>
      </c>
      <c r="T216" s="18">
        <f>+D216*(Q216*$Y$2+R216*$Y$3+S216*$Y$4)</f>
      </c>
      <c r="U216" s="18">
        <f>+T216/SUM($T$2:$T$247)</f>
      </c>
      <c r="V216" s="19">
        <f>+U216*$Y$10</f>
      </c>
      <c r="W216" s="4"/>
      <c r="X216" s="4"/>
      <c r="Y216" s="20"/>
    </row>
    <row x14ac:dyDescent="0.25" r="217" customHeight="1" ht="18.75">
      <c r="A217" s="8">
        <v>9112092014</v>
      </c>
      <c r="B217" s="8">
        <v>38</v>
      </c>
      <c r="C217" s="8">
        <v>0</v>
      </c>
      <c r="D217" s="8">
        <f>+C217+B217</f>
      </c>
      <c r="E217" s="8">
        <v>6</v>
      </c>
      <c r="F217" s="8">
        <v>2</v>
      </c>
      <c r="G217" s="8">
        <v>0</v>
      </c>
      <c r="H217" s="8">
        <v>0</v>
      </c>
      <c r="I217" s="8">
        <v>15</v>
      </c>
      <c r="J217" s="8">
        <v>5</v>
      </c>
      <c r="K217" s="8">
        <v>1</v>
      </c>
      <c r="L217" s="8">
        <v>0</v>
      </c>
      <c r="M217" s="8">
        <v>5</v>
      </c>
      <c r="N217" s="8">
        <v>1</v>
      </c>
      <c r="O217" s="8">
        <v>1</v>
      </c>
      <c r="P217" s="8">
        <v>0</v>
      </c>
      <c r="Q217" s="8">
        <f>+B217/(B217+C217)</f>
      </c>
      <c r="R217" s="9">
        <f>+(SUM(I217:L217)/SUM(E217:P217))</f>
      </c>
      <c r="S217" s="9">
        <f>+(G217+H217+K217+L217+O217+P217)/SUM(E217:P217)</f>
      </c>
      <c r="T217" s="18">
        <f>+D217*(Q217*$Y$2+R217*$Y$3+S217*$Y$4)</f>
      </c>
      <c r="U217" s="18">
        <f>+T217/SUM($T$2:$T$247)</f>
      </c>
      <c r="V217" s="19">
        <f>+U217*$Y$10</f>
      </c>
      <c r="W217" s="4"/>
      <c r="X217" s="4"/>
      <c r="Y217" s="20"/>
    </row>
    <row x14ac:dyDescent="0.25" r="218" customHeight="1" ht="18.75">
      <c r="A218" s="8">
        <v>9112092016</v>
      </c>
      <c r="B218" s="8">
        <v>81</v>
      </c>
      <c r="C218" s="8">
        <v>0</v>
      </c>
      <c r="D218" s="8">
        <f>+C218+B218</f>
      </c>
      <c r="E218" s="8">
        <v>12</v>
      </c>
      <c r="F218" s="8">
        <v>1</v>
      </c>
      <c r="G218" s="8">
        <v>0</v>
      </c>
      <c r="H218" s="8">
        <v>0</v>
      </c>
      <c r="I218" s="8">
        <v>30</v>
      </c>
      <c r="J218" s="8">
        <v>10</v>
      </c>
      <c r="K218" s="8">
        <v>0</v>
      </c>
      <c r="L218" s="8">
        <v>2</v>
      </c>
      <c r="M218" s="8">
        <v>18</v>
      </c>
      <c r="N218" s="8">
        <v>4</v>
      </c>
      <c r="O218" s="8">
        <v>0</v>
      </c>
      <c r="P218" s="8">
        <v>0</v>
      </c>
      <c r="Q218" s="8">
        <f>+B218/(B218+C218)</f>
      </c>
      <c r="R218" s="9">
        <f>+(SUM(I218:L218)/SUM(E218:P218))</f>
      </c>
      <c r="S218" s="9">
        <f>+(G218+H218+K218+L218+O218+P218)/SUM(E218:P218)</f>
      </c>
      <c r="T218" s="18">
        <f>+D218*(Q218*$Y$2+R218*$Y$3+S218*$Y$4)</f>
      </c>
      <c r="U218" s="18">
        <f>+T218/SUM($T$2:$T$247)</f>
      </c>
      <c r="V218" s="19">
        <f>+U218*$Y$10</f>
      </c>
      <c r="W218" s="4"/>
      <c r="X218" s="4"/>
      <c r="Y218" s="20"/>
    </row>
    <row x14ac:dyDescent="0.25" r="219" customHeight="1" ht="18.75">
      <c r="A219" s="8">
        <v>9112092026</v>
      </c>
      <c r="B219" s="8">
        <v>28</v>
      </c>
      <c r="C219" s="8">
        <v>0</v>
      </c>
      <c r="D219" s="8">
        <f>+C219+B219</f>
      </c>
      <c r="E219" s="8">
        <v>9</v>
      </c>
      <c r="F219" s="8">
        <v>0</v>
      </c>
      <c r="G219" s="8">
        <v>0</v>
      </c>
      <c r="H219" s="8">
        <v>0</v>
      </c>
      <c r="I219" s="8">
        <v>10</v>
      </c>
      <c r="J219" s="8">
        <v>3</v>
      </c>
      <c r="K219" s="8">
        <v>0</v>
      </c>
      <c r="L219" s="8">
        <v>1</v>
      </c>
      <c r="M219" s="8">
        <v>2</v>
      </c>
      <c r="N219" s="8">
        <v>1</v>
      </c>
      <c r="O219" s="8">
        <v>1</v>
      </c>
      <c r="P219" s="8">
        <v>0</v>
      </c>
      <c r="Q219" s="8">
        <f>+B219/(B219+C219)</f>
      </c>
      <c r="R219" s="9">
        <f>+(SUM(I219:L219)/SUM(E219:P219))</f>
      </c>
      <c r="S219" s="9">
        <f>+(G219+H219+K219+L219+O219+P219)/SUM(E219:P219)</f>
      </c>
      <c r="T219" s="18">
        <f>+D219*(Q219*$Y$2+R219*$Y$3+S219*$Y$4)</f>
      </c>
      <c r="U219" s="18">
        <f>+T219/SUM($T$2:$T$247)</f>
      </c>
      <c r="V219" s="19">
        <f>+U219*$Y$10</f>
      </c>
      <c r="W219" s="4"/>
      <c r="X219" s="4"/>
      <c r="Y219" s="20"/>
    </row>
    <row x14ac:dyDescent="0.25" r="220" customHeight="1" ht="18.75">
      <c r="A220" s="8">
        <v>9112092054</v>
      </c>
      <c r="B220" s="8">
        <v>46</v>
      </c>
      <c r="C220" s="8">
        <v>0</v>
      </c>
      <c r="D220" s="8">
        <f>+C220+B220</f>
      </c>
      <c r="E220" s="8">
        <v>10</v>
      </c>
      <c r="F220" s="8">
        <v>2</v>
      </c>
      <c r="G220" s="8">
        <v>0</v>
      </c>
      <c r="H220" s="8">
        <v>0</v>
      </c>
      <c r="I220" s="8">
        <v>7</v>
      </c>
      <c r="J220" s="8">
        <v>9</v>
      </c>
      <c r="K220" s="8">
        <v>0</v>
      </c>
      <c r="L220" s="8">
        <v>0</v>
      </c>
      <c r="M220" s="8">
        <v>8</v>
      </c>
      <c r="N220" s="8">
        <v>4</v>
      </c>
      <c r="O220" s="8">
        <v>0</v>
      </c>
      <c r="P220" s="8">
        <v>1</v>
      </c>
      <c r="Q220" s="8">
        <f>+B220/(B220+C220)</f>
      </c>
      <c r="R220" s="9">
        <f>+(SUM(I220:L220)/SUM(E220:P220))</f>
      </c>
      <c r="S220" s="9">
        <f>+(G220+H220+K220+L220+O220+P220)/SUM(E220:P220)</f>
      </c>
      <c r="T220" s="18">
        <f>+D220*(Q220*$Y$2+R220*$Y$3+S220*$Y$4)</f>
      </c>
      <c r="U220" s="18">
        <f>+T220/SUM($T$2:$T$247)</f>
      </c>
      <c r="V220" s="19">
        <f>+U220*$Y$10</f>
      </c>
      <c r="W220" s="4"/>
      <c r="X220" s="4"/>
      <c r="Y220" s="20"/>
    </row>
    <row x14ac:dyDescent="0.25" r="221" customHeight="1" ht="18.75">
      <c r="A221" s="8">
        <v>9112092055</v>
      </c>
      <c r="B221" s="8">
        <v>92</v>
      </c>
      <c r="C221" s="8">
        <v>0</v>
      </c>
      <c r="D221" s="8">
        <f>+C221+B221</f>
      </c>
      <c r="E221" s="8">
        <v>30</v>
      </c>
      <c r="F221" s="8">
        <v>0</v>
      </c>
      <c r="G221" s="8">
        <v>0</v>
      </c>
      <c r="H221" s="8">
        <v>0</v>
      </c>
      <c r="I221" s="8">
        <v>24</v>
      </c>
      <c r="J221" s="8">
        <v>11</v>
      </c>
      <c r="K221" s="8">
        <v>0</v>
      </c>
      <c r="L221" s="8">
        <v>1</v>
      </c>
      <c r="M221" s="8">
        <v>9</v>
      </c>
      <c r="N221" s="8">
        <v>5</v>
      </c>
      <c r="O221" s="8">
        <v>0</v>
      </c>
      <c r="P221" s="8">
        <v>0</v>
      </c>
      <c r="Q221" s="8">
        <f>+B221/(B221+C221)</f>
      </c>
      <c r="R221" s="9">
        <f>+(SUM(I221:L221)/SUM(E221:P221))</f>
      </c>
      <c r="S221" s="9">
        <f>+(G221+H221+K221+L221+O221+P221)/SUM(E221:P221)</f>
      </c>
      <c r="T221" s="18">
        <f>+D221*(Q221*$Y$2+R221*$Y$3+S221*$Y$4)</f>
      </c>
      <c r="U221" s="18">
        <f>+T221/SUM($T$2:$T$247)</f>
      </c>
      <c r="V221" s="19">
        <f>+U221*$Y$10</f>
      </c>
      <c r="W221" s="4"/>
      <c r="X221" s="4"/>
      <c r="Y221" s="20"/>
    </row>
    <row x14ac:dyDescent="0.25" r="222" customHeight="1" ht="18.75">
      <c r="A222" s="8">
        <v>9112092076</v>
      </c>
      <c r="B222" s="8">
        <v>48</v>
      </c>
      <c r="C222" s="8">
        <v>0</v>
      </c>
      <c r="D222" s="8">
        <f>+C222+B222</f>
      </c>
      <c r="E222" s="8">
        <v>10</v>
      </c>
      <c r="F222" s="8">
        <v>3</v>
      </c>
      <c r="G222" s="8">
        <v>0</v>
      </c>
      <c r="H222" s="8">
        <v>0</v>
      </c>
      <c r="I222" s="8">
        <v>14</v>
      </c>
      <c r="J222" s="8">
        <v>7</v>
      </c>
      <c r="K222" s="8">
        <v>0</v>
      </c>
      <c r="L222" s="8">
        <v>0</v>
      </c>
      <c r="M222" s="8">
        <v>11</v>
      </c>
      <c r="N222" s="8">
        <v>2</v>
      </c>
      <c r="O222" s="8">
        <v>0</v>
      </c>
      <c r="P222" s="8">
        <v>0</v>
      </c>
      <c r="Q222" s="8">
        <f>+B222/(B222+C222)</f>
      </c>
      <c r="R222" s="9">
        <f>+(SUM(I222:L222)/SUM(E222:P222))</f>
      </c>
      <c r="S222" s="8">
        <f>+(G222+H222+K222+L222+O222+P222)/SUM(E222:P222)</f>
      </c>
      <c r="T222" s="18">
        <f>+D222*(Q222*$Y$2+R222*$Y$3+S222*$Y$4)</f>
      </c>
      <c r="U222" s="18">
        <f>+T222/SUM($T$2:$T$247)</f>
      </c>
      <c r="V222" s="19">
        <f>+U222*$Y$10</f>
      </c>
      <c r="W222" s="4"/>
      <c r="X222" s="4"/>
      <c r="Y222" s="20"/>
    </row>
    <row x14ac:dyDescent="0.25" r="223" customHeight="1" ht="18.75">
      <c r="A223" s="8">
        <v>9112092108</v>
      </c>
      <c r="B223" s="8">
        <v>183</v>
      </c>
      <c r="C223" s="8">
        <v>0</v>
      </c>
      <c r="D223" s="8">
        <f>+C223+B223</f>
      </c>
      <c r="E223" s="8">
        <v>48</v>
      </c>
      <c r="F223" s="8">
        <v>7</v>
      </c>
      <c r="G223" s="8">
        <v>0</v>
      </c>
      <c r="H223" s="8">
        <v>1</v>
      </c>
      <c r="I223" s="8">
        <v>54</v>
      </c>
      <c r="J223" s="8">
        <v>28</v>
      </c>
      <c r="K223" s="8">
        <v>0</v>
      </c>
      <c r="L223" s="8">
        <v>1</v>
      </c>
      <c r="M223" s="8">
        <v>22</v>
      </c>
      <c r="N223" s="8">
        <v>12</v>
      </c>
      <c r="O223" s="8">
        <v>3</v>
      </c>
      <c r="P223" s="8">
        <v>1</v>
      </c>
      <c r="Q223" s="8">
        <f>+B223/(B223+C223)</f>
      </c>
      <c r="R223" s="9">
        <f>+(SUM(I223:L223)/SUM(E223:P223))</f>
      </c>
      <c r="S223" s="9">
        <f>+(G223+H223+K223+L223+O223+P223)/SUM(E223:P223)</f>
      </c>
      <c r="T223" s="18">
        <f>+D223*(Q223*$Y$2+R223*$Y$3+S223*$Y$4)</f>
      </c>
      <c r="U223" s="18">
        <f>+T223/SUM($T$2:$T$247)</f>
      </c>
      <c r="V223" s="19">
        <f>+U223*$Y$10</f>
      </c>
      <c r="W223" s="4"/>
      <c r="X223" s="4"/>
      <c r="Y223" s="20"/>
    </row>
    <row x14ac:dyDescent="0.25" r="224" customHeight="1" ht="18.75">
      <c r="A224" s="8">
        <v>9112092901</v>
      </c>
      <c r="B224" s="8">
        <v>7</v>
      </c>
      <c r="C224" s="8">
        <v>0</v>
      </c>
      <c r="D224" s="8">
        <f>+C224+B224</f>
      </c>
      <c r="E224" s="8">
        <v>1</v>
      </c>
      <c r="F224" s="8">
        <v>0</v>
      </c>
      <c r="G224" s="8">
        <v>0</v>
      </c>
      <c r="H224" s="8">
        <v>1</v>
      </c>
      <c r="I224" s="8">
        <v>1</v>
      </c>
      <c r="J224" s="8">
        <v>2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f>+B224/(B224+C224)</f>
      </c>
      <c r="R224" s="9">
        <f>+(SUM(I224:L224)/SUM(E224:P224))</f>
      </c>
      <c r="S224" s="9">
        <f>+(G224+H224+K224+L224+O224+P224)/SUM(E224:P224)</f>
      </c>
      <c r="T224" s="17">
        <f>+D224*(Q224*$Y$2+R224*$Y$3+S224*$Y$4)</f>
      </c>
      <c r="U224" s="18">
        <f>+T224/SUM($T$2:$T$247)</f>
      </c>
      <c r="V224" s="19">
        <f>+U224*$Y$10</f>
      </c>
      <c r="W224" s="4"/>
      <c r="X224" s="4"/>
      <c r="Y224" s="20"/>
    </row>
    <row x14ac:dyDescent="0.25" r="225" customHeight="1" ht="18.75">
      <c r="A225" s="8">
        <v>9112102004</v>
      </c>
      <c r="B225" s="8">
        <v>10</v>
      </c>
      <c r="C225" s="8">
        <v>0</v>
      </c>
      <c r="D225" s="8">
        <f>+C225+B225</f>
      </c>
      <c r="E225" s="8">
        <v>3</v>
      </c>
      <c r="F225" s="8">
        <v>0</v>
      </c>
      <c r="G225" s="8">
        <v>0</v>
      </c>
      <c r="H225" s="8">
        <v>0</v>
      </c>
      <c r="I225" s="8">
        <v>3</v>
      </c>
      <c r="J225" s="8">
        <v>1</v>
      </c>
      <c r="K225" s="8">
        <v>0</v>
      </c>
      <c r="L225" s="8">
        <v>1</v>
      </c>
      <c r="M225" s="8">
        <v>2</v>
      </c>
      <c r="N225" s="8">
        <v>0</v>
      </c>
      <c r="O225" s="8">
        <v>0</v>
      </c>
      <c r="P225" s="8">
        <v>0</v>
      </c>
      <c r="Q225" s="8">
        <f>+B225/(B225+C225)</f>
      </c>
      <c r="R225" s="9">
        <f>+(SUM(I225:L225)/SUM(E225:P225))</f>
      </c>
      <c r="S225" s="9">
        <f>+(G225+H225+K225+L225+O225+P225)/SUM(E225:P225)</f>
      </c>
      <c r="T225" s="17">
        <f>+D225*(Q225*$Y$2+R225*$Y$3+S225*$Y$4)</f>
      </c>
      <c r="U225" s="18">
        <f>+T225/SUM($T$2:$T$247)</f>
      </c>
      <c r="V225" s="19">
        <f>+U225*$Y$10</f>
      </c>
      <c r="W225" s="4"/>
      <c r="X225" s="4"/>
      <c r="Y225" s="20"/>
    </row>
    <row x14ac:dyDescent="0.25" r="226" customHeight="1" ht="18.75">
      <c r="A226" s="8">
        <v>9112102005</v>
      </c>
      <c r="B226" s="8">
        <v>51</v>
      </c>
      <c r="C226" s="8">
        <v>0</v>
      </c>
      <c r="D226" s="8">
        <f>+C226+B226</f>
      </c>
      <c r="E226" s="8">
        <v>11</v>
      </c>
      <c r="F226" s="8">
        <v>1</v>
      </c>
      <c r="G226" s="8">
        <v>0</v>
      </c>
      <c r="H226" s="8">
        <v>0</v>
      </c>
      <c r="I226" s="8">
        <v>13</v>
      </c>
      <c r="J226" s="8">
        <v>11</v>
      </c>
      <c r="K226" s="8">
        <v>0</v>
      </c>
      <c r="L226" s="8">
        <v>0</v>
      </c>
      <c r="M226" s="8">
        <v>10</v>
      </c>
      <c r="N226" s="8">
        <v>2</v>
      </c>
      <c r="O226" s="8">
        <v>0</v>
      </c>
      <c r="P226" s="8">
        <v>1</v>
      </c>
      <c r="Q226" s="8">
        <f>+B226/(B226+C226)</f>
      </c>
      <c r="R226" s="9">
        <f>+(SUM(I226:L226)/SUM(E226:P226))</f>
      </c>
      <c r="S226" s="9">
        <f>+(G226+H226+K226+L226+O226+P226)/SUM(E226:P226)</f>
      </c>
      <c r="T226" s="18">
        <f>+D226*(Q226*$Y$2+R226*$Y$3+S226*$Y$4)</f>
      </c>
      <c r="U226" s="18">
        <f>+T226/SUM($T$2:$T$247)</f>
      </c>
      <c r="V226" s="19">
        <f>+U226*$Y$10</f>
      </c>
      <c r="W226" s="4"/>
      <c r="X226" s="4"/>
      <c r="Y226" s="20"/>
    </row>
    <row x14ac:dyDescent="0.25" r="227" customHeight="1" ht="18.75">
      <c r="A227" s="8">
        <v>9112102024</v>
      </c>
      <c r="B227" s="8">
        <v>13</v>
      </c>
      <c r="C227" s="8">
        <v>0</v>
      </c>
      <c r="D227" s="8">
        <f>+C227+B227</f>
      </c>
      <c r="E227" s="8">
        <v>6</v>
      </c>
      <c r="F227" s="8">
        <v>0</v>
      </c>
      <c r="G227" s="8">
        <v>0</v>
      </c>
      <c r="H227" s="8">
        <v>0</v>
      </c>
      <c r="I227" s="8">
        <v>2</v>
      </c>
      <c r="J227" s="8">
        <v>1</v>
      </c>
      <c r="K227" s="8">
        <v>1</v>
      </c>
      <c r="L227" s="8">
        <v>0</v>
      </c>
      <c r="M227" s="8">
        <v>1</v>
      </c>
      <c r="N227" s="8">
        <v>2</v>
      </c>
      <c r="O227" s="8">
        <v>0</v>
      </c>
      <c r="P227" s="8">
        <v>0</v>
      </c>
      <c r="Q227" s="8">
        <f>+B227/(B227+C227)</f>
      </c>
      <c r="R227" s="9">
        <f>+(SUM(I227:L227)/SUM(E227:P227))</f>
      </c>
      <c r="S227" s="9">
        <f>+(G227+H227+K227+L227+O227+P227)/SUM(E227:P227)</f>
      </c>
      <c r="T227" s="18">
        <f>+D227*(Q227*$Y$2+R227*$Y$3+S227*$Y$4)</f>
      </c>
      <c r="U227" s="18">
        <f>+T227/SUM($T$2:$T$247)</f>
      </c>
      <c r="V227" s="19">
        <f>+U227*$Y$10</f>
      </c>
      <c r="W227" s="4"/>
      <c r="X227" s="4"/>
      <c r="Y227" s="20"/>
    </row>
    <row x14ac:dyDescent="0.25" r="228" customHeight="1" ht="18.75">
      <c r="A228" s="8">
        <v>9112102033</v>
      </c>
      <c r="B228" s="8">
        <v>63</v>
      </c>
      <c r="C228" s="8">
        <v>0</v>
      </c>
      <c r="D228" s="8">
        <f>+C228+B228</f>
      </c>
      <c r="E228" s="8">
        <v>16</v>
      </c>
      <c r="F228" s="8">
        <v>1</v>
      </c>
      <c r="G228" s="8">
        <v>0</v>
      </c>
      <c r="H228" s="8">
        <v>0</v>
      </c>
      <c r="I228" s="8">
        <v>21</v>
      </c>
      <c r="J228" s="8">
        <v>7</v>
      </c>
      <c r="K228" s="8">
        <v>0</v>
      </c>
      <c r="L228" s="8">
        <v>0</v>
      </c>
      <c r="M228" s="8">
        <v>10</v>
      </c>
      <c r="N228" s="8">
        <v>2</v>
      </c>
      <c r="O228" s="8">
        <v>0</v>
      </c>
      <c r="P228" s="8">
        <v>0</v>
      </c>
      <c r="Q228" s="8">
        <f>+B228/(B228+C228)</f>
      </c>
      <c r="R228" s="9">
        <f>+(SUM(I228:L228)/SUM(E228:P228))</f>
      </c>
      <c r="S228" s="8">
        <f>+(G228+H228+K228+L228+O228+P228)/SUM(E228:P228)</f>
      </c>
      <c r="T228" s="18">
        <f>+D228*(Q228*$Y$2+R228*$Y$3+S228*$Y$4)</f>
      </c>
      <c r="U228" s="18">
        <f>+T228/SUM($T$2:$T$247)</f>
      </c>
      <c r="V228" s="19">
        <f>+U228*$Y$10</f>
      </c>
      <c r="W228" s="4"/>
      <c r="X228" s="4"/>
      <c r="Y228" s="20"/>
    </row>
    <row x14ac:dyDescent="0.25" r="229" customHeight="1" ht="18.75">
      <c r="A229" s="8">
        <v>9112102035</v>
      </c>
      <c r="B229" s="8">
        <v>76</v>
      </c>
      <c r="C229" s="8">
        <v>0</v>
      </c>
      <c r="D229" s="8">
        <f>+C229+B229</f>
      </c>
      <c r="E229" s="8">
        <v>19</v>
      </c>
      <c r="F229" s="8">
        <v>0</v>
      </c>
      <c r="G229" s="8">
        <v>0</v>
      </c>
      <c r="H229" s="8">
        <v>0</v>
      </c>
      <c r="I229" s="8">
        <v>22</v>
      </c>
      <c r="J229" s="8">
        <v>10</v>
      </c>
      <c r="K229" s="8">
        <v>1</v>
      </c>
      <c r="L229" s="8">
        <v>1</v>
      </c>
      <c r="M229" s="8">
        <v>11</v>
      </c>
      <c r="N229" s="8">
        <v>2</v>
      </c>
      <c r="O229" s="8">
        <v>0</v>
      </c>
      <c r="P229" s="8">
        <v>2</v>
      </c>
      <c r="Q229" s="8">
        <f>+B229/(B229+C229)</f>
      </c>
      <c r="R229" s="9">
        <f>+(SUM(I229:L229)/SUM(E229:P229))</f>
      </c>
      <c r="S229" s="9">
        <f>+(G229+H229+K229+L229+O229+P229)/SUM(E229:P229)</f>
      </c>
      <c r="T229" s="18">
        <f>+D229*(Q229*$Y$2+R229*$Y$3+S229*$Y$4)</f>
      </c>
      <c r="U229" s="18">
        <f>+T229/SUM($T$2:$T$247)</f>
      </c>
      <c r="V229" s="19">
        <f>+U229*$Y$10</f>
      </c>
      <c r="W229" s="4"/>
      <c r="X229" s="4"/>
      <c r="Y229" s="20"/>
    </row>
    <row x14ac:dyDescent="0.25" r="230" customHeight="1" ht="18.75">
      <c r="A230" s="8">
        <v>9112102043</v>
      </c>
      <c r="B230" s="8">
        <v>218</v>
      </c>
      <c r="C230" s="8">
        <v>0</v>
      </c>
      <c r="D230" s="8">
        <f>+C230+B230</f>
      </c>
      <c r="E230" s="8">
        <v>53</v>
      </c>
      <c r="F230" s="8">
        <v>5</v>
      </c>
      <c r="G230" s="8">
        <v>1</v>
      </c>
      <c r="H230" s="8">
        <v>0</v>
      </c>
      <c r="I230" s="8">
        <v>66</v>
      </c>
      <c r="J230" s="8">
        <v>28</v>
      </c>
      <c r="K230" s="8">
        <v>0</v>
      </c>
      <c r="L230" s="8">
        <v>1</v>
      </c>
      <c r="M230" s="8">
        <v>32</v>
      </c>
      <c r="N230" s="8">
        <v>10</v>
      </c>
      <c r="O230" s="8">
        <v>0</v>
      </c>
      <c r="P230" s="8">
        <v>0</v>
      </c>
      <c r="Q230" s="8">
        <f>+B230/(B230+C230)</f>
      </c>
      <c r="R230" s="9">
        <f>+(SUM(I230:L230)/SUM(E230:P230))</f>
      </c>
      <c r="S230" s="9">
        <f>+(G230+H230+K230+L230+O230+P230)/SUM(E230:P230)</f>
      </c>
      <c r="T230" s="18">
        <f>+D230*(Q230*$Y$2+R230*$Y$3+S230*$Y$4)</f>
      </c>
      <c r="U230" s="18">
        <f>+T230/SUM($T$2:$T$247)</f>
      </c>
      <c r="V230" s="19">
        <f>+U230*$Y$10</f>
      </c>
      <c r="W230" s="4"/>
      <c r="X230" s="4"/>
      <c r="Y230" s="20"/>
    </row>
    <row x14ac:dyDescent="0.25" r="231" customHeight="1" ht="18.75">
      <c r="A231" s="8">
        <v>9112102044</v>
      </c>
      <c r="B231" s="8">
        <v>58</v>
      </c>
      <c r="C231" s="8">
        <v>0</v>
      </c>
      <c r="D231" s="8">
        <f>+C231+B231</f>
      </c>
      <c r="E231" s="8">
        <v>9</v>
      </c>
      <c r="F231" s="8">
        <v>1</v>
      </c>
      <c r="G231" s="8">
        <v>2</v>
      </c>
      <c r="H231" s="8">
        <v>0</v>
      </c>
      <c r="I231" s="8">
        <v>16</v>
      </c>
      <c r="J231" s="8">
        <v>8</v>
      </c>
      <c r="K231" s="8">
        <v>0</v>
      </c>
      <c r="L231" s="8">
        <v>0</v>
      </c>
      <c r="M231" s="8">
        <v>10</v>
      </c>
      <c r="N231" s="8">
        <v>1</v>
      </c>
      <c r="O231" s="8">
        <v>1</v>
      </c>
      <c r="P231" s="8">
        <v>2</v>
      </c>
      <c r="Q231" s="8">
        <f>+B231/(B231+C231)</f>
      </c>
      <c r="R231" s="9">
        <f>+(SUM(I231:L231)/SUM(E231:P231))</f>
      </c>
      <c r="S231" s="9">
        <f>+(G231+H231+K231+L231+O231+P231)/SUM(E231:P231)</f>
      </c>
      <c r="T231" s="18">
        <f>+D231*(Q231*$Y$2+R231*$Y$3+S231*$Y$4)</f>
      </c>
      <c r="U231" s="18">
        <f>+T231/SUM($T$2:$T$247)</f>
      </c>
      <c r="V231" s="19">
        <f>+U231*$Y$10</f>
      </c>
      <c r="W231" s="4"/>
      <c r="X231" s="4"/>
      <c r="Y231" s="20"/>
    </row>
    <row x14ac:dyDescent="0.25" r="232" customHeight="1" ht="18.75">
      <c r="A232" s="8">
        <v>9112102045</v>
      </c>
      <c r="B232" s="8">
        <v>16</v>
      </c>
      <c r="C232" s="8">
        <v>0</v>
      </c>
      <c r="D232" s="8">
        <f>+C232+B232</f>
      </c>
      <c r="E232" s="8">
        <v>4</v>
      </c>
      <c r="F232" s="8">
        <v>1</v>
      </c>
      <c r="G232" s="8">
        <v>0</v>
      </c>
      <c r="H232" s="8">
        <v>0</v>
      </c>
      <c r="I232" s="8">
        <v>4</v>
      </c>
      <c r="J232" s="8">
        <v>2</v>
      </c>
      <c r="K232" s="8">
        <v>0</v>
      </c>
      <c r="L232" s="8">
        <v>0</v>
      </c>
      <c r="M232" s="8">
        <v>1</v>
      </c>
      <c r="N232" s="8">
        <v>0</v>
      </c>
      <c r="O232" s="8">
        <v>0</v>
      </c>
      <c r="P232" s="8">
        <v>0</v>
      </c>
      <c r="Q232" s="8">
        <f>+B232/(B232+C232)</f>
      </c>
      <c r="R232" s="9">
        <f>+(SUM(I232:L232)/SUM(E232:P232))</f>
      </c>
      <c r="S232" s="8">
        <f>+(G232+H232+K232+L232+O232+P232)/SUM(E232:P232)</f>
      </c>
      <c r="T232" s="17">
        <f>+D232*(Q232*$Y$2+R232*$Y$3+S232*$Y$4)</f>
      </c>
      <c r="U232" s="18">
        <f>+T232/SUM($T$2:$T$247)</f>
      </c>
      <c r="V232" s="19">
        <f>+U232*$Y$10</f>
      </c>
      <c r="W232" s="4"/>
      <c r="X232" s="4"/>
      <c r="Y232" s="20"/>
    </row>
    <row x14ac:dyDescent="0.25" r="233" customHeight="1" ht="18.75">
      <c r="A233" s="8">
        <v>9112102046</v>
      </c>
      <c r="B233" s="8">
        <v>36</v>
      </c>
      <c r="C233" s="8">
        <v>0</v>
      </c>
      <c r="D233" s="8">
        <f>+C233+B233</f>
      </c>
      <c r="E233" s="8">
        <v>15</v>
      </c>
      <c r="F233" s="8">
        <v>2</v>
      </c>
      <c r="G233" s="8">
        <v>0</v>
      </c>
      <c r="H233" s="8">
        <v>0</v>
      </c>
      <c r="I233" s="8">
        <v>13</v>
      </c>
      <c r="J233" s="8">
        <v>4</v>
      </c>
      <c r="K233" s="8">
        <v>0</v>
      </c>
      <c r="L233" s="8">
        <v>0</v>
      </c>
      <c r="M233" s="8">
        <v>3</v>
      </c>
      <c r="N233" s="8">
        <v>0</v>
      </c>
      <c r="O233" s="8">
        <v>0</v>
      </c>
      <c r="P233" s="8">
        <v>0</v>
      </c>
      <c r="Q233" s="8">
        <f>+B233/(B233+C233)</f>
      </c>
      <c r="R233" s="9">
        <f>+(SUM(I233:L233)/SUM(E233:P233))</f>
      </c>
      <c r="S233" s="8">
        <f>+(G233+H233+K233+L233+O233+P233)/SUM(E233:P233)</f>
      </c>
      <c r="T233" s="18">
        <f>+D233*(Q233*$Y$2+R233*$Y$3+S233*$Y$4)</f>
      </c>
      <c r="U233" s="18">
        <f>+T233/SUM($T$2:$T$247)</f>
      </c>
      <c r="V233" s="19">
        <f>+U233*$Y$10</f>
      </c>
      <c r="W233" s="4"/>
      <c r="X233" s="4"/>
      <c r="Y233" s="20"/>
    </row>
    <row x14ac:dyDescent="0.25" r="234" customHeight="1" ht="18.75">
      <c r="A234" s="8">
        <v>9112102069</v>
      </c>
      <c r="B234" s="8">
        <v>188</v>
      </c>
      <c r="C234" s="8">
        <v>0</v>
      </c>
      <c r="D234" s="8">
        <f>+C234+B234</f>
      </c>
      <c r="E234" s="8">
        <v>36</v>
      </c>
      <c r="F234" s="8">
        <v>5</v>
      </c>
      <c r="G234" s="8">
        <v>0</v>
      </c>
      <c r="H234" s="8">
        <v>1</v>
      </c>
      <c r="I234" s="8">
        <v>69</v>
      </c>
      <c r="J234" s="8">
        <v>27</v>
      </c>
      <c r="K234" s="8">
        <v>0</v>
      </c>
      <c r="L234" s="8">
        <v>1</v>
      </c>
      <c r="M234" s="8">
        <v>32</v>
      </c>
      <c r="N234" s="8">
        <v>6</v>
      </c>
      <c r="O234" s="8">
        <v>2</v>
      </c>
      <c r="P234" s="8">
        <v>0</v>
      </c>
      <c r="Q234" s="8">
        <f>+B234/(B234+C234)</f>
      </c>
      <c r="R234" s="9">
        <f>+(SUM(I234:L234)/SUM(E234:P234))</f>
      </c>
      <c r="S234" s="9">
        <f>+(G234+H234+K234+L234+O234+P234)/SUM(E234:P234)</f>
      </c>
      <c r="T234" s="18">
        <f>+D234*(Q234*$Y$2+R234*$Y$3+S234*$Y$4)</f>
      </c>
      <c r="U234" s="18">
        <f>+T234/SUM($T$2:$T$247)</f>
      </c>
      <c r="V234" s="19">
        <f>+U234*$Y$10</f>
      </c>
      <c r="W234" s="4"/>
      <c r="X234" s="4"/>
      <c r="Y234" s="20"/>
    </row>
    <row x14ac:dyDescent="0.25" r="235" customHeight="1" ht="18.75">
      <c r="A235" s="8">
        <v>9112102078</v>
      </c>
      <c r="B235" s="8">
        <v>38</v>
      </c>
      <c r="C235" s="8">
        <v>0</v>
      </c>
      <c r="D235" s="8">
        <f>+C235+B235</f>
      </c>
      <c r="E235" s="8">
        <v>9</v>
      </c>
      <c r="F235" s="8">
        <v>0</v>
      </c>
      <c r="G235" s="8">
        <v>0</v>
      </c>
      <c r="H235" s="8">
        <v>0</v>
      </c>
      <c r="I235" s="8">
        <v>12</v>
      </c>
      <c r="J235" s="8">
        <v>8</v>
      </c>
      <c r="K235" s="8">
        <v>1</v>
      </c>
      <c r="L235" s="8">
        <v>0</v>
      </c>
      <c r="M235" s="8">
        <v>5</v>
      </c>
      <c r="N235" s="8">
        <v>2</v>
      </c>
      <c r="O235" s="8">
        <v>0</v>
      </c>
      <c r="P235" s="8">
        <v>0</v>
      </c>
      <c r="Q235" s="8">
        <f>+B235/(B235+C235)</f>
      </c>
      <c r="R235" s="9">
        <f>+(SUM(I235:L235)/SUM(E235:P235))</f>
      </c>
      <c r="S235" s="9">
        <f>+(G235+H235+K235+L235+O235+P235)/SUM(E235:P235)</f>
      </c>
      <c r="T235" s="18">
        <f>+D235*(Q235*$Y$2+R235*$Y$3+S235*$Y$4)</f>
      </c>
      <c r="U235" s="18">
        <f>+T235/SUM($T$2:$T$247)</f>
      </c>
      <c r="V235" s="19">
        <f>+U235*$Y$10</f>
      </c>
      <c r="W235" s="4"/>
      <c r="X235" s="4"/>
      <c r="Y235" s="20"/>
    </row>
    <row x14ac:dyDescent="0.25" r="236" customHeight="1" ht="18.75">
      <c r="A236" s="8">
        <v>9112102080</v>
      </c>
      <c r="B236" s="8">
        <v>175</v>
      </c>
      <c r="C236" s="8">
        <v>0</v>
      </c>
      <c r="D236" s="8">
        <f>+C236+B236</f>
      </c>
      <c r="E236" s="8">
        <v>37</v>
      </c>
      <c r="F236" s="8">
        <v>3</v>
      </c>
      <c r="G236" s="8">
        <v>1</v>
      </c>
      <c r="H236" s="8">
        <v>2</v>
      </c>
      <c r="I236" s="8">
        <v>58</v>
      </c>
      <c r="J236" s="8">
        <v>21</v>
      </c>
      <c r="K236" s="8">
        <v>1</v>
      </c>
      <c r="L236" s="8">
        <v>2</v>
      </c>
      <c r="M236" s="8">
        <v>28</v>
      </c>
      <c r="N236" s="8">
        <v>7</v>
      </c>
      <c r="O236" s="8">
        <v>1</v>
      </c>
      <c r="P236" s="8">
        <v>3</v>
      </c>
      <c r="Q236" s="8">
        <f>+B236/(B236+C236)</f>
      </c>
      <c r="R236" s="9">
        <f>+(SUM(I236:L236)/SUM(E236:P236))</f>
      </c>
      <c r="S236" s="9">
        <f>+(G236+H236+K236+L236+O236+P236)/SUM(E236:P236)</f>
      </c>
      <c r="T236" s="18">
        <f>+D236*(Q236*$Y$2+R236*$Y$3+S236*$Y$4)</f>
      </c>
      <c r="U236" s="18">
        <f>+T236/SUM($T$2:$T$247)</f>
      </c>
      <c r="V236" s="19">
        <f>+U236*$Y$10</f>
      </c>
      <c r="W236" s="4"/>
      <c r="X236" s="4"/>
      <c r="Y236" s="20"/>
    </row>
    <row x14ac:dyDescent="0.25" r="237" customHeight="1" ht="18.75">
      <c r="A237" s="8">
        <v>9112102081</v>
      </c>
      <c r="B237" s="8">
        <v>78</v>
      </c>
      <c r="C237" s="8">
        <v>0</v>
      </c>
      <c r="D237" s="8">
        <f>+C237+B237</f>
      </c>
      <c r="E237" s="8">
        <v>19</v>
      </c>
      <c r="F237" s="8">
        <v>2</v>
      </c>
      <c r="G237" s="8">
        <v>0</v>
      </c>
      <c r="H237" s="8">
        <v>0</v>
      </c>
      <c r="I237" s="8">
        <v>24</v>
      </c>
      <c r="J237" s="8">
        <v>14</v>
      </c>
      <c r="K237" s="8">
        <v>1</v>
      </c>
      <c r="L237" s="8">
        <v>0</v>
      </c>
      <c r="M237" s="8">
        <v>13</v>
      </c>
      <c r="N237" s="8">
        <v>3</v>
      </c>
      <c r="O237" s="8">
        <v>0</v>
      </c>
      <c r="P237" s="8">
        <v>0</v>
      </c>
      <c r="Q237" s="8">
        <f>+B237/(B237+C237)</f>
      </c>
      <c r="R237" s="9">
        <f>+(SUM(I237:L237)/SUM(E237:P237))</f>
      </c>
      <c r="S237" s="9">
        <f>+(G237+H237+K237+L237+O237+P237)/SUM(E237:P237)</f>
      </c>
      <c r="T237" s="18">
        <f>+D237*(Q237*$Y$2+R237*$Y$3+S237*$Y$4)</f>
      </c>
      <c r="U237" s="18">
        <f>+T237/SUM($T$2:$T$247)</f>
      </c>
      <c r="V237" s="19">
        <f>+U237*$Y$10</f>
      </c>
      <c r="W237" s="4"/>
      <c r="X237" s="4"/>
      <c r="Y237" s="20"/>
    </row>
    <row x14ac:dyDescent="0.25" r="238" customHeight="1" ht="18.75">
      <c r="A238" s="8">
        <v>9112102083</v>
      </c>
      <c r="B238" s="8">
        <v>32</v>
      </c>
      <c r="C238" s="8">
        <v>0</v>
      </c>
      <c r="D238" s="8">
        <f>+C238+B238</f>
      </c>
      <c r="E238" s="8">
        <v>8</v>
      </c>
      <c r="F238" s="8">
        <v>0</v>
      </c>
      <c r="G238" s="8">
        <v>0</v>
      </c>
      <c r="H238" s="8">
        <v>0</v>
      </c>
      <c r="I238" s="8">
        <v>11</v>
      </c>
      <c r="J238" s="8">
        <v>9</v>
      </c>
      <c r="K238" s="8">
        <v>0</v>
      </c>
      <c r="L238" s="8">
        <v>0</v>
      </c>
      <c r="M238" s="8">
        <v>3</v>
      </c>
      <c r="N238" s="8">
        <v>1</v>
      </c>
      <c r="O238" s="8">
        <v>0</v>
      </c>
      <c r="P238" s="8">
        <v>0</v>
      </c>
      <c r="Q238" s="8">
        <f>+B238/(B238+C238)</f>
      </c>
      <c r="R238" s="9">
        <f>+(SUM(I238:L238)/SUM(E238:P238))</f>
      </c>
      <c r="S238" s="8">
        <f>+(G238+H238+K238+L238+O238+P238)/SUM(E238:P238)</f>
      </c>
      <c r="T238" s="17">
        <f>+D238*(Q238*$Y$2+R238*$Y$3+S238*$Y$4)</f>
      </c>
      <c r="U238" s="18">
        <f>+T238/SUM($T$2:$T$247)</f>
      </c>
      <c r="V238" s="19">
        <f>+U238*$Y$10</f>
      </c>
      <c r="W238" s="4"/>
      <c r="X238" s="4"/>
      <c r="Y238" s="20"/>
    </row>
    <row x14ac:dyDescent="0.25" r="239" customHeight="1" ht="18.75">
      <c r="A239" s="8">
        <v>9112102106</v>
      </c>
      <c r="B239" s="8">
        <v>71</v>
      </c>
      <c r="C239" s="8">
        <v>0</v>
      </c>
      <c r="D239" s="8">
        <f>+C239+B239</f>
      </c>
      <c r="E239" s="8">
        <v>19</v>
      </c>
      <c r="F239" s="8">
        <v>1</v>
      </c>
      <c r="G239" s="8">
        <v>0</v>
      </c>
      <c r="H239" s="8">
        <v>0</v>
      </c>
      <c r="I239" s="8">
        <v>24</v>
      </c>
      <c r="J239" s="8">
        <v>13</v>
      </c>
      <c r="K239" s="8">
        <v>0</v>
      </c>
      <c r="L239" s="8">
        <v>0</v>
      </c>
      <c r="M239" s="8">
        <v>9</v>
      </c>
      <c r="N239" s="8">
        <v>0</v>
      </c>
      <c r="O239" s="8">
        <v>0</v>
      </c>
      <c r="P239" s="8">
        <v>0</v>
      </c>
      <c r="Q239" s="8">
        <f>+B239/(B239+C239)</f>
      </c>
      <c r="R239" s="9">
        <f>+(SUM(I239:L239)/SUM(E239:P239))</f>
      </c>
      <c r="S239" s="8">
        <f>+(G239+H239+K239+L239+O239+P239)/SUM(E239:P239)</f>
      </c>
      <c r="T239" s="18">
        <f>+D239*(Q239*$Y$2+R239*$Y$3+S239*$Y$4)</f>
      </c>
      <c r="U239" s="18">
        <f>+T239/SUM($T$2:$T$247)</f>
      </c>
      <c r="V239" s="19">
        <f>+U239*$Y$10</f>
      </c>
      <c r="W239" s="4"/>
      <c r="X239" s="4"/>
      <c r="Y239" s="20"/>
    </row>
    <row x14ac:dyDescent="0.25" r="240" customHeight="1" ht="18.75">
      <c r="A240" s="8">
        <v>9112102109</v>
      </c>
      <c r="B240" s="8">
        <v>246</v>
      </c>
      <c r="C240" s="8">
        <v>0</v>
      </c>
      <c r="D240" s="8">
        <f>+C240+B240</f>
      </c>
      <c r="E240" s="8">
        <v>39</v>
      </c>
      <c r="F240" s="8">
        <v>11</v>
      </c>
      <c r="G240" s="8">
        <v>3</v>
      </c>
      <c r="H240" s="8">
        <v>1</v>
      </c>
      <c r="I240" s="8">
        <v>37</v>
      </c>
      <c r="J240" s="8">
        <v>60</v>
      </c>
      <c r="K240" s="8">
        <v>7</v>
      </c>
      <c r="L240" s="8">
        <v>10</v>
      </c>
      <c r="M240" s="8">
        <v>23</v>
      </c>
      <c r="N240" s="8">
        <v>15</v>
      </c>
      <c r="O240" s="8">
        <v>4</v>
      </c>
      <c r="P240" s="8">
        <v>11</v>
      </c>
      <c r="Q240" s="8">
        <f>+B240/(B240+C240)</f>
      </c>
      <c r="R240" s="9">
        <f>+(SUM(I240:L240)/SUM(E240:P240))</f>
      </c>
      <c r="S240" s="9">
        <f>+(G240+H240+K240+L240+O240+P240)/SUM(E240:P240)</f>
      </c>
      <c r="T240" s="18">
        <f>+D240*(Q240*$Y$2+R240*$Y$3+S240*$Y$4)</f>
      </c>
      <c r="U240" s="18">
        <f>+T240/SUM($T$2:$T$247)</f>
      </c>
      <c r="V240" s="19">
        <f>+U240*$Y$10</f>
      </c>
      <c r="W240" s="4"/>
      <c r="X240" s="4"/>
      <c r="Y240" s="20"/>
    </row>
    <row x14ac:dyDescent="0.25" r="241" customHeight="1" ht="18.75">
      <c r="A241" s="8">
        <v>9112102110</v>
      </c>
      <c r="B241" s="8">
        <v>10</v>
      </c>
      <c r="C241" s="8">
        <v>0</v>
      </c>
      <c r="D241" s="8">
        <f>+C241+B241</f>
      </c>
      <c r="E241" s="8">
        <v>1</v>
      </c>
      <c r="F241" s="8">
        <v>0</v>
      </c>
      <c r="G241" s="8">
        <v>0</v>
      </c>
      <c r="H241" s="8">
        <v>1</v>
      </c>
      <c r="I241" s="8">
        <v>1</v>
      </c>
      <c r="J241" s="8">
        <v>1</v>
      </c>
      <c r="K241" s="8">
        <v>0</v>
      </c>
      <c r="L241" s="8">
        <v>1</v>
      </c>
      <c r="M241" s="8">
        <v>1</v>
      </c>
      <c r="N241" s="8">
        <v>1</v>
      </c>
      <c r="O241" s="8">
        <v>0</v>
      </c>
      <c r="P241" s="8">
        <v>1</v>
      </c>
      <c r="Q241" s="8">
        <f>+B241/(B241+C241)</f>
      </c>
      <c r="R241" s="9">
        <f>+(SUM(I241:L241)/SUM(E241:P241))</f>
      </c>
      <c r="S241" s="9">
        <f>+(G241+H241+K241+L241+O241+P241)/SUM(E241:P241)</f>
      </c>
      <c r="T241" s="18">
        <f>+D241*(Q241*$Y$2+R241*$Y$3+S241*$Y$4)</f>
      </c>
      <c r="U241" s="18">
        <f>+T241/SUM($T$2:$T$247)</f>
      </c>
      <c r="V241" s="19">
        <f>+U241*$Y$10</f>
      </c>
      <c r="W241" s="4"/>
      <c r="X241" s="4"/>
      <c r="Y241" s="20"/>
    </row>
    <row x14ac:dyDescent="0.25" r="242" customHeight="1" ht="18.75">
      <c r="A242" s="8">
        <v>9119052034</v>
      </c>
      <c r="B242" s="8">
        <v>571</v>
      </c>
      <c r="C242" s="8">
        <v>0</v>
      </c>
      <c r="D242" s="8">
        <f>+C242+B242</f>
      </c>
      <c r="E242" s="8">
        <v>96</v>
      </c>
      <c r="F242" s="8">
        <v>23</v>
      </c>
      <c r="G242" s="8">
        <v>5</v>
      </c>
      <c r="H242" s="8">
        <v>1</v>
      </c>
      <c r="I242" s="8">
        <v>103</v>
      </c>
      <c r="J242" s="8">
        <v>89</v>
      </c>
      <c r="K242" s="8">
        <v>17</v>
      </c>
      <c r="L242" s="8">
        <v>15</v>
      </c>
      <c r="M242" s="8">
        <v>73</v>
      </c>
      <c r="N242" s="8">
        <v>35</v>
      </c>
      <c r="O242" s="8">
        <v>7</v>
      </c>
      <c r="P242" s="8">
        <v>11</v>
      </c>
      <c r="Q242" s="8">
        <f>+B242/(B242+C242)</f>
      </c>
      <c r="R242" s="9">
        <f>+(SUM(I242:L242)/SUM(E242:P242))</f>
      </c>
      <c r="S242" s="9">
        <f>+(G242+H242+K242+L242+O242+P242)/SUM(E242:P242)</f>
      </c>
      <c r="T242" s="18">
        <f>+D242*(Q242*$Y$2+R242*$Y$3+S242*$Y$4)</f>
      </c>
      <c r="U242" s="18">
        <f>+T242/SUM($T$2:$T$247)</f>
      </c>
      <c r="V242" s="19">
        <f>+U242*$Y$10</f>
      </c>
      <c r="W242" s="4"/>
      <c r="X242" s="4"/>
      <c r="Y242" s="20"/>
    </row>
    <row x14ac:dyDescent="0.25" r="243" customHeight="1" ht="18.75">
      <c r="A243" s="8">
        <v>9119052040</v>
      </c>
      <c r="B243" s="8">
        <v>242</v>
      </c>
      <c r="C243" s="8">
        <v>0</v>
      </c>
      <c r="D243" s="8">
        <f>+C243+B243</f>
      </c>
      <c r="E243" s="8">
        <v>41</v>
      </c>
      <c r="F243" s="8">
        <v>8</v>
      </c>
      <c r="G243" s="8">
        <v>0</v>
      </c>
      <c r="H243" s="8">
        <v>1</v>
      </c>
      <c r="I243" s="8">
        <v>65</v>
      </c>
      <c r="J243" s="8">
        <v>31</v>
      </c>
      <c r="K243" s="8">
        <v>3</v>
      </c>
      <c r="L243" s="8">
        <v>3</v>
      </c>
      <c r="M243" s="8">
        <v>37</v>
      </c>
      <c r="N243" s="8">
        <v>12</v>
      </c>
      <c r="O243" s="8">
        <v>2</v>
      </c>
      <c r="P243" s="8">
        <v>2</v>
      </c>
      <c r="Q243" s="8">
        <f>+B243/(B243+C243)</f>
      </c>
      <c r="R243" s="9">
        <f>+(SUM(I243:L243)/SUM(E243:P243))</f>
      </c>
      <c r="S243" s="9">
        <f>+(G243+H243+K243+L243+O243+P243)/SUM(E243:P243)</f>
      </c>
      <c r="T243" s="18">
        <f>+D243*(Q243*$Y$2+R243*$Y$3+S243*$Y$4)</f>
      </c>
      <c r="U243" s="18">
        <f>+T243/SUM($T$2:$T$247)</f>
      </c>
      <c r="V243" s="19">
        <f>+U243*$Y$10</f>
      </c>
      <c r="W243" s="4"/>
      <c r="X243" s="4"/>
      <c r="Y243" s="20"/>
    </row>
    <row x14ac:dyDescent="0.25" r="244" customHeight="1" ht="18.75">
      <c r="A244" s="8">
        <v>9119052049</v>
      </c>
      <c r="B244" s="8">
        <v>479</v>
      </c>
      <c r="C244" s="8">
        <v>0</v>
      </c>
      <c r="D244" s="8">
        <f>+C244+B244</f>
      </c>
      <c r="E244" s="8">
        <v>145</v>
      </c>
      <c r="F244" s="8">
        <v>7</v>
      </c>
      <c r="G244" s="8">
        <v>1</v>
      </c>
      <c r="H244" s="8">
        <v>2</v>
      </c>
      <c r="I244" s="8">
        <v>125</v>
      </c>
      <c r="J244" s="8">
        <v>45</v>
      </c>
      <c r="K244" s="8">
        <v>1</v>
      </c>
      <c r="L244" s="8">
        <v>6</v>
      </c>
      <c r="M244" s="8">
        <v>84</v>
      </c>
      <c r="N244" s="8">
        <v>16</v>
      </c>
      <c r="O244" s="8">
        <v>1</v>
      </c>
      <c r="P244" s="8">
        <v>1</v>
      </c>
      <c r="Q244" s="8">
        <f>+B244/(B244+C244)</f>
      </c>
      <c r="R244" s="9">
        <f>+(SUM(I244:L244)/SUM(E244:P244))</f>
      </c>
      <c r="S244" s="9">
        <f>+(G244+H244+K244+L244+O244+P244)/SUM(E244:P244)</f>
      </c>
      <c r="T244" s="18">
        <f>+D244*(Q244*$Y$2+R244*$Y$3+S244*$Y$4)</f>
      </c>
      <c r="U244" s="18">
        <f>+T244/SUM($T$2:$T$247)</f>
      </c>
      <c r="V244" s="19">
        <f>+U244*$Y$10</f>
      </c>
      <c r="W244" s="4"/>
      <c r="X244" s="4"/>
      <c r="Y244" s="20"/>
    </row>
    <row x14ac:dyDescent="0.25" r="245" customHeight="1" ht="18.75">
      <c r="A245" s="8">
        <v>9119101001</v>
      </c>
      <c r="B245" s="8">
        <v>1922</v>
      </c>
      <c r="C245" s="8">
        <v>1</v>
      </c>
      <c r="D245" s="8">
        <f>+C245+B245</f>
      </c>
      <c r="E245" s="8">
        <v>129</v>
      </c>
      <c r="F245" s="8">
        <v>83</v>
      </c>
      <c r="G245" s="8">
        <v>11</v>
      </c>
      <c r="H245" s="8">
        <v>18</v>
      </c>
      <c r="I245" s="8">
        <v>128</v>
      </c>
      <c r="J245" s="8">
        <v>600</v>
      </c>
      <c r="K245" s="8">
        <v>84</v>
      </c>
      <c r="L245" s="8">
        <v>159</v>
      </c>
      <c r="M245" s="8">
        <v>97</v>
      </c>
      <c r="N245" s="8">
        <v>318</v>
      </c>
      <c r="O245" s="8">
        <v>66</v>
      </c>
      <c r="P245" s="8">
        <v>124</v>
      </c>
      <c r="Q245" s="9">
        <f>+B245/(B245+C245)</f>
      </c>
      <c r="R245" s="9">
        <f>+(SUM(I245:L245)/SUM(E245:P245))</f>
      </c>
      <c r="S245" s="9">
        <f>+(G245+H245+K245+L245+O245+P245)/SUM(E245:P245)</f>
      </c>
      <c r="T245" s="18">
        <f>+D245*(Q245*$Y$2+R245*$Y$3+S245*$Y$4)</f>
      </c>
      <c r="U245" s="18">
        <f>+T245/SUM($T$2:$T$247)</f>
      </c>
      <c r="V245" s="19">
        <f>+U245*$Y$10</f>
      </c>
      <c r="W245" s="4"/>
      <c r="X245" s="4"/>
      <c r="Y245" s="20"/>
    </row>
    <row x14ac:dyDescent="0.25" r="246" customHeight="1" ht="18.75">
      <c r="A246" s="8">
        <v>9119102004</v>
      </c>
      <c r="B246" s="8">
        <v>18</v>
      </c>
      <c r="C246" s="8">
        <v>0</v>
      </c>
      <c r="D246" s="8">
        <f>+C246+B246</f>
      </c>
      <c r="E246" s="8">
        <v>2</v>
      </c>
      <c r="F246" s="8">
        <v>0</v>
      </c>
      <c r="G246" s="8">
        <v>1</v>
      </c>
      <c r="H246" s="8">
        <v>1</v>
      </c>
      <c r="I246" s="8">
        <v>3</v>
      </c>
      <c r="J246" s="8">
        <v>2</v>
      </c>
      <c r="K246" s="8">
        <v>2</v>
      </c>
      <c r="L246" s="8">
        <v>0</v>
      </c>
      <c r="M246" s="8">
        <v>3</v>
      </c>
      <c r="N246" s="8">
        <v>2</v>
      </c>
      <c r="O246" s="8">
        <v>0</v>
      </c>
      <c r="P246" s="8">
        <v>0</v>
      </c>
      <c r="Q246" s="8">
        <f>+B246/(B246+C246)</f>
      </c>
      <c r="R246" s="9">
        <f>+(SUM(I246:L246)/SUM(E246:P246))</f>
      </c>
      <c r="S246" s="9">
        <f>+(G246+H246+K246+L246+O246+P246)/SUM(E246:P246)</f>
      </c>
      <c r="T246" s="18">
        <f>+D246*(Q246*$Y$2+R246*$Y$3+S246*$Y$4)</f>
      </c>
      <c r="U246" s="18">
        <f>+T246/SUM($T$2:$T$247)</f>
      </c>
      <c r="V246" s="19">
        <f>+U246*$Y$10</f>
      </c>
      <c r="W246" s="4"/>
      <c r="X246" s="4"/>
      <c r="Y246" s="20"/>
    </row>
    <row x14ac:dyDescent="0.25" r="247" customHeight="1" ht="18.75">
      <c r="A247" s="8">
        <v>9119102044</v>
      </c>
      <c r="B247" s="8">
        <v>10</v>
      </c>
      <c r="C247" s="8">
        <v>0</v>
      </c>
      <c r="D247" s="8">
        <f>+C247+B247</f>
      </c>
      <c r="E247" s="8">
        <v>0</v>
      </c>
      <c r="F247" s="8">
        <v>0</v>
      </c>
      <c r="G247" s="8">
        <v>0</v>
      </c>
      <c r="H247" s="8">
        <v>1</v>
      </c>
      <c r="I247" s="8">
        <v>3</v>
      </c>
      <c r="J247" s="8">
        <v>1</v>
      </c>
      <c r="K247" s="8">
        <v>0</v>
      </c>
      <c r="L247" s="8">
        <v>0</v>
      </c>
      <c r="M247" s="8">
        <v>4</v>
      </c>
      <c r="N247" s="8">
        <v>1</v>
      </c>
      <c r="O247" s="8">
        <v>0</v>
      </c>
      <c r="P247" s="8">
        <v>0</v>
      </c>
      <c r="Q247" s="8">
        <f>+B247/(B247+C247)</f>
      </c>
      <c r="R247" s="9">
        <f>+(SUM(I247:L247)/SUM(E247:P247))</f>
      </c>
      <c r="S247" s="9">
        <f>+(G247+H247+K247+L247+O247+P247)/SUM(E247:P247)</f>
      </c>
      <c r="T247" s="17">
        <f>+D247*(Q247*$Y$2+R247*$Y$3+S247*$Y$4)</f>
      </c>
      <c r="U247" s="18">
        <f>+T247/SUM($T$2:$T$247)</f>
      </c>
      <c r="V247" s="19">
        <f>+U247*$Y$10</f>
      </c>
      <c r="W247" s="4"/>
      <c r="X247" s="4"/>
      <c r="Y24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47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2" width="12.43357142857143" customWidth="1" bestFit="1"/>
    <col min="3" max="3" style="12" width="13.576428571428572" customWidth="1" bestFit="1"/>
    <col min="4" max="4" style="12" width="11.005" customWidth="1" bestFit="1"/>
    <col min="5" max="5" style="13" width="24.290714285714284" customWidth="1" bestFit="1"/>
    <col min="6" max="6" style="13" width="20.005" customWidth="1" bestFit="1"/>
    <col min="7" max="7" style="13" width="18.433571428571426" customWidth="1" bestFit="1"/>
    <col min="8" max="8" style="14" width="23.719285714285714" customWidth="1" bestFit="1"/>
    <col min="9" max="9" style="13" width="22.14785714285714" customWidth="1" bestFit="1"/>
    <col min="10" max="10" style="13" width="21.719285714285714" customWidth="1" bestFit="1"/>
    <col min="11" max="11" style="15" width="21.719285714285714" customWidth="1" bestFit="1"/>
    <col min="12" max="12" style="16" width="21.719285714285714" customWidth="1" bestFit="1"/>
    <col min="13" max="13" style="12" width="14.005" customWidth="1" bestFit="1"/>
    <col min="14" max="14" style="12" width="13.576428571428572" customWidth="1" bestFit="1"/>
    <col min="15" max="15" style="12" width="13.576428571428572" customWidth="1" bestFit="1"/>
    <col min="16" max="16" style="12" width="13.576428571428572" customWidth="1" bestFit="1"/>
    <col min="17" max="17" style="12" width="13.576428571428572" customWidth="1" bestFit="1"/>
    <col min="18" max="18" style="12" width="13.576428571428572" customWidth="1" bestFit="1"/>
    <col min="19" max="19" style="12" width="13.576428571428572" customWidth="1" bestFit="1"/>
    <col min="20" max="20" style="12" width="13.576428571428572" customWidth="1" bestFit="1"/>
    <col min="21" max="21" style="12" width="13.576428571428572" customWidth="1" bestFit="1"/>
    <col min="22" max="22" style="12" width="13.576428571428572" customWidth="1" bestFit="1"/>
    <col min="23" max="23" style="12" width="13.576428571428572" customWidth="1" bestFit="1"/>
    <col min="24" max="24" style="12" width="17.290714285714284" customWidth="1" bestFit="1"/>
    <col min="25" max="25" style="13" width="13.576428571428572" customWidth="1" bestFit="1"/>
    <col min="26" max="26" style="13" width="13.576428571428572" customWidth="1" bestFit="1"/>
    <col min="27" max="27" style="13" width="13.719285714285713" customWidth="1" bestFit="1"/>
    <col min="28" max="28" style="13" width="13.576428571428572" customWidth="1" bestFit="1"/>
    <col min="29" max="29" style="13" width="13.576428571428572" customWidth="1" bestFit="1"/>
    <col min="30" max="30" style="13" width="13.576428571428572" customWidth="1" bestFit="1"/>
    <col min="31" max="31" style="15" width="13.576428571428572" customWidth="1" bestFit="1"/>
    <col min="32" max="32" style="15" width="22.433571428571426" customWidth="1" bestFit="1"/>
    <col min="33" max="33" style="1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6" t="s">
        <v>29</v>
      </c>
      <c r="AE1" s="7"/>
      <c r="AF1" s="4"/>
      <c r="AG1" s="3"/>
    </row>
    <row x14ac:dyDescent="0.25" r="2" customHeight="1" ht="18.75">
      <c r="A2" s="8">
        <v>9101011001</v>
      </c>
      <c r="B2" s="8">
        <v>654</v>
      </c>
      <c r="C2" s="8">
        <v>154</v>
      </c>
      <c r="D2" s="8">
        <f>+C2+B2</f>
      </c>
      <c r="E2" s="9">
        <v>34.4873635520967</v>
      </c>
      <c r="F2" s="9">
        <v>46.9981268560868</v>
      </c>
      <c r="G2" s="9">
        <f>D2+E2+F2</f>
      </c>
      <c r="H2" s="9">
        <f>(E2/C2)*100</f>
      </c>
      <c r="I2" s="9">
        <f>(F2/B2)*100</f>
      </c>
      <c r="J2" s="9">
        <f>((G2-D2)/D2)*100</f>
      </c>
      <c r="K2" s="4" t="s">
        <v>30</v>
      </c>
      <c r="L2" s="5" t="s">
        <v>31</v>
      </c>
      <c r="M2" s="8">
        <v>37</v>
      </c>
      <c r="N2" s="8">
        <v>79</v>
      </c>
      <c r="O2" s="8">
        <v>37</v>
      </c>
      <c r="P2" s="8">
        <v>30</v>
      </c>
      <c r="Q2" s="8">
        <v>4</v>
      </c>
      <c r="R2" s="8">
        <v>65</v>
      </c>
      <c r="S2" s="8">
        <v>23</v>
      </c>
      <c r="T2" s="8">
        <v>39</v>
      </c>
      <c r="U2" s="8">
        <v>19</v>
      </c>
      <c r="V2" s="8">
        <v>126</v>
      </c>
      <c r="W2" s="8">
        <v>57</v>
      </c>
      <c r="X2" s="8">
        <v>105</v>
      </c>
      <c r="Y2" s="9">
        <f>(B2+F2)/G2</f>
      </c>
      <c r="Z2" s="9">
        <f>+(SUM(Q2:T2)/SUM(M2:X2))</f>
      </c>
      <c r="AA2" s="9">
        <f>SUM(O2+P2+S2+T2+W2+X2)/SUM(M2:X2)</f>
      </c>
      <c r="AB2" s="9">
        <f>G2*(Y2*$AG$3+Z2*$AG$4+AA2*$AG$5)</f>
      </c>
      <c r="AC2" s="9">
        <f>AB2/SUM($AB$2:$AB$247)</f>
      </c>
      <c r="AD2" s="10">
        <f>AC2*$AG$11</f>
      </c>
      <c r="AE2" s="4"/>
      <c r="AF2" s="4" t="s">
        <v>27</v>
      </c>
      <c r="AG2" s="3"/>
    </row>
    <row x14ac:dyDescent="0.25" r="3" customHeight="1" ht="18.75">
      <c r="A3" s="8">
        <v>9101011002</v>
      </c>
      <c r="B3" s="8">
        <v>559</v>
      </c>
      <c r="C3" s="8">
        <v>1441</v>
      </c>
      <c r="D3" s="8">
        <f>+C3+B3</f>
      </c>
      <c r="E3" s="9">
        <v>279.604337367309</v>
      </c>
      <c r="F3" s="9">
        <v>72.9603777149447</v>
      </c>
      <c r="G3" s="9">
        <f>D3+E3+F3</f>
      </c>
      <c r="H3" s="9">
        <f>(E3/C3)*100</f>
      </c>
      <c r="I3" s="9">
        <f>(F3/B3)*100</f>
      </c>
      <c r="J3" s="9">
        <f>((G3-D3)/D3)*100</f>
      </c>
      <c r="K3" s="4" t="s">
        <v>32</v>
      </c>
      <c r="L3" s="5" t="s">
        <v>33</v>
      </c>
      <c r="M3" s="8">
        <v>43</v>
      </c>
      <c r="N3" s="8">
        <v>108</v>
      </c>
      <c r="O3" s="8">
        <v>96</v>
      </c>
      <c r="P3" s="8">
        <v>60</v>
      </c>
      <c r="Q3" s="8">
        <v>6</v>
      </c>
      <c r="R3" s="8">
        <v>57</v>
      </c>
      <c r="S3" s="8">
        <v>62</v>
      </c>
      <c r="T3" s="8">
        <v>54</v>
      </c>
      <c r="U3" s="8">
        <v>37</v>
      </c>
      <c r="V3" s="8">
        <v>167</v>
      </c>
      <c r="W3" s="8">
        <v>487</v>
      </c>
      <c r="X3" s="8">
        <v>373</v>
      </c>
      <c r="Y3" s="9">
        <f>(B3+F3)/G3</f>
      </c>
      <c r="Z3" s="9">
        <f>+(SUM(Q3:T3)/SUM(M3:X3))</f>
      </c>
      <c r="AA3" s="9">
        <f>SUM(O3+P3+S3+T3+W3+X3)/SUM(M3:X3)</f>
      </c>
      <c r="AB3" s="9">
        <f>G3*(Y3*$AG$3+Z3*$AG$4+AA3*$AG$5)</f>
      </c>
      <c r="AC3" s="9">
        <f>AB3/SUM($AB$2:$AB$247)</f>
      </c>
      <c r="AD3" s="10">
        <f>AC3*$AG$11</f>
      </c>
      <c r="AE3" s="4"/>
      <c r="AF3" s="4" t="s">
        <v>24</v>
      </c>
      <c r="AG3" s="8">
        <v>5</v>
      </c>
    </row>
    <row x14ac:dyDescent="0.25" r="4" customHeight="1" ht="18.75">
      <c r="A4" s="8">
        <v>9101011003</v>
      </c>
      <c r="B4" s="8">
        <v>206</v>
      </c>
      <c r="C4" s="8">
        <v>963</v>
      </c>
      <c r="D4" s="8">
        <f>+C4+B4</f>
      </c>
      <c r="E4" s="9">
        <v>250.288786436937</v>
      </c>
      <c r="F4" s="9">
        <v>134.429950523139</v>
      </c>
      <c r="G4" s="9">
        <f>D4+E4+F4</f>
      </c>
      <c r="H4" s="9">
        <f>(E4/C4)*100</f>
      </c>
      <c r="I4" s="9">
        <f>(F4/B4)*100</f>
      </c>
      <c r="J4" s="9">
        <f>((G4-D4)/D4)*100</f>
      </c>
      <c r="K4" s="4" t="s">
        <v>34</v>
      </c>
      <c r="L4" s="5" t="s">
        <v>35</v>
      </c>
      <c r="M4" s="8">
        <v>44</v>
      </c>
      <c r="N4" s="8">
        <v>105</v>
      </c>
      <c r="O4" s="8">
        <v>61</v>
      </c>
      <c r="P4" s="8">
        <v>54</v>
      </c>
      <c r="Q4" s="8">
        <v>12</v>
      </c>
      <c r="R4" s="8">
        <v>33</v>
      </c>
      <c r="S4" s="8">
        <v>61</v>
      </c>
      <c r="T4" s="8">
        <v>43</v>
      </c>
      <c r="U4" s="8">
        <v>37</v>
      </c>
      <c r="V4" s="8">
        <v>78</v>
      </c>
      <c r="W4" s="8">
        <v>187</v>
      </c>
      <c r="X4" s="8">
        <v>102</v>
      </c>
      <c r="Y4" s="9">
        <f>(B4+F4)/G4</f>
      </c>
      <c r="Z4" s="9">
        <f>+(SUM(Q4:T4)/SUM(M4:X4))</f>
      </c>
      <c r="AA4" s="9">
        <f>SUM(O4+P4+S4+T4+W4+X4)/SUM(M4:X4)</f>
      </c>
      <c r="AB4" s="9">
        <f>G4*(Y4*$AG$3+Z4*$AG$4+AA4*$AG$5)</f>
      </c>
      <c r="AC4" s="9">
        <f>AB4/SUM($AB$2:$AB$247)</f>
      </c>
      <c r="AD4" s="10">
        <f>AC4*$AG$11</f>
      </c>
      <c r="AE4" s="4"/>
      <c r="AF4" s="4" t="s">
        <v>36</v>
      </c>
      <c r="AG4" s="8">
        <v>2</v>
      </c>
    </row>
    <row x14ac:dyDescent="0.25" r="5" customHeight="1" ht="18.75">
      <c r="A5" s="8">
        <v>9101011004</v>
      </c>
      <c r="B5" s="8">
        <v>140</v>
      </c>
      <c r="C5" s="8">
        <v>187</v>
      </c>
      <c r="D5" s="8">
        <f>+C5+B5</f>
      </c>
      <c r="E5" s="9">
        <v>45.5137378749911</v>
      </c>
      <c r="F5" s="9">
        <v>11.9341031801889</v>
      </c>
      <c r="G5" s="9">
        <f>D5+E5+F5</f>
      </c>
      <c r="H5" s="9">
        <f>(E5/C5)*100</f>
      </c>
      <c r="I5" s="9">
        <f>(F5/B5)*100</f>
      </c>
      <c r="J5" s="9">
        <f>((G5-D5)/D5)*100</f>
      </c>
      <c r="K5" s="4" t="s">
        <v>37</v>
      </c>
      <c r="L5" s="5" t="s">
        <v>38</v>
      </c>
      <c r="M5" s="8">
        <v>13</v>
      </c>
      <c r="N5" s="8">
        <v>23</v>
      </c>
      <c r="O5" s="8">
        <v>17</v>
      </c>
      <c r="P5" s="8">
        <v>15</v>
      </c>
      <c r="Q5" s="8">
        <v>3</v>
      </c>
      <c r="R5" s="8">
        <v>25</v>
      </c>
      <c r="S5" s="8">
        <v>21</v>
      </c>
      <c r="T5" s="8">
        <v>13</v>
      </c>
      <c r="U5" s="8">
        <v>10</v>
      </c>
      <c r="V5" s="8">
        <v>42</v>
      </c>
      <c r="W5" s="8">
        <v>32</v>
      </c>
      <c r="X5" s="8">
        <v>30</v>
      </c>
      <c r="Y5" s="9">
        <f>(B5+F5)/G5</f>
      </c>
      <c r="Z5" s="9">
        <f>+(SUM(Q5:T5)/SUM(M5:X5))</f>
      </c>
      <c r="AA5" s="9">
        <f>SUM(O5+P5+S5+T5+W5+X5)/SUM(M5:X5)</f>
      </c>
      <c r="AB5" s="9">
        <f>G5*(Y5*$AG$3+Z5*$AG$4+AA5*$AG$5)</f>
      </c>
      <c r="AC5" s="9">
        <f>AB5/SUM($AB$2:$AB$247)</f>
      </c>
      <c r="AD5" s="10">
        <f>AC5*$AG$11</f>
      </c>
      <c r="AE5" s="4"/>
      <c r="AF5" s="4" t="s">
        <v>26</v>
      </c>
      <c r="AG5" s="8">
        <v>4</v>
      </c>
    </row>
    <row x14ac:dyDescent="0.25" r="6" customHeight="1" ht="18.75">
      <c r="A6" s="8">
        <v>9101011005</v>
      </c>
      <c r="B6" s="8">
        <v>438</v>
      </c>
      <c r="C6" s="8">
        <v>918</v>
      </c>
      <c r="D6" s="8">
        <f>+C6+B6</f>
      </c>
      <c r="E6" s="9">
        <v>119.285372903867</v>
      </c>
      <c r="F6" s="9">
        <v>28.8461494768196</v>
      </c>
      <c r="G6" s="9">
        <f>D6+E6+F6</f>
      </c>
      <c r="H6" s="9">
        <f>(E6/C6)*100</f>
      </c>
      <c r="I6" s="9">
        <f>(F6/B6)*100</f>
      </c>
      <c r="J6" s="9">
        <f>((G6-D6)/D6)*100</f>
      </c>
      <c r="K6" s="4" t="s">
        <v>39</v>
      </c>
      <c r="L6" s="5" t="s">
        <v>40</v>
      </c>
      <c r="M6" s="8">
        <v>47</v>
      </c>
      <c r="N6" s="8">
        <v>68</v>
      </c>
      <c r="O6" s="8">
        <v>31</v>
      </c>
      <c r="P6" s="8">
        <v>25</v>
      </c>
      <c r="Q6" s="8">
        <v>16</v>
      </c>
      <c r="R6" s="8">
        <v>79</v>
      </c>
      <c r="S6" s="8">
        <v>92</v>
      </c>
      <c r="T6" s="8">
        <v>92</v>
      </c>
      <c r="U6" s="8">
        <v>41</v>
      </c>
      <c r="V6" s="8">
        <v>127</v>
      </c>
      <c r="W6" s="8">
        <v>283</v>
      </c>
      <c r="X6" s="8">
        <v>220</v>
      </c>
      <c r="Y6" s="9">
        <f>(B6+F6)/G6</f>
      </c>
      <c r="Z6" s="9">
        <f>+(SUM(Q6:T6)/SUM(M6:X6))</f>
      </c>
      <c r="AA6" s="9">
        <f>SUM(O6+P6+S6+T6+W6+X6)/SUM(M6:X6)</f>
      </c>
      <c r="AB6" s="9">
        <f>G6*(Y6*$AG$3+Z6*$AG$4+AA6*$AG$5)</f>
      </c>
      <c r="AC6" s="9">
        <f>AB6/SUM($AB$2:$AB$247)</f>
      </c>
      <c r="AD6" s="10">
        <f>AC6*$AG$11</f>
      </c>
      <c r="AE6" s="4"/>
      <c r="AF6" s="4"/>
      <c r="AG6" s="3"/>
    </row>
    <row x14ac:dyDescent="0.25" r="7" customHeight="1" ht="18.75">
      <c r="A7" s="8">
        <v>9101021001</v>
      </c>
      <c r="B7" s="8">
        <v>586</v>
      </c>
      <c r="C7" s="8">
        <v>1279</v>
      </c>
      <c r="D7" s="8">
        <f>+C7+B7</f>
      </c>
      <c r="E7" s="9">
        <v>111.936818485417</v>
      </c>
      <c r="F7" s="9">
        <v>52.0513042316406</v>
      </c>
      <c r="G7" s="9">
        <f>D7+E7+F7</f>
      </c>
      <c r="H7" s="9">
        <f>(E7/C7)*100</f>
      </c>
      <c r="I7" s="9">
        <f>(F7/B7)*100</f>
      </c>
      <c r="J7" s="9">
        <f>((G7-D7)/D7)*100</f>
      </c>
      <c r="K7" s="4" t="s">
        <v>41</v>
      </c>
      <c r="L7" s="5" t="s">
        <v>42</v>
      </c>
      <c r="M7" s="8">
        <v>54</v>
      </c>
      <c r="N7" s="8">
        <v>128</v>
      </c>
      <c r="O7" s="8">
        <v>142</v>
      </c>
      <c r="P7" s="8">
        <v>63</v>
      </c>
      <c r="Q7" s="8">
        <v>8</v>
      </c>
      <c r="R7" s="8">
        <v>40</v>
      </c>
      <c r="S7" s="8">
        <v>131</v>
      </c>
      <c r="T7" s="8">
        <v>45</v>
      </c>
      <c r="U7" s="8">
        <v>22</v>
      </c>
      <c r="V7" s="8">
        <v>171</v>
      </c>
      <c r="W7" s="8">
        <v>399</v>
      </c>
      <c r="X7" s="8">
        <v>304</v>
      </c>
      <c r="Y7" s="9">
        <f>(B7+F7)/G7</f>
      </c>
      <c r="Z7" s="9">
        <f>+(SUM(Q7:T7)/SUM(M7:X7))</f>
      </c>
      <c r="AA7" s="9">
        <f>SUM(O7+P7+S7+T7+W7+X7)/SUM(M7:X7)</f>
      </c>
      <c r="AB7" s="9">
        <f>G7*(Y7*$AG$3+Z7*$AG$4+AA7*$AG$5)</f>
      </c>
      <c r="AC7" s="9">
        <f>AB7/SUM($AB$2:$AB$247)</f>
      </c>
      <c r="AD7" s="10">
        <f>AC7*$AG$11</f>
      </c>
      <c r="AE7" s="4"/>
      <c r="AF7" s="4"/>
      <c r="AG7" s="3"/>
    </row>
    <row x14ac:dyDescent="0.25" r="8" customHeight="1" ht="18.75">
      <c r="A8" s="8">
        <v>9101021002</v>
      </c>
      <c r="B8" s="8">
        <v>593</v>
      </c>
      <c r="C8" s="8">
        <v>903</v>
      </c>
      <c r="D8" s="8">
        <f>+C8+B8</f>
      </c>
      <c r="E8" s="9">
        <v>87.2749416228381</v>
      </c>
      <c r="F8" s="9">
        <v>47.4816001622466</v>
      </c>
      <c r="G8" s="9">
        <f>D8+E8+F8</f>
      </c>
      <c r="H8" s="9">
        <f>(E8/C8)*100</f>
      </c>
      <c r="I8" s="9">
        <f>(F8/B8)*100</f>
      </c>
      <c r="J8" s="9">
        <f>((G8-D8)/D8)*100</f>
      </c>
      <c r="K8" s="4" t="s">
        <v>43</v>
      </c>
      <c r="L8" s="5" t="s">
        <v>44</v>
      </c>
      <c r="M8" s="8">
        <v>66</v>
      </c>
      <c r="N8" s="8">
        <v>129</v>
      </c>
      <c r="O8" s="8">
        <v>120</v>
      </c>
      <c r="P8" s="8">
        <v>65</v>
      </c>
      <c r="Q8" s="8">
        <v>8</v>
      </c>
      <c r="R8" s="8">
        <v>49</v>
      </c>
      <c r="S8" s="8">
        <v>126</v>
      </c>
      <c r="T8" s="8">
        <v>64</v>
      </c>
      <c r="U8" s="8">
        <v>15</v>
      </c>
      <c r="V8" s="8">
        <v>113</v>
      </c>
      <c r="W8" s="8">
        <v>292</v>
      </c>
      <c r="X8" s="8">
        <v>173</v>
      </c>
      <c r="Y8" s="9">
        <f>(B8+F8)/G8</f>
      </c>
      <c r="Z8" s="9">
        <f>+(SUM(Q8:T8)/SUM(M8:X8))</f>
      </c>
      <c r="AA8" s="9">
        <f>SUM(O8+P8+S8+T8+W8+X8)/SUM(M8:X8)</f>
      </c>
      <c r="AB8" s="9">
        <f>G8*(Y8*$AG$3+Z8*$AG$4+AA8*$AG$5)</f>
      </c>
      <c r="AC8" s="9">
        <f>AB8/SUM($AB$2:$AB$247)</f>
      </c>
      <c r="AD8" s="10">
        <f>AC8*$AG$11</f>
      </c>
      <c r="AE8" s="4"/>
      <c r="AF8" s="4"/>
      <c r="AG8" s="3"/>
    </row>
    <row x14ac:dyDescent="0.25" r="9" customHeight="1" ht="18.75">
      <c r="A9" s="8">
        <v>9101021003</v>
      </c>
      <c r="B9" s="8">
        <v>502</v>
      </c>
      <c r="C9" s="8">
        <v>83</v>
      </c>
      <c r="D9" s="8">
        <f>+C9+B9</f>
      </c>
      <c r="E9" s="9">
        <v>0.937591419888271</v>
      </c>
      <c r="F9" s="9">
        <v>35.7174126845874</v>
      </c>
      <c r="G9" s="9">
        <f>D9+E9+F9</f>
      </c>
      <c r="H9" s="9">
        <f>(E9/C9)*100</f>
      </c>
      <c r="I9" s="9">
        <f>(F9/B9)*100</f>
      </c>
      <c r="J9" s="9">
        <f>((G9-D9)/D9)*100</f>
      </c>
      <c r="K9" s="4" t="s">
        <v>45</v>
      </c>
      <c r="L9" s="5" t="s">
        <v>46</v>
      </c>
      <c r="M9" s="8">
        <v>27</v>
      </c>
      <c r="N9" s="8">
        <v>60</v>
      </c>
      <c r="O9" s="8">
        <v>46</v>
      </c>
      <c r="P9" s="8">
        <v>37</v>
      </c>
      <c r="Q9" s="8">
        <v>4</v>
      </c>
      <c r="R9" s="8">
        <v>37</v>
      </c>
      <c r="S9" s="8">
        <v>58</v>
      </c>
      <c r="T9" s="8">
        <v>32</v>
      </c>
      <c r="U9" s="8">
        <v>7</v>
      </c>
      <c r="V9" s="8">
        <v>58</v>
      </c>
      <c r="W9" s="8">
        <v>89</v>
      </c>
      <c r="X9" s="8">
        <v>74</v>
      </c>
      <c r="Y9" s="9">
        <f>(B9+F9)/G9</f>
      </c>
      <c r="Z9" s="9">
        <f>+(SUM(Q9:T9)/SUM(M9:X9))</f>
      </c>
      <c r="AA9" s="9">
        <f>SUM(O9+P9+S9+T9+W9+X9)/SUM(M9:X9)</f>
      </c>
      <c r="AB9" s="9">
        <f>G9*(Y9*$AG$3+Z9*$AG$4+AA9*$AG$5)</f>
      </c>
      <c r="AC9" s="9">
        <f>AB9/SUM($AB$2:$AB$247)</f>
      </c>
      <c r="AD9" s="10">
        <f>AC9*$AG$11</f>
      </c>
      <c r="AE9" s="4"/>
      <c r="AF9" s="4"/>
      <c r="AG9" s="3"/>
    </row>
    <row x14ac:dyDescent="0.25" r="10" customHeight="1" ht="18.75">
      <c r="A10" s="8">
        <v>9101021004</v>
      </c>
      <c r="B10" s="8">
        <v>683</v>
      </c>
      <c r="C10" s="8">
        <v>7</v>
      </c>
      <c r="D10" s="8">
        <f>+C10+B10</f>
      </c>
      <c r="E10" s="9">
        <v>0.464391665772775</v>
      </c>
      <c r="F10" s="9">
        <v>26.0600669616845</v>
      </c>
      <c r="G10" s="9">
        <f>D10+E10+F10</f>
      </c>
      <c r="H10" s="9">
        <f>(E10/C10)*100</f>
      </c>
      <c r="I10" s="9">
        <f>(F10/B10)*100</f>
      </c>
      <c r="J10" s="9">
        <f>((G10-D10)/D10)*100</f>
      </c>
      <c r="K10" s="4" t="s">
        <v>47</v>
      </c>
      <c r="L10" s="5" t="s">
        <v>48</v>
      </c>
      <c r="M10" s="8">
        <v>82</v>
      </c>
      <c r="N10" s="8">
        <v>80</v>
      </c>
      <c r="O10" s="8">
        <v>24</v>
      </c>
      <c r="P10" s="8">
        <v>19</v>
      </c>
      <c r="Q10" s="8">
        <v>21</v>
      </c>
      <c r="R10" s="8">
        <v>64</v>
      </c>
      <c r="S10" s="8">
        <v>37</v>
      </c>
      <c r="T10" s="8">
        <v>35</v>
      </c>
      <c r="U10" s="8">
        <v>25</v>
      </c>
      <c r="V10" s="8">
        <v>118</v>
      </c>
      <c r="W10" s="8">
        <v>60</v>
      </c>
      <c r="X10" s="8">
        <v>70</v>
      </c>
      <c r="Y10" s="9">
        <f>(B10+F10)/G10</f>
      </c>
      <c r="Z10" s="9">
        <f>+(SUM(Q10:T10)/SUM(M10:X10))</f>
      </c>
      <c r="AA10" s="9">
        <f>SUM(O10+P10+S10+T10+W10+X10)/SUM(M10:X10)</f>
      </c>
      <c r="AB10" s="9">
        <f>G10*(Y10*$AG$3+Z10*$AG$4+AA10*$AG$5)</f>
      </c>
      <c r="AC10" s="9">
        <f>AB10/SUM($AB$2:$AB$247)</f>
      </c>
      <c r="AD10" s="10">
        <f>AC10*$AG$11</f>
      </c>
      <c r="AE10" s="4"/>
      <c r="AF10" s="4"/>
      <c r="AG10" s="3"/>
    </row>
    <row x14ac:dyDescent="0.25" r="11" customHeight="1" ht="18.75">
      <c r="A11" s="8">
        <v>9101031001</v>
      </c>
      <c r="B11" s="8">
        <v>872</v>
      </c>
      <c r="C11" s="8">
        <v>1</v>
      </c>
      <c r="D11" s="8">
        <f>+C11+B11</f>
      </c>
      <c r="E11" s="9">
        <v>0.0168744043431624</v>
      </c>
      <c r="F11" s="9">
        <v>51.4841061414507</v>
      </c>
      <c r="G11" s="9">
        <f>D11+E11+F11</f>
      </c>
      <c r="H11" s="9">
        <f>(E11/C11)*100</f>
      </c>
      <c r="I11" s="9">
        <f>(F11/B11)*100</f>
      </c>
      <c r="J11" s="9">
        <f>((G11-D11)/D11)*100</f>
      </c>
      <c r="K11" s="4" t="s">
        <v>49</v>
      </c>
      <c r="L11" s="9">
        <v>-38.7572788040582</v>
      </c>
      <c r="M11" s="8">
        <v>120</v>
      </c>
      <c r="N11" s="8">
        <v>83</v>
      </c>
      <c r="O11" s="8">
        <v>21</v>
      </c>
      <c r="P11" s="8">
        <v>20</v>
      </c>
      <c r="Q11" s="8">
        <v>59</v>
      </c>
      <c r="R11" s="8">
        <v>179</v>
      </c>
      <c r="S11" s="8">
        <v>31</v>
      </c>
      <c r="T11" s="8">
        <v>40</v>
      </c>
      <c r="U11" s="8">
        <v>63</v>
      </c>
      <c r="V11" s="8">
        <v>163</v>
      </c>
      <c r="W11" s="8">
        <v>26</v>
      </c>
      <c r="X11" s="8">
        <v>46</v>
      </c>
      <c r="Y11" s="9">
        <f>(B11+F11)/G11</f>
      </c>
      <c r="Z11" s="9">
        <f>+(SUM(Q11:T11)/SUM(M11:X11))</f>
      </c>
      <c r="AA11" s="9">
        <f>SUM(O11+P11+S11+T11+W11+X11)/SUM(M11:X11)</f>
      </c>
      <c r="AB11" s="9">
        <f>G11*(Y11*$AG$3+Z11*$AG$4+AA11*$AG$5)</f>
      </c>
      <c r="AC11" s="9">
        <f>AB11/SUM($AB$2:$AB$247)</f>
      </c>
      <c r="AD11" s="10">
        <f>AC11*$AG$11</f>
      </c>
      <c r="AE11" s="4"/>
      <c r="AF11" s="4" t="s">
        <v>50</v>
      </c>
      <c r="AG11" s="8">
        <v>20000</v>
      </c>
    </row>
    <row x14ac:dyDescent="0.25" r="12" customHeight="1" ht="18.75">
      <c r="A12" s="8">
        <v>9101031002</v>
      </c>
      <c r="B12" s="8">
        <v>1414</v>
      </c>
      <c r="C12" s="8">
        <v>17</v>
      </c>
      <c r="D12" s="8">
        <f>+C12+B12</f>
      </c>
      <c r="E12" s="9">
        <v>0.040372956583602</v>
      </c>
      <c r="F12" s="9">
        <v>170.700351333828</v>
      </c>
      <c r="G12" s="9">
        <f>D12+E12+F12</f>
      </c>
      <c r="H12" s="9">
        <f>(E12/C12)*100</f>
      </c>
      <c r="I12" s="9">
        <f>(F12/B12)*100</f>
      </c>
      <c r="J12" s="9">
        <f>((G12-D12)/D12)*100</f>
      </c>
      <c r="K12" s="4" t="s">
        <v>51</v>
      </c>
      <c r="L12" s="5" t="s">
        <v>52</v>
      </c>
      <c r="M12" s="8">
        <v>277</v>
      </c>
      <c r="N12" s="8">
        <v>130</v>
      </c>
      <c r="O12" s="8">
        <v>3</v>
      </c>
      <c r="P12" s="8">
        <v>9</v>
      </c>
      <c r="Q12" s="8">
        <v>112</v>
      </c>
      <c r="R12" s="8">
        <v>299</v>
      </c>
      <c r="S12" s="8">
        <v>20</v>
      </c>
      <c r="T12" s="8">
        <v>57</v>
      </c>
      <c r="U12" s="8">
        <v>163</v>
      </c>
      <c r="V12" s="8">
        <v>236</v>
      </c>
      <c r="W12" s="8">
        <v>21</v>
      </c>
      <c r="X12" s="8">
        <v>70</v>
      </c>
      <c r="Y12" s="9">
        <f>(B12+F12)/G12</f>
      </c>
      <c r="Z12" s="9">
        <f>+(SUM(Q12:T12)/SUM(M12:X12))</f>
      </c>
      <c r="AA12" s="9">
        <f>SUM(O12+P12+S12+T12+W12+X12)/SUM(M12:X12)</f>
      </c>
      <c r="AB12" s="9">
        <f>G12*(Y12*$AG$3+Z12*$AG$4+AA12*$AG$5)</f>
      </c>
      <c r="AC12" s="9">
        <f>AB12/SUM($AB$2:$AB$247)</f>
      </c>
      <c r="AD12" s="10">
        <f>AC12*$AG$11</f>
      </c>
      <c r="AE12" s="4"/>
      <c r="AF12" s="4"/>
      <c r="AG12" s="3"/>
    </row>
    <row x14ac:dyDescent="0.25" r="13" customHeight="1" ht="18.75">
      <c r="A13" s="8">
        <v>9101031003</v>
      </c>
      <c r="B13" s="8">
        <v>794</v>
      </c>
      <c r="C13" s="8">
        <v>7</v>
      </c>
      <c r="D13" s="8">
        <f>+C13+B13</f>
      </c>
      <c r="E13" s="9">
        <v>0.0125600021248067</v>
      </c>
      <c r="F13" s="9">
        <v>65.1401711334126</v>
      </c>
      <c r="G13" s="9">
        <f>D13+E13+F13</f>
      </c>
      <c r="H13" s="9">
        <f>(E13/C13)*100</f>
      </c>
      <c r="I13" s="9">
        <f>(F13/B13)*100</f>
      </c>
      <c r="J13" s="9">
        <f>((G13-D13)/D13)*100</f>
      </c>
      <c r="K13" s="4" t="s">
        <v>53</v>
      </c>
      <c r="L13" s="5" t="s">
        <v>54</v>
      </c>
      <c r="M13" s="8">
        <v>212</v>
      </c>
      <c r="N13" s="8">
        <v>67</v>
      </c>
      <c r="O13" s="8">
        <v>3</v>
      </c>
      <c r="P13" s="8">
        <v>8</v>
      </c>
      <c r="Q13" s="8">
        <v>44</v>
      </c>
      <c r="R13" s="8">
        <v>147</v>
      </c>
      <c r="S13" s="8">
        <v>15</v>
      </c>
      <c r="T13" s="8">
        <v>29</v>
      </c>
      <c r="U13" s="8">
        <v>78</v>
      </c>
      <c r="V13" s="8">
        <v>115</v>
      </c>
      <c r="W13" s="8">
        <v>17</v>
      </c>
      <c r="X13" s="8">
        <v>42</v>
      </c>
      <c r="Y13" s="9">
        <f>(B13+F13)/G13</f>
      </c>
      <c r="Z13" s="9">
        <f>+(SUM(Q13:T13)/SUM(M13:X13))</f>
      </c>
      <c r="AA13" s="9">
        <f>SUM(O13+P13+S13+T13+W13+X13)/SUM(M13:X13)</f>
      </c>
      <c r="AB13" s="9">
        <f>G13*(Y13*$AG$3+Z13*$AG$4+AA13*$AG$5)</f>
      </c>
      <c r="AC13" s="9">
        <f>AB13/SUM($AB$2:$AB$247)</f>
      </c>
      <c r="AD13" s="10">
        <f>AC13*$AG$11</f>
      </c>
      <c r="AE13" s="4"/>
      <c r="AF13" s="4"/>
      <c r="AG13" s="3"/>
    </row>
    <row x14ac:dyDescent="0.25" r="14" customHeight="1" ht="18.75">
      <c r="A14" s="8">
        <v>9101031004</v>
      </c>
      <c r="B14" s="8">
        <v>836</v>
      </c>
      <c r="C14" s="8">
        <v>6</v>
      </c>
      <c r="D14" s="8">
        <f>+C14+B14</f>
      </c>
      <c r="E14" s="9">
        <v>0.0388364161236325</v>
      </c>
      <c r="F14" s="9">
        <v>58.5203895646171</v>
      </c>
      <c r="G14" s="9">
        <f>D14+E14+F14</f>
      </c>
      <c r="H14" s="9">
        <f>(E14/C14)*100</f>
      </c>
      <c r="I14" s="9">
        <f>(F14/B14)*100</f>
      </c>
      <c r="J14" s="9">
        <f>((G14-D14)/D14)*100</f>
      </c>
      <c r="K14" s="4" t="s">
        <v>55</v>
      </c>
      <c r="L14" s="5" t="s">
        <v>56</v>
      </c>
      <c r="M14" s="8">
        <v>178</v>
      </c>
      <c r="N14" s="8">
        <v>44</v>
      </c>
      <c r="O14" s="8">
        <v>5</v>
      </c>
      <c r="P14" s="8">
        <v>6</v>
      </c>
      <c r="Q14" s="8">
        <v>64</v>
      </c>
      <c r="R14" s="8">
        <v>201</v>
      </c>
      <c r="S14" s="8">
        <v>14</v>
      </c>
      <c r="T14" s="8">
        <v>23</v>
      </c>
      <c r="U14" s="8">
        <v>58</v>
      </c>
      <c r="V14" s="8">
        <v>149</v>
      </c>
      <c r="W14" s="8">
        <v>9</v>
      </c>
      <c r="X14" s="8">
        <v>37</v>
      </c>
      <c r="Y14" s="9">
        <f>(B14+F14)/G14</f>
      </c>
      <c r="Z14" s="9">
        <f>+(SUM(Q14:T14)/SUM(M14:X14))</f>
      </c>
      <c r="AA14" s="9">
        <f>SUM(O14+P14+S14+T14+W14+X14)/SUM(M14:X14)</f>
      </c>
      <c r="AB14" s="9">
        <f>G14*(Y14*$AG$3+Z14*$AG$4+AA14*$AG$5)</f>
      </c>
      <c r="AC14" s="9">
        <f>AB14/SUM($AB$2:$AB$247)</f>
      </c>
      <c r="AD14" s="10">
        <f>AC14*$AG$11</f>
      </c>
      <c r="AE14" s="4"/>
      <c r="AF14" s="4"/>
      <c r="AG14" s="3"/>
    </row>
    <row x14ac:dyDescent="0.25" r="15" customHeight="1" ht="18.75">
      <c r="A15" s="8">
        <v>9101031005</v>
      </c>
      <c r="B15" s="8">
        <v>976</v>
      </c>
      <c r="C15" s="8">
        <v>2</v>
      </c>
      <c r="D15" s="8">
        <f>+C15+B15</f>
      </c>
      <c r="E15" s="9">
        <v>0.018446664268546</v>
      </c>
      <c r="F15" s="9">
        <v>70.5549248426454</v>
      </c>
      <c r="G15" s="9">
        <f>D15+E15+F15</f>
      </c>
      <c r="H15" s="9">
        <f>(E15/C15)*100</f>
      </c>
      <c r="I15" s="9">
        <f>(F15/B15)*100</f>
      </c>
      <c r="J15" s="9">
        <f>((G15-D15)/D15)*100</f>
      </c>
      <c r="K15" s="4" t="s">
        <v>57</v>
      </c>
      <c r="L15" s="5" t="s">
        <v>58</v>
      </c>
      <c r="M15" s="8">
        <v>135</v>
      </c>
      <c r="N15" s="8">
        <v>42</v>
      </c>
      <c r="O15" s="8">
        <v>4</v>
      </c>
      <c r="P15" s="8">
        <v>7</v>
      </c>
      <c r="Q15" s="8">
        <v>109</v>
      </c>
      <c r="R15" s="8">
        <v>241</v>
      </c>
      <c r="S15" s="8">
        <v>17</v>
      </c>
      <c r="T15" s="8">
        <v>33</v>
      </c>
      <c r="U15" s="8">
        <v>119</v>
      </c>
      <c r="V15" s="8">
        <v>183</v>
      </c>
      <c r="W15" s="8">
        <v>11</v>
      </c>
      <c r="X15" s="8">
        <v>30</v>
      </c>
      <c r="Y15" s="9">
        <f>(B15+F15)/G15</f>
      </c>
      <c r="Z15" s="9">
        <f>+(SUM(Q15:T15)/SUM(M15:X15))</f>
      </c>
      <c r="AA15" s="9">
        <f>SUM(O15+P15+S15+T15+W15+X15)/SUM(M15:X15)</f>
      </c>
      <c r="AB15" s="9">
        <f>G15*(Y15*$AG$3+Z15*$AG$4+AA15*$AG$5)</f>
      </c>
      <c r="AC15" s="9">
        <f>AB15/SUM($AB$2:$AB$247)</f>
      </c>
      <c r="AD15" s="10">
        <f>AC15*$AG$11</f>
      </c>
      <c r="AE15" s="4"/>
      <c r="AF15" s="4"/>
      <c r="AG15" s="3"/>
    </row>
    <row x14ac:dyDescent="0.25" r="16" customHeight="1" ht="18.75">
      <c r="A16" s="8">
        <v>9101041001</v>
      </c>
      <c r="B16" s="8">
        <v>1370</v>
      </c>
      <c r="C16" s="8">
        <v>351</v>
      </c>
      <c r="D16" s="8">
        <f>+C16+B16</f>
      </c>
      <c r="E16" s="9">
        <v>7.27403754841193</v>
      </c>
      <c r="F16" s="9">
        <v>173.4862222364</v>
      </c>
      <c r="G16" s="9">
        <f>D16+E16+F16</f>
      </c>
      <c r="H16" s="9">
        <f>(E16/C16)*100</f>
      </c>
      <c r="I16" s="9">
        <f>(F16/B16)*100</f>
      </c>
      <c r="J16" s="9">
        <f>((G16-D16)/D16)*100</f>
      </c>
      <c r="K16" s="4" t="s">
        <v>59</v>
      </c>
      <c r="L16" s="5" t="s">
        <v>60</v>
      </c>
      <c r="M16" s="8">
        <v>215</v>
      </c>
      <c r="N16" s="8">
        <v>92</v>
      </c>
      <c r="O16" s="8">
        <v>6</v>
      </c>
      <c r="P16" s="8">
        <v>9</v>
      </c>
      <c r="Q16" s="8">
        <v>190</v>
      </c>
      <c r="R16" s="8">
        <v>391</v>
      </c>
      <c r="S16" s="8">
        <v>27</v>
      </c>
      <c r="T16" s="8">
        <v>87</v>
      </c>
      <c r="U16" s="8">
        <v>179</v>
      </c>
      <c r="V16" s="8">
        <v>264</v>
      </c>
      <c r="W16" s="8">
        <v>55</v>
      </c>
      <c r="X16" s="8">
        <v>82</v>
      </c>
      <c r="Y16" s="9">
        <f>(B16+F16)/G16</f>
      </c>
      <c r="Z16" s="9">
        <f>+(SUM(Q16:T16)/SUM(M16:X16))</f>
      </c>
      <c r="AA16" s="9">
        <f>SUM(O16+P16+S16+T16+W16+X16)/SUM(M16:X16)</f>
      </c>
      <c r="AB16" s="9">
        <f>G16*(Y16*$AG$3+Z16*$AG$4+AA16*$AG$5)</f>
      </c>
      <c r="AC16" s="9">
        <f>AB16/SUM($AB$2:$AB$247)</f>
      </c>
      <c r="AD16" s="10">
        <f>AC16*$AG$11</f>
      </c>
      <c r="AE16" s="4"/>
      <c r="AF16" s="7" t="s">
        <v>61</v>
      </c>
      <c r="AG16" s="3"/>
    </row>
    <row x14ac:dyDescent="0.25" r="17" customHeight="1" ht="18.75">
      <c r="A17" s="8">
        <v>9101041002</v>
      </c>
      <c r="B17" s="8">
        <v>1542</v>
      </c>
      <c r="C17" s="8">
        <v>20</v>
      </c>
      <c r="D17" s="8">
        <f>+C17+B17</f>
      </c>
      <c r="E17" s="9">
        <v>0.148331632431524</v>
      </c>
      <c r="F17" s="9">
        <v>160.217000279703</v>
      </c>
      <c r="G17" s="9">
        <f>D17+E17+F17</f>
      </c>
      <c r="H17" s="9">
        <f>(E17/C17)*100</f>
      </c>
      <c r="I17" s="9">
        <f>(F17/B17)*100</f>
      </c>
      <c r="J17" s="9">
        <f>((G17-D17)/D17)*100</f>
      </c>
      <c r="K17" s="4" t="s">
        <v>62</v>
      </c>
      <c r="L17" s="5" t="s">
        <v>63</v>
      </c>
      <c r="M17" s="8">
        <v>259</v>
      </c>
      <c r="N17" s="8">
        <v>93</v>
      </c>
      <c r="O17" s="8">
        <v>5</v>
      </c>
      <c r="P17" s="8">
        <v>14</v>
      </c>
      <c r="Q17" s="8">
        <v>194</v>
      </c>
      <c r="R17" s="8">
        <v>352</v>
      </c>
      <c r="S17" s="8">
        <v>14</v>
      </c>
      <c r="T17" s="8">
        <v>57</v>
      </c>
      <c r="U17" s="8">
        <v>170</v>
      </c>
      <c r="V17" s="8">
        <v>262</v>
      </c>
      <c r="W17" s="8">
        <v>12</v>
      </c>
      <c r="X17" s="8">
        <v>49</v>
      </c>
      <c r="Y17" s="9">
        <f>(B17+F17)/G17</f>
      </c>
      <c r="Z17" s="9">
        <f>+(SUM(Q17:T17)/SUM(M17:X17))</f>
      </c>
      <c r="AA17" s="9">
        <f>SUM(O17+P17+S17+T17+W17+X17)/SUM(M17:X17)</f>
      </c>
      <c r="AB17" s="9">
        <f>G17*(Y17*$AG$3+Z17*$AG$4+AA17*$AG$5)</f>
      </c>
      <c r="AC17" s="9">
        <f>AB17/SUM($AB$2:$AB$247)</f>
      </c>
      <c r="AD17" s="10">
        <f>AC17*$AG$11</f>
      </c>
      <c r="AE17" s="4"/>
      <c r="AF17" s="4" t="s">
        <v>12</v>
      </c>
      <c r="AG17" s="9">
        <f>SUM(M$2:M$247)/SUM($M$2:$X$247)</f>
      </c>
    </row>
    <row x14ac:dyDescent="0.25" r="18" customHeight="1" ht="18.75">
      <c r="A18" s="8">
        <v>9101041003</v>
      </c>
      <c r="B18" s="8">
        <v>1341</v>
      </c>
      <c r="C18" s="8">
        <v>183</v>
      </c>
      <c r="D18" s="8">
        <f>+C18+B18</f>
      </c>
      <c r="E18" s="9">
        <v>0.127645725534005</v>
      </c>
      <c r="F18" s="9">
        <v>154.620490768402</v>
      </c>
      <c r="G18" s="9">
        <f>D18+E18+F18</f>
      </c>
      <c r="H18" s="9">
        <f>(E18/C18)*100</f>
      </c>
      <c r="I18" s="9">
        <f>(F18/B18)*100</f>
      </c>
      <c r="J18" s="9">
        <f>((G18-D18)/D18)*100</f>
      </c>
      <c r="K18" s="4" t="s">
        <v>64</v>
      </c>
      <c r="L18" s="5" t="s">
        <v>65</v>
      </c>
      <c r="M18" s="8">
        <v>302</v>
      </c>
      <c r="N18" s="8">
        <v>110</v>
      </c>
      <c r="O18" s="8">
        <v>3</v>
      </c>
      <c r="P18" s="8">
        <v>27</v>
      </c>
      <c r="Q18" s="8">
        <v>115</v>
      </c>
      <c r="R18" s="8">
        <v>349</v>
      </c>
      <c r="S18" s="8">
        <v>15</v>
      </c>
      <c r="T18" s="8">
        <v>72</v>
      </c>
      <c r="U18" s="8">
        <v>130</v>
      </c>
      <c r="V18" s="8">
        <v>242</v>
      </c>
      <c r="W18" s="8">
        <v>17</v>
      </c>
      <c r="X18" s="8">
        <v>56</v>
      </c>
      <c r="Y18" s="9">
        <f>(B18+F18)/G18</f>
      </c>
      <c r="Z18" s="9">
        <f>+(SUM(Q18:T18)/SUM(M18:X18))</f>
      </c>
      <c r="AA18" s="9">
        <f>SUM(O18+P18+S18+T18+W18+X18)/SUM(M18:X18)</f>
      </c>
      <c r="AB18" s="9">
        <f>G18*(Y18*$AG$3+Z18*$AG$4+AA18*$AG$5)</f>
      </c>
      <c r="AC18" s="9">
        <f>AB18/SUM($AB$2:$AB$247)</f>
      </c>
      <c r="AD18" s="10">
        <f>AC18*$AG$11</f>
      </c>
      <c r="AE18" s="4"/>
      <c r="AF18" s="4" t="s">
        <v>13</v>
      </c>
      <c r="AG18" s="9">
        <f>SUM(N$2:N$247)/SUM($M$2:$X$247)</f>
      </c>
    </row>
    <row x14ac:dyDescent="0.25" r="19" customHeight="1" ht="18.75">
      <c r="A19" s="8">
        <v>9101051001</v>
      </c>
      <c r="B19" s="8">
        <v>996</v>
      </c>
      <c r="C19" s="8">
        <v>186</v>
      </c>
      <c r="D19" s="8">
        <f>+C19+B19</f>
      </c>
      <c r="E19" s="9">
        <v>0.244869136247656</v>
      </c>
      <c r="F19" s="9">
        <v>82.7757637724852</v>
      </c>
      <c r="G19" s="9">
        <f>D19+E19+F19</f>
      </c>
      <c r="H19" s="9">
        <f>(E19/C19)*100</f>
      </c>
      <c r="I19" s="9">
        <f>(F19/B19)*100</f>
      </c>
      <c r="J19" s="9">
        <f>((G19-D19)/D19)*100</f>
      </c>
      <c r="K19" s="4" t="s">
        <v>66</v>
      </c>
      <c r="L19" s="5" t="s">
        <v>67</v>
      </c>
      <c r="M19" s="8">
        <v>187</v>
      </c>
      <c r="N19" s="8">
        <v>117</v>
      </c>
      <c r="O19" s="8">
        <v>8</v>
      </c>
      <c r="P19" s="8">
        <v>14</v>
      </c>
      <c r="Q19" s="8">
        <v>84</v>
      </c>
      <c r="R19" s="8">
        <v>222</v>
      </c>
      <c r="S19" s="8">
        <v>33</v>
      </c>
      <c r="T19" s="8">
        <v>44</v>
      </c>
      <c r="U19" s="8">
        <v>92</v>
      </c>
      <c r="V19" s="8">
        <v>159</v>
      </c>
      <c r="W19" s="8">
        <v>51</v>
      </c>
      <c r="X19" s="8">
        <v>62</v>
      </c>
      <c r="Y19" s="9">
        <f>(B19+F19)/G19</f>
      </c>
      <c r="Z19" s="9">
        <f>+(SUM(Q19:T19)/SUM(M19:X19))</f>
      </c>
      <c r="AA19" s="9">
        <f>SUM(O19+P19+S19+T19+W19+X19)/SUM(M19:X19)</f>
      </c>
      <c r="AB19" s="9">
        <f>G19*(Y19*$AG$3+Z19*$AG$4+AA19*$AG$5)</f>
      </c>
      <c r="AC19" s="9">
        <f>AB19/SUM($AB$2:$AB$247)</f>
      </c>
      <c r="AD19" s="10">
        <f>AC19*$AG$11</f>
      </c>
      <c r="AE19" s="4"/>
      <c r="AF19" s="4" t="s">
        <v>14</v>
      </c>
      <c r="AG19" s="9">
        <f>SUM(O$2:O$247)/SUM($M$2:$X$247)</f>
      </c>
    </row>
    <row x14ac:dyDescent="0.25" r="20" customHeight="1" ht="18.75">
      <c r="A20" s="8">
        <v>9101051002</v>
      </c>
      <c r="B20" s="8">
        <v>992</v>
      </c>
      <c r="C20" s="8">
        <v>2</v>
      </c>
      <c r="D20" s="8">
        <f>+C20+B20</f>
      </c>
      <c r="E20" s="9">
        <v>0.0354960626921839</v>
      </c>
      <c r="F20" s="9">
        <v>93.7337631750603</v>
      </c>
      <c r="G20" s="9">
        <f>D20+E20+F20</f>
      </c>
      <c r="H20" s="9">
        <f>(E20/C20)*100</f>
      </c>
      <c r="I20" s="9">
        <f>(F20/B20)*100</f>
      </c>
      <c r="J20" s="9">
        <f>((G20-D20)/D20)*100</f>
      </c>
      <c r="K20" s="4" t="s">
        <v>68</v>
      </c>
      <c r="L20" s="5" t="s">
        <v>69</v>
      </c>
      <c r="M20" s="8">
        <v>233</v>
      </c>
      <c r="N20" s="8">
        <v>80</v>
      </c>
      <c r="O20" s="8">
        <v>4</v>
      </c>
      <c r="P20" s="8">
        <v>6</v>
      </c>
      <c r="Q20" s="8">
        <v>102</v>
      </c>
      <c r="R20" s="8">
        <v>230</v>
      </c>
      <c r="S20" s="8">
        <v>6</v>
      </c>
      <c r="T20" s="8">
        <v>24</v>
      </c>
      <c r="U20" s="8">
        <v>89</v>
      </c>
      <c r="V20" s="8">
        <v>138</v>
      </c>
      <c r="W20" s="8">
        <v>7</v>
      </c>
      <c r="X20" s="8">
        <v>26</v>
      </c>
      <c r="Y20" s="9">
        <f>(B20+F20)/G20</f>
      </c>
      <c r="Z20" s="9">
        <f>+(SUM(Q20:T20)/SUM(M20:X20))</f>
      </c>
      <c r="AA20" s="9">
        <f>SUM(O20+P20+S20+T20+W20+X20)/SUM(M20:X20)</f>
      </c>
      <c r="AB20" s="9">
        <f>G20*(Y20*$AG$3+Z20*$AG$4+AA20*$AG$5)</f>
      </c>
      <c r="AC20" s="9">
        <f>AB20/SUM($AB$2:$AB$247)</f>
      </c>
      <c r="AD20" s="10">
        <f>AC20*$AG$11</f>
      </c>
      <c r="AE20" s="4"/>
      <c r="AF20" s="4" t="s">
        <v>15</v>
      </c>
      <c r="AG20" s="9">
        <f>SUM(P$2:P$247)/SUM($M$2:$X$247)</f>
      </c>
    </row>
    <row x14ac:dyDescent="0.25" r="21" customHeight="1" ht="18.75">
      <c r="A21" s="8">
        <v>9101051003</v>
      </c>
      <c r="B21" s="8">
        <v>1076</v>
      </c>
      <c r="C21" s="8">
        <v>2</v>
      </c>
      <c r="D21" s="8">
        <f>+C21+B21</f>
      </c>
      <c r="E21" s="9">
        <v>0.0209988538051066</v>
      </c>
      <c r="F21" s="9">
        <v>70.0798419703668</v>
      </c>
      <c r="G21" s="9">
        <f>D21+E21+F21</f>
      </c>
      <c r="H21" s="9">
        <f>(E21/C21)*100</f>
      </c>
      <c r="I21" s="9">
        <f>(F21/B21)*100</f>
      </c>
      <c r="J21" s="9">
        <f>((G21-D21)/D21)*100</f>
      </c>
      <c r="K21" s="4" t="s">
        <v>70</v>
      </c>
      <c r="L21" s="5" t="s">
        <v>71</v>
      </c>
      <c r="M21" s="8">
        <v>304</v>
      </c>
      <c r="N21" s="8">
        <v>118</v>
      </c>
      <c r="O21" s="8">
        <v>8</v>
      </c>
      <c r="P21" s="8">
        <v>8</v>
      </c>
      <c r="Q21" s="8">
        <v>64</v>
      </c>
      <c r="R21" s="8">
        <v>198</v>
      </c>
      <c r="S21" s="8">
        <v>10</v>
      </c>
      <c r="T21" s="8">
        <v>33</v>
      </c>
      <c r="U21" s="8">
        <v>69</v>
      </c>
      <c r="V21" s="8">
        <v>176</v>
      </c>
      <c r="W21" s="8">
        <v>18</v>
      </c>
      <c r="X21" s="8">
        <v>35</v>
      </c>
      <c r="Y21" s="9">
        <f>(B21+F21)/G21</f>
      </c>
      <c r="Z21" s="9">
        <f>+(SUM(Q21:T21)/SUM(M21:X21))</f>
      </c>
      <c r="AA21" s="9">
        <f>SUM(O21+P21+S21+T21+W21+X21)/SUM(M21:X21)</f>
      </c>
      <c r="AB21" s="9">
        <f>G21*(Y21*$AG$3+Z21*$AG$4+AA21*$AG$5)</f>
      </c>
      <c r="AC21" s="9">
        <f>AB21/SUM($AB$2:$AB$247)</f>
      </c>
      <c r="AD21" s="10">
        <f>AC21*$AG$11</f>
      </c>
      <c r="AE21" s="4"/>
      <c r="AF21" s="4" t="s">
        <v>16</v>
      </c>
      <c r="AG21" s="9">
        <f>SUM(Q$2:Q$247)/SUM($M$2:$X$247)</f>
      </c>
    </row>
    <row x14ac:dyDescent="0.25" r="22" customHeight="1" ht="18.75">
      <c r="A22" s="8">
        <v>9101051004</v>
      </c>
      <c r="B22" s="8">
        <v>1187</v>
      </c>
      <c r="C22" s="8">
        <v>3</v>
      </c>
      <c r="D22" s="8">
        <f>+C22+B22</f>
      </c>
      <c r="E22" s="9">
        <v>0.0231208997350686</v>
      </c>
      <c r="F22" s="9">
        <v>59.2976977297063</v>
      </c>
      <c r="G22" s="9">
        <f>D22+E22+F22</f>
      </c>
      <c r="H22" s="9">
        <f>(E22/C22)*100</f>
      </c>
      <c r="I22" s="9">
        <f>(F22/B22)*100</f>
      </c>
      <c r="J22" s="9">
        <f>((G22-D22)/D22)*100</f>
      </c>
      <c r="K22" s="4" t="s">
        <v>72</v>
      </c>
      <c r="L22" s="5" t="s">
        <v>73</v>
      </c>
      <c r="M22" s="8">
        <v>141</v>
      </c>
      <c r="N22" s="8">
        <v>117</v>
      </c>
      <c r="O22" s="8">
        <v>9</v>
      </c>
      <c r="P22" s="8">
        <v>10</v>
      </c>
      <c r="Q22" s="8">
        <v>100</v>
      </c>
      <c r="R22" s="8">
        <v>270</v>
      </c>
      <c r="S22" s="8">
        <v>21</v>
      </c>
      <c r="T22" s="8">
        <v>57</v>
      </c>
      <c r="U22" s="8">
        <v>67</v>
      </c>
      <c r="V22" s="8">
        <v>265</v>
      </c>
      <c r="W22" s="8">
        <v>26</v>
      </c>
      <c r="X22" s="8">
        <v>57</v>
      </c>
      <c r="Y22" s="9">
        <f>(B22+F22)/G22</f>
      </c>
      <c r="Z22" s="9">
        <f>+(SUM(Q22:T22)/SUM(M22:X22))</f>
      </c>
      <c r="AA22" s="9">
        <f>SUM(O22+P22+S22+T22+W22+X22)/SUM(M22:X22)</f>
      </c>
      <c r="AB22" s="9">
        <f>G22*(Y22*$AG$3+Z22*$AG$4+AA22*$AG$5)</f>
      </c>
      <c r="AC22" s="9">
        <f>AB22/SUM($AB$2:$AB$247)</f>
      </c>
      <c r="AD22" s="10">
        <f>AC22*$AG$11</f>
      </c>
      <c r="AE22" s="4"/>
      <c r="AF22" s="4" t="s">
        <v>17</v>
      </c>
      <c r="AG22" s="9">
        <f>SUM(R$2:R$247)/SUM($M$2:$X$247)</f>
      </c>
    </row>
    <row x14ac:dyDescent="0.25" r="23" customHeight="1" ht="18.75">
      <c r="A23" s="8">
        <v>9101051005</v>
      </c>
      <c r="B23" s="8">
        <v>888</v>
      </c>
      <c r="C23" s="8">
        <v>0</v>
      </c>
      <c r="D23" s="8">
        <f>+C23+B23</f>
      </c>
      <c r="E23" s="9">
        <v>0.0246866980981136</v>
      </c>
      <c r="F23" s="9">
        <v>50.513038402694</v>
      </c>
      <c r="G23" s="9">
        <f>D23+E23+F23</f>
      </c>
      <c r="H23" s="3">
        <f>(E23/C23)*100</f>
      </c>
      <c r="I23" s="9">
        <f>(F23/B23)*100</f>
      </c>
      <c r="J23" s="9">
        <f>((G23-D23)/D23)*100</f>
      </c>
      <c r="K23" s="4" t="s">
        <v>74</v>
      </c>
      <c r="L23" s="5" t="s">
        <v>75</v>
      </c>
      <c r="M23" s="8">
        <v>140</v>
      </c>
      <c r="N23" s="8">
        <v>74</v>
      </c>
      <c r="O23" s="8">
        <v>7</v>
      </c>
      <c r="P23" s="8">
        <v>10</v>
      </c>
      <c r="Q23" s="8">
        <v>50</v>
      </c>
      <c r="R23" s="8">
        <v>207</v>
      </c>
      <c r="S23" s="8">
        <v>23</v>
      </c>
      <c r="T23" s="8">
        <v>60</v>
      </c>
      <c r="U23" s="8">
        <v>71</v>
      </c>
      <c r="V23" s="8">
        <v>153</v>
      </c>
      <c r="W23" s="8">
        <v>21</v>
      </c>
      <c r="X23" s="8">
        <v>49</v>
      </c>
      <c r="Y23" s="9">
        <f>(B23+F23)/G23</f>
      </c>
      <c r="Z23" s="9">
        <f>+(SUM(Q23:T23)/SUM(M23:X23))</f>
      </c>
      <c r="AA23" s="9">
        <f>SUM(O23+P23+S23+T23+W23+X23)/SUM(M23:X23)</f>
      </c>
      <c r="AB23" s="9">
        <f>G23*(Y23*$AG$3+Z23*$AG$4+AA23*$AG$5)</f>
      </c>
      <c r="AC23" s="9">
        <f>AB23/SUM($AB$2:$AB$247)</f>
      </c>
      <c r="AD23" s="10">
        <f>AC23*$AG$11</f>
      </c>
      <c r="AE23" s="4"/>
      <c r="AF23" s="4" t="s">
        <v>18</v>
      </c>
      <c r="AG23" s="9">
        <f>SUM(S$2:S$247)/SUM($M$2:$X$247)</f>
      </c>
    </row>
    <row x14ac:dyDescent="0.25" r="24" customHeight="1" ht="18.75">
      <c r="A24" s="8">
        <v>9101051006</v>
      </c>
      <c r="B24" s="8">
        <v>790</v>
      </c>
      <c r="C24" s="8">
        <v>4</v>
      </c>
      <c r="D24" s="8">
        <f>+C24+B24</f>
      </c>
      <c r="E24" s="9">
        <v>0.0231479297220633</v>
      </c>
      <c r="F24" s="9">
        <v>145.159067302258</v>
      </c>
      <c r="G24" s="9">
        <f>D24+E24+F24</f>
      </c>
      <c r="H24" s="9">
        <f>(E24/C24)*100</f>
      </c>
      <c r="I24" s="9">
        <f>(F24/B24)*100</f>
      </c>
      <c r="J24" s="9">
        <f>((G24-D24)/D24)*100</f>
      </c>
      <c r="K24" s="4" t="s">
        <v>76</v>
      </c>
      <c r="L24" s="9">
        <v>-38.7328213525256</v>
      </c>
      <c r="M24" s="8">
        <v>179</v>
      </c>
      <c r="N24" s="8">
        <v>43</v>
      </c>
      <c r="O24" s="8">
        <v>3</v>
      </c>
      <c r="P24" s="8">
        <v>5</v>
      </c>
      <c r="Q24" s="8">
        <v>78</v>
      </c>
      <c r="R24" s="8">
        <v>223</v>
      </c>
      <c r="S24" s="8">
        <v>4</v>
      </c>
      <c r="T24" s="8">
        <v>31</v>
      </c>
      <c r="U24" s="8">
        <v>72</v>
      </c>
      <c r="V24" s="8">
        <v>117</v>
      </c>
      <c r="W24" s="8">
        <v>6</v>
      </c>
      <c r="X24" s="8">
        <v>27</v>
      </c>
      <c r="Y24" s="9">
        <f>(B24+F24)/G24</f>
      </c>
      <c r="Z24" s="9">
        <f>+(SUM(Q24:T24)/SUM(M24:X24))</f>
      </c>
      <c r="AA24" s="9">
        <f>SUM(O24+P24+S24+T24+W24+X24)/SUM(M24:X24)</f>
      </c>
      <c r="AB24" s="9">
        <f>G24*(Y24*$AG$3+Z24*$AG$4+AA24*$AG$5)</f>
      </c>
      <c r="AC24" s="9">
        <f>AB24/SUM($AB$2:$AB$247)</f>
      </c>
      <c r="AD24" s="10">
        <f>AC24*$AG$11</f>
      </c>
      <c r="AE24" s="4"/>
      <c r="AF24" s="4" t="s">
        <v>19</v>
      </c>
      <c r="AG24" s="9">
        <f>SUM(T$2:T$247)/SUM($M$2:$X$247)</f>
      </c>
    </row>
    <row x14ac:dyDescent="0.25" r="25" customHeight="1" ht="18.75">
      <c r="A25" s="8">
        <v>9101051007</v>
      </c>
      <c r="B25" s="8">
        <v>839</v>
      </c>
      <c r="C25" s="8">
        <v>0</v>
      </c>
      <c r="D25" s="8">
        <f>+C25+B25</f>
      </c>
      <c r="E25" s="9">
        <v>0.0165124856000915</v>
      </c>
      <c r="F25" s="9">
        <v>136.398921627396</v>
      </c>
      <c r="G25" s="9">
        <f>D25+E25+F25</f>
      </c>
      <c r="H25" s="3">
        <f>(E25/C25)*100</f>
      </c>
      <c r="I25" s="9">
        <f>(F25/B25)*100</f>
      </c>
      <c r="J25" s="9">
        <f>((G25-D25)/D25)*100</f>
      </c>
      <c r="K25" s="4" t="s">
        <v>77</v>
      </c>
      <c r="L25" s="5" t="s">
        <v>78</v>
      </c>
      <c r="M25" s="8">
        <v>65</v>
      </c>
      <c r="N25" s="8">
        <v>51</v>
      </c>
      <c r="O25" s="8">
        <v>5</v>
      </c>
      <c r="P25" s="8">
        <v>9</v>
      </c>
      <c r="Q25" s="8">
        <v>56</v>
      </c>
      <c r="R25" s="8">
        <v>224</v>
      </c>
      <c r="S25" s="8">
        <v>29</v>
      </c>
      <c r="T25" s="8">
        <v>68</v>
      </c>
      <c r="U25" s="8">
        <v>63</v>
      </c>
      <c r="V25" s="8">
        <v>159</v>
      </c>
      <c r="W25" s="8">
        <v>27</v>
      </c>
      <c r="X25" s="8">
        <v>51</v>
      </c>
      <c r="Y25" s="9">
        <f>(B25+F25)/G25</f>
      </c>
      <c r="Z25" s="9">
        <f>+(SUM(Q25:T25)/SUM(M25:X25))</f>
      </c>
      <c r="AA25" s="9">
        <f>SUM(O25+P25+S25+T25+W25+X25)/SUM(M25:X25)</f>
      </c>
      <c r="AB25" s="9">
        <f>G25*(Y25*$AG$3+Z25*$AG$4+AA25*$AG$5)</f>
      </c>
      <c r="AC25" s="9">
        <f>AB25/SUM($AB$2:$AB$247)</f>
      </c>
      <c r="AD25" s="10">
        <f>AC25*$AG$11</f>
      </c>
      <c r="AE25" s="4"/>
      <c r="AF25" s="4" t="s">
        <v>20</v>
      </c>
      <c r="AG25" s="9">
        <f>SUM(U$2:U$247)/SUM($M$2:$X$247)</f>
      </c>
    </row>
    <row x14ac:dyDescent="0.25" r="26" customHeight="1" ht="18.75">
      <c r="A26" s="8">
        <v>9101061001</v>
      </c>
      <c r="B26" s="8">
        <v>916</v>
      </c>
      <c r="C26" s="8">
        <v>413</v>
      </c>
      <c r="D26" s="8">
        <f>+C26+B26</f>
      </c>
      <c r="E26" s="9">
        <v>5.13735004042106</v>
      </c>
      <c r="F26" s="9">
        <v>51.0793131076355</v>
      </c>
      <c r="G26" s="9">
        <f>D26+E26+F26</f>
      </c>
      <c r="H26" s="9">
        <f>(E26/C26)*100</f>
      </c>
      <c r="I26" s="9">
        <f>(F26/B26)*100</f>
      </c>
      <c r="J26" s="9">
        <f>((G26-D26)/D26)*100</f>
      </c>
      <c r="K26" s="4" t="s">
        <v>79</v>
      </c>
      <c r="L26" s="5" t="s">
        <v>80</v>
      </c>
      <c r="M26" s="8">
        <v>129</v>
      </c>
      <c r="N26" s="8">
        <v>161</v>
      </c>
      <c r="O26" s="8">
        <v>26</v>
      </c>
      <c r="P26" s="8">
        <v>42</v>
      </c>
      <c r="Q26" s="8">
        <v>32</v>
      </c>
      <c r="R26" s="8">
        <v>186</v>
      </c>
      <c r="S26" s="8">
        <v>34</v>
      </c>
      <c r="T26" s="8">
        <v>64</v>
      </c>
      <c r="U26" s="8">
        <v>70</v>
      </c>
      <c r="V26" s="8">
        <v>233</v>
      </c>
      <c r="W26" s="8">
        <v>75</v>
      </c>
      <c r="X26" s="8">
        <v>137</v>
      </c>
      <c r="Y26" s="9">
        <f>(B26+F26)/G26</f>
      </c>
      <c r="Z26" s="9">
        <f>+(SUM(Q26:T26)/SUM(M26:X26))</f>
      </c>
      <c r="AA26" s="9">
        <f>SUM(O26+P26+S26+T26+W26+X26)/SUM(M26:X26)</f>
      </c>
      <c r="AB26" s="9">
        <f>G26*(Y26*$AG$3+Z26*$AG$4+AA26*$AG$5)</f>
      </c>
      <c r="AC26" s="9">
        <f>AB26/SUM($AB$2:$AB$247)</f>
      </c>
      <c r="AD26" s="10">
        <f>AC26*$AG$11</f>
      </c>
      <c r="AE26" s="4"/>
      <c r="AF26" s="4" t="s">
        <v>21</v>
      </c>
      <c r="AG26" s="9">
        <f>SUM(V$2:V$247)/SUM($M$2:$X$247)</f>
      </c>
    </row>
    <row x14ac:dyDescent="0.25" r="27" customHeight="1" ht="18.75">
      <c r="A27" s="8">
        <v>9101061002</v>
      </c>
      <c r="B27" s="8">
        <v>613</v>
      </c>
      <c r="C27" s="8">
        <v>291</v>
      </c>
      <c r="D27" s="8">
        <f>+C27+B27</f>
      </c>
      <c r="E27" s="9">
        <v>0.300942010998914</v>
      </c>
      <c r="F27" s="9">
        <v>30.4655262287554</v>
      </c>
      <c r="G27" s="9">
        <f>D27+E27+F27</f>
      </c>
      <c r="H27" s="9">
        <f>(E27/C27)*100</f>
      </c>
      <c r="I27" s="9">
        <f>(F27/B27)*100</f>
      </c>
      <c r="J27" s="9">
        <f>((G27-D27)/D27)*100</f>
      </c>
      <c r="K27" s="4" t="s">
        <v>81</v>
      </c>
      <c r="L27" s="5" t="s">
        <v>82</v>
      </c>
      <c r="M27" s="8">
        <v>70</v>
      </c>
      <c r="N27" s="8">
        <v>69</v>
      </c>
      <c r="O27" s="8">
        <v>16</v>
      </c>
      <c r="P27" s="8">
        <v>30</v>
      </c>
      <c r="Q27" s="8">
        <v>12</v>
      </c>
      <c r="R27" s="8">
        <v>96</v>
      </c>
      <c r="S27" s="8">
        <v>109</v>
      </c>
      <c r="T27" s="8">
        <v>76</v>
      </c>
      <c r="U27" s="8">
        <v>34</v>
      </c>
      <c r="V27" s="8">
        <v>121</v>
      </c>
      <c r="W27" s="8">
        <v>118</v>
      </c>
      <c r="X27" s="8">
        <v>78</v>
      </c>
      <c r="Y27" s="9">
        <f>(B27+F27)/G27</f>
      </c>
      <c r="Z27" s="9">
        <f>+(SUM(Q27:T27)/SUM(M27:X27))</f>
      </c>
      <c r="AA27" s="9">
        <f>SUM(O27+P27+S27+T27+W27+X27)/SUM(M27:X27)</f>
      </c>
      <c r="AB27" s="9">
        <f>G27*(Y27*$AG$3+Z27*$AG$4+AA27*$AG$5)</f>
      </c>
      <c r="AC27" s="9">
        <f>AB27/SUM($AB$2:$AB$247)</f>
      </c>
      <c r="AD27" s="10">
        <f>AC27*$AG$11</f>
      </c>
      <c r="AE27" s="4"/>
      <c r="AF27" s="4" t="s">
        <v>22</v>
      </c>
      <c r="AG27" s="9">
        <f>SUM(W$2:W$247)/SUM($M$2:$X$247)</f>
      </c>
    </row>
    <row x14ac:dyDescent="0.25" r="28" customHeight="1" ht="18.75">
      <c r="A28" s="8">
        <v>9101061003</v>
      </c>
      <c r="B28" s="8">
        <v>1028</v>
      </c>
      <c r="C28" s="8">
        <v>2</v>
      </c>
      <c r="D28" s="8">
        <f>+C28+B28</f>
      </c>
      <c r="E28" s="9">
        <v>0.0236405212577033</v>
      </c>
      <c r="F28" s="9">
        <v>57.499714947456</v>
      </c>
      <c r="G28" s="9">
        <f>D28+E28+F28</f>
      </c>
      <c r="H28" s="9">
        <f>(E28/C28)*100</f>
      </c>
      <c r="I28" s="9">
        <f>(F28/B28)*100</f>
      </c>
      <c r="J28" s="9">
        <f>((G28-D28)/D28)*100</f>
      </c>
      <c r="K28" s="4" t="s">
        <v>83</v>
      </c>
      <c r="L28" s="5" t="s">
        <v>84</v>
      </c>
      <c r="M28" s="8">
        <v>218</v>
      </c>
      <c r="N28" s="8">
        <v>110</v>
      </c>
      <c r="O28" s="8">
        <v>12</v>
      </c>
      <c r="P28" s="8">
        <v>16</v>
      </c>
      <c r="Q28" s="8">
        <v>65</v>
      </c>
      <c r="R28" s="8">
        <v>171</v>
      </c>
      <c r="S28" s="8">
        <v>21</v>
      </c>
      <c r="T28" s="8">
        <v>35</v>
      </c>
      <c r="U28" s="8">
        <v>68</v>
      </c>
      <c r="V28" s="8">
        <v>174</v>
      </c>
      <c r="W28" s="8">
        <v>24</v>
      </c>
      <c r="X28" s="8">
        <v>61</v>
      </c>
      <c r="Y28" s="9">
        <f>(B28+F28)/G28</f>
      </c>
      <c r="Z28" s="9">
        <f>+(SUM(Q28:T28)/SUM(M28:X28))</f>
      </c>
      <c r="AA28" s="9">
        <f>SUM(O28+P28+S28+T28+W28+X28)/SUM(M28:X28)</f>
      </c>
      <c r="AB28" s="9">
        <f>G28*(Y28*$AG$3+Z28*$AG$4+AA28*$AG$5)</f>
      </c>
      <c r="AC28" s="9">
        <f>AB28/SUM($AB$2:$AB$247)</f>
      </c>
      <c r="AD28" s="10">
        <f>AC28*$AG$11</f>
      </c>
      <c r="AE28" s="4"/>
      <c r="AF28" s="4" t="s">
        <v>23</v>
      </c>
      <c r="AG28" s="9">
        <f>SUM(X$2:X$247)/SUM($M$2:$X$247)</f>
      </c>
    </row>
    <row x14ac:dyDescent="0.25" r="29" customHeight="1" ht="18.75">
      <c r="A29" s="8">
        <v>9101061004</v>
      </c>
      <c r="B29" s="8">
        <v>1817</v>
      </c>
      <c r="C29" s="8">
        <v>2</v>
      </c>
      <c r="D29" s="8">
        <f>+C29+B29</f>
      </c>
      <c r="E29" s="9">
        <v>136.01852610991</v>
      </c>
      <c r="F29" s="9">
        <v>490.092422123243</v>
      </c>
      <c r="G29" s="9">
        <f>D29+E29+F29</f>
      </c>
      <c r="H29" s="9">
        <f>(E29/C29)*100</f>
      </c>
      <c r="I29" s="9">
        <f>(F29/B29)*100</f>
      </c>
      <c r="J29" s="9">
        <f>((G29-D29)/D29)*100</f>
      </c>
      <c r="K29" s="4" t="s">
        <v>85</v>
      </c>
      <c r="L29" s="5" t="s">
        <v>86</v>
      </c>
      <c r="M29" s="8">
        <v>73</v>
      </c>
      <c r="N29" s="8">
        <v>112</v>
      </c>
      <c r="O29" s="8">
        <v>60</v>
      </c>
      <c r="P29" s="8">
        <v>41</v>
      </c>
      <c r="Q29" s="8">
        <v>36</v>
      </c>
      <c r="R29" s="8">
        <v>247</v>
      </c>
      <c r="S29" s="8">
        <v>324</v>
      </c>
      <c r="T29" s="8">
        <v>197</v>
      </c>
      <c r="U29" s="8">
        <v>45</v>
      </c>
      <c r="V29" s="8">
        <v>227</v>
      </c>
      <c r="W29" s="8">
        <v>179</v>
      </c>
      <c r="X29" s="8">
        <v>206</v>
      </c>
      <c r="Y29" s="9">
        <f>(B29+F29)/G29</f>
      </c>
      <c r="Z29" s="9">
        <f>+(SUM(Q29:T29)/SUM(M29:X29))</f>
      </c>
      <c r="AA29" s="9">
        <f>SUM(O29+P29+S29+T29+W29+X29)/SUM(M29:X29)</f>
      </c>
      <c r="AB29" s="9">
        <f>G29*(Y29*$AG$3+Z29*$AG$4+AA29*$AG$5)</f>
      </c>
      <c r="AC29" s="9">
        <f>AB29/SUM($AB$2:$AB$247)</f>
      </c>
      <c r="AD29" s="10">
        <f>AC29*$AG$11</f>
      </c>
      <c r="AE29" s="4"/>
      <c r="AF29" s="4"/>
      <c r="AG29" s="3"/>
    </row>
    <row x14ac:dyDescent="0.25" r="30" customHeight="1" ht="18.75">
      <c r="A30" s="8">
        <v>9101061005</v>
      </c>
      <c r="B30" s="8">
        <v>1008</v>
      </c>
      <c r="C30" s="8">
        <v>7</v>
      </c>
      <c r="D30" s="8">
        <f>+C30+B30</f>
      </c>
      <c r="E30" s="9">
        <v>0.0418622749087953</v>
      </c>
      <c r="F30" s="9">
        <v>54.7650313437417</v>
      </c>
      <c r="G30" s="9">
        <f>D30+E30+F30</f>
      </c>
      <c r="H30" s="9">
        <f>(E30/C30)*100</f>
      </c>
      <c r="I30" s="9">
        <f>(F30/B30)*100</f>
      </c>
      <c r="J30" s="9">
        <f>((G30-D30)/D30)*100</f>
      </c>
      <c r="K30" s="4" t="s">
        <v>87</v>
      </c>
      <c r="L30" s="5" t="s">
        <v>88</v>
      </c>
      <c r="M30" s="8">
        <v>174</v>
      </c>
      <c r="N30" s="8">
        <v>176</v>
      </c>
      <c r="O30" s="8">
        <v>36</v>
      </c>
      <c r="P30" s="8">
        <v>52</v>
      </c>
      <c r="Q30" s="8">
        <v>34</v>
      </c>
      <c r="R30" s="8">
        <v>135</v>
      </c>
      <c r="S30" s="8">
        <v>20</v>
      </c>
      <c r="T30" s="8">
        <v>58</v>
      </c>
      <c r="U30" s="8">
        <v>43</v>
      </c>
      <c r="V30" s="8">
        <v>150</v>
      </c>
      <c r="W30" s="8">
        <v>46</v>
      </c>
      <c r="X30" s="8">
        <v>76</v>
      </c>
      <c r="Y30" s="9">
        <f>(B30+F30)/G30</f>
      </c>
      <c r="Z30" s="9">
        <f>+(SUM(Q30:T30)/SUM(M30:X30))</f>
      </c>
      <c r="AA30" s="9">
        <f>SUM(O30+P30+S30+T30+W30+X30)/SUM(M30:X30)</f>
      </c>
      <c r="AB30" s="9">
        <f>G30*(Y30*$AG$3+Z30*$AG$4+AA30*$AG$5)</f>
      </c>
      <c r="AC30" s="9">
        <f>AB30/SUM($AB$2:$AB$247)</f>
      </c>
      <c r="AD30" s="10">
        <f>AC30*$AG$11</f>
      </c>
      <c r="AE30" s="4"/>
      <c r="AF30" s="4"/>
      <c r="AG30" s="3"/>
    </row>
    <row x14ac:dyDescent="0.25" r="31" customHeight="1" ht="18.75">
      <c r="A31" s="8">
        <v>9101061006</v>
      </c>
      <c r="B31" s="8">
        <v>956</v>
      </c>
      <c r="C31" s="8">
        <v>65</v>
      </c>
      <c r="D31" s="8">
        <f>+C31+B31</f>
      </c>
      <c r="E31" s="9">
        <v>0.126517836663302</v>
      </c>
      <c r="F31" s="9">
        <v>36.031168150948</v>
      </c>
      <c r="G31" s="9">
        <f>D31+E31+F31</f>
      </c>
      <c r="H31" s="9">
        <f>(E31/C31)*100</f>
      </c>
      <c r="I31" s="9">
        <f>(F31/B31)*100</f>
      </c>
      <c r="J31" s="9">
        <f>((G31-D31)/D31)*100</f>
      </c>
      <c r="K31" s="4" t="s">
        <v>89</v>
      </c>
      <c r="L31" s="5" t="s">
        <v>90</v>
      </c>
      <c r="M31" s="8">
        <v>180</v>
      </c>
      <c r="N31" s="8">
        <v>137</v>
      </c>
      <c r="O31" s="8">
        <v>7</v>
      </c>
      <c r="P31" s="8">
        <v>35</v>
      </c>
      <c r="Q31" s="8">
        <v>32</v>
      </c>
      <c r="R31" s="8">
        <v>162</v>
      </c>
      <c r="S31" s="8">
        <v>27</v>
      </c>
      <c r="T31" s="8">
        <v>50</v>
      </c>
      <c r="U31" s="8">
        <v>48</v>
      </c>
      <c r="V31" s="8">
        <v>168</v>
      </c>
      <c r="W31" s="8">
        <v>36</v>
      </c>
      <c r="X31" s="8">
        <v>59</v>
      </c>
      <c r="Y31" s="9">
        <f>(B31+F31)/G31</f>
      </c>
      <c r="Z31" s="9">
        <f>+(SUM(Q31:T31)/SUM(M31:X31))</f>
      </c>
      <c r="AA31" s="9">
        <f>SUM(O31+P31+S31+T31+W31+X31)/SUM(M31:X31)</f>
      </c>
      <c r="AB31" s="9">
        <f>G31*(Y31*$AG$3+Z31*$AG$4+AA31*$AG$5)</f>
      </c>
      <c r="AC31" s="9">
        <f>AB31/SUM($AB$2:$AB$247)</f>
      </c>
      <c r="AD31" s="10">
        <f>AC31*$AG$11</f>
      </c>
      <c r="AE31" s="4"/>
      <c r="AF31" s="4"/>
      <c r="AG31" s="3"/>
    </row>
    <row x14ac:dyDescent="0.25" r="32" customHeight="1" ht="18.75">
      <c r="A32" s="8">
        <v>9101071001</v>
      </c>
      <c r="B32" s="8">
        <v>693</v>
      </c>
      <c r="C32" s="8">
        <v>20</v>
      </c>
      <c r="D32" s="8">
        <f>+C32+B32</f>
      </c>
      <c r="E32" s="9">
        <v>0.482115458465179</v>
      </c>
      <c r="F32" s="9">
        <v>34.3718878425564</v>
      </c>
      <c r="G32" s="9">
        <f>D32+E32+F32</f>
      </c>
      <c r="H32" s="9">
        <f>(E32/C32)*100</f>
      </c>
      <c r="I32" s="9">
        <f>(F32/B32)*100</f>
      </c>
      <c r="J32" s="9">
        <f>((G32-D32)/D32)*100</f>
      </c>
      <c r="K32" s="4" t="s">
        <v>91</v>
      </c>
      <c r="L32" s="5" t="s">
        <v>92</v>
      </c>
      <c r="M32" s="8">
        <v>89</v>
      </c>
      <c r="N32" s="8">
        <v>98</v>
      </c>
      <c r="O32" s="8">
        <v>26</v>
      </c>
      <c r="P32" s="8">
        <v>26</v>
      </c>
      <c r="Q32" s="8">
        <v>20</v>
      </c>
      <c r="R32" s="8">
        <v>90</v>
      </c>
      <c r="S32" s="8">
        <v>19</v>
      </c>
      <c r="T32" s="8">
        <v>26</v>
      </c>
      <c r="U32" s="8">
        <v>26</v>
      </c>
      <c r="V32" s="8">
        <v>108</v>
      </c>
      <c r="W32" s="8">
        <v>28</v>
      </c>
      <c r="X32" s="8">
        <v>53</v>
      </c>
      <c r="Y32" s="9">
        <f>(B32+F32)/G32</f>
      </c>
      <c r="Z32" s="9">
        <f>+(SUM(Q32:T32)/SUM(M32:X32))</f>
      </c>
      <c r="AA32" s="9">
        <f>SUM(O32+P32+S32+T32+W32+X32)/SUM(M32:X32)</f>
      </c>
      <c r="AB32" s="9">
        <f>G32*(Y32*$AG$3+Z32*$AG$4+AA32*$AG$5)</f>
      </c>
      <c r="AC32" s="9">
        <f>AB32/SUM($AB$2:$AB$247)</f>
      </c>
      <c r="AD32" s="10">
        <f>AC32*$AG$11</f>
      </c>
      <c r="AE32" s="4"/>
      <c r="AF32" s="4"/>
      <c r="AG32" s="3"/>
    </row>
    <row x14ac:dyDescent="0.25" r="33" customHeight="1" ht="18.75">
      <c r="A33" s="8">
        <v>9101071002</v>
      </c>
      <c r="B33" s="8">
        <v>950</v>
      </c>
      <c r="C33" s="8">
        <v>407</v>
      </c>
      <c r="D33" s="8">
        <f>+C33+B33</f>
      </c>
      <c r="E33" s="9">
        <v>150.200626557459</v>
      </c>
      <c r="F33" s="9">
        <v>250.639335886687</v>
      </c>
      <c r="G33" s="9">
        <f>D33+E33+F33</f>
      </c>
      <c r="H33" s="9">
        <f>(E33/C33)*100</f>
      </c>
      <c r="I33" s="9">
        <f>(F33/B33)*100</f>
      </c>
      <c r="J33" s="9">
        <f>((G33-D33)/D33)*100</f>
      </c>
      <c r="K33" s="4" t="s">
        <v>93</v>
      </c>
      <c r="L33" s="9">
        <v>-38.7089438207653</v>
      </c>
      <c r="M33" s="8">
        <v>105</v>
      </c>
      <c r="N33" s="8">
        <v>81</v>
      </c>
      <c r="O33" s="8">
        <v>22</v>
      </c>
      <c r="P33" s="8">
        <v>27</v>
      </c>
      <c r="Q33" s="8">
        <v>39</v>
      </c>
      <c r="R33" s="8">
        <v>102</v>
      </c>
      <c r="S33" s="8">
        <v>140</v>
      </c>
      <c r="T33" s="8">
        <v>82</v>
      </c>
      <c r="U33" s="8">
        <v>59</v>
      </c>
      <c r="V33" s="8">
        <v>149</v>
      </c>
      <c r="W33" s="8">
        <v>202</v>
      </c>
      <c r="X33" s="8">
        <v>116</v>
      </c>
      <c r="Y33" s="9">
        <f>(B33+F33)/G33</f>
      </c>
      <c r="Z33" s="9">
        <f>+(SUM(Q33:T33)/SUM(M33:X33))</f>
      </c>
      <c r="AA33" s="9">
        <f>SUM(O33+P33+S33+T33+W33+X33)/SUM(M33:X33)</f>
      </c>
      <c r="AB33" s="9">
        <f>G33*(Y33*$AG$3+Z33*$AG$4+AA33*$AG$5)</f>
      </c>
      <c r="AC33" s="9">
        <f>AB33/SUM($AB$2:$AB$247)</f>
      </c>
      <c r="AD33" s="10">
        <f>AC33*$AG$11</f>
      </c>
      <c r="AE33" s="4"/>
      <c r="AF33" s="4"/>
      <c r="AG33" s="3"/>
    </row>
    <row x14ac:dyDescent="0.25" r="34" customHeight="1" ht="18.75">
      <c r="A34" s="8">
        <v>9101072007</v>
      </c>
      <c r="B34" s="8">
        <v>26</v>
      </c>
      <c r="C34" s="8">
        <v>0</v>
      </c>
      <c r="D34" s="8">
        <f>+C34+B34</f>
      </c>
      <c r="E34" s="9">
        <v>0.175019322044221</v>
      </c>
      <c r="F34" s="9">
        <v>4.2170480380532</v>
      </c>
      <c r="G34" s="9">
        <f>D34+E34+F34</f>
      </c>
      <c r="H34" s="3">
        <f>(E34/C34)*100</f>
      </c>
      <c r="I34" s="9">
        <f>(F34/B34)*100</f>
      </c>
      <c r="J34" s="9">
        <f>((G34-D34)/D34)*100</f>
      </c>
      <c r="K34" s="4" t="s">
        <v>94</v>
      </c>
      <c r="L34" s="5" t="s">
        <v>95</v>
      </c>
      <c r="M34" s="8">
        <v>0</v>
      </c>
      <c r="N34" s="8">
        <v>2</v>
      </c>
      <c r="O34" s="8">
        <v>0</v>
      </c>
      <c r="P34" s="8">
        <v>0</v>
      </c>
      <c r="Q34" s="8">
        <v>0</v>
      </c>
      <c r="R34" s="8">
        <v>0</v>
      </c>
      <c r="S34" s="8">
        <v>5</v>
      </c>
      <c r="T34" s="8">
        <v>1</v>
      </c>
      <c r="U34" s="8">
        <v>1</v>
      </c>
      <c r="V34" s="8">
        <v>3</v>
      </c>
      <c r="W34" s="8">
        <v>6</v>
      </c>
      <c r="X34" s="8">
        <v>3</v>
      </c>
      <c r="Y34" s="9">
        <f>(B34+F34)/G34</f>
      </c>
      <c r="Z34" s="9">
        <f>+(SUM(Q34:T34)/SUM(M34:X34))</f>
      </c>
      <c r="AA34" s="9">
        <f>SUM(O34+P34+S34+T34+W34+X34)/SUM(M34:X34)</f>
      </c>
      <c r="AB34" s="9">
        <f>G34*(Y34*$AG$3+Z34*$AG$4+AA34*$AG$5)</f>
      </c>
      <c r="AC34" s="9">
        <f>AB34/SUM($AB$2:$AB$247)</f>
      </c>
      <c r="AD34" s="10">
        <f>AC34*$AG$11</f>
      </c>
      <c r="AE34" s="4"/>
      <c r="AF34" s="4"/>
      <c r="AG34" s="3"/>
    </row>
    <row x14ac:dyDescent="0.25" r="35" customHeight="1" ht="18.75">
      <c r="A35" s="8">
        <v>9101072009</v>
      </c>
      <c r="B35" s="8">
        <v>5</v>
      </c>
      <c r="C35" s="8">
        <v>0</v>
      </c>
      <c r="D35" s="8">
        <f>+C35+B35</f>
      </c>
      <c r="E35" s="9">
        <v>0.47166147289811</v>
      </c>
      <c r="F35" s="9">
        <v>13.1152498725039</v>
      </c>
      <c r="G35" s="9">
        <f>D35+E35+F35</f>
      </c>
      <c r="H35" s="3">
        <f>(E35/C35)*100</f>
      </c>
      <c r="I35" s="9">
        <f>(F35/B35)*100</f>
      </c>
      <c r="J35" s="9">
        <f>((G35-D35)/D35)*100</f>
      </c>
      <c r="K35" s="4" t="s">
        <v>96</v>
      </c>
      <c r="L35" s="5" t="s">
        <v>97</v>
      </c>
      <c r="M35" s="8">
        <v>1</v>
      </c>
      <c r="N35" s="8">
        <v>0</v>
      </c>
      <c r="O35" s="8">
        <v>0</v>
      </c>
      <c r="P35" s="8">
        <v>0</v>
      </c>
      <c r="Q35" s="8">
        <v>2</v>
      </c>
      <c r="R35" s="8">
        <v>0</v>
      </c>
      <c r="S35" s="8">
        <v>1</v>
      </c>
      <c r="T35" s="8">
        <v>0</v>
      </c>
      <c r="U35" s="8">
        <v>0</v>
      </c>
      <c r="V35" s="8">
        <v>1</v>
      </c>
      <c r="W35" s="8">
        <v>0</v>
      </c>
      <c r="X35" s="8">
        <v>0</v>
      </c>
      <c r="Y35" s="9">
        <f>(B35+F35)/G35</f>
      </c>
      <c r="Z35" s="9">
        <f>+(SUM(Q35:T35)/SUM(M35:X35))</f>
      </c>
      <c r="AA35" s="9">
        <f>SUM(O35+P35+S35+T35+W35+X35)/SUM(M35:X35)</f>
      </c>
      <c r="AB35" s="9">
        <f>G35*(Y35*$AG$3+Z35*$AG$4+AA35*$AG$5)</f>
      </c>
      <c r="AC35" s="9">
        <f>AB35/SUM($AB$2:$AB$247)</f>
      </c>
      <c r="AD35" s="10">
        <f>AC35*$AG$11</f>
      </c>
      <c r="AE35" s="4"/>
      <c r="AF35" s="4"/>
      <c r="AG35" s="3"/>
    </row>
    <row x14ac:dyDescent="0.25" r="36" customHeight="1" ht="18.75">
      <c r="A36" s="8">
        <v>9101072010</v>
      </c>
      <c r="B36" s="8">
        <v>17</v>
      </c>
      <c r="C36" s="8">
        <v>0</v>
      </c>
      <c r="D36" s="8">
        <f>+C36+B36</f>
      </c>
      <c r="E36" s="9">
        <v>0.294376686141985</v>
      </c>
      <c r="F36" s="9">
        <v>3.26737264078628</v>
      </c>
      <c r="G36" s="9">
        <f>D36+E36+F36</f>
      </c>
      <c r="H36" s="3">
        <f>(E36/C36)*100</f>
      </c>
      <c r="I36" s="9">
        <f>(F36/B36)*100</f>
      </c>
      <c r="J36" s="9">
        <f>((G36-D36)/D36)*100</f>
      </c>
      <c r="K36" s="4" t="s">
        <v>98</v>
      </c>
      <c r="L36" s="5" t="s">
        <v>99</v>
      </c>
      <c r="M36" s="8">
        <v>0</v>
      </c>
      <c r="N36" s="8">
        <v>1</v>
      </c>
      <c r="O36" s="8">
        <v>0</v>
      </c>
      <c r="P36" s="8">
        <v>0</v>
      </c>
      <c r="Q36" s="8">
        <v>0</v>
      </c>
      <c r="R36" s="8">
        <v>2</v>
      </c>
      <c r="S36" s="8">
        <v>1</v>
      </c>
      <c r="T36" s="8">
        <v>2</v>
      </c>
      <c r="U36" s="8">
        <v>3</v>
      </c>
      <c r="V36" s="8">
        <v>1</v>
      </c>
      <c r="W36" s="8">
        <v>5</v>
      </c>
      <c r="X36" s="8">
        <v>1</v>
      </c>
      <c r="Y36" s="9">
        <f>(B36+F36)/G36</f>
      </c>
      <c r="Z36" s="9">
        <f>+(SUM(Q36:T36)/SUM(M36:X36))</f>
      </c>
      <c r="AA36" s="9">
        <f>SUM(O36+P36+S36+T36+W36+X36)/SUM(M36:X36)</f>
      </c>
      <c r="AB36" s="9">
        <f>G36*(Y36*$AG$3+Z36*$AG$4+AA36*$AG$5)</f>
      </c>
      <c r="AC36" s="9">
        <f>AB36/SUM($AB$2:$AB$247)</f>
      </c>
      <c r="AD36" s="10">
        <f>AC36*$AG$11</f>
      </c>
      <c r="AE36" s="4"/>
      <c r="AF36" s="4"/>
      <c r="AG36" s="3"/>
    </row>
    <row x14ac:dyDescent="0.25" r="37" customHeight="1" ht="18.75">
      <c r="A37" s="8">
        <v>9101072042</v>
      </c>
      <c r="B37" s="8">
        <v>23</v>
      </c>
      <c r="C37" s="8">
        <v>0</v>
      </c>
      <c r="D37" s="8">
        <f>+C37+B37</f>
      </c>
      <c r="E37" s="9">
        <v>0.388521319793165</v>
      </c>
      <c r="F37" s="9">
        <v>4.58998134893971</v>
      </c>
      <c r="G37" s="9">
        <f>D37+E37+F37</f>
      </c>
      <c r="H37" s="3">
        <f>(E37/C37)*100</f>
      </c>
      <c r="I37" s="9">
        <f>(F37/B37)*100</f>
      </c>
      <c r="J37" s="9">
        <f>((G37-D37)/D37)*100</f>
      </c>
      <c r="K37" s="4" t="s">
        <v>100</v>
      </c>
      <c r="L37" s="5" t="s">
        <v>101</v>
      </c>
      <c r="M37" s="8">
        <v>5</v>
      </c>
      <c r="N37" s="8">
        <v>0</v>
      </c>
      <c r="O37" s="8">
        <v>4</v>
      </c>
      <c r="P37" s="8">
        <v>1</v>
      </c>
      <c r="Q37" s="8">
        <v>2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2</v>
      </c>
      <c r="X37" s="8">
        <v>2</v>
      </c>
      <c r="Y37" s="9">
        <f>(B37+F37)/G37</f>
      </c>
      <c r="Z37" s="9">
        <f>+(SUM(Q37:T37)/SUM(M37:X37))</f>
      </c>
      <c r="AA37" s="9">
        <f>SUM(O37+P37+S37+T37+W37+X37)/SUM(M37:X37)</f>
      </c>
      <c r="AB37" s="9">
        <f>G37*(Y37*$AG$3+Z37*$AG$4+AA37*$AG$5)</f>
      </c>
      <c r="AC37" s="9">
        <f>AB37/SUM($AB$2:$AB$247)</f>
      </c>
      <c r="AD37" s="10">
        <f>AC37*$AG$11</f>
      </c>
      <c r="AE37" s="4"/>
      <c r="AF37" s="4"/>
      <c r="AG37" s="3"/>
    </row>
    <row x14ac:dyDescent="0.25" r="38" customHeight="1" ht="18.75">
      <c r="A38" s="8">
        <v>9101072060</v>
      </c>
      <c r="B38" s="8">
        <v>16</v>
      </c>
      <c r="C38" s="8">
        <v>0</v>
      </c>
      <c r="D38" s="8">
        <f>+C38+B38</f>
      </c>
      <c r="E38" s="9">
        <v>0.0575031452001719</v>
      </c>
      <c r="F38" s="9">
        <v>1.49960484718413</v>
      </c>
      <c r="G38" s="9">
        <f>D38+E38+F38</f>
      </c>
      <c r="H38" s="3">
        <f>(E38/C38)*100</f>
      </c>
      <c r="I38" s="9">
        <f>(F38/B38)*100</f>
      </c>
      <c r="J38" s="9">
        <f>((G38-D38)/D38)*100</f>
      </c>
      <c r="K38" s="4" t="s">
        <v>102</v>
      </c>
      <c r="L38" s="5" t="s">
        <v>103</v>
      </c>
      <c r="M38" s="8">
        <v>0</v>
      </c>
      <c r="N38" s="8">
        <v>1</v>
      </c>
      <c r="O38" s="8">
        <v>1</v>
      </c>
      <c r="P38" s="8">
        <v>1</v>
      </c>
      <c r="Q38" s="8">
        <v>0</v>
      </c>
      <c r="R38" s="8">
        <v>0</v>
      </c>
      <c r="S38" s="8">
        <v>8</v>
      </c>
      <c r="T38" s="8">
        <v>2</v>
      </c>
      <c r="U38" s="8">
        <v>1</v>
      </c>
      <c r="V38" s="8">
        <v>1</v>
      </c>
      <c r="W38" s="8">
        <v>1</v>
      </c>
      <c r="X38" s="8">
        <v>0</v>
      </c>
      <c r="Y38" s="9">
        <f>(B38+F38)/G38</f>
      </c>
      <c r="Z38" s="9">
        <f>+(SUM(Q38:T38)/SUM(M38:X38))</f>
      </c>
      <c r="AA38" s="9">
        <f>SUM(O38+P38+S38+T38+W38+X38)/SUM(M38:X38)</f>
      </c>
      <c r="AB38" s="9">
        <f>G38*(Y38*$AG$3+Z38*$AG$4+AA38*$AG$5)</f>
      </c>
      <c r="AC38" s="9">
        <f>AB38/SUM($AB$2:$AB$247)</f>
      </c>
      <c r="AD38" s="10">
        <f>AC38*$AG$11</f>
      </c>
      <c r="AE38" s="4"/>
      <c r="AF38" s="4"/>
      <c r="AG38" s="3"/>
    </row>
    <row x14ac:dyDescent="0.25" r="39" customHeight="1" ht="18.75">
      <c r="A39" s="8">
        <v>9101081001</v>
      </c>
      <c r="B39" s="8">
        <v>1020</v>
      </c>
      <c r="C39" s="8">
        <v>139</v>
      </c>
      <c r="D39" s="8">
        <f>+C39+B39</f>
      </c>
      <c r="E39" s="9">
        <v>0.0175021587542048</v>
      </c>
      <c r="F39" s="9">
        <v>96.4800757332647</v>
      </c>
      <c r="G39" s="9">
        <f>D39+E39+F39</f>
      </c>
      <c r="H39" s="9">
        <f>(E39/C39)*100</f>
      </c>
      <c r="I39" s="9">
        <f>(F39/B39)*100</f>
      </c>
      <c r="J39" s="9">
        <f>((G39-D39)/D39)*100</f>
      </c>
      <c r="K39" s="4" t="s">
        <v>104</v>
      </c>
      <c r="L39" s="9">
        <v>-38.7208131530887</v>
      </c>
      <c r="M39" s="8">
        <v>187</v>
      </c>
      <c r="N39" s="8">
        <v>67</v>
      </c>
      <c r="O39" s="8">
        <v>4</v>
      </c>
      <c r="P39" s="8">
        <v>4</v>
      </c>
      <c r="Q39" s="8">
        <v>154</v>
      </c>
      <c r="R39" s="8">
        <v>237</v>
      </c>
      <c r="S39" s="8">
        <v>11</v>
      </c>
      <c r="T39" s="8">
        <v>41</v>
      </c>
      <c r="U39" s="8">
        <v>132</v>
      </c>
      <c r="V39" s="8">
        <v>174</v>
      </c>
      <c r="W39" s="8">
        <v>31</v>
      </c>
      <c r="X39" s="8">
        <v>54</v>
      </c>
      <c r="Y39" s="9">
        <f>(B39+F39)/G39</f>
      </c>
      <c r="Z39" s="9">
        <f>+(SUM(Q39:T39)/SUM(M39:X39))</f>
      </c>
      <c r="AA39" s="9">
        <f>SUM(O39+P39+S39+T39+W39+X39)/SUM(M39:X39)</f>
      </c>
      <c r="AB39" s="9">
        <f>G39*(Y39*$AG$3+Z39*$AG$4+AA39*$AG$5)</f>
      </c>
      <c r="AC39" s="9">
        <f>AB39/SUM($AB$2:$AB$247)</f>
      </c>
      <c r="AD39" s="10">
        <f>AC39*$AG$11</f>
      </c>
      <c r="AE39" s="4"/>
      <c r="AF39" s="4"/>
      <c r="AG39" s="3"/>
    </row>
    <row x14ac:dyDescent="0.25" r="40" customHeight="1" ht="18.75">
      <c r="A40" s="8">
        <v>9101081002</v>
      </c>
      <c r="B40" s="8">
        <v>1320</v>
      </c>
      <c r="C40" s="8">
        <v>2</v>
      </c>
      <c r="D40" s="8">
        <f>+C40+B40</f>
      </c>
      <c r="E40" s="9">
        <v>0.0670472185520631</v>
      </c>
      <c r="F40" s="9">
        <v>146.536646530652</v>
      </c>
      <c r="G40" s="9">
        <f>D40+E40+F40</f>
      </c>
      <c r="H40" s="9">
        <f>(E40/C40)*100</f>
      </c>
      <c r="I40" s="9">
        <f>(F40/B40)*100</f>
      </c>
      <c r="J40" s="9">
        <f>((G40-D40)/D40)*100</f>
      </c>
      <c r="K40" s="4" t="s">
        <v>105</v>
      </c>
      <c r="L40" s="5" t="s">
        <v>106</v>
      </c>
      <c r="M40" s="8">
        <v>352</v>
      </c>
      <c r="N40" s="8">
        <v>128</v>
      </c>
      <c r="O40" s="8">
        <v>8</v>
      </c>
      <c r="P40" s="8">
        <v>12</v>
      </c>
      <c r="Q40" s="8">
        <v>114</v>
      </c>
      <c r="R40" s="8">
        <v>244</v>
      </c>
      <c r="S40" s="8">
        <v>17</v>
      </c>
      <c r="T40" s="8">
        <v>46</v>
      </c>
      <c r="U40" s="8">
        <v>94</v>
      </c>
      <c r="V40" s="8">
        <v>174</v>
      </c>
      <c r="W40" s="8">
        <v>16</v>
      </c>
      <c r="X40" s="8">
        <v>42</v>
      </c>
      <c r="Y40" s="9">
        <f>(B40+F40)/G40</f>
      </c>
      <c r="Z40" s="9">
        <f>+(SUM(Q40:T40)/SUM(M40:X40))</f>
      </c>
      <c r="AA40" s="9">
        <f>SUM(O40+P40+S40+T40+W40+X40)/SUM(M40:X40)</f>
      </c>
      <c r="AB40" s="9">
        <f>G40*(Y40*$AG$3+Z40*$AG$4+AA40*$AG$5)</f>
      </c>
      <c r="AC40" s="9">
        <f>AB40/SUM($AB$2:$AB$247)</f>
      </c>
      <c r="AD40" s="10">
        <f>AC40*$AG$11</f>
      </c>
      <c r="AE40" s="4"/>
      <c r="AF40" s="4"/>
      <c r="AG40" s="3"/>
    </row>
    <row x14ac:dyDescent="0.25" r="41" customHeight="1" ht="18.75">
      <c r="A41" s="8">
        <v>9101081003</v>
      </c>
      <c r="B41" s="8">
        <v>951</v>
      </c>
      <c r="C41" s="8">
        <v>88</v>
      </c>
      <c r="D41" s="8">
        <f>+C41+B41</f>
      </c>
      <c r="E41" s="9">
        <v>0.019645901633622</v>
      </c>
      <c r="F41" s="9">
        <v>48.9128875592305</v>
      </c>
      <c r="G41" s="9">
        <f>D41+E41+F41</f>
      </c>
      <c r="H41" s="9">
        <f>(E41/C41)*100</f>
      </c>
      <c r="I41" s="9">
        <f>(F41/B41)*100</f>
      </c>
      <c r="J41" s="9">
        <f>((G41-D41)/D41)*100</f>
      </c>
      <c r="K41" s="4" t="s">
        <v>107</v>
      </c>
      <c r="L41" s="5" t="s">
        <v>108</v>
      </c>
      <c r="M41" s="8">
        <v>147</v>
      </c>
      <c r="N41" s="8">
        <v>41</v>
      </c>
      <c r="O41" s="8">
        <v>0</v>
      </c>
      <c r="P41" s="8">
        <v>5</v>
      </c>
      <c r="Q41" s="8">
        <v>233</v>
      </c>
      <c r="R41" s="8">
        <v>240</v>
      </c>
      <c r="S41" s="8">
        <v>6</v>
      </c>
      <c r="T41" s="8">
        <v>27</v>
      </c>
      <c r="U41" s="8">
        <v>157</v>
      </c>
      <c r="V41" s="8">
        <v>97</v>
      </c>
      <c r="W41" s="8">
        <v>2</v>
      </c>
      <c r="X41" s="8">
        <v>12</v>
      </c>
      <c r="Y41" s="9">
        <f>(B41+F41)/G41</f>
      </c>
      <c r="Z41" s="9">
        <f>+(SUM(Q41:T41)/SUM(M41:X41))</f>
      </c>
      <c r="AA41" s="9">
        <f>SUM(O41+P41+S41+T41+W41+X41)/SUM(M41:X41)</f>
      </c>
      <c r="AB41" s="9">
        <f>G41*(Y41*$AG$3+Z41*$AG$4+AA41*$AG$5)</f>
      </c>
      <c r="AC41" s="9">
        <f>AB41/SUM($AB$2:$AB$247)</f>
      </c>
      <c r="AD41" s="10">
        <f>AC41*$AG$11</f>
      </c>
      <c r="AE41" s="4"/>
      <c r="AF41" s="4"/>
      <c r="AG41" s="3"/>
    </row>
    <row x14ac:dyDescent="0.25" r="42" customHeight="1" ht="18.75">
      <c r="A42" s="8">
        <v>9101081004</v>
      </c>
      <c r="B42" s="8">
        <v>642</v>
      </c>
      <c r="C42" s="8">
        <v>156</v>
      </c>
      <c r="D42" s="8">
        <f>+C42+B42</f>
      </c>
      <c r="E42" s="9">
        <v>92.8074522367962</v>
      </c>
      <c r="F42" s="9">
        <v>37.141445286151</v>
      </c>
      <c r="G42" s="9">
        <f>D42+E42+F42</f>
      </c>
      <c r="H42" s="9">
        <f>(E42/C42)*100</f>
      </c>
      <c r="I42" s="9">
        <f>(F42/B42)*100</f>
      </c>
      <c r="J42" s="9">
        <f>((G42-D42)/D42)*100</f>
      </c>
      <c r="K42" s="4" t="s">
        <v>109</v>
      </c>
      <c r="L42" s="5" t="s">
        <v>110</v>
      </c>
      <c r="M42" s="8">
        <v>36</v>
      </c>
      <c r="N42" s="8">
        <v>68</v>
      </c>
      <c r="O42" s="8">
        <v>29</v>
      </c>
      <c r="P42" s="8">
        <v>32</v>
      </c>
      <c r="Q42" s="8">
        <v>13</v>
      </c>
      <c r="R42" s="8">
        <v>104</v>
      </c>
      <c r="S42" s="8">
        <v>74</v>
      </c>
      <c r="T42" s="8">
        <v>67</v>
      </c>
      <c r="U42" s="8">
        <v>18</v>
      </c>
      <c r="V42" s="8">
        <v>115</v>
      </c>
      <c r="W42" s="8">
        <v>82</v>
      </c>
      <c r="X42" s="8">
        <v>103</v>
      </c>
      <c r="Y42" s="9">
        <f>(B42+F42)/G42</f>
      </c>
      <c r="Z42" s="9">
        <f>+(SUM(Q42:T42)/SUM(M42:X42))</f>
      </c>
      <c r="AA42" s="9">
        <f>SUM(O42+P42+S42+T42+W42+X42)/SUM(M42:X42)</f>
      </c>
      <c r="AB42" s="9">
        <f>G42*(Y42*$AG$3+Z42*$AG$4+AA42*$AG$5)</f>
      </c>
      <c r="AC42" s="9">
        <f>AB42/SUM($AB$2:$AB$247)</f>
      </c>
      <c r="AD42" s="10">
        <f>AC42*$AG$11</f>
      </c>
      <c r="AE42" s="4"/>
      <c r="AF42" s="4"/>
      <c r="AG42" s="3"/>
    </row>
    <row x14ac:dyDescent="0.25" r="43" customHeight="1" ht="18.75">
      <c r="A43" s="8">
        <v>9101081005</v>
      </c>
      <c r="B43" s="8">
        <v>700</v>
      </c>
      <c r="C43" s="8">
        <v>0</v>
      </c>
      <c r="D43" s="8">
        <f>+C43+B43</f>
      </c>
      <c r="E43" s="9">
        <v>0.023716738042121</v>
      </c>
      <c r="F43" s="9">
        <v>47.5179642041127</v>
      </c>
      <c r="G43" s="9">
        <f>D43+E43+F43</f>
      </c>
      <c r="H43" s="3">
        <f>(E43/C43)*100</f>
      </c>
      <c r="I43" s="9">
        <f>(F43/B43)*100</f>
      </c>
      <c r="J43" s="9">
        <f>((G43-D43)/D43)*100</f>
      </c>
      <c r="K43" s="4" t="s">
        <v>111</v>
      </c>
      <c r="L43" s="5" t="s">
        <v>112</v>
      </c>
      <c r="M43" s="8">
        <v>48</v>
      </c>
      <c r="N43" s="8">
        <v>17</v>
      </c>
      <c r="O43" s="8">
        <v>2</v>
      </c>
      <c r="P43" s="8">
        <v>7</v>
      </c>
      <c r="Q43" s="8">
        <v>157</v>
      </c>
      <c r="R43" s="8">
        <v>186</v>
      </c>
      <c r="S43" s="8">
        <v>18</v>
      </c>
      <c r="T43" s="8">
        <v>36</v>
      </c>
      <c r="U43" s="8">
        <v>77</v>
      </c>
      <c r="V43" s="8">
        <v>68</v>
      </c>
      <c r="W43" s="8">
        <v>23</v>
      </c>
      <c r="X43" s="8">
        <v>26</v>
      </c>
      <c r="Y43" s="9">
        <f>(B43+F43)/G43</f>
      </c>
      <c r="Z43" s="9">
        <f>+(SUM(Q43:T43)/SUM(M43:X43))</f>
      </c>
      <c r="AA43" s="9">
        <f>SUM(O43+P43+S43+T43+W43+X43)/SUM(M43:X43)</f>
      </c>
      <c r="AB43" s="9">
        <f>G43*(Y43*$AG$3+Z43*$AG$4+AA43*$AG$5)</f>
      </c>
      <c r="AC43" s="9">
        <f>AB43/SUM($AB$2:$AB$247)</f>
      </c>
      <c r="AD43" s="10">
        <f>AC43*$AG$11</f>
      </c>
      <c r="AE43" s="4"/>
      <c r="AF43" s="4"/>
      <c r="AG43" s="3"/>
    </row>
    <row x14ac:dyDescent="0.25" r="44" customHeight="1" ht="18.75">
      <c r="A44" s="8">
        <v>9101081006</v>
      </c>
      <c r="B44" s="8">
        <v>924</v>
      </c>
      <c r="C44" s="8">
        <v>0</v>
      </c>
      <c r="D44" s="8">
        <f>+C44+B44</f>
      </c>
      <c r="E44" s="9">
        <v>0.0239951332806269</v>
      </c>
      <c r="F44" s="9">
        <v>64.2544862578874</v>
      </c>
      <c r="G44" s="9">
        <f>D44+E44+F44</f>
      </c>
      <c r="H44" s="3">
        <f>(E44/C44)*100</f>
      </c>
      <c r="I44" s="9">
        <f>(F44/B44)*100</f>
      </c>
      <c r="J44" s="9">
        <f>((G44-D44)/D44)*100</f>
      </c>
      <c r="K44" s="4" t="s">
        <v>113</v>
      </c>
      <c r="L44" s="5" t="s">
        <v>114</v>
      </c>
      <c r="M44" s="8">
        <v>126</v>
      </c>
      <c r="N44" s="8">
        <v>39</v>
      </c>
      <c r="O44" s="8">
        <v>0</v>
      </c>
      <c r="P44" s="8">
        <v>3</v>
      </c>
      <c r="Q44" s="8">
        <v>169</v>
      </c>
      <c r="R44" s="8">
        <v>228</v>
      </c>
      <c r="S44" s="8">
        <v>8</v>
      </c>
      <c r="T44" s="8">
        <v>26</v>
      </c>
      <c r="U44" s="8">
        <v>116</v>
      </c>
      <c r="V44" s="8">
        <v>128</v>
      </c>
      <c r="W44" s="8">
        <v>4</v>
      </c>
      <c r="X44" s="8">
        <v>23</v>
      </c>
      <c r="Y44" s="9">
        <f>(B44+F44)/G44</f>
      </c>
      <c r="Z44" s="9">
        <f>+(SUM(Q44:T44)/SUM(M44:X44))</f>
      </c>
      <c r="AA44" s="9">
        <f>SUM(O44+P44+S44+T44+W44+X44)/SUM(M44:X44)</f>
      </c>
      <c r="AB44" s="9">
        <f>G44*(Y44*$AG$3+Z44*$AG$4+AA44*$AG$5)</f>
      </c>
      <c r="AC44" s="9">
        <f>AB44/SUM($AB$2:$AB$247)</f>
      </c>
      <c r="AD44" s="10">
        <f>AC44*$AG$11</f>
      </c>
      <c r="AE44" s="4"/>
      <c r="AF44" s="4"/>
      <c r="AG44" s="3"/>
    </row>
    <row x14ac:dyDescent="0.25" r="45" customHeight="1" ht="18.75">
      <c r="A45" s="8">
        <v>9101082007</v>
      </c>
      <c r="B45" s="8">
        <v>25</v>
      </c>
      <c r="C45" s="8">
        <v>0</v>
      </c>
      <c r="D45" s="8">
        <f>+C45+B45</f>
      </c>
      <c r="E45" s="9">
        <v>0.107960425594367</v>
      </c>
      <c r="F45" s="9">
        <v>3.5940099432915</v>
      </c>
      <c r="G45" s="9">
        <f>D45+E45+F45</f>
      </c>
      <c r="H45" s="3">
        <f>(E45/C45)*100</f>
      </c>
      <c r="I45" s="9">
        <f>(F45/B45)*100</f>
      </c>
      <c r="J45" s="9">
        <f>((G45-D45)/D45)*100</f>
      </c>
      <c r="K45" s="4" t="s">
        <v>115</v>
      </c>
      <c r="L45" s="5" t="s">
        <v>116</v>
      </c>
      <c r="M45" s="8">
        <v>0</v>
      </c>
      <c r="N45" s="8">
        <v>0</v>
      </c>
      <c r="O45" s="8">
        <v>1</v>
      </c>
      <c r="P45" s="8">
        <v>1</v>
      </c>
      <c r="Q45" s="8">
        <v>0</v>
      </c>
      <c r="R45" s="8">
        <v>4</v>
      </c>
      <c r="S45" s="8">
        <v>6</v>
      </c>
      <c r="T45" s="8">
        <v>3</v>
      </c>
      <c r="U45" s="8">
        <v>0</v>
      </c>
      <c r="V45" s="8">
        <v>1</v>
      </c>
      <c r="W45" s="8">
        <v>5</v>
      </c>
      <c r="X45" s="8">
        <v>0</v>
      </c>
      <c r="Y45" s="9">
        <f>(B45+F45)/G45</f>
      </c>
      <c r="Z45" s="9">
        <f>+(SUM(Q45:T45)/SUM(M45:X45))</f>
      </c>
      <c r="AA45" s="9">
        <f>SUM(O45+P45+S45+T45+W45+X45)/SUM(M45:X45)</f>
      </c>
      <c r="AB45" s="9">
        <f>G45*(Y45*$AG$3+Z45*$AG$4+AA45*$AG$5)</f>
      </c>
      <c r="AC45" s="9">
        <f>AB45/SUM($AB$2:$AB$247)</f>
      </c>
      <c r="AD45" s="10">
        <f>AC45*$AG$11</f>
      </c>
      <c r="AE45" s="4"/>
      <c r="AF45" s="4"/>
      <c r="AG45" s="3"/>
    </row>
    <row x14ac:dyDescent="0.25" r="46" customHeight="1" ht="18.75">
      <c r="A46" s="8">
        <v>9101091001</v>
      </c>
      <c r="B46" s="8">
        <v>1672</v>
      </c>
      <c r="C46" s="8">
        <v>202</v>
      </c>
      <c r="D46" s="8">
        <f>+C46+B46</f>
      </c>
      <c r="E46" s="9">
        <v>101.351328299277</v>
      </c>
      <c r="F46" s="9">
        <v>117.789311948069</v>
      </c>
      <c r="G46" s="9">
        <f>D46+E46+F46</f>
      </c>
      <c r="H46" s="9">
        <f>(E46/C46)*100</f>
      </c>
      <c r="I46" s="9">
        <f>(F46/B46)*100</f>
      </c>
      <c r="J46" s="9">
        <f>((G46-D46)/D46)*100</f>
      </c>
      <c r="K46" s="4" t="s">
        <v>117</v>
      </c>
      <c r="L46" s="5" t="s">
        <v>118</v>
      </c>
      <c r="M46" s="8">
        <v>35</v>
      </c>
      <c r="N46" s="8">
        <v>118</v>
      </c>
      <c r="O46" s="8">
        <v>191</v>
      </c>
      <c r="P46" s="8">
        <v>80</v>
      </c>
      <c r="Q46" s="8">
        <v>16</v>
      </c>
      <c r="R46" s="8">
        <v>79</v>
      </c>
      <c r="S46" s="8">
        <v>481</v>
      </c>
      <c r="T46" s="8">
        <v>146</v>
      </c>
      <c r="U46" s="8">
        <v>17</v>
      </c>
      <c r="V46" s="8">
        <v>110</v>
      </c>
      <c r="W46" s="8">
        <v>326</v>
      </c>
      <c r="X46" s="8">
        <v>143</v>
      </c>
      <c r="Y46" s="9">
        <f>(B46+F46)/G46</f>
      </c>
      <c r="Z46" s="9">
        <f>+(SUM(Q46:T46)/SUM(M46:X46))</f>
      </c>
      <c r="AA46" s="9">
        <f>SUM(O46+P46+S46+T46+W46+X46)/SUM(M46:X46)</f>
      </c>
      <c r="AB46" s="9">
        <f>G46*(Y46*$AG$3+Z46*$AG$4+AA46*$AG$5)</f>
      </c>
      <c r="AC46" s="9">
        <f>AB46/SUM($AB$2:$AB$247)</f>
      </c>
      <c r="AD46" s="10">
        <f>AC46*$AG$11</f>
      </c>
      <c r="AE46" s="4"/>
      <c r="AF46" s="4"/>
      <c r="AG46" s="3"/>
    </row>
    <row x14ac:dyDescent="0.25" r="47" customHeight="1" ht="18.75">
      <c r="A47" s="8">
        <v>9101091002</v>
      </c>
      <c r="B47" s="8">
        <v>619</v>
      </c>
      <c r="C47" s="8">
        <v>26</v>
      </c>
      <c r="D47" s="8">
        <f>+C47+B47</f>
      </c>
      <c r="E47" s="9">
        <v>0.0342014834604674</v>
      </c>
      <c r="F47" s="9">
        <v>13.3657219375896</v>
      </c>
      <c r="G47" s="9">
        <f>D47+E47+F47</f>
      </c>
      <c r="H47" s="9">
        <f>(E47/C47)*100</f>
      </c>
      <c r="I47" s="9">
        <f>(F47/B47)*100</f>
      </c>
      <c r="J47" s="9">
        <f>((G47-D47)/D47)*100</f>
      </c>
      <c r="K47" s="4" t="s">
        <v>119</v>
      </c>
      <c r="L47" s="5" t="s">
        <v>120</v>
      </c>
      <c r="M47" s="8">
        <v>61</v>
      </c>
      <c r="N47" s="8">
        <v>76</v>
      </c>
      <c r="O47" s="8">
        <v>51</v>
      </c>
      <c r="P47" s="8">
        <v>46</v>
      </c>
      <c r="Q47" s="8">
        <v>5</v>
      </c>
      <c r="R47" s="8">
        <v>50</v>
      </c>
      <c r="S47" s="8">
        <v>42</v>
      </c>
      <c r="T47" s="8">
        <v>40</v>
      </c>
      <c r="U47" s="8">
        <v>8</v>
      </c>
      <c r="V47" s="8">
        <v>70</v>
      </c>
      <c r="W47" s="8">
        <v>78</v>
      </c>
      <c r="X47" s="8">
        <v>77</v>
      </c>
      <c r="Y47" s="9">
        <f>(B47+F47)/G47</f>
      </c>
      <c r="Z47" s="9">
        <f>+(SUM(Q47:T47)/SUM(M47:X47))</f>
      </c>
      <c r="AA47" s="9">
        <f>SUM(O47+P47+S47+T47+W47+X47)/SUM(M47:X47)</f>
      </c>
      <c r="AB47" s="9">
        <f>G47*(Y47*$AG$3+Z47*$AG$4+AA47*$AG$5)</f>
      </c>
      <c r="AC47" s="9">
        <f>AB47/SUM($AB$2:$AB$247)</f>
      </c>
      <c r="AD47" s="10">
        <f>AC47*$AG$11</f>
      </c>
      <c r="AE47" s="4"/>
      <c r="AF47" s="4"/>
      <c r="AG47" s="3"/>
    </row>
    <row x14ac:dyDescent="0.25" r="48" customHeight="1" ht="18.75">
      <c r="A48" s="8">
        <v>9101091003</v>
      </c>
      <c r="B48" s="8">
        <v>655</v>
      </c>
      <c r="C48" s="8">
        <v>741</v>
      </c>
      <c r="D48" s="8">
        <f>+C48+B48</f>
      </c>
      <c r="E48" s="9">
        <v>79.1949629482262</v>
      </c>
      <c r="F48" s="9">
        <v>39.1913370532641</v>
      </c>
      <c r="G48" s="9">
        <f>D48+E48+F48</f>
      </c>
      <c r="H48" s="9">
        <f>(E48/C48)*100</f>
      </c>
      <c r="I48" s="9">
        <f>(F48/B48)*100</f>
      </c>
      <c r="J48" s="9">
        <f>((G48-D48)/D48)*100</f>
      </c>
      <c r="K48" s="4" t="s">
        <v>121</v>
      </c>
      <c r="L48" s="5" t="s">
        <v>122</v>
      </c>
      <c r="M48" s="8">
        <v>63</v>
      </c>
      <c r="N48" s="8">
        <v>157</v>
      </c>
      <c r="O48" s="8">
        <v>124</v>
      </c>
      <c r="P48" s="8">
        <v>77</v>
      </c>
      <c r="Q48" s="8">
        <v>5</v>
      </c>
      <c r="R48" s="8">
        <v>51</v>
      </c>
      <c r="S48" s="8">
        <v>123</v>
      </c>
      <c r="T48" s="8">
        <v>57</v>
      </c>
      <c r="U48" s="8">
        <v>31</v>
      </c>
      <c r="V48" s="8">
        <v>118</v>
      </c>
      <c r="W48" s="8">
        <v>199</v>
      </c>
      <c r="X48" s="8">
        <v>167</v>
      </c>
      <c r="Y48" s="9">
        <f>(B48+F48)/G48</f>
      </c>
      <c r="Z48" s="9">
        <f>+(SUM(Q48:T48)/SUM(M48:X48))</f>
      </c>
      <c r="AA48" s="9">
        <f>SUM(O48+P48+S48+T48+W48+X48)/SUM(M48:X48)</f>
      </c>
      <c r="AB48" s="9">
        <f>G48*(Y48*$AG$3+Z48*$AG$4+AA48*$AG$5)</f>
      </c>
      <c r="AC48" s="9">
        <f>AB48/SUM($AB$2:$AB$247)</f>
      </c>
      <c r="AD48" s="10">
        <f>AC48*$AG$11</f>
      </c>
      <c r="AE48" s="4"/>
      <c r="AF48" s="4"/>
      <c r="AG48" s="3"/>
    </row>
    <row x14ac:dyDescent="0.25" r="49" customHeight="1" ht="18.75">
      <c r="A49" s="8">
        <v>9101091004</v>
      </c>
      <c r="B49" s="8">
        <v>746</v>
      </c>
      <c r="C49" s="8">
        <v>722</v>
      </c>
      <c r="D49" s="8">
        <f>+C49+B49</f>
      </c>
      <c r="E49" s="9">
        <v>6.99009938357709</v>
      </c>
      <c r="F49" s="9">
        <v>91.3313662722186</v>
      </c>
      <c r="G49" s="9">
        <f>D49+E49+F49</f>
      </c>
      <c r="H49" s="9">
        <f>(E49/C49)*100</f>
      </c>
      <c r="I49" s="9">
        <f>(F49/B49)*100</f>
      </c>
      <c r="J49" s="9">
        <f>((G49-D49)/D49)*100</f>
      </c>
      <c r="K49" s="4" t="s">
        <v>123</v>
      </c>
      <c r="L49" s="5" t="s">
        <v>124</v>
      </c>
      <c r="M49" s="8">
        <v>85</v>
      </c>
      <c r="N49" s="8">
        <v>135</v>
      </c>
      <c r="O49" s="8">
        <v>70</v>
      </c>
      <c r="P49" s="8">
        <v>47</v>
      </c>
      <c r="Q49" s="8">
        <v>13</v>
      </c>
      <c r="R49" s="8">
        <v>57</v>
      </c>
      <c r="S49" s="8">
        <v>74</v>
      </c>
      <c r="T49" s="8">
        <v>54</v>
      </c>
      <c r="U49" s="8">
        <v>43</v>
      </c>
      <c r="V49" s="8">
        <v>129</v>
      </c>
      <c r="W49" s="8">
        <v>247</v>
      </c>
      <c r="X49" s="8">
        <v>191</v>
      </c>
      <c r="Y49" s="9">
        <f>(B49+F49)/G49</f>
      </c>
      <c r="Z49" s="9">
        <f>+(SUM(Q49:T49)/SUM(M49:X49))</f>
      </c>
      <c r="AA49" s="9">
        <f>SUM(O49+P49+S49+T49+W49+X49)/SUM(M49:X49)</f>
      </c>
      <c r="AB49" s="9">
        <f>G49*(Y49*$AG$3+Z49*$AG$4+AA49*$AG$5)</f>
      </c>
      <c r="AC49" s="9">
        <f>AB49/SUM($AB$2:$AB$247)</f>
      </c>
      <c r="AD49" s="10">
        <f>AC49*$AG$11</f>
      </c>
      <c r="AE49" s="4"/>
      <c r="AF49" s="4"/>
      <c r="AG49" s="3"/>
    </row>
    <row x14ac:dyDescent="0.25" r="50" customHeight="1" ht="18.75">
      <c r="A50" s="8">
        <v>9101091005</v>
      </c>
      <c r="B50" s="8">
        <v>273</v>
      </c>
      <c r="C50" s="8">
        <v>674</v>
      </c>
      <c r="D50" s="8">
        <f>+C50+B50</f>
      </c>
      <c r="E50" s="9">
        <v>1.92298064650824</v>
      </c>
      <c r="F50" s="9">
        <v>31.6052209465215</v>
      </c>
      <c r="G50" s="9">
        <f>D50+E50+F50</f>
      </c>
      <c r="H50" s="9">
        <f>(E50/C50)*100</f>
      </c>
      <c r="I50" s="9">
        <f>(F50/B50)*100</f>
      </c>
      <c r="J50" s="9">
        <f>((G50-D50)/D50)*100</f>
      </c>
      <c r="K50" s="4" t="s">
        <v>125</v>
      </c>
      <c r="L50" s="5" t="s">
        <v>126</v>
      </c>
      <c r="M50" s="8">
        <v>27</v>
      </c>
      <c r="N50" s="8">
        <v>81</v>
      </c>
      <c r="O50" s="8">
        <v>84</v>
      </c>
      <c r="P50" s="8">
        <v>51</v>
      </c>
      <c r="Q50" s="8">
        <v>3</v>
      </c>
      <c r="R50" s="8">
        <v>29</v>
      </c>
      <c r="S50" s="8">
        <v>88</v>
      </c>
      <c r="T50" s="8">
        <v>34</v>
      </c>
      <c r="U50" s="8">
        <v>13</v>
      </c>
      <c r="V50" s="8">
        <v>58</v>
      </c>
      <c r="W50" s="8">
        <v>201</v>
      </c>
      <c r="X50" s="8">
        <v>116</v>
      </c>
      <c r="Y50" s="9">
        <f>(B50+F50)/G50</f>
      </c>
      <c r="Z50" s="9">
        <f>+(SUM(Q50:T50)/SUM(M50:X50))</f>
      </c>
      <c r="AA50" s="9">
        <f>SUM(O50+P50+S50+T50+W50+X50)/SUM(M50:X50)</f>
      </c>
      <c r="AB50" s="9">
        <f>G50*(Y50*$AG$3+Z50*$AG$4+AA50*$AG$5)</f>
      </c>
      <c r="AC50" s="9">
        <f>AB50/SUM($AB$2:$AB$247)</f>
      </c>
      <c r="AD50" s="10">
        <f>AC50*$AG$11</f>
      </c>
      <c r="AE50" s="4"/>
      <c r="AF50" s="4"/>
      <c r="AG50" s="3"/>
    </row>
    <row x14ac:dyDescent="0.25" r="51" customHeight="1" ht="18.75">
      <c r="A51" s="8">
        <v>9101101001</v>
      </c>
      <c r="B51" s="8">
        <v>1773</v>
      </c>
      <c r="C51" s="8">
        <v>36</v>
      </c>
      <c r="D51" s="8">
        <f>+C51+B51</f>
      </c>
      <c r="E51" s="9">
        <v>7.67609863843982</v>
      </c>
      <c r="F51" s="9">
        <v>58.2219595869838</v>
      </c>
      <c r="G51" s="9">
        <f>D51+E51+F51</f>
      </c>
      <c r="H51" s="9">
        <f>(E51/C51)*100</f>
      </c>
      <c r="I51" s="9">
        <f>(F51/B51)*100</f>
      </c>
      <c r="J51" s="9">
        <f>((G51-D51)/D51)*100</f>
      </c>
      <c r="K51" s="4" t="s">
        <v>127</v>
      </c>
      <c r="L51" s="5" t="s">
        <v>128</v>
      </c>
      <c r="M51" s="8">
        <v>167</v>
      </c>
      <c r="N51" s="8">
        <v>128</v>
      </c>
      <c r="O51" s="8">
        <v>52</v>
      </c>
      <c r="P51" s="8">
        <v>67</v>
      </c>
      <c r="Q51" s="8">
        <v>96</v>
      </c>
      <c r="R51" s="8">
        <v>212</v>
      </c>
      <c r="S51" s="8">
        <v>231</v>
      </c>
      <c r="T51" s="8">
        <v>156</v>
      </c>
      <c r="U51" s="8">
        <v>76</v>
      </c>
      <c r="V51" s="8">
        <v>229</v>
      </c>
      <c r="W51" s="8">
        <v>154</v>
      </c>
      <c r="X51" s="8">
        <v>135</v>
      </c>
      <c r="Y51" s="9">
        <f>(B51+F51)/G51</f>
      </c>
      <c r="Z51" s="9">
        <f>+(SUM(Q51:T51)/SUM(M51:X51))</f>
      </c>
      <c r="AA51" s="9">
        <f>SUM(O51+P51+S51+T51+W51+X51)/SUM(M51:X51)</f>
      </c>
      <c r="AB51" s="9">
        <f>G51*(Y51*$AG$3+Z51*$AG$4+AA51*$AG$5)</f>
      </c>
      <c r="AC51" s="9">
        <f>AB51/SUM($AB$2:$AB$247)</f>
      </c>
      <c r="AD51" s="10">
        <f>AC51*$AG$11</f>
      </c>
      <c r="AE51" s="4"/>
      <c r="AF51" s="4"/>
      <c r="AG51" s="3"/>
    </row>
    <row x14ac:dyDescent="0.25" r="52" customHeight="1" ht="18.75">
      <c r="A52" s="8">
        <v>9101101002</v>
      </c>
      <c r="B52" s="8">
        <v>591</v>
      </c>
      <c r="C52" s="8">
        <v>88</v>
      </c>
      <c r="D52" s="8">
        <f>+C52+B52</f>
      </c>
      <c r="E52" s="9">
        <v>115.892250362721</v>
      </c>
      <c r="F52" s="9">
        <v>497.785759328834</v>
      </c>
      <c r="G52" s="9">
        <f>D52+E52+F52</f>
      </c>
      <c r="H52" s="9">
        <f>(E52/C52)*100</f>
      </c>
      <c r="I52" s="9">
        <f>(F52/B52)*100</f>
      </c>
      <c r="J52" s="9">
        <f>((G52-D52)/D52)*100</f>
      </c>
      <c r="K52" s="4" t="s">
        <v>129</v>
      </c>
      <c r="L52" s="5" t="s">
        <v>130</v>
      </c>
      <c r="M52" s="8">
        <v>10</v>
      </c>
      <c r="N52" s="8">
        <v>9</v>
      </c>
      <c r="O52" s="8">
        <v>28</v>
      </c>
      <c r="P52" s="8">
        <v>2</v>
      </c>
      <c r="Q52" s="8">
        <v>8</v>
      </c>
      <c r="R52" s="8">
        <v>44</v>
      </c>
      <c r="S52" s="8">
        <v>180</v>
      </c>
      <c r="T52" s="8">
        <v>49</v>
      </c>
      <c r="U52" s="8">
        <v>8</v>
      </c>
      <c r="V52" s="8">
        <v>32</v>
      </c>
      <c r="W52" s="8">
        <v>130</v>
      </c>
      <c r="X52" s="8">
        <v>30</v>
      </c>
      <c r="Y52" s="9">
        <f>(B52+F52)/G52</f>
      </c>
      <c r="Z52" s="9">
        <f>+(SUM(Q52:T52)/SUM(M52:X52))</f>
      </c>
      <c r="AA52" s="9">
        <f>SUM(O52+P52+S52+T52+W52+X52)/SUM(M52:X52)</f>
      </c>
      <c r="AB52" s="9">
        <f>G52*(Y52*$AG$3+Z52*$AG$4+AA52*$AG$5)</f>
      </c>
      <c r="AC52" s="9">
        <f>AB52/SUM($AB$2:$AB$247)</f>
      </c>
      <c r="AD52" s="10">
        <f>AC52*$AG$11</f>
      </c>
      <c r="AE52" s="4"/>
      <c r="AF52" s="4"/>
      <c r="AG52" s="3"/>
    </row>
    <row x14ac:dyDescent="0.25" r="53" customHeight="1" ht="18.75">
      <c r="A53" s="8">
        <v>9101101003</v>
      </c>
      <c r="B53" s="8">
        <v>133</v>
      </c>
      <c r="C53" s="8">
        <v>0</v>
      </c>
      <c r="D53" s="8">
        <f>+C53+B53</f>
      </c>
      <c r="E53" s="9">
        <v>11.3760814337055</v>
      </c>
      <c r="F53" s="9">
        <v>38.8235576755166</v>
      </c>
      <c r="G53" s="9">
        <f>D53+E53+F53</f>
      </c>
      <c r="H53" s="3">
        <f>(E53/C53)*100</f>
      </c>
      <c r="I53" s="9">
        <f>(F53/B53)*100</f>
      </c>
      <c r="J53" s="9">
        <f>((G53-D53)/D53)*100</f>
      </c>
      <c r="K53" s="4" t="s">
        <v>131</v>
      </c>
      <c r="L53" s="9">
        <v>-38.724722314884</v>
      </c>
      <c r="M53" s="8">
        <v>0</v>
      </c>
      <c r="N53" s="8">
        <v>2</v>
      </c>
      <c r="O53" s="8">
        <v>8</v>
      </c>
      <c r="P53" s="8">
        <v>2</v>
      </c>
      <c r="Q53" s="8">
        <v>0</v>
      </c>
      <c r="R53" s="8">
        <v>4</v>
      </c>
      <c r="S53" s="8">
        <v>43</v>
      </c>
      <c r="T53" s="8">
        <v>8</v>
      </c>
      <c r="U53" s="8">
        <v>0</v>
      </c>
      <c r="V53" s="8">
        <v>4</v>
      </c>
      <c r="W53" s="8">
        <v>18</v>
      </c>
      <c r="X53" s="8">
        <v>10</v>
      </c>
      <c r="Y53" s="9">
        <f>(B53+F53)/G53</f>
      </c>
      <c r="Z53" s="9">
        <f>+(SUM(Q53:T53)/SUM(M53:X53))</f>
      </c>
      <c r="AA53" s="9">
        <f>SUM(O53+P53+S53+T53+W53+X53)/SUM(M53:X53)</f>
      </c>
      <c r="AB53" s="9">
        <f>G53*(Y53*$AG$3+Z53*$AG$4+AA53*$AG$5)</f>
      </c>
      <c r="AC53" s="9">
        <f>AB53/SUM($AB$2:$AB$247)</f>
      </c>
      <c r="AD53" s="10">
        <f>AC53*$AG$11</f>
      </c>
      <c r="AE53" s="4"/>
      <c r="AF53" s="4"/>
      <c r="AG53" s="3"/>
    </row>
    <row x14ac:dyDescent="0.25" r="54" customHeight="1" ht="18.75">
      <c r="A54" s="8">
        <v>9101101004</v>
      </c>
      <c r="B54" s="8">
        <v>1285</v>
      </c>
      <c r="C54" s="8">
        <v>0</v>
      </c>
      <c r="D54" s="8">
        <f>+C54+B54</f>
      </c>
      <c r="E54" s="9">
        <v>0.23847065037356</v>
      </c>
      <c r="F54" s="9">
        <v>115.279127037456</v>
      </c>
      <c r="G54" s="9">
        <f>D54+E54+F54</f>
      </c>
      <c r="H54" s="3">
        <f>(E54/C54)*100</f>
      </c>
      <c r="I54" s="9">
        <f>(F54/B54)*100</f>
      </c>
      <c r="J54" s="9">
        <f>((G54-D54)/D54)*100</f>
      </c>
      <c r="K54" s="4" t="s">
        <v>132</v>
      </c>
      <c r="L54" s="5" t="s">
        <v>133</v>
      </c>
      <c r="M54" s="8">
        <v>96</v>
      </c>
      <c r="N54" s="8">
        <v>41</v>
      </c>
      <c r="O54" s="8">
        <v>10</v>
      </c>
      <c r="P54" s="8">
        <v>5</v>
      </c>
      <c r="Q54" s="8">
        <v>175</v>
      </c>
      <c r="R54" s="8">
        <v>435</v>
      </c>
      <c r="S54" s="8">
        <v>17</v>
      </c>
      <c r="T54" s="8">
        <v>54</v>
      </c>
      <c r="U54" s="8">
        <v>104</v>
      </c>
      <c r="V54" s="8">
        <v>195</v>
      </c>
      <c r="W54" s="8">
        <v>10</v>
      </c>
      <c r="X54" s="8">
        <v>42</v>
      </c>
      <c r="Y54" s="9">
        <f>(B54+F54)/G54</f>
      </c>
      <c r="Z54" s="9">
        <f>+(SUM(Q54:T54)/SUM(M54:X54))</f>
      </c>
      <c r="AA54" s="9">
        <f>SUM(O54+P54+S54+T54+W54+X54)/SUM(M54:X54)</f>
      </c>
      <c r="AB54" s="9">
        <f>G54*(Y54*$AG$3+Z54*$AG$4+AA54*$AG$5)</f>
      </c>
      <c r="AC54" s="9">
        <f>AB54/SUM($AB$2:$AB$247)</f>
      </c>
      <c r="AD54" s="10">
        <f>AC54*$AG$11</f>
      </c>
      <c r="AE54" s="4"/>
      <c r="AF54" s="4"/>
      <c r="AG54" s="3"/>
    </row>
    <row x14ac:dyDescent="0.25" r="55" customHeight="1" ht="18.75">
      <c r="A55" s="8">
        <v>9101101005</v>
      </c>
      <c r="B55" s="8">
        <v>1928</v>
      </c>
      <c r="C55" s="8">
        <v>1</v>
      </c>
      <c r="D55" s="8">
        <f>+C55+B55</f>
      </c>
      <c r="E55" s="9">
        <v>0.66901078108205</v>
      </c>
      <c r="F55" s="9">
        <v>32.9839557263164</v>
      </c>
      <c r="G55" s="9">
        <f>D55+E55+F55</f>
      </c>
      <c r="H55" s="9">
        <f>(E55/C55)*100</f>
      </c>
      <c r="I55" s="9">
        <f>(F55/B55)*100</f>
      </c>
      <c r="J55" s="9">
        <f>((G55-D55)/D55)*100</f>
      </c>
      <c r="K55" s="4" t="s">
        <v>134</v>
      </c>
      <c r="L55" s="5" t="s">
        <v>135</v>
      </c>
      <c r="M55" s="8">
        <v>63</v>
      </c>
      <c r="N55" s="8">
        <v>62</v>
      </c>
      <c r="O55" s="8">
        <v>12</v>
      </c>
      <c r="P55" s="8">
        <v>25</v>
      </c>
      <c r="Q55" s="8">
        <v>74</v>
      </c>
      <c r="R55" s="8">
        <v>584</v>
      </c>
      <c r="S55" s="8">
        <v>133</v>
      </c>
      <c r="T55" s="8">
        <v>208</v>
      </c>
      <c r="U55" s="8">
        <v>53</v>
      </c>
      <c r="V55" s="8">
        <v>248</v>
      </c>
      <c r="W55" s="8">
        <v>105</v>
      </c>
      <c r="X55" s="8">
        <v>132</v>
      </c>
      <c r="Y55" s="9">
        <f>(B55+F55)/G55</f>
      </c>
      <c r="Z55" s="9">
        <f>+(SUM(Q55:T55)/SUM(M55:X55))</f>
      </c>
      <c r="AA55" s="9">
        <f>SUM(O55+P55+S55+T55+W55+X55)/SUM(M55:X55)</f>
      </c>
      <c r="AB55" s="9">
        <f>G55*(Y55*$AG$3+Z55*$AG$4+AA55*$AG$5)</f>
      </c>
      <c r="AC55" s="9">
        <f>AB55/SUM($AB$2:$AB$247)</f>
      </c>
      <c r="AD55" s="10">
        <f>AC55*$AG$11</f>
      </c>
      <c r="AE55" s="4"/>
      <c r="AF55" s="4"/>
      <c r="AG55" s="3"/>
    </row>
    <row x14ac:dyDescent="0.25" r="56" customHeight="1" ht="18.75">
      <c r="A56" s="8">
        <v>9101101006</v>
      </c>
      <c r="B56" s="8">
        <v>2493</v>
      </c>
      <c r="C56" s="8">
        <v>0</v>
      </c>
      <c r="D56" s="8">
        <f>+C56+B56</f>
      </c>
      <c r="E56" s="9">
        <v>11.8814534500925</v>
      </c>
      <c r="F56" s="9">
        <v>138.406192868564</v>
      </c>
      <c r="G56" s="9">
        <f>D56+E56+F56</f>
      </c>
      <c r="H56" s="3">
        <f>(E56/C56)*100</f>
      </c>
      <c r="I56" s="9">
        <f>(F56/B56)*100</f>
      </c>
      <c r="J56" s="9">
        <f>((G56-D56)/D56)*100</f>
      </c>
      <c r="K56" s="4" t="s">
        <v>136</v>
      </c>
      <c r="L56" s="5" t="s">
        <v>137</v>
      </c>
      <c r="M56" s="8">
        <v>109</v>
      </c>
      <c r="N56" s="8">
        <v>152</v>
      </c>
      <c r="O56" s="8">
        <v>22</v>
      </c>
      <c r="P56" s="8">
        <v>35</v>
      </c>
      <c r="Q56" s="8">
        <v>77</v>
      </c>
      <c r="R56" s="8">
        <v>586</v>
      </c>
      <c r="S56" s="8">
        <v>105</v>
      </c>
      <c r="T56" s="8">
        <v>169</v>
      </c>
      <c r="U56" s="8">
        <v>60</v>
      </c>
      <c r="V56" s="8">
        <v>385</v>
      </c>
      <c r="W56" s="8">
        <v>84</v>
      </c>
      <c r="X56" s="8">
        <v>121</v>
      </c>
      <c r="Y56" s="9">
        <f>(B56+F56)/G56</f>
      </c>
      <c r="Z56" s="9">
        <f>+(SUM(Q56:T56)/SUM(M56:X56))</f>
      </c>
      <c r="AA56" s="9">
        <f>SUM(O56+P56+S56+T56+W56+X56)/SUM(M56:X56)</f>
      </c>
      <c r="AB56" s="9">
        <f>G56*(Y56*$AG$3+Z56*$AG$4+AA56*$AG$5)</f>
      </c>
      <c r="AC56" s="9">
        <f>AB56/SUM($AB$2:$AB$247)</f>
      </c>
      <c r="AD56" s="10">
        <f>AC56*$AG$11</f>
      </c>
      <c r="AE56" s="4"/>
      <c r="AF56" s="4"/>
      <c r="AG56" s="3"/>
    </row>
    <row x14ac:dyDescent="0.25" r="57" customHeight="1" ht="18.75">
      <c r="A57" s="8">
        <v>9101101007</v>
      </c>
      <c r="B57" s="8">
        <v>1654</v>
      </c>
      <c r="C57" s="8">
        <v>0</v>
      </c>
      <c r="D57" s="8">
        <f>+C57+B57</f>
      </c>
      <c r="E57" s="9">
        <v>3.22112875225622</v>
      </c>
      <c r="F57" s="9">
        <v>93.3727862718049</v>
      </c>
      <c r="G57" s="9">
        <f>D57+E57+F57</f>
      </c>
      <c r="H57" s="3">
        <f>(E57/C57)*100</f>
      </c>
      <c r="I57" s="9">
        <f>(F57/B57)*100</f>
      </c>
      <c r="J57" s="9">
        <f>((G57-D57)/D57)*100</f>
      </c>
      <c r="K57" s="4" t="s">
        <v>138</v>
      </c>
      <c r="L57" s="5" t="s">
        <v>139</v>
      </c>
      <c r="M57" s="8">
        <v>80</v>
      </c>
      <c r="N57" s="8">
        <v>73</v>
      </c>
      <c r="O57" s="8">
        <v>0</v>
      </c>
      <c r="P57" s="8">
        <v>7</v>
      </c>
      <c r="Q57" s="8">
        <v>229</v>
      </c>
      <c r="R57" s="8">
        <v>619</v>
      </c>
      <c r="S57" s="8">
        <v>21</v>
      </c>
      <c r="T57" s="8">
        <v>89</v>
      </c>
      <c r="U57" s="8">
        <v>125</v>
      </c>
      <c r="V57" s="8">
        <v>207</v>
      </c>
      <c r="W57" s="8">
        <v>11</v>
      </c>
      <c r="X57" s="8">
        <v>41</v>
      </c>
      <c r="Y57" s="9">
        <f>(B57+F57)/G57</f>
      </c>
      <c r="Z57" s="9">
        <f>+(SUM(Q57:T57)/SUM(M57:X57))</f>
      </c>
      <c r="AA57" s="9">
        <f>SUM(O57+P57+S57+T57+W57+X57)/SUM(M57:X57)</f>
      </c>
      <c r="AB57" s="9">
        <f>G57*(Y57*$AG$3+Z57*$AG$4+AA57*$AG$5)</f>
      </c>
      <c r="AC57" s="9">
        <f>AB57/SUM($AB$2:$AB$247)</f>
      </c>
      <c r="AD57" s="10">
        <f>AC57*$AG$11</f>
      </c>
      <c r="AE57" s="4"/>
      <c r="AF57" s="4"/>
      <c r="AG57" s="3"/>
    </row>
    <row x14ac:dyDescent="0.25" r="58" customHeight="1" ht="18.75">
      <c r="A58" s="8">
        <v>9101101008</v>
      </c>
      <c r="B58" s="8">
        <v>2208</v>
      </c>
      <c r="C58" s="8">
        <v>227</v>
      </c>
      <c r="D58" s="8">
        <f>+C58+B58</f>
      </c>
      <c r="E58" s="9">
        <v>127.995510830776</v>
      </c>
      <c r="F58" s="9">
        <v>563.239461851179</v>
      </c>
      <c r="G58" s="9">
        <f>D58+E58+F58</f>
      </c>
      <c r="H58" s="9">
        <f>(E58/C58)*100</f>
      </c>
      <c r="I58" s="9">
        <f>(F58/B58)*100</f>
      </c>
      <c r="J58" s="9">
        <f>((G58-D58)/D58)*100</f>
      </c>
      <c r="K58" s="4" t="s">
        <v>140</v>
      </c>
      <c r="L58" s="5" t="s">
        <v>141</v>
      </c>
      <c r="M58" s="8">
        <v>85</v>
      </c>
      <c r="N58" s="8">
        <v>124</v>
      </c>
      <c r="O58" s="8">
        <v>50</v>
      </c>
      <c r="P58" s="8">
        <v>44</v>
      </c>
      <c r="Q58" s="8">
        <v>94</v>
      </c>
      <c r="R58" s="8">
        <v>417</v>
      </c>
      <c r="S58" s="8">
        <v>389</v>
      </c>
      <c r="T58" s="8">
        <v>240</v>
      </c>
      <c r="U58" s="8">
        <v>77</v>
      </c>
      <c r="V58" s="8">
        <v>289</v>
      </c>
      <c r="W58" s="8">
        <v>208</v>
      </c>
      <c r="X58" s="8">
        <v>197</v>
      </c>
      <c r="Y58" s="9">
        <f>(B58+F58)/G58</f>
      </c>
      <c r="Z58" s="9">
        <f>+(SUM(Q58:T58)/SUM(M58:X58))</f>
      </c>
      <c r="AA58" s="9">
        <f>SUM(O58+P58+S58+T58+W58+X58)/SUM(M58:X58)</f>
      </c>
      <c r="AB58" s="9">
        <f>G58*(Y58*$AG$3+Z58*$AG$4+AA58*$AG$5)</f>
      </c>
      <c r="AC58" s="9">
        <f>AB58/SUM($AB$2:$AB$247)</f>
      </c>
      <c r="AD58" s="10">
        <f>AC58*$AG$11</f>
      </c>
      <c r="AE58" s="4"/>
      <c r="AF58" s="4"/>
      <c r="AG58" s="3"/>
    </row>
    <row x14ac:dyDescent="0.25" r="59" customHeight="1" ht="18.75">
      <c r="A59" s="8">
        <v>9101101009</v>
      </c>
      <c r="B59" s="8">
        <v>1479</v>
      </c>
      <c r="C59" s="8">
        <v>1</v>
      </c>
      <c r="D59" s="8">
        <f>+C59+B59</f>
      </c>
      <c r="E59" s="9">
        <v>0.20029344326597</v>
      </c>
      <c r="F59" s="9">
        <v>102.555588951861</v>
      </c>
      <c r="G59" s="9">
        <f>D59+E59+F59</f>
      </c>
      <c r="H59" s="9">
        <f>(E59/C59)*100</f>
      </c>
      <c r="I59" s="9">
        <f>(F59/B59)*100</f>
      </c>
      <c r="J59" s="9">
        <f>((G59-D59)/D59)*100</f>
      </c>
      <c r="K59" s="4" t="s">
        <v>142</v>
      </c>
      <c r="L59" s="9">
        <v>-38.7707417349164</v>
      </c>
      <c r="M59" s="8">
        <v>75</v>
      </c>
      <c r="N59" s="8">
        <v>44</v>
      </c>
      <c r="O59" s="8">
        <v>2</v>
      </c>
      <c r="P59" s="8">
        <v>10</v>
      </c>
      <c r="Q59" s="8">
        <v>171</v>
      </c>
      <c r="R59" s="8">
        <v>553</v>
      </c>
      <c r="S59" s="8">
        <v>28</v>
      </c>
      <c r="T59" s="8">
        <v>98</v>
      </c>
      <c r="U59" s="8">
        <v>100</v>
      </c>
      <c r="V59" s="8">
        <v>207</v>
      </c>
      <c r="W59" s="8">
        <v>13</v>
      </c>
      <c r="X59" s="8">
        <v>45</v>
      </c>
      <c r="Y59" s="9">
        <f>(B59+F59)/G59</f>
      </c>
      <c r="Z59" s="9">
        <f>+(SUM(Q59:T59)/SUM(M59:X59))</f>
      </c>
      <c r="AA59" s="9">
        <f>SUM(O59+P59+S59+T59+W59+X59)/SUM(M59:X59)</f>
      </c>
      <c r="AB59" s="9">
        <f>G59*(Y59*$AG$3+Z59*$AG$4+AA59*$AG$5)</f>
      </c>
      <c r="AC59" s="9">
        <f>AB59/SUM($AB$2:$AB$247)</f>
      </c>
      <c r="AD59" s="10">
        <f>AC59*$AG$11</f>
      </c>
      <c r="AE59" s="4"/>
      <c r="AF59" s="4"/>
      <c r="AG59" s="3"/>
    </row>
    <row x14ac:dyDescent="0.25" r="60" customHeight="1" ht="18.75">
      <c r="A60" s="8">
        <v>9101102004</v>
      </c>
      <c r="B60" s="8">
        <v>1108</v>
      </c>
      <c r="C60" s="8">
        <v>0</v>
      </c>
      <c r="D60" s="8">
        <f>+C60+B60</f>
      </c>
      <c r="E60" s="9">
        <v>3.40343434687177</v>
      </c>
      <c r="F60" s="9">
        <v>836.453603000548</v>
      </c>
      <c r="G60" s="9">
        <f>D60+E60+F60</f>
      </c>
      <c r="H60" s="3">
        <f>(E60/C60)*100</f>
      </c>
      <c r="I60" s="9">
        <f>(F60/B60)*100</f>
      </c>
      <c r="J60" s="9">
        <f>((G60-D60)/D60)*100</f>
      </c>
      <c r="K60" s="4" t="s">
        <v>143</v>
      </c>
      <c r="L60" s="5" t="s">
        <v>144</v>
      </c>
      <c r="M60" s="8">
        <v>133</v>
      </c>
      <c r="N60" s="8">
        <v>56</v>
      </c>
      <c r="O60" s="8">
        <v>31</v>
      </c>
      <c r="P60" s="8">
        <v>14</v>
      </c>
      <c r="Q60" s="8">
        <v>103</v>
      </c>
      <c r="R60" s="8">
        <v>187</v>
      </c>
      <c r="S60" s="8">
        <v>72</v>
      </c>
      <c r="T60" s="8">
        <v>51</v>
      </c>
      <c r="U60" s="8">
        <v>101</v>
      </c>
      <c r="V60" s="8">
        <v>118</v>
      </c>
      <c r="W60" s="8">
        <v>30</v>
      </c>
      <c r="X60" s="8">
        <v>47</v>
      </c>
      <c r="Y60" s="9">
        <f>(B60+F60)/G60</f>
      </c>
      <c r="Z60" s="9">
        <f>+(SUM(Q60:T60)/SUM(M60:X60))</f>
      </c>
      <c r="AA60" s="9">
        <f>SUM(O60+P60+S60+T60+W60+X60)/SUM(M60:X60)</f>
      </c>
      <c r="AB60" s="9">
        <f>G60*(Y60*$AG$3+Z60*$AG$4+AA60*$AG$5)</f>
      </c>
      <c r="AC60" s="9">
        <f>AB60/SUM($AB$2:$AB$247)</f>
      </c>
      <c r="AD60" s="10">
        <f>AC60*$AG$11</f>
      </c>
      <c r="AE60" s="4"/>
      <c r="AF60" s="4"/>
      <c r="AG60" s="3"/>
    </row>
    <row x14ac:dyDescent="0.25" r="61" customHeight="1" ht="18.75">
      <c r="A61" s="8">
        <v>9101102006</v>
      </c>
      <c r="B61" s="8">
        <v>314</v>
      </c>
      <c r="C61" s="8">
        <v>0</v>
      </c>
      <c r="D61" s="8">
        <f>+C61+B61</f>
      </c>
      <c r="E61" s="9">
        <v>0.171508075830605</v>
      </c>
      <c r="F61" s="9">
        <v>90.3977187886673</v>
      </c>
      <c r="G61" s="9">
        <f>D61+E61+F61</f>
      </c>
      <c r="H61" s="3">
        <f>(E61/C61)*100</f>
      </c>
      <c r="I61" s="9">
        <f>(F61/B61)*100</f>
      </c>
      <c r="J61" s="9">
        <f>((G61-D61)/D61)*100</f>
      </c>
      <c r="K61" s="4" t="s">
        <v>145</v>
      </c>
      <c r="L61" s="5" t="s">
        <v>146</v>
      </c>
      <c r="M61" s="8">
        <v>17</v>
      </c>
      <c r="N61" s="8">
        <v>16</v>
      </c>
      <c r="O61" s="8">
        <v>3</v>
      </c>
      <c r="P61" s="8">
        <v>7</v>
      </c>
      <c r="Q61" s="8">
        <v>9</v>
      </c>
      <c r="R61" s="8">
        <v>43</v>
      </c>
      <c r="S61" s="8">
        <v>30</v>
      </c>
      <c r="T61" s="8">
        <v>30</v>
      </c>
      <c r="U61" s="8">
        <v>9</v>
      </c>
      <c r="V61" s="8">
        <v>27</v>
      </c>
      <c r="W61" s="8">
        <v>26</v>
      </c>
      <c r="X61" s="8">
        <v>14</v>
      </c>
      <c r="Y61" s="9">
        <f>(B61+F61)/G61</f>
      </c>
      <c r="Z61" s="9">
        <f>+(SUM(Q61:T61)/SUM(M61:X61))</f>
      </c>
      <c r="AA61" s="9">
        <f>SUM(O61+P61+S61+T61+W61+X61)/SUM(M61:X61)</f>
      </c>
      <c r="AB61" s="9">
        <f>G61*(Y61*$AG$3+Z61*$AG$4+AA61*$AG$5)</f>
      </c>
      <c r="AC61" s="9">
        <f>AB61/SUM($AB$2:$AB$247)</f>
      </c>
      <c r="AD61" s="10">
        <f>AC61*$AG$11</f>
      </c>
      <c r="AE61" s="4"/>
      <c r="AF61" s="4"/>
      <c r="AG61" s="3"/>
    </row>
    <row x14ac:dyDescent="0.25" r="62" customHeight="1" ht="18.75">
      <c r="A62" s="8">
        <v>9101102018</v>
      </c>
      <c r="B62" s="8">
        <v>8</v>
      </c>
      <c r="C62" s="8">
        <v>0</v>
      </c>
      <c r="D62" s="8">
        <f>+C62+B62</f>
      </c>
      <c r="E62" s="9">
        <v>0.0337962028904507</v>
      </c>
      <c r="F62" s="9">
        <v>0.650270712826136</v>
      </c>
      <c r="G62" s="9">
        <f>D62+E62+F62</f>
      </c>
      <c r="H62" s="3">
        <f>(E62/C62)*100</f>
      </c>
      <c r="I62" s="9">
        <f>(F62/B62)*100</f>
      </c>
      <c r="J62" s="9">
        <f>((G62-D62)/D62)*100</f>
      </c>
      <c r="K62" s="4" t="s">
        <v>147</v>
      </c>
      <c r="L62" s="5" t="s">
        <v>148</v>
      </c>
      <c r="M62" s="8">
        <v>2</v>
      </c>
      <c r="N62" s="8">
        <v>1</v>
      </c>
      <c r="O62" s="8">
        <v>0</v>
      </c>
      <c r="P62" s="8">
        <v>0</v>
      </c>
      <c r="Q62" s="8">
        <v>1</v>
      </c>
      <c r="R62" s="8">
        <v>1</v>
      </c>
      <c r="S62" s="8">
        <v>0</v>
      </c>
      <c r="T62" s="8">
        <v>0</v>
      </c>
      <c r="U62" s="8">
        <v>1</v>
      </c>
      <c r="V62" s="8">
        <v>2</v>
      </c>
      <c r="W62" s="8">
        <v>0</v>
      </c>
      <c r="X62" s="8">
        <v>0</v>
      </c>
      <c r="Y62" s="9">
        <f>(B62+F62)/G62</f>
      </c>
      <c r="Z62" s="9">
        <f>+(SUM(Q62:T62)/SUM(M62:X62))</f>
      </c>
      <c r="AA62" s="8">
        <f>SUM(O62+P62+S62+T62+W62+X62)/SUM(M62:X62)</f>
      </c>
      <c r="AB62" s="9">
        <f>G62*(Y62*$AG$3+Z62*$AG$4+AA62*$AG$5)</f>
      </c>
      <c r="AC62" s="9">
        <f>AB62/SUM($AB$2:$AB$247)</f>
      </c>
      <c r="AD62" s="10">
        <f>AC62*$AG$11</f>
      </c>
      <c r="AE62" s="4"/>
      <c r="AF62" s="4"/>
      <c r="AG62" s="3"/>
    </row>
    <row x14ac:dyDescent="0.25" r="63" customHeight="1" ht="18.75">
      <c r="A63" s="8">
        <v>9101102028</v>
      </c>
      <c r="B63" s="8">
        <v>300</v>
      </c>
      <c r="C63" s="8">
        <v>0</v>
      </c>
      <c r="D63" s="8">
        <f>+C63+B63</f>
      </c>
      <c r="E63" s="9">
        <v>0.643532587959601</v>
      </c>
      <c r="F63" s="9">
        <v>211.670732984953</v>
      </c>
      <c r="G63" s="9">
        <f>D63+E63+F63</f>
      </c>
      <c r="H63" s="3">
        <f>(E63/C63)*100</f>
      </c>
      <c r="I63" s="9">
        <f>(F63/B63)*100</f>
      </c>
      <c r="J63" s="9">
        <f>((G63-D63)/D63)*100</f>
      </c>
      <c r="K63" s="4" t="s">
        <v>149</v>
      </c>
      <c r="L63" s="5" t="s">
        <v>150</v>
      </c>
      <c r="M63" s="8">
        <v>30</v>
      </c>
      <c r="N63" s="8">
        <v>18</v>
      </c>
      <c r="O63" s="8">
        <v>7</v>
      </c>
      <c r="P63" s="8">
        <v>7</v>
      </c>
      <c r="Q63" s="8">
        <v>10</v>
      </c>
      <c r="R63" s="8">
        <v>57</v>
      </c>
      <c r="S63" s="8">
        <v>18</v>
      </c>
      <c r="T63" s="8">
        <v>26</v>
      </c>
      <c r="U63" s="8">
        <v>15</v>
      </c>
      <c r="V63" s="8">
        <v>48</v>
      </c>
      <c r="W63" s="8">
        <v>10</v>
      </c>
      <c r="X63" s="8">
        <v>21</v>
      </c>
      <c r="Y63" s="9">
        <f>(B63+F63)/G63</f>
      </c>
      <c r="Z63" s="9">
        <f>+(SUM(Q63:T63)/SUM(M63:X63))</f>
      </c>
      <c r="AA63" s="9">
        <f>SUM(O63+P63+S63+T63+W63+X63)/SUM(M63:X63)</f>
      </c>
      <c r="AB63" s="9">
        <f>G63*(Y63*$AG$3+Z63*$AG$4+AA63*$AG$5)</f>
      </c>
      <c r="AC63" s="9">
        <f>AB63/SUM($AB$2:$AB$247)</f>
      </c>
      <c r="AD63" s="10">
        <f>AC63*$AG$11</f>
      </c>
      <c r="AE63" s="4"/>
      <c r="AF63" s="4"/>
      <c r="AG63" s="3"/>
    </row>
    <row x14ac:dyDescent="0.25" r="64" customHeight="1" ht="18.75">
      <c r="A64" s="8">
        <v>9101102029</v>
      </c>
      <c r="B64" s="8">
        <v>169</v>
      </c>
      <c r="C64" s="8">
        <v>0</v>
      </c>
      <c r="D64" s="8">
        <f>+C64+B64</f>
      </c>
      <c r="E64" s="9">
        <v>0.408175250367314</v>
      </c>
      <c r="F64" s="9">
        <v>21.9294501020831</v>
      </c>
      <c r="G64" s="9">
        <f>D64+E64+F64</f>
      </c>
      <c r="H64" s="3">
        <f>(E64/C64)*100</f>
      </c>
      <c r="I64" s="9">
        <f>(F64/B64)*100</f>
      </c>
      <c r="J64" s="9">
        <f>((G64-D64)/D64)*100</f>
      </c>
      <c r="K64" s="4" t="s">
        <v>151</v>
      </c>
      <c r="L64" s="5" t="s">
        <v>152</v>
      </c>
      <c r="M64" s="8">
        <v>27</v>
      </c>
      <c r="N64" s="8">
        <v>4</v>
      </c>
      <c r="O64" s="8">
        <v>1</v>
      </c>
      <c r="P64" s="8">
        <v>2</v>
      </c>
      <c r="Q64" s="8">
        <v>36</v>
      </c>
      <c r="R64" s="8">
        <v>40</v>
      </c>
      <c r="S64" s="8">
        <v>0</v>
      </c>
      <c r="T64" s="8">
        <v>0</v>
      </c>
      <c r="U64" s="8">
        <v>30</v>
      </c>
      <c r="V64" s="8">
        <v>8</v>
      </c>
      <c r="W64" s="8">
        <v>1</v>
      </c>
      <c r="X64" s="8">
        <v>3</v>
      </c>
      <c r="Y64" s="9">
        <f>(B64+F64)/G64</f>
      </c>
      <c r="Z64" s="9">
        <f>+(SUM(Q64:T64)/SUM(M64:X64))</f>
      </c>
      <c r="AA64" s="9">
        <f>SUM(O64+P64+S64+T64+W64+X64)/SUM(M64:X64)</f>
      </c>
      <c r="AB64" s="9">
        <f>G64*(Y64*$AG$3+Z64*$AG$4+AA64*$AG$5)</f>
      </c>
      <c r="AC64" s="9">
        <f>AB64/SUM($AB$2:$AB$247)</f>
      </c>
      <c r="AD64" s="10">
        <f>AC64*$AG$11</f>
      </c>
      <c r="AE64" s="4"/>
      <c r="AF64" s="4"/>
      <c r="AG64" s="3"/>
    </row>
    <row x14ac:dyDescent="0.25" r="65" customHeight="1" ht="18.75">
      <c r="A65" s="8">
        <v>9101102034</v>
      </c>
      <c r="B65" s="8">
        <v>56</v>
      </c>
      <c r="C65" s="8">
        <v>0</v>
      </c>
      <c r="D65" s="8">
        <f>+C65+B65</f>
      </c>
      <c r="E65" s="9">
        <v>0.234274578492663</v>
      </c>
      <c r="F65" s="9">
        <v>2.71104135620855</v>
      </c>
      <c r="G65" s="9">
        <f>D65+E65+F65</f>
      </c>
      <c r="H65" s="3">
        <f>(E65/C65)*100</f>
      </c>
      <c r="I65" s="9">
        <f>(F65/B65)*100</f>
      </c>
      <c r="J65" s="9">
        <f>((G65-D65)/D65)*100</f>
      </c>
      <c r="K65" s="4" t="s">
        <v>153</v>
      </c>
      <c r="L65" s="5" t="s">
        <v>154</v>
      </c>
      <c r="M65" s="8">
        <v>17</v>
      </c>
      <c r="N65" s="8">
        <v>2</v>
      </c>
      <c r="O65" s="8">
        <v>0</v>
      </c>
      <c r="P65" s="8">
        <v>0</v>
      </c>
      <c r="Q65" s="8">
        <v>16</v>
      </c>
      <c r="R65" s="8">
        <v>5</v>
      </c>
      <c r="S65" s="8">
        <v>0</v>
      </c>
      <c r="T65" s="8">
        <v>0</v>
      </c>
      <c r="U65" s="8">
        <v>7</v>
      </c>
      <c r="V65" s="8">
        <v>3</v>
      </c>
      <c r="W65" s="8">
        <v>0</v>
      </c>
      <c r="X65" s="8">
        <v>0</v>
      </c>
      <c r="Y65" s="9">
        <f>(B65+F65)/G65</f>
      </c>
      <c r="Z65" s="9">
        <f>+(SUM(Q65:T65)/SUM(M65:X65))</f>
      </c>
      <c r="AA65" s="8">
        <f>SUM(O65+P65+S65+T65+W65+X65)/SUM(M65:X65)</f>
      </c>
      <c r="AB65" s="9">
        <f>G65*(Y65*$AG$3+Z65*$AG$4+AA65*$AG$5)</f>
      </c>
      <c r="AC65" s="9">
        <f>AB65/SUM($AB$2:$AB$247)</f>
      </c>
      <c r="AD65" s="10">
        <f>AC65*$AG$11</f>
      </c>
      <c r="AE65" s="4"/>
      <c r="AF65" s="4"/>
      <c r="AG65" s="3"/>
    </row>
    <row x14ac:dyDescent="0.25" r="66" customHeight="1" ht="18.75">
      <c r="A66" s="8">
        <v>9101102052</v>
      </c>
      <c r="B66" s="8">
        <v>10</v>
      </c>
      <c r="C66" s="8">
        <v>0</v>
      </c>
      <c r="D66" s="8">
        <f>+C66+B66</f>
      </c>
      <c r="E66" s="9">
        <v>0.0382314506343673</v>
      </c>
      <c r="F66" s="9">
        <v>0.399616221970375</v>
      </c>
      <c r="G66" s="9">
        <f>D66+E66+F66</f>
      </c>
      <c r="H66" s="3">
        <f>(E66/C66)*100</f>
      </c>
      <c r="I66" s="9">
        <f>(F66/B66)*100</f>
      </c>
      <c r="J66" s="9">
        <f>((G66-D66)/D66)*100</f>
      </c>
      <c r="K66" s="4" t="s">
        <v>155</v>
      </c>
      <c r="L66" s="5" t="s">
        <v>156</v>
      </c>
      <c r="M66" s="8">
        <v>1</v>
      </c>
      <c r="N66" s="8">
        <v>2</v>
      </c>
      <c r="O66" s="8">
        <v>0</v>
      </c>
      <c r="P66" s="8">
        <v>0</v>
      </c>
      <c r="Q66" s="8">
        <v>1</v>
      </c>
      <c r="R66" s="8">
        <v>1</v>
      </c>
      <c r="S66" s="8">
        <v>0</v>
      </c>
      <c r="T66" s="8">
        <v>0</v>
      </c>
      <c r="U66" s="8">
        <v>4</v>
      </c>
      <c r="V66" s="8">
        <v>0</v>
      </c>
      <c r="W66" s="8">
        <v>0</v>
      </c>
      <c r="X66" s="8">
        <v>0</v>
      </c>
      <c r="Y66" s="9">
        <f>(B66+F66)/G66</f>
      </c>
      <c r="Z66" s="9">
        <f>+(SUM(Q66:T66)/SUM(M66:X66))</f>
      </c>
      <c r="AA66" s="8">
        <f>SUM(O66+P66+S66+T66+W66+X66)/SUM(M66:X66)</f>
      </c>
      <c r="AB66" s="9">
        <f>G66*(Y66*$AG$3+Z66*$AG$4+AA66*$AG$5)</f>
      </c>
      <c r="AC66" s="9">
        <f>AB66/SUM($AB$2:$AB$247)</f>
      </c>
      <c r="AD66" s="10">
        <f>AC66*$AG$11</f>
      </c>
      <c r="AE66" s="4"/>
      <c r="AF66" s="4"/>
      <c r="AG66" s="3"/>
    </row>
    <row x14ac:dyDescent="0.25" r="67" customHeight="1" ht="18.75">
      <c r="A67" s="8">
        <v>9101102057</v>
      </c>
      <c r="B67" s="8">
        <v>661</v>
      </c>
      <c r="C67" s="8">
        <v>0</v>
      </c>
      <c r="D67" s="8">
        <f>+C67+B67</f>
      </c>
      <c r="E67" s="9">
        <v>1.43055349510287</v>
      </c>
      <c r="F67" s="9">
        <v>167.417103424296</v>
      </c>
      <c r="G67" s="9">
        <f>D67+E67+F67</f>
      </c>
      <c r="H67" s="3">
        <f>(E67/C67)*100</f>
      </c>
      <c r="I67" s="9">
        <f>(F67/B67)*100</f>
      </c>
      <c r="J67" s="9">
        <f>((G67-D67)/D67)*100</f>
      </c>
      <c r="K67" s="4" t="s">
        <v>157</v>
      </c>
      <c r="L67" s="5" t="s">
        <v>158</v>
      </c>
      <c r="M67" s="8">
        <v>95</v>
      </c>
      <c r="N67" s="8">
        <v>39</v>
      </c>
      <c r="O67" s="8">
        <v>6</v>
      </c>
      <c r="P67" s="8">
        <v>13</v>
      </c>
      <c r="Q67" s="8">
        <v>87</v>
      </c>
      <c r="R67" s="8">
        <v>122</v>
      </c>
      <c r="S67" s="8">
        <v>9</v>
      </c>
      <c r="T67" s="8">
        <v>19</v>
      </c>
      <c r="U67" s="8">
        <v>69</v>
      </c>
      <c r="V67" s="8">
        <v>64</v>
      </c>
      <c r="W67" s="8">
        <v>9</v>
      </c>
      <c r="X67" s="8">
        <v>16</v>
      </c>
      <c r="Y67" s="9">
        <f>(B67+F67)/G67</f>
      </c>
      <c r="Z67" s="9">
        <f>+(SUM(Q67:T67)/SUM(M67:X67))</f>
      </c>
      <c r="AA67" s="9">
        <f>SUM(O67+P67+S67+T67+W67+X67)/SUM(M67:X67)</f>
      </c>
      <c r="AB67" s="9">
        <f>G67*(Y67*$AG$3+Z67*$AG$4+AA67*$AG$5)</f>
      </c>
      <c r="AC67" s="9">
        <f>AB67/SUM($AB$2:$AB$247)</f>
      </c>
      <c r="AD67" s="10">
        <f>AC67*$AG$11</f>
      </c>
      <c r="AE67" s="4"/>
      <c r="AF67" s="4"/>
      <c r="AG67" s="3"/>
    </row>
    <row x14ac:dyDescent="0.25" r="68" customHeight="1" ht="18.75">
      <c r="A68" s="8">
        <v>9101111001</v>
      </c>
      <c r="B68" s="8">
        <v>1618</v>
      </c>
      <c r="C68" s="8">
        <v>333</v>
      </c>
      <c r="D68" s="8">
        <f>+C68+B68</f>
      </c>
      <c r="E68" s="9">
        <v>16.8765956455882</v>
      </c>
      <c r="F68" s="9">
        <v>92.4222569286097</v>
      </c>
      <c r="G68" s="9">
        <f>D68+E68+F68</f>
      </c>
      <c r="H68" s="9">
        <f>(E68/C68)*100</f>
      </c>
      <c r="I68" s="9">
        <f>(F68/B68)*100</f>
      </c>
      <c r="J68" s="9">
        <f>((G68-D68)/D68)*100</f>
      </c>
      <c r="K68" s="4" t="s">
        <v>159</v>
      </c>
      <c r="L68" s="5" t="s">
        <v>160</v>
      </c>
      <c r="M68" s="8">
        <v>50</v>
      </c>
      <c r="N68" s="8">
        <v>67</v>
      </c>
      <c r="O68" s="8">
        <v>21</v>
      </c>
      <c r="P68" s="8">
        <v>27</v>
      </c>
      <c r="Q68" s="8">
        <v>38</v>
      </c>
      <c r="R68" s="8">
        <v>427</v>
      </c>
      <c r="S68" s="8">
        <v>219</v>
      </c>
      <c r="T68" s="8">
        <v>225</v>
      </c>
      <c r="U68" s="8">
        <v>53</v>
      </c>
      <c r="V68" s="8">
        <v>244</v>
      </c>
      <c r="W68" s="8">
        <v>196</v>
      </c>
      <c r="X68" s="8">
        <v>175</v>
      </c>
      <c r="Y68" s="9">
        <f>(B68+F68)/G68</f>
      </c>
      <c r="Z68" s="9">
        <f>+(SUM(Q68:T68)/SUM(M68:X68))</f>
      </c>
      <c r="AA68" s="9">
        <f>SUM(O68+P68+S68+T68+W68+X68)/SUM(M68:X68)</f>
      </c>
      <c r="AB68" s="9">
        <f>G68*(Y68*$AG$3+Z68*$AG$4+AA68*$AG$5)</f>
      </c>
      <c r="AC68" s="9">
        <f>AB68/SUM($AB$2:$AB$247)</f>
      </c>
      <c r="AD68" s="10">
        <f>AC68*$AG$11</f>
      </c>
      <c r="AE68" s="4"/>
      <c r="AF68" s="4"/>
      <c r="AG68" s="3"/>
    </row>
    <row x14ac:dyDescent="0.25" r="69" customHeight="1" ht="18.75">
      <c r="A69" s="8">
        <v>9101111002</v>
      </c>
      <c r="B69" s="8">
        <v>1635</v>
      </c>
      <c r="C69" s="8">
        <v>1</v>
      </c>
      <c r="D69" s="8">
        <f>+C69+B69</f>
      </c>
      <c r="E69" s="9">
        <v>0.0454213537897676</v>
      </c>
      <c r="F69" s="9">
        <v>16.6319796139333</v>
      </c>
      <c r="G69" s="9">
        <f>D69+E69+F69</f>
      </c>
      <c r="H69" s="9">
        <f>(E69/C69)*100</f>
      </c>
      <c r="I69" s="9">
        <f>(F69/B69)*100</f>
      </c>
      <c r="J69" s="9">
        <f>((G69-D69)/D69)*100</f>
      </c>
      <c r="K69" s="4" t="s">
        <v>161</v>
      </c>
      <c r="L69" s="5" t="s">
        <v>162</v>
      </c>
      <c r="M69" s="8">
        <v>62</v>
      </c>
      <c r="N69" s="8">
        <v>90</v>
      </c>
      <c r="O69" s="8">
        <v>14</v>
      </c>
      <c r="P69" s="8">
        <v>32</v>
      </c>
      <c r="Q69" s="8">
        <v>61</v>
      </c>
      <c r="R69" s="8">
        <v>468</v>
      </c>
      <c r="S69" s="8">
        <v>83</v>
      </c>
      <c r="T69" s="8">
        <v>166</v>
      </c>
      <c r="U69" s="8">
        <v>59</v>
      </c>
      <c r="V69" s="8">
        <v>283</v>
      </c>
      <c r="W69" s="8">
        <v>73</v>
      </c>
      <c r="X69" s="8">
        <v>123</v>
      </c>
      <c r="Y69" s="9">
        <f>(B69+F69)/G69</f>
      </c>
      <c r="Z69" s="9">
        <f>+(SUM(Q69:T69)/SUM(M69:X69))</f>
      </c>
      <c r="AA69" s="9">
        <f>SUM(O69+P69+S69+T69+W69+X69)/SUM(M69:X69)</f>
      </c>
      <c r="AB69" s="9">
        <f>G69*(Y69*$AG$3+Z69*$AG$4+AA69*$AG$5)</f>
      </c>
      <c r="AC69" s="9">
        <f>AB69/SUM($AB$2:$AB$247)</f>
      </c>
      <c r="AD69" s="10">
        <f>AC69*$AG$11</f>
      </c>
      <c r="AE69" s="4"/>
      <c r="AF69" s="4"/>
      <c r="AG69" s="3"/>
    </row>
    <row x14ac:dyDescent="0.25" r="70" customHeight="1" ht="18.75">
      <c r="A70" s="8">
        <v>9101111003</v>
      </c>
      <c r="B70" s="8">
        <v>463</v>
      </c>
      <c r="C70" s="8">
        <v>1</v>
      </c>
      <c r="D70" s="8">
        <f>+C70+B70</f>
      </c>
      <c r="E70" s="9">
        <v>0.105316794484497</v>
      </c>
      <c r="F70" s="9">
        <v>14.8812723043298</v>
      </c>
      <c r="G70" s="9">
        <f>D70+E70+F70</f>
      </c>
      <c r="H70" s="9">
        <f>(E70/C70)*100</f>
      </c>
      <c r="I70" s="9">
        <f>(F70/B70)*100</f>
      </c>
      <c r="J70" s="9">
        <f>((G70-D70)/D70)*100</f>
      </c>
      <c r="K70" s="4" t="s">
        <v>163</v>
      </c>
      <c r="L70" s="9">
        <v>-38.7084724357015</v>
      </c>
      <c r="M70" s="8">
        <v>54</v>
      </c>
      <c r="N70" s="8">
        <v>20</v>
      </c>
      <c r="O70" s="8">
        <v>0</v>
      </c>
      <c r="P70" s="8">
        <v>0</v>
      </c>
      <c r="Q70" s="8">
        <v>84</v>
      </c>
      <c r="R70" s="8">
        <v>112</v>
      </c>
      <c r="S70" s="8">
        <v>3</v>
      </c>
      <c r="T70" s="8">
        <v>10</v>
      </c>
      <c r="U70" s="8">
        <v>49</v>
      </c>
      <c r="V70" s="8">
        <v>70</v>
      </c>
      <c r="W70" s="8">
        <v>4</v>
      </c>
      <c r="X70" s="8">
        <v>11</v>
      </c>
      <c r="Y70" s="9">
        <f>(B70+F70)/G70</f>
      </c>
      <c r="Z70" s="9">
        <f>+(SUM(Q70:T70)/SUM(M70:X70))</f>
      </c>
      <c r="AA70" s="9">
        <f>SUM(O70+P70+S70+T70+W70+X70)/SUM(M70:X70)</f>
      </c>
      <c r="AB70" s="9">
        <f>G70*(Y70*$AG$3+Z70*$AG$4+AA70*$AG$5)</f>
      </c>
      <c r="AC70" s="9">
        <f>AB70/SUM($AB$2:$AB$247)</f>
      </c>
      <c r="AD70" s="10">
        <f>AC70*$AG$11</f>
      </c>
      <c r="AE70" s="4"/>
      <c r="AF70" s="4"/>
      <c r="AG70" s="3"/>
    </row>
    <row x14ac:dyDescent="0.25" r="71" customHeight="1" ht="18.75">
      <c r="A71" s="8">
        <v>9101112003</v>
      </c>
      <c r="B71" s="8">
        <v>50</v>
      </c>
      <c r="C71" s="8">
        <v>0</v>
      </c>
      <c r="D71" s="8">
        <f>+C71+B71</f>
      </c>
      <c r="E71" s="9">
        <v>0.20376630072018</v>
      </c>
      <c r="F71" s="9">
        <v>3.26246258174153</v>
      </c>
      <c r="G71" s="9">
        <f>D71+E71+F71</f>
      </c>
      <c r="H71" s="3">
        <f>(E71/C71)*100</f>
      </c>
      <c r="I71" s="9">
        <f>(F71/B71)*100</f>
      </c>
      <c r="J71" s="9">
        <f>((G71-D71)/D71)*100</f>
      </c>
      <c r="K71" s="4" t="s">
        <v>164</v>
      </c>
      <c r="L71" s="9">
        <v>-38.7349894705119</v>
      </c>
      <c r="M71" s="8">
        <v>13</v>
      </c>
      <c r="N71" s="8">
        <v>1</v>
      </c>
      <c r="O71" s="8">
        <v>0</v>
      </c>
      <c r="P71" s="8">
        <v>0</v>
      </c>
      <c r="Q71" s="8">
        <v>6</v>
      </c>
      <c r="R71" s="8">
        <v>12</v>
      </c>
      <c r="S71" s="8">
        <v>0</v>
      </c>
      <c r="T71" s="8">
        <v>0</v>
      </c>
      <c r="U71" s="8">
        <v>10</v>
      </c>
      <c r="V71" s="8">
        <v>4</v>
      </c>
      <c r="W71" s="8">
        <v>0</v>
      </c>
      <c r="X71" s="8">
        <v>1</v>
      </c>
      <c r="Y71" s="9">
        <f>(B71+F71)/G71</f>
      </c>
      <c r="Z71" s="9">
        <f>+(SUM(Q71:T71)/SUM(M71:X71))</f>
      </c>
      <c r="AA71" s="9">
        <f>SUM(O71+P71+S71+T71+W71+X71)/SUM(M71:X71)</f>
      </c>
      <c r="AB71" s="9">
        <f>G71*(Y71*$AG$3+Z71*$AG$4+AA71*$AG$5)</f>
      </c>
      <c r="AC71" s="9">
        <f>AB71/SUM($AB$2:$AB$247)</f>
      </c>
      <c r="AD71" s="10">
        <f>AC71*$AG$11</f>
      </c>
      <c r="AE71" s="4"/>
      <c r="AF71" s="4"/>
      <c r="AG71" s="3"/>
    </row>
    <row x14ac:dyDescent="0.25" r="72" customHeight="1" ht="18.75">
      <c r="A72" s="8">
        <v>9101112013</v>
      </c>
      <c r="B72" s="8">
        <v>73</v>
      </c>
      <c r="C72" s="8">
        <v>0</v>
      </c>
      <c r="D72" s="8">
        <f>+C72+B72</f>
      </c>
      <c r="E72" s="9">
        <v>0.180832128821626</v>
      </c>
      <c r="F72" s="9">
        <v>3.64892148131862</v>
      </c>
      <c r="G72" s="9">
        <f>D72+E72+F72</f>
      </c>
      <c r="H72" s="3">
        <f>(E72/C72)*100</f>
      </c>
      <c r="I72" s="9">
        <f>(F72/B72)*100</f>
      </c>
      <c r="J72" s="9">
        <f>((G72-D72)/D72)*100</f>
      </c>
      <c r="K72" s="4" t="s">
        <v>165</v>
      </c>
      <c r="L72" s="5" t="s">
        <v>166</v>
      </c>
      <c r="M72" s="8">
        <v>15</v>
      </c>
      <c r="N72" s="8">
        <v>1</v>
      </c>
      <c r="O72" s="8">
        <v>0</v>
      </c>
      <c r="P72" s="8">
        <v>0</v>
      </c>
      <c r="Q72" s="8">
        <v>18</v>
      </c>
      <c r="R72" s="8">
        <v>13</v>
      </c>
      <c r="S72" s="8">
        <v>0</v>
      </c>
      <c r="T72" s="8">
        <v>0</v>
      </c>
      <c r="U72" s="8">
        <v>12</v>
      </c>
      <c r="V72" s="8">
        <v>7</v>
      </c>
      <c r="W72" s="8">
        <v>0</v>
      </c>
      <c r="X72" s="8">
        <v>0</v>
      </c>
      <c r="Y72" s="9">
        <f>(B72+F72)/G72</f>
      </c>
      <c r="Z72" s="9">
        <f>+(SUM(Q72:T72)/SUM(M72:X72))</f>
      </c>
      <c r="AA72" s="8">
        <f>SUM(O72+P72+S72+T72+W72+X72)/SUM(M72:X72)</f>
      </c>
      <c r="AB72" s="9">
        <f>G72*(Y72*$AG$3+Z72*$AG$4+AA72*$AG$5)</f>
      </c>
      <c r="AC72" s="9">
        <f>AB72/SUM($AB$2:$AB$247)</f>
      </c>
      <c r="AD72" s="10">
        <f>AC72*$AG$11</f>
      </c>
      <c r="AE72" s="4"/>
      <c r="AF72" s="4"/>
      <c r="AG72" s="3"/>
    </row>
    <row x14ac:dyDescent="0.25" r="73" customHeight="1" ht="18.75">
      <c r="A73" s="8">
        <v>9101112014</v>
      </c>
      <c r="B73" s="8">
        <v>22</v>
      </c>
      <c r="C73" s="8">
        <v>0</v>
      </c>
      <c r="D73" s="8">
        <f>+C73+B73</f>
      </c>
      <c r="E73" s="9">
        <v>0.0983093913746434</v>
      </c>
      <c r="F73" s="9">
        <v>1.08850579755667</v>
      </c>
      <c r="G73" s="9">
        <f>D73+E73+F73</f>
      </c>
      <c r="H73" s="3">
        <f>(E73/C73)*100</f>
      </c>
      <c r="I73" s="9">
        <f>(F73/B73)*100</f>
      </c>
      <c r="J73" s="9">
        <f>((G73-D73)/D73)*100</f>
      </c>
      <c r="K73" s="4" t="s">
        <v>167</v>
      </c>
      <c r="L73" s="5" t="s">
        <v>168</v>
      </c>
      <c r="M73" s="8">
        <v>6</v>
      </c>
      <c r="N73" s="8">
        <v>0</v>
      </c>
      <c r="O73" s="8">
        <v>0</v>
      </c>
      <c r="P73" s="8">
        <v>0</v>
      </c>
      <c r="Q73" s="8">
        <v>5</v>
      </c>
      <c r="R73" s="8">
        <v>3</v>
      </c>
      <c r="S73" s="8">
        <v>0</v>
      </c>
      <c r="T73" s="8">
        <v>0</v>
      </c>
      <c r="U73" s="8">
        <v>5</v>
      </c>
      <c r="V73" s="8">
        <v>1</v>
      </c>
      <c r="W73" s="8">
        <v>0</v>
      </c>
      <c r="X73" s="8">
        <v>0</v>
      </c>
      <c r="Y73" s="9">
        <f>(B73+F73)/G73</f>
      </c>
      <c r="Z73" s="9">
        <f>+(SUM(Q73:T73)/SUM(M73:X73))</f>
      </c>
      <c r="AA73" s="8">
        <f>SUM(O73+P73+S73+T73+W73+X73)/SUM(M73:X73)</f>
      </c>
      <c r="AB73" s="9">
        <f>G73*(Y73*$AG$3+Z73*$AG$4+AA73*$AG$5)</f>
      </c>
      <c r="AC73" s="9">
        <f>AB73/SUM($AB$2:$AB$247)</f>
      </c>
      <c r="AD73" s="10">
        <f>AC73*$AG$11</f>
      </c>
      <c r="AE73" s="4"/>
      <c r="AF73" s="4"/>
      <c r="AG73" s="3"/>
    </row>
    <row x14ac:dyDescent="0.25" r="74" customHeight="1" ht="18.75">
      <c r="A74" s="8">
        <v>9101112019</v>
      </c>
      <c r="B74" s="8">
        <v>55</v>
      </c>
      <c r="C74" s="8">
        <v>0</v>
      </c>
      <c r="D74" s="8">
        <f>+C74+B74</f>
      </c>
      <c r="E74" s="9">
        <v>0.182421281841263</v>
      </c>
      <c r="F74" s="9">
        <v>1.58202069210306</v>
      </c>
      <c r="G74" s="9">
        <f>D74+E74+F74</f>
      </c>
      <c r="H74" s="3">
        <f>(E74/C74)*100</f>
      </c>
      <c r="I74" s="9">
        <f>(F74/B74)*100</f>
      </c>
      <c r="J74" s="9">
        <f>((G74-D74)/D74)*100</f>
      </c>
      <c r="K74" s="4" t="s">
        <v>169</v>
      </c>
      <c r="L74" s="5" t="s">
        <v>170</v>
      </c>
      <c r="M74" s="8">
        <v>19</v>
      </c>
      <c r="N74" s="8">
        <v>3</v>
      </c>
      <c r="O74" s="8">
        <v>0</v>
      </c>
      <c r="P74" s="8">
        <v>1</v>
      </c>
      <c r="Q74" s="8">
        <v>8</v>
      </c>
      <c r="R74" s="8">
        <v>3</v>
      </c>
      <c r="S74" s="8">
        <v>0</v>
      </c>
      <c r="T74" s="8">
        <v>0</v>
      </c>
      <c r="U74" s="8">
        <v>12</v>
      </c>
      <c r="V74" s="8">
        <v>2</v>
      </c>
      <c r="W74" s="8">
        <v>0</v>
      </c>
      <c r="X74" s="8">
        <v>0</v>
      </c>
      <c r="Y74" s="9">
        <f>(B74+F74)/G74</f>
      </c>
      <c r="Z74" s="9">
        <f>+(SUM(Q74:T74)/SUM(M74:X74))</f>
      </c>
      <c r="AA74" s="9">
        <f>SUM(O74+P74+S74+T74+W74+X74)/SUM(M74:X74)</f>
      </c>
      <c r="AB74" s="9">
        <f>G74*(Y74*$AG$3+Z74*$AG$4+AA74*$AG$5)</f>
      </c>
      <c r="AC74" s="9">
        <f>AB74/SUM($AB$2:$AB$247)</f>
      </c>
      <c r="AD74" s="10">
        <f>AC74*$AG$11</f>
      </c>
      <c r="AE74" s="4"/>
      <c r="AF74" s="4"/>
      <c r="AG74" s="3"/>
    </row>
    <row x14ac:dyDescent="0.25" r="75" customHeight="1" ht="18.75">
      <c r="A75" s="8">
        <v>9101112021</v>
      </c>
      <c r="B75" s="8">
        <v>141</v>
      </c>
      <c r="C75" s="8">
        <v>0</v>
      </c>
      <c r="D75" s="8">
        <f>+C75+B75</f>
      </c>
      <c r="E75" s="9">
        <v>0.211884683627753</v>
      </c>
      <c r="F75" s="9">
        <v>6.2943154340872</v>
      </c>
      <c r="G75" s="9">
        <f>D75+E75+F75</f>
      </c>
      <c r="H75" s="3">
        <f>(E75/C75)*100</f>
      </c>
      <c r="I75" s="9">
        <f>(F75/B75)*100</f>
      </c>
      <c r="J75" s="9">
        <f>((G75-D75)/D75)*100</f>
      </c>
      <c r="K75" s="4" t="s">
        <v>171</v>
      </c>
      <c r="L75" s="5" t="s">
        <v>172</v>
      </c>
      <c r="M75" s="8">
        <v>36</v>
      </c>
      <c r="N75" s="8">
        <v>2</v>
      </c>
      <c r="O75" s="8">
        <v>1</v>
      </c>
      <c r="P75" s="8">
        <v>0</v>
      </c>
      <c r="Q75" s="8">
        <v>30</v>
      </c>
      <c r="R75" s="8">
        <v>20</v>
      </c>
      <c r="S75" s="8">
        <v>1</v>
      </c>
      <c r="T75" s="8">
        <v>3</v>
      </c>
      <c r="U75" s="8">
        <v>20</v>
      </c>
      <c r="V75" s="8">
        <v>7</v>
      </c>
      <c r="W75" s="8">
        <v>1</v>
      </c>
      <c r="X75" s="8">
        <v>2</v>
      </c>
      <c r="Y75" s="9">
        <f>(B75+F75)/G75</f>
      </c>
      <c r="Z75" s="9">
        <f>+(SUM(Q75:T75)/SUM(M75:X75))</f>
      </c>
      <c r="AA75" s="9">
        <f>SUM(O75+P75+S75+T75+W75+X75)/SUM(M75:X75)</f>
      </c>
      <c r="AB75" s="9">
        <f>G75*(Y75*$AG$3+Z75*$AG$4+AA75*$AG$5)</f>
      </c>
      <c r="AC75" s="9">
        <f>AB75/SUM($AB$2:$AB$247)</f>
      </c>
      <c r="AD75" s="10">
        <f>AC75*$AG$11</f>
      </c>
      <c r="AE75" s="4"/>
      <c r="AF75" s="4"/>
      <c r="AG75" s="3"/>
    </row>
    <row x14ac:dyDescent="0.25" r="76" customHeight="1" ht="18.75">
      <c r="A76" s="8">
        <v>9101112029</v>
      </c>
      <c r="B76" s="8">
        <v>51</v>
      </c>
      <c r="C76" s="8">
        <v>0</v>
      </c>
      <c r="D76" s="8">
        <f>+C76+B76</f>
      </c>
      <c r="E76" s="9">
        <v>0.228430079623458</v>
      </c>
      <c r="F76" s="9">
        <v>7.69724654701181</v>
      </c>
      <c r="G76" s="9">
        <f>D76+E76+F76</f>
      </c>
      <c r="H76" s="3">
        <f>(E76/C76)*100</f>
      </c>
      <c r="I76" s="9">
        <f>(F76/B76)*100</f>
      </c>
      <c r="J76" s="9">
        <f>((G76-D76)/D76)*100</f>
      </c>
      <c r="K76" s="4" t="s">
        <v>173</v>
      </c>
      <c r="L76" s="5" t="s">
        <v>174</v>
      </c>
      <c r="M76" s="8">
        <v>6</v>
      </c>
      <c r="N76" s="8">
        <v>0</v>
      </c>
      <c r="O76" s="8">
        <v>0</v>
      </c>
      <c r="P76" s="8">
        <v>0</v>
      </c>
      <c r="Q76" s="8">
        <v>12</v>
      </c>
      <c r="R76" s="8">
        <v>16</v>
      </c>
      <c r="S76" s="8">
        <v>2</v>
      </c>
      <c r="T76" s="8">
        <v>1</v>
      </c>
      <c r="U76" s="8">
        <v>7</v>
      </c>
      <c r="V76" s="8">
        <v>6</v>
      </c>
      <c r="W76" s="8">
        <v>0</v>
      </c>
      <c r="X76" s="8">
        <v>1</v>
      </c>
      <c r="Y76" s="9">
        <f>(B76+F76)/G76</f>
      </c>
      <c r="Z76" s="9">
        <f>+(SUM(Q76:T76)/SUM(M76:X76))</f>
      </c>
      <c r="AA76" s="9">
        <f>SUM(O76+P76+S76+T76+W76+X76)/SUM(M76:X76)</f>
      </c>
      <c r="AB76" s="9">
        <f>G76*(Y76*$AG$3+Z76*$AG$4+AA76*$AG$5)</f>
      </c>
      <c r="AC76" s="9">
        <f>AB76/SUM($AB$2:$AB$247)</f>
      </c>
      <c r="AD76" s="10">
        <f>AC76*$AG$11</f>
      </c>
      <c r="AE76" s="4"/>
      <c r="AF76" s="4"/>
      <c r="AG76" s="3"/>
    </row>
    <row x14ac:dyDescent="0.25" r="77" customHeight="1" ht="18.75">
      <c r="A77" s="8">
        <v>9101112031</v>
      </c>
      <c r="B77" s="8">
        <v>28</v>
      </c>
      <c r="C77" s="8">
        <v>0</v>
      </c>
      <c r="D77" s="8">
        <f>+C77+B77</f>
      </c>
      <c r="E77" s="9">
        <v>0.225293567152942</v>
      </c>
      <c r="F77" s="9">
        <v>1.92121252564154</v>
      </c>
      <c r="G77" s="9">
        <f>D77+E77+F77</f>
      </c>
      <c r="H77" s="3">
        <f>(E77/C77)*100</f>
      </c>
      <c r="I77" s="9">
        <f>(F77/B77)*100</f>
      </c>
      <c r="J77" s="9">
        <f>((G77-D77)/D77)*100</f>
      </c>
      <c r="K77" s="4" t="s">
        <v>175</v>
      </c>
      <c r="L77" s="5" t="s">
        <v>176</v>
      </c>
      <c r="M77" s="8">
        <v>3</v>
      </c>
      <c r="N77" s="8">
        <v>1</v>
      </c>
      <c r="O77" s="8">
        <v>1</v>
      </c>
      <c r="P77" s="8">
        <v>0</v>
      </c>
      <c r="Q77" s="8">
        <v>6</v>
      </c>
      <c r="R77" s="8">
        <v>9</v>
      </c>
      <c r="S77" s="8">
        <v>0</v>
      </c>
      <c r="T77" s="8">
        <v>0</v>
      </c>
      <c r="U77" s="8">
        <v>4</v>
      </c>
      <c r="V77" s="8">
        <v>0</v>
      </c>
      <c r="W77" s="8">
        <v>0</v>
      </c>
      <c r="X77" s="8">
        <v>0</v>
      </c>
      <c r="Y77" s="9">
        <f>(B77+F77)/G77</f>
      </c>
      <c r="Z77" s="9">
        <f>+(SUM(Q77:T77)/SUM(M77:X77))</f>
      </c>
      <c r="AA77" s="9">
        <f>SUM(O77+P77+S77+T77+W77+X77)/SUM(M77:X77)</f>
      </c>
      <c r="AB77" s="9">
        <f>G77*(Y77*$AG$3+Z77*$AG$4+AA77*$AG$5)</f>
      </c>
      <c r="AC77" s="9">
        <f>AB77/SUM($AB$2:$AB$247)</f>
      </c>
      <c r="AD77" s="10">
        <f>AC77*$AG$11</f>
      </c>
      <c r="AE77" s="4"/>
      <c r="AF77" s="4"/>
      <c r="AG77" s="3"/>
    </row>
    <row x14ac:dyDescent="0.25" r="78" customHeight="1" ht="18.75">
      <c r="A78" s="8">
        <v>9101112038</v>
      </c>
      <c r="B78" s="8">
        <v>31</v>
      </c>
      <c r="C78" s="8">
        <v>0</v>
      </c>
      <c r="D78" s="8">
        <f>+C78+B78</f>
      </c>
      <c r="E78" s="9">
        <v>0.0857652959756605</v>
      </c>
      <c r="F78" s="9">
        <v>1.76305723842054</v>
      </c>
      <c r="G78" s="9">
        <f>D78+E78+F78</f>
      </c>
      <c r="H78" s="3">
        <f>(E78/C78)*100</f>
      </c>
      <c r="I78" s="9">
        <f>(F78/B78)*100</f>
      </c>
      <c r="J78" s="9">
        <f>((G78-D78)/D78)*100</f>
      </c>
      <c r="K78" s="4" t="s">
        <v>177</v>
      </c>
      <c r="L78" s="5" t="s">
        <v>178</v>
      </c>
      <c r="M78" s="8">
        <v>7</v>
      </c>
      <c r="N78" s="8">
        <v>0</v>
      </c>
      <c r="O78" s="8">
        <v>0</v>
      </c>
      <c r="P78" s="8">
        <v>0</v>
      </c>
      <c r="Q78" s="8">
        <v>5</v>
      </c>
      <c r="R78" s="8">
        <v>6</v>
      </c>
      <c r="S78" s="8">
        <v>0</v>
      </c>
      <c r="T78" s="8">
        <v>2</v>
      </c>
      <c r="U78" s="8">
        <v>3</v>
      </c>
      <c r="V78" s="8">
        <v>2</v>
      </c>
      <c r="W78" s="8">
        <v>0</v>
      </c>
      <c r="X78" s="8">
        <v>0</v>
      </c>
      <c r="Y78" s="9">
        <f>(B78+F78)/G78</f>
      </c>
      <c r="Z78" s="9">
        <f>+(SUM(Q78:T78)/SUM(M78:X78))</f>
      </c>
      <c r="AA78" s="9">
        <f>SUM(O78+P78+S78+T78+W78+X78)/SUM(M78:X78)</f>
      </c>
      <c r="AB78" s="9">
        <f>G78*(Y78*$AG$3+Z78*$AG$4+AA78*$AG$5)</f>
      </c>
      <c r="AC78" s="9">
        <f>AB78/SUM($AB$2:$AB$247)</f>
      </c>
      <c r="AD78" s="10">
        <f>AC78*$AG$11</f>
      </c>
      <c r="AE78" s="4"/>
      <c r="AF78" s="4"/>
      <c r="AG78" s="3"/>
    </row>
    <row x14ac:dyDescent="0.25" r="79" customHeight="1" ht="18.75">
      <c r="A79" s="8">
        <v>9101112041</v>
      </c>
      <c r="B79" s="8">
        <v>45</v>
      </c>
      <c r="C79" s="8">
        <v>0</v>
      </c>
      <c r="D79" s="8">
        <f>+C79+B79</f>
      </c>
      <c r="E79" s="9">
        <v>0.209367950936241</v>
      </c>
      <c r="F79" s="9">
        <v>2.32335527851213</v>
      </c>
      <c r="G79" s="9">
        <f>D79+E79+F79</f>
      </c>
      <c r="H79" s="3">
        <f>(E79/C79)*100</f>
      </c>
      <c r="I79" s="9">
        <f>(F79/B79)*100</f>
      </c>
      <c r="J79" s="9">
        <f>((G79-D79)/D79)*100</f>
      </c>
      <c r="K79" s="4" t="s">
        <v>179</v>
      </c>
      <c r="L79" s="5" t="s">
        <v>180</v>
      </c>
      <c r="M79" s="8">
        <v>14</v>
      </c>
      <c r="N79" s="8">
        <v>0</v>
      </c>
      <c r="O79" s="8">
        <v>0</v>
      </c>
      <c r="P79" s="8">
        <v>0</v>
      </c>
      <c r="Q79" s="8">
        <v>13</v>
      </c>
      <c r="R79" s="8">
        <v>3</v>
      </c>
      <c r="S79" s="8">
        <v>0</v>
      </c>
      <c r="T79" s="8">
        <v>0</v>
      </c>
      <c r="U79" s="8">
        <v>6</v>
      </c>
      <c r="V79" s="8">
        <v>2</v>
      </c>
      <c r="W79" s="8">
        <v>0</v>
      </c>
      <c r="X79" s="8">
        <v>0</v>
      </c>
      <c r="Y79" s="9">
        <f>(B79+F79)/G79</f>
      </c>
      <c r="Z79" s="9">
        <f>+(SUM(Q79:T79)/SUM(M79:X79))</f>
      </c>
      <c r="AA79" s="8">
        <f>SUM(O79+P79+S79+T79+W79+X79)/SUM(M79:X79)</f>
      </c>
      <c r="AB79" s="9">
        <f>G79*(Y79*$AG$3+Z79*$AG$4+AA79*$AG$5)</f>
      </c>
      <c r="AC79" s="9">
        <f>AB79/SUM($AB$2:$AB$247)</f>
      </c>
      <c r="AD79" s="10">
        <f>AC79*$AG$11</f>
      </c>
      <c r="AE79" s="4"/>
      <c r="AF79" s="4"/>
      <c r="AG79" s="3"/>
    </row>
    <row x14ac:dyDescent="0.25" r="80" customHeight="1" ht="18.75">
      <c r="A80" s="8">
        <v>9101112045</v>
      </c>
      <c r="B80" s="8">
        <v>104</v>
      </c>
      <c r="C80" s="8">
        <v>0</v>
      </c>
      <c r="D80" s="8">
        <f>+C80+B80</f>
      </c>
      <c r="E80" s="9">
        <v>0.274010093727202</v>
      </c>
      <c r="F80" s="9">
        <v>5.46493514346182</v>
      </c>
      <c r="G80" s="9">
        <f>D80+E80+F80</f>
      </c>
      <c r="H80" s="3">
        <f>(E80/C80)*100</f>
      </c>
      <c r="I80" s="9">
        <f>(F80/B80)*100</f>
      </c>
      <c r="J80" s="9">
        <f>((G80-D80)/D80)*100</f>
      </c>
      <c r="K80" s="4" t="s">
        <v>181</v>
      </c>
      <c r="L80" s="5" t="s">
        <v>182</v>
      </c>
      <c r="M80" s="8">
        <v>22</v>
      </c>
      <c r="N80" s="8">
        <v>0</v>
      </c>
      <c r="O80" s="8">
        <v>0</v>
      </c>
      <c r="P80" s="8">
        <v>0</v>
      </c>
      <c r="Q80" s="8">
        <v>28</v>
      </c>
      <c r="R80" s="8">
        <v>10</v>
      </c>
      <c r="S80" s="8">
        <v>1</v>
      </c>
      <c r="T80" s="8">
        <v>2</v>
      </c>
      <c r="U80" s="8">
        <v>23</v>
      </c>
      <c r="V80" s="8">
        <v>7</v>
      </c>
      <c r="W80" s="8">
        <v>0</v>
      </c>
      <c r="X80" s="8">
        <v>2</v>
      </c>
      <c r="Y80" s="9">
        <f>(B80+F80)/G80</f>
      </c>
      <c r="Z80" s="9">
        <f>+(SUM(Q80:T80)/SUM(M80:X80))</f>
      </c>
      <c r="AA80" s="9">
        <f>SUM(O80+P80+S80+T80+W80+X80)/SUM(M80:X80)</f>
      </c>
      <c r="AB80" s="9">
        <f>G80*(Y80*$AG$3+Z80*$AG$4+AA80*$AG$5)</f>
      </c>
      <c r="AC80" s="9">
        <f>AB80/SUM($AB$2:$AB$247)</f>
      </c>
      <c r="AD80" s="10">
        <f>AC80*$AG$11</f>
      </c>
      <c r="AE80" s="4"/>
      <c r="AF80" s="4"/>
      <c r="AG80" s="3"/>
    </row>
    <row x14ac:dyDescent="0.25" r="81" customHeight="1" ht="18.75">
      <c r="A81" s="8">
        <v>9101112047</v>
      </c>
      <c r="B81" s="8">
        <v>39</v>
      </c>
      <c r="C81" s="8">
        <v>0</v>
      </c>
      <c r="D81" s="8">
        <f>+C81+B81</f>
      </c>
      <c r="E81" s="9">
        <v>0.13313491909952</v>
      </c>
      <c r="F81" s="9">
        <v>1.47288490809981</v>
      </c>
      <c r="G81" s="9">
        <f>D81+E81+F81</f>
      </c>
      <c r="H81" s="3">
        <f>(E81/C81)*100</f>
      </c>
      <c r="I81" s="9">
        <f>(F81/B81)*100</f>
      </c>
      <c r="J81" s="9">
        <f>((G81-D81)/D81)*100</f>
      </c>
      <c r="K81" s="4" t="s">
        <v>183</v>
      </c>
      <c r="L81" s="5" t="s">
        <v>184</v>
      </c>
      <c r="M81" s="8">
        <v>10</v>
      </c>
      <c r="N81" s="8">
        <v>0</v>
      </c>
      <c r="O81" s="8">
        <v>0</v>
      </c>
      <c r="P81" s="8">
        <v>0</v>
      </c>
      <c r="Q81" s="8">
        <v>13</v>
      </c>
      <c r="R81" s="8">
        <v>6</v>
      </c>
      <c r="S81" s="8">
        <v>0</v>
      </c>
      <c r="T81" s="8">
        <v>0</v>
      </c>
      <c r="U81" s="8">
        <v>9</v>
      </c>
      <c r="V81" s="8">
        <v>1</v>
      </c>
      <c r="W81" s="8">
        <v>0</v>
      </c>
      <c r="X81" s="8">
        <v>0</v>
      </c>
      <c r="Y81" s="9">
        <f>(B81+F81)/G81</f>
      </c>
      <c r="Z81" s="9">
        <f>+(SUM(Q81:T81)/SUM(M81:X81))</f>
      </c>
      <c r="AA81" s="8">
        <f>SUM(O81+P81+S81+T81+W81+X81)/SUM(M81:X81)</f>
      </c>
      <c r="AB81" s="9">
        <f>G81*(Y81*$AG$3+Z81*$AG$4+AA81*$AG$5)</f>
      </c>
      <c r="AC81" s="9">
        <f>AB81/SUM($AB$2:$AB$247)</f>
      </c>
      <c r="AD81" s="10">
        <f>AC81*$AG$11</f>
      </c>
      <c r="AE81" s="4"/>
      <c r="AF81" s="4"/>
      <c r="AG81" s="3"/>
    </row>
    <row x14ac:dyDescent="0.25" r="82" customHeight="1" ht="18.75">
      <c r="A82" s="8">
        <v>9101112048</v>
      </c>
      <c r="B82" s="8">
        <v>59</v>
      </c>
      <c r="C82" s="8">
        <v>0</v>
      </c>
      <c r="D82" s="8">
        <f>+C82+B82</f>
      </c>
      <c r="E82" s="9">
        <v>0.105967995167229</v>
      </c>
      <c r="F82" s="9">
        <v>3.58786638701877</v>
      </c>
      <c r="G82" s="9">
        <f>D82+E82+F82</f>
      </c>
      <c r="H82" s="3">
        <f>(E82/C82)*100</f>
      </c>
      <c r="I82" s="9">
        <f>(F82/B82)*100</f>
      </c>
      <c r="J82" s="9">
        <f>((G82-D82)/D82)*100</f>
      </c>
      <c r="K82" s="4" t="s">
        <v>185</v>
      </c>
      <c r="L82" s="5" t="s">
        <v>186</v>
      </c>
      <c r="M82" s="8">
        <v>14</v>
      </c>
      <c r="N82" s="8">
        <v>1</v>
      </c>
      <c r="O82" s="8">
        <v>0</v>
      </c>
      <c r="P82" s="8">
        <v>0</v>
      </c>
      <c r="Q82" s="8">
        <v>12</v>
      </c>
      <c r="R82" s="8">
        <v>6</v>
      </c>
      <c r="S82" s="8">
        <v>1</v>
      </c>
      <c r="T82" s="8">
        <v>0</v>
      </c>
      <c r="U82" s="8">
        <v>9</v>
      </c>
      <c r="V82" s="8">
        <v>2</v>
      </c>
      <c r="W82" s="8">
        <v>0</v>
      </c>
      <c r="X82" s="8">
        <v>0</v>
      </c>
      <c r="Y82" s="9">
        <f>(B82+F82)/G82</f>
      </c>
      <c r="Z82" s="9">
        <f>+(SUM(Q82:T82)/SUM(M82:X82))</f>
      </c>
      <c r="AA82" s="9">
        <f>SUM(O82+P82+S82+T82+W82+X82)/SUM(M82:X82)</f>
      </c>
      <c r="AB82" s="9">
        <f>G82*(Y82*$AG$3+Z82*$AG$4+AA82*$AG$5)</f>
      </c>
      <c r="AC82" s="9">
        <f>AB82/SUM($AB$2:$AB$247)</f>
      </c>
      <c r="AD82" s="10">
        <f>AC82*$AG$11</f>
      </c>
      <c r="AE82" s="4"/>
      <c r="AF82" s="4"/>
      <c r="AG82" s="3"/>
    </row>
    <row x14ac:dyDescent="0.25" r="83" customHeight="1" ht="18.75">
      <c r="A83" s="8">
        <v>9101112052</v>
      </c>
      <c r="B83" s="8">
        <v>36</v>
      </c>
      <c r="C83" s="8">
        <v>0</v>
      </c>
      <c r="D83" s="8">
        <f>+C83+B83</f>
      </c>
      <c r="E83" s="9">
        <v>0.078616592180237</v>
      </c>
      <c r="F83" s="9">
        <v>1.15078529982183</v>
      </c>
      <c r="G83" s="9">
        <f>D83+E83+F83</f>
      </c>
      <c r="H83" s="3">
        <f>(E83/C83)*100</f>
      </c>
      <c r="I83" s="9">
        <f>(F83/B83)*100</f>
      </c>
      <c r="J83" s="9">
        <f>((G83-D83)/D83)*100</f>
      </c>
      <c r="K83" s="4" t="s">
        <v>187</v>
      </c>
      <c r="L83" s="5" t="s">
        <v>188</v>
      </c>
      <c r="M83" s="8">
        <v>10</v>
      </c>
      <c r="N83" s="8">
        <v>1</v>
      </c>
      <c r="O83" s="8">
        <v>0</v>
      </c>
      <c r="P83" s="8">
        <v>0</v>
      </c>
      <c r="Q83" s="8">
        <v>6</v>
      </c>
      <c r="R83" s="8">
        <v>8</v>
      </c>
      <c r="S83" s="8">
        <v>1</v>
      </c>
      <c r="T83" s="8">
        <v>1</v>
      </c>
      <c r="U83" s="8">
        <v>4</v>
      </c>
      <c r="V83" s="8">
        <v>1</v>
      </c>
      <c r="W83" s="8">
        <v>0</v>
      </c>
      <c r="X83" s="8">
        <v>0</v>
      </c>
      <c r="Y83" s="9">
        <f>(B83+F83)/G83</f>
      </c>
      <c r="Z83" s="9">
        <f>+(SUM(Q83:T83)/SUM(M83:X83))</f>
      </c>
      <c r="AA83" s="9">
        <f>SUM(O83+P83+S83+T83+W83+X83)/SUM(M83:X83)</f>
      </c>
      <c r="AB83" s="9">
        <f>G83*(Y83*$AG$3+Z83*$AG$4+AA83*$AG$5)</f>
      </c>
      <c r="AC83" s="9">
        <f>AB83/SUM($AB$2:$AB$247)</f>
      </c>
      <c r="AD83" s="10">
        <f>AC83*$AG$11</f>
      </c>
      <c r="AE83" s="4"/>
      <c r="AF83" s="4"/>
      <c r="AG83" s="3"/>
    </row>
    <row x14ac:dyDescent="0.25" r="84" customHeight="1" ht="18.75">
      <c r="A84" s="8">
        <v>9101112054</v>
      </c>
      <c r="B84" s="8">
        <v>159</v>
      </c>
      <c r="C84" s="8">
        <v>0</v>
      </c>
      <c r="D84" s="8">
        <f>+C84+B84</f>
      </c>
      <c r="E84" s="9">
        <v>0.163051736061038</v>
      </c>
      <c r="F84" s="9">
        <v>24.2022402121785</v>
      </c>
      <c r="G84" s="9">
        <f>D84+E84+F84</f>
      </c>
      <c r="H84" s="3">
        <f>(E84/C84)*100</f>
      </c>
      <c r="I84" s="9">
        <f>(F84/B84)*100</f>
      </c>
      <c r="J84" s="9">
        <f>((G84-D84)/D84)*100</f>
      </c>
      <c r="K84" s="4" t="s">
        <v>189</v>
      </c>
      <c r="L84" s="5" t="s">
        <v>190</v>
      </c>
      <c r="M84" s="8">
        <v>31</v>
      </c>
      <c r="N84" s="8">
        <v>3</v>
      </c>
      <c r="O84" s="8">
        <v>0</v>
      </c>
      <c r="P84" s="8">
        <v>2</v>
      </c>
      <c r="Q84" s="8">
        <v>19</v>
      </c>
      <c r="R84" s="8">
        <v>42</v>
      </c>
      <c r="S84" s="8">
        <v>2</v>
      </c>
      <c r="T84" s="8">
        <v>4</v>
      </c>
      <c r="U84" s="8">
        <v>16</v>
      </c>
      <c r="V84" s="8">
        <v>16</v>
      </c>
      <c r="W84" s="8">
        <v>1</v>
      </c>
      <c r="X84" s="8">
        <v>2</v>
      </c>
      <c r="Y84" s="9">
        <f>(B84+F84)/G84</f>
      </c>
      <c r="Z84" s="9">
        <f>+(SUM(Q84:T84)/SUM(M84:X84))</f>
      </c>
      <c r="AA84" s="9">
        <f>SUM(O84+P84+S84+T84+W84+X84)/SUM(M84:X84)</f>
      </c>
      <c r="AB84" s="9">
        <f>G84*(Y84*$AG$3+Z84*$AG$4+AA84*$AG$5)</f>
      </c>
      <c r="AC84" s="9">
        <f>AB84/SUM($AB$2:$AB$247)</f>
      </c>
      <c r="AD84" s="10">
        <f>AC84*$AG$11</f>
      </c>
      <c r="AE84" s="4"/>
      <c r="AF84" s="4"/>
      <c r="AG84" s="3"/>
    </row>
    <row x14ac:dyDescent="0.25" r="85" customHeight="1" ht="18.75">
      <c r="A85" s="8">
        <v>9101112062</v>
      </c>
      <c r="B85" s="8">
        <v>69</v>
      </c>
      <c r="C85" s="8">
        <v>0</v>
      </c>
      <c r="D85" s="8">
        <f>+C85+B85</f>
      </c>
      <c r="E85" s="9">
        <v>0.336189260055406</v>
      </c>
      <c r="F85" s="9">
        <v>3.33573984490729</v>
      </c>
      <c r="G85" s="9">
        <f>D85+E85+F85</f>
      </c>
      <c r="H85" s="3">
        <f>(E85/C85)*100</f>
      </c>
      <c r="I85" s="9">
        <f>(F85/B85)*100</f>
      </c>
      <c r="J85" s="9">
        <f>((G85-D85)/D85)*100</f>
      </c>
      <c r="K85" s="4" t="s">
        <v>191</v>
      </c>
      <c r="L85" s="5" t="s">
        <v>192</v>
      </c>
      <c r="M85" s="8">
        <v>3</v>
      </c>
      <c r="N85" s="8">
        <v>6</v>
      </c>
      <c r="O85" s="8">
        <v>3</v>
      </c>
      <c r="P85" s="8">
        <v>2</v>
      </c>
      <c r="Q85" s="8">
        <v>7</v>
      </c>
      <c r="R85" s="8">
        <v>9</v>
      </c>
      <c r="S85" s="8">
        <v>1</v>
      </c>
      <c r="T85" s="8">
        <v>4</v>
      </c>
      <c r="U85" s="8">
        <v>3</v>
      </c>
      <c r="V85" s="8">
        <v>2</v>
      </c>
      <c r="W85" s="8">
        <v>4</v>
      </c>
      <c r="X85" s="8">
        <v>3</v>
      </c>
      <c r="Y85" s="9">
        <f>(B85+F85)/G85</f>
      </c>
      <c r="Z85" s="9">
        <f>+(SUM(Q85:T85)/SUM(M85:X85))</f>
      </c>
      <c r="AA85" s="9">
        <f>SUM(O85+P85+S85+T85+W85+X85)/SUM(M85:X85)</f>
      </c>
      <c r="AB85" s="9">
        <f>G85*(Y85*$AG$3+Z85*$AG$4+AA85*$AG$5)</f>
      </c>
      <c r="AC85" s="9">
        <f>AB85/SUM($AB$2:$AB$247)</f>
      </c>
      <c r="AD85" s="10">
        <f>AC85*$AG$11</f>
      </c>
      <c r="AE85" s="4"/>
      <c r="AF85" s="4"/>
      <c r="AG85" s="3"/>
    </row>
    <row x14ac:dyDescent="0.25" r="86" customHeight="1" ht="18.75">
      <c r="A86" s="8">
        <v>9101112065</v>
      </c>
      <c r="B86" s="8">
        <v>28</v>
      </c>
      <c r="C86" s="8">
        <v>0</v>
      </c>
      <c r="D86" s="8">
        <f>+C86+B86</f>
      </c>
      <c r="E86" s="9">
        <v>0.109861116330912</v>
      </c>
      <c r="F86" s="9">
        <v>1.55723404260416</v>
      </c>
      <c r="G86" s="9">
        <f>D86+E86+F86</f>
      </c>
      <c r="H86" s="3">
        <f>(E86/C86)*100</f>
      </c>
      <c r="I86" s="9">
        <f>(F86/B86)*100</f>
      </c>
      <c r="J86" s="9">
        <f>((G86-D86)/D86)*100</f>
      </c>
      <c r="K86" s="4" t="s">
        <v>193</v>
      </c>
      <c r="L86" s="5" t="s">
        <v>194</v>
      </c>
      <c r="M86" s="8">
        <v>7</v>
      </c>
      <c r="N86" s="8">
        <v>0</v>
      </c>
      <c r="O86" s="8">
        <v>0</v>
      </c>
      <c r="P86" s="8">
        <v>0</v>
      </c>
      <c r="Q86" s="8">
        <v>6</v>
      </c>
      <c r="R86" s="8">
        <v>4</v>
      </c>
      <c r="S86" s="8">
        <v>0</v>
      </c>
      <c r="T86" s="8">
        <v>0</v>
      </c>
      <c r="U86" s="8">
        <v>8</v>
      </c>
      <c r="V86" s="8">
        <v>2</v>
      </c>
      <c r="W86" s="8">
        <v>0</v>
      </c>
      <c r="X86" s="8">
        <v>0</v>
      </c>
      <c r="Y86" s="9">
        <f>(B86+F86)/G86</f>
      </c>
      <c r="Z86" s="9">
        <f>+(SUM(Q86:T86)/SUM(M86:X86))</f>
      </c>
      <c r="AA86" s="8">
        <f>SUM(O86+P86+S86+T86+W86+X86)/SUM(M86:X86)</f>
      </c>
      <c r="AB86" s="9">
        <f>G86*(Y86*$AG$3+Z86*$AG$4+AA86*$AG$5)</f>
      </c>
      <c r="AC86" s="9">
        <f>AB86/SUM($AB$2:$AB$247)</f>
      </c>
      <c r="AD86" s="10">
        <f>AC86*$AG$11</f>
      </c>
      <c r="AE86" s="4"/>
      <c r="AF86" s="4"/>
      <c r="AG86" s="3"/>
    </row>
    <row x14ac:dyDescent="0.25" r="87" customHeight="1" ht="18.75">
      <c r="A87" s="8">
        <v>9101112067</v>
      </c>
      <c r="B87" s="8">
        <v>188</v>
      </c>
      <c r="C87" s="8">
        <v>0</v>
      </c>
      <c r="D87" s="8">
        <f>+C87+B87</f>
      </c>
      <c r="E87" s="9">
        <v>0.603320045342002</v>
      </c>
      <c r="F87" s="9">
        <v>8.23249174656615</v>
      </c>
      <c r="G87" s="9">
        <f>D87+E87+F87</f>
      </c>
      <c r="H87" s="3">
        <f>(E87/C87)*100</f>
      </c>
      <c r="I87" s="9">
        <f>(F87/B87)*100</f>
      </c>
      <c r="J87" s="9">
        <f>((G87-D87)/D87)*100</f>
      </c>
      <c r="K87" s="4" t="s">
        <v>195</v>
      </c>
      <c r="L87" s="5" t="s">
        <v>196</v>
      </c>
      <c r="M87" s="8">
        <v>40</v>
      </c>
      <c r="N87" s="8">
        <v>3</v>
      </c>
      <c r="O87" s="8">
        <v>0</v>
      </c>
      <c r="P87" s="8">
        <v>1</v>
      </c>
      <c r="Q87" s="8">
        <v>39</v>
      </c>
      <c r="R87" s="8">
        <v>37</v>
      </c>
      <c r="S87" s="8">
        <v>2</v>
      </c>
      <c r="T87" s="8">
        <v>0</v>
      </c>
      <c r="U87" s="8">
        <v>24</v>
      </c>
      <c r="V87" s="8">
        <v>18</v>
      </c>
      <c r="W87" s="8">
        <v>0</v>
      </c>
      <c r="X87" s="8">
        <v>2</v>
      </c>
      <c r="Y87" s="9">
        <f>(B87+F87)/G87</f>
      </c>
      <c r="Z87" s="9">
        <f>+(SUM(Q87:T87)/SUM(M87:X87))</f>
      </c>
      <c r="AA87" s="9">
        <f>SUM(O87+P87+S87+T87+W87+X87)/SUM(M87:X87)</f>
      </c>
      <c r="AB87" s="9">
        <f>G87*(Y87*$AG$3+Z87*$AG$4+AA87*$AG$5)</f>
      </c>
      <c r="AC87" s="9">
        <f>AB87/SUM($AB$2:$AB$247)</f>
      </c>
      <c r="AD87" s="10">
        <f>AC87*$AG$11</f>
      </c>
      <c r="AE87" s="4"/>
      <c r="AF87" s="4"/>
      <c r="AG87" s="3"/>
    </row>
    <row x14ac:dyDescent="0.25" r="88" customHeight="1" ht="18.75">
      <c r="A88" s="8">
        <v>9101112068</v>
      </c>
      <c r="B88" s="8">
        <v>163</v>
      </c>
      <c r="C88" s="8">
        <v>0</v>
      </c>
      <c r="D88" s="8">
        <f>+C88+B88</f>
      </c>
      <c r="E88" s="9">
        <v>0.548721012231526</v>
      </c>
      <c r="F88" s="9">
        <v>11.0637124883117</v>
      </c>
      <c r="G88" s="9">
        <f>D88+E88+F88</f>
      </c>
      <c r="H88" s="3">
        <f>(E88/C88)*100</f>
      </c>
      <c r="I88" s="9">
        <f>(F88/B88)*100</f>
      </c>
      <c r="J88" s="9">
        <f>((G88-D88)/D88)*100</f>
      </c>
      <c r="K88" s="4" t="s">
        <v>197</v>
      </c>
      <c r="L88" s="5" t="s">
        <v>198</v>
      </c>
      <c r="M88" s="8">
        <v>26</v>
      </c>
      <c r="N88" s="8">
        <v>7</v>
      </c>
      <c r="O88" s="8">
        <v>0</v>
      </c>
      <c r="P88" s="8">
        <v>1</v>
      </c>
      <c r="Q88" s="8">
        <v>47</v>
      </c>
      <c r="R88" s="8">
        <v>18</v>
      </c>
      <c r="S88" s="8">
        <v>0</v>
      </c>
      <c r="T88" s="8">
        <v>1</v>
      </c>
      <c r="U88" s="8">
        <v>27</v>
      </c>
      <c r="V88" s="8">
        <v>10</v>
      </c>
      <c r="W88" s="8">
        <v>0</v>
      </c>
      <c r="X88" s="8">
        <v>0</v>
      </c>
      <c r="Y88" s="9">
        <f>(B88+F88)/G88</f>
      </c>
      <c r="Z88" s="9">
        <f>+(SUM(Q88:T88)/SUM(M88:X88))</f>
      </c>
      <c r="AA88" s="9">
        <f>SUM(O88+P88+S88+T88+W88+X88)/SUM(M88:X88)</f>
      </c>
      <c r="AB88" s="9">
        <f>G88*(Y88*$AG$3+Z88*$AG$4+AA88*$AG$5)</f>
      </c>
      <c r="AC88" s="9">
        <f>AB88/SUM($AB$2:$AB$247)</f>
      </c>
      <c r="AD88" s="10">
        <f>AC88*$AG$11</f>
      </c>
      <c r="AE88" s="4"/>
      <c r="AF88" s="4"/>
      <c r="AG88" s="3"/>
    </row>
    <row x14ac:dyDescent="0.25" r="89" customHeight="1" ht="18.75">
      <c r="A89" s="8">
        <v>9101112069</v>
      </c>
      <c r="B89" s="8">
        <v>51</v>
      </c>
      <c r="C89" s="8">
        <v>0</v>
      </c>
      <c r="D89" s="8">
        <f>+C89+B89</f>
      </c>
      <c r="E89" s="9">
        <v>0.124143090688939</v>
      </c>
      <c r="F89" s="9">
        <v>1.51230127203282</v>
      </c>
      <c r="G89" s="9">
        <f>D89+E89+F89</f>
      </c>
      <c r="H89" s="3">
        <f>(E89/C89)*100</f>
      </c>
      <c r="I89" s="9">
        <f>(F89/B89)*100</f>
      </c>
      <c r="J89" s="9">
        <f>((G89-D89)/D89)*100</f>
      </c>
      <c r="K89" s="4" t="s">
        <v>199</v>
      </c>
      <c r="L89" s="5" t="s">
        <v>200</v>
      </c>
      <c r="M89" s="8">
        <v>17</v>
      </c>
      <c r="N89" s="8">
        <v>0</v>
      </c>
      <c r="O89" s="8">
        <v>0</v>
      </c>
      <c r="P89" s="8">
        <v>1</v>
      </c>
      <c r="Q89" s="8">
        <v>12</v>
      </c>
      <c r="R89" s="8">
        <v>4</v>
      </c>
      <c r="S89" s="8">
        <v>0</v>
      </c>
      <c r="T89" s="8">
        <v>0</v>
      </c>
      <c r="U89" s="8">
        <v>10</v>
      </c>
      <c r="V89" s="8">
        <v>3</v>
      </c>
      <c r="W89" s="8">
        <v>0</v>
      </c>
      <c r="X89" s="8">
        <v>0</v>
      </c>
      <c r="Y89" s="9">
        <f>(B89+F89)/G89</f>
      </c>
      <c r="Z89" s="9">
        <f>+(SUM(Q89:T89)/SUM(M89:X89))</f>
      </c>
      <c r="AA89" s="9">
        <f>SUM(O89+P89+S89+T89+W89+X89)/SUM(M89:X89)</f>
      </c>
      <c r="AB89" s="9">
        <f>G89*(Y89*$AG$3+Z89*$AG$4+AA89*$AG$5)</f>
      </c>
      <c r="AC89" s="9">
        <f>AB89/SUM($AB$2:$AB$247)</f>
      </c>
      <c r="AD89" s="10">
        <f>AC89*$AG$11</f>
      </c>
      <c r="AE89" s="4"/>
      <c r="AF89" s="4"/>
      <c r="AG89" s="3"/>
    </row>
    <row x14ac:dyDescent="0.25" r="90" customHeight="1" ht="18.75">
      <c r="A90" s="8">
        <v>9101112070</v>
      </c>
      <c r="B90" s="8">
        <v>114</v>
      </c>
      <c r="C90" s="8">
        <v>0</v>
      </c>
      <c r="D90" s="8">
        <f>+C90+B90</f>
      </c>
      <c r="E90" s="9">
        <v>0.217944167341806</v>
      </c>
      <c r="F90" s="9">
        <v>4.78549946912546</v>
      </c>
      <c r="G90" s="9">
        <f>D90+E90+F90</f>
      </c>
      <c r="H90" s="3">
        <f>(E90/C90)*100</f>
      </c>
      <c r="I90" s="9">
        <f>(F90/B90)*100</f>
      </c>
      <c r="J90" s="9">
        <f>((G90-D90)/D90)*100</f>
      </c>
      <c r="K90" s="4" t="s">
        <v>201</v>
      </c>
      <c r="L90" s="9">
        <v>-38.7199358275695</v>
      </c>
      <c r="M90" s="8">
        <v>28</v>
      </c>
      <c r="N90" s="8">
        <v>2</v>
      </c>
      <c r="O90" s="8">
        <v>0</v>
      </c>
      <c r="P90" s="8">
        <v>0</v>
      </c>
      <c r="Q90" s="8">
        <v>27</v>
      </c>
      <c r="R90" s="8">
        <v>18</v>
      </c>
      <c r="S90" s="8">
        <v>0</v>
      </c>
      <c r="T90" s="8">
        <v>1</v>
      </c>
      <c r="U90" s="8">
        <v>22</v>
      </c>
      <c r="V90" s="8">
        <v>5</v>
      </c>
      <c r="W90" s="8">
        <v>0</v>
      </c>
      <c r="X90" s="8">
        <v>0</v>
      </c>
      <c r="Y90" s="9">
        <f>(B90+F90)/G90</f>
      </c>
      <c r="Z90" s="9">
        <f>+(SUM(Q90:T90)/SUM(M90:X90))</f>
      </c>
      <c r="AA90" s="9">
        <f>SUM(O90+P90+S90+T90+W90+X90)/SUM(M90:X90)</f>
      </c>
      <c r="AB90" s="9">
        <f>G90*(Y90*$AG$3+Z90*$AG$4+AA90*$AG$5)</f>
      </c>
      <c r="AC90" s="9">
        <f>AB90/SUM($AB$2:$AB$247)</f>
      </c>
      <c r="AD90" s="10">
        <f>AC90*$AG$11</f>
      </c>
      <c r="AE90" s="4"/>
      <c r="AF90" s="4"/>
      <c r="AG90" s="3"/>
    </row>
    <row x14ac:dyDescent="0.25" r="91" customHeight="1" ht="18.75">
      <c r="A91" s="8">
        <v>9101112073</v>
      </c>
      <c r="B91" s="8">
        <v>44</v>
      </c>
      <c r="C91" s="8">
        <v>0</v>
      </c>
      <c r="D91" s="8">
        <f>+C91+B91</f>
      </c>
      <c r="E91" s="9">
        <v>0.118954930463343</v>
      </c>
      <c r="F91" s="9">
        <v>2.70859551604195</v>
      </c>
      <c r="G91" s="9">
        <f>D91+E91+F91</f>
      </c>
      <c r="H91" s="3">
        <f>(E91/C91)*100</f>
      </c>
      <c r="I91" s="9">
        <f>(F91/B91)*100</f>
      </c>
      <c r="J91" s="9">
        <f>((G91-D91)/D91)*100</f>
      </c>
      <c r="K91" s="4" t="s">
        <v>202</v>
      </c>
      <c r="L91" s="5" t="s">
        <v>203</v>
      </c>
      <c r="M91" s="8">
        <v>10</v>
      </c>
      <c r="N91" s="8">
        <v>0</v>
      </c>
      <c r="O91" s="8">
        <v>0</v>
      </c>
      <c r="P91" s="8">
        <v>0</v>
      </c>
      <c r="Q91" s="8">
        <v>10</v>
      </c>
      <c r="R91" s="8">
        <v>12</v>
      </c>
      <c r="S91" s="8">
        <v>0</v>
      </c>
      <c r="T91" s="8">
        <v>0</v>
      </c>
      <c r="U91" s="8">
        <v>8</v>
      </c>
      <c r="V91" s="8">
        <v>2</v>
      </c>
      <c r="W91" s="8">
        <v>1</v>
      </c>
      <c r="X91" s="8">
        <v>0</v>
      </c>
      <c r="Y91" s="9">
        <f>(B91+F91)/G91</f>
      </c>
      <c r="Z91" s="9">
        <f>+(SUM(Q91:T91)/SUM(M91:X91))</f>
      </c>
      <c r="AA91" s="9">
        <f>SUM(O91+P91+S91+T91+W91+X91)/SUM(M91:X91)</f>
      </c>
      <c r="AB91" s="9">
        <f>G91*(Y91*$AG$3+Z91*$AG$4+AA91*$AG$5)</f>
      </c>
      <c r="AC91" s="9">
        <f>AB91/SUM($AB$2:$AB$247)</f>
      </c>
      <c r="AD91" s="10">
        <f>AC91*$AG$11</f>
      </c>
      <c r="AE91" s="4"/>
      <c r="AF91" s="4"/>
      <c r="AG91" s="3"/>
    </row>
    <row x14ac:dyDescent="0.25" r="92" customHeight="1" ht="18.75">
      <c r="A92" s="8">
        <v>9101121001</v>
      </c>
      <c r="B92" s="8">
        <v>1057</v>
      </c>
      <c r="C92" s="8">
        <v>0</v>
      </c>
      <c r="D92" s="8">
        <f>+C92+B92</f>
      </c>
      <c r="E92" s="9">
        <v>16.8658987026638</v>
      </c>
      <c r="F92" s="9">
        <v>220.927067599717</v>
      </c>
      <c r="G92" s="9">
        <f>D92+E92+F92</f>
      </c>
      <c r="H92" s="3">
        <f>(E92/C92)*100</f>
      </c>
      <c r="I92" s="9">
        <f>(F92/B92)*100</f>
      </c>
      <c r="J92" s="9">
        <f>((G92-D92)/D92)*100</f>
      </c>
      <c r="K92" s="4" t="s">
        <v>204</v>
      </c>
      <c r="L92" s="5" t="s">
        <v>205</v>
      </c>
      <c r="M92" s="8">
        <v>17</v>
      </c>
      <c r="N92" s="8">
        <v>31</v>
      </c>
      <c r="O92" s="8">
        <v>11</v>
      </c>
      <c r="P92" s="8">
        <v>15</v>
      </c>
      <c r="Q92" s="8">
        <v>12</v>
      </c>
      <c r="R92" s="8">
        <v>175</v>
      </c>
      <c r="S92" s="8">
        <v>219</v>
      </c>
      <c r="T92" s="8">
        <v>137</v>
      </c>
      <c r="U92" s="8">
        <v>16</v>
      </c>
      <c r="V92" s="8">
        <v>78</v>
      </c>
      <c r="W92" s="8">
        <v>146</v>
      </c>
      <c r="X92" s="8">
        <v>86</v>
      </c>
      <c r="Y92" s="9">
        <f>(B92+F92)/G92</f>
      </c>
      <c r="Z92" s="9">
        <f>+(SUM(Q92:T92)/SUM(M92:X92))</f>
      </c>
      <c r="AA92" s="9">
        <f>SUM(O92+P92+S92+T92+W92+X92)/SUM(M92:X92)</f>
      </c>
      <c r="AB92" s="9">
        <f>G92*(Y92*$AG$3+Z92*$AG$4+AA92*$AG$5)</f>
      </c>
      <c r="AC92" s="9">
        <f>AB92/SUM($AB$2:$AB$247)</f>
      </c>
      <c r="AD92" s="10">
        <f>AC92*$AG$11</f>
      </c>
      <c r="AE92" s="4"/>
      <c r="AF92" s="4"/>
      <c r="AG92" s="3"/>
    </row>
    <row x14ac:dyDescent="0.25" r="93" customHeight="1" ht="18.75">
      <c r="A93" s="8">
        <v>9101121002</v>
      </c>
      <c r="B93" s="8">
        <v>944</v>
      </c>
      <c r="C93" s="8">
        <v>0</v>
      </c>
      <c r="D93" s="8">
        <f>+C93+B93</f>
      </c>
      <c r="E93" s="9">
        <v>13.6048299614353</v>
      </c>
      <c r="F93" s="9">
        <v>64.5078494398293</v>
      </c>
      <c r="G93" s="9">
        <f>D93+E93+F93</f>
      </c>
      <c r="H93" s="3">
        <f>(E93/C93)*100</f>
      </c>
      <c r="I93" s="9">
        <f>(F93/B93)*100</f>
      </c>
      <c r="J93" s="9">
        <f>((G93-D93)/D93)*100</f>
      </c>
      <c r="K93" s="4" t="s">
        <v>206</v>
      </c>
      <c r="L93" s="5" t="s">
        <v>207</v>
      </c>
      <c r="M93" s="8">
        <v>23</v>
      </c>
      <c r="N93" s="8">
        <v>25</v>
      </c>
      <c r="O93" s="8">
        <v>10</v>
      </c>
      <c r="P93" s="8">
        <v>9</v>
      </c>
      <c r="Q93" s="8">
        <v>34</v>
      </c>
      <c r="R93" s="8">
        <v>294</v>
      </c>
      <c r="S93" s="8">
        <v>64</v>
      </c>
      <c r="T93" s="8">
        <v>129</v>
      </c>
      <c r="U93" s="8">
        <v>32</v>
      </c>
      <c r="V93" s="8">
        <v>134</v>
      </c>
      <c r="W93" s="8">
        <v>48</v>
      </c>
      <c r="X93" s="8">
        <v>95</v>
      </c>
      <c r="Y93" s="9">
        <f>(B93+F93)/G93</f>
      </c>
      <c r="Z93" s="9">
        <f>+(SUM(Q93:T93)/SUM(M93:X93))</f>
      </c>
      <c r="AA93" s="9">
        <f>SUM(O93+P93+S93+T93+W93+X93)/SUM(M93:X93)</f>
      </c>
      <c r="AB93" s="9">
        <f>G93*(Y93*$AG$3+Z93*$AG$4+AA93*$AG$5)</f>
      </c>
      <c r="AC93" s="9">
        <f>AB93/SUM($AB$2:$AB$247)</f>
      </c>
      <c r="AD93" s="10">
        <f>AC93*$AG$11</f>
      </c>
      <c r="AE93" s="4"/>
      <c r="AF93" s="4"/>
      <c r="AG93" s="3"/>
    </row>
    <row x14ac:dyDescent="0.25" r="94" customHeight="1" ht="18.75">
      <c r="A94" s="8">
        <v>9101121003</v>
      </c>
      <c r="B94" s="8">
        <v>1272</v>
      </c>
      <c r="C94" s="8">
        <v>0</v>
      </c>
      <c r="D94" s="8">
        <f>+C94+B94</f>
      </c>
      <c r="E94" s="9">
        <v>0.0207834390663705</v>
      </c>
      <c r="F94" s="9">
        <v>45.3935015118165</v>
      </c>
      <c r="G94" s="9">
        <f>D94+E94+F94</f>
      </c>
      <c r="H94" s="3">
        <f>(E94/C94)*100</f>
      </c>
      <c r="I94" s="9">
        <f>(F94/B94)*100</f>
      </c>
      <c r="J94" s="9">
        <f>((G94-D94)/D94)*100</f>
      </c>
      <c r="K94" s="4" t="s">
        <v>208</v>
      </c>
      <c r="L94" s="5" t="s">
        <v>209</v>
      </c>
      <c r="M94" s="8">
        <v>70</v>
      </c>
      <c r="N94" s="8">
        <v>45</v>
      </c>
      <c r="O94" s="8">
        <v>7</v>
      </c>
      <c r="P94" s="8">
        <v>11</v>
      </c>
      <c r="Q94" s="8">
        <v>90</v>
      </c>
      <c r="R94" s="8">
        <v>429</v>
      </c>
      <c r="S94" s="8">
        <v>53</v>
      </c>
      <c r="T94" s="8">
        <v>101</v>
      </c>
      <c r="U94" s="8">
        <v>81</v>
      </c>
      <c r="V94" s="8">
        <v>223</v>
      </c>
      <c r="W94" s="8">
        <v>42</v>
      </c>
      <c r="X94" s="8">
        <v>72</v>
      </c>
      <c r="Y94" s="9">
        <f>(B94+F94)/G94</f>
      </c>
      <c r="Z94" s="9">
        <f>+(SUM(Q94:T94)/SUM(M94:X94))</f>
      </c>
      <c r="AA94" s="9">
        <f>SUM(O94+P94+S94+T94+W94+X94)/SUM(M94:X94)</f>
      </c>
      <c r="AB94" s="9">
        <f>G94*(Y94*$AG$3+Z94*$AG$4+AA94*$AG$5)</f>
      </c>
      <c r="AC94" s="9">
        <f>AB94/SUM($AB$2:$AB$247)</f>
      </c>
      <c r="AD94" s="10">
        <f>AC94*$AG$11</f>
      </c>
      <c r="AE94" s="4"/>
      <c r="AF94" s="4"/>
      <c r="AG94" s="3"/>
    </row>
    <row x14ac:dyDescent="0.25" r="95" customHeight="1" ht="18.75">
      <c r="A95" s="8">
        <v>9101122051</v>
      </c>
      <c r="B95" s="8">
        <v>110</v>
      </c>
      <c r="C95" s="8">
        <v>0</v>
      </c>
      <c r="D95" s="8">
        <f>+C95+B95</f>
      </c>
      <c r="E95" s="9">
        <v>7.2910901812153</v>
      </c>
      <c r="F95" s="9">
        <v>77.56577305126</v>
      </c>
      <c r="G95" s="9">
        <f>D95+E95+F95</f>
      </c>
      <c r="H95" s="3">
        <f>(E95/C95)*100</f>
      </c>
      <c r="I95" s="9">
        <f>(F95/B95)*100</f>
      </c>
      <c r="J95" s="9">
        <f>((G95-D95)/D95)*100</f>
      </c>
      <c r="K95" s="4" t="s">
        <v>210</v>
      </c>
      <c r="L95" s="5" t="s">
        <v>211</v>
      </c>
      <c r="M95" s="8">
        <v>7</v>
      </c>
      <c r="N95" s="8">
        <v>6</v>
      </c>
      <c r="O95" s="8">
        <v>9</v>
      </c>
      <c r="P95" s="8">
        <v>3</v>
      </c>
      <c r="Q95" s="8">
        <v>15</v>
      </c>
      <c r="R95" s="8">
        <v>17</v>
      </c>
      <c r="S95" s="8">
        <v>16</v>
      </c>
      <c r="T95" s="8">
        <v>3</v>
      </c>
      <c r="U95" s="8">
        <v>4</v>
      </c>
      <c r="V95" s="8">
        <v>8</v>
      </c>
      <c r="W95" s="8">
        <v>11</v>
      </c>
      <c r="X95" s="8">
        <v>3</v>
      </c>
      <c r="Y95" s="9">
        <f>(B95+F95)/G95</f>
      </c>
      <c r="Z95" s="9">
        <f>+(SUM(Q95:T95)/SUM(M95:X95))</f>
      </c>
      <c r="AA95" s="9">
        <f>SUM(O95+P95+S95+T95+W95+X95)/SUM(M95:X95)</f>
      </c>
      <c r="AB95" s="9">
        <f>G95*(Y95*$AG$3+Z95*$AG$4+AA95*$AG$5)</f>
      </c>
      <c r="AC95" s="9">
        <f>AB95/SUM($AB$2:$AB$247)</f>
      </c>
      <c r="AD95" s="10">
        <f>AC95*$AG$11</f>
      </c>
      <c r="AE95" s="4"/>
      <c r="AF95" s="4"/>
      <c r="AG95" s="3"/>
    </row>
    <row x14ac:dyDescent="0.25" r="96" customHeight="1" ht="18.75">
      <c r="A96" s="8">
        <v>9101122060</v>
      </c>
      <c r="B96" s="8">
        <v>34</v>
      </c>
      <c r="C96" s="8">
        <v>0</v>
      </c>
      <c r="D96" s="8">
        <f>+C96+B96</f>
      </c>
      <c r="E96" s="9">
        <v>0.154157669046357</v>
      </c>
      <c r="F96" s="9">
        <v>1.78700339853155</v>
      </c>
      <c r="G96" s="9">
        <f>D96+E96+F96</f>
      </c>
      <c r="H96" s="3">
        <f>(E96/C96)*100</f>
      </c>
      <c r="I96" s="9">
        <f>(F96/B96)*100</f>
      </c>
      <c r="J96" s="9">
        <f>((G96-D96)/D96)*100</f>
      </c>
      <c r="K96" s="4" t="s">
        <v>212</v>
      </c>
      <c r="L96" s="5" t="s">
        <v>213</v>
      </c>
      <c r="M96" s="8">
        <v>2</v>
      </c>
      <c r="N96" s="8">
        <v>2</v>
      </c>
      <c r="O96" s="8">
        <v>1</v>
      </c>
      <c r="P96" s="8">
        <v>1</v>
      </c>
      <c r="Q96" s="8">
        <v>1</v>
      </c>
      <c r="R96" s="8">
        <v>2</v>
      </c>
      <c r="S96" s="8">
        <v>5</v>
      </c>
      <c r="T96" s="8">
        <v>0</v>
      </c>
      <c r="U96" s="8">
        <v>3</v>
      </c>
      <c r="V96" s="8">
        <v>1</v>
      </c>
      <c r="W96" s="8">
        <v>4</v>
      </c>
      <c r="X96" s="8">
        <v>0</v>
      </c>
      <c r="Y96" s="9">
        <f>(B96+F96)/G96</f>
      </c>
      <c r="Z96" s="9">
        <f>+(SUM(Q96:T96)/SUM(M96:X96))</f>
      </c>
      <c r="AA96" s="9">
        <f>SUM(O96+P96+S96+T96+W96+X96)/SUM(M96:X96)</f>
      </c>
      <c r="AB96" s="9">
        <f>G96*(Y96*$AG$3+Z96*$AG$4+AA96*$AG$5)</f>
      </c>
      <c r="AC96" s="9">
        <f>AB96/SUM($AB$2:$AB$247)</f>
      </c>
      <c r="AD96" s="10">
        <f>AC96*$AG$11</f>
      </c>
      <c r="AE96" s="4"/>
      <c r="AF96" s="4"/>
      <c r="AG96" s="3"/>
    </row>
    <row x14ac:dyDescent="0.25" r="97" customHeight="1" ht="18.75">
      <c r="A97" s="8">
        <v>9101122061</v>
      </c>
      <c r="B97" s="8">
        <v>6</v>
      </c>
      <c r="C97" s="8">
        <v>0</v>
      </c>
      <c r="D97" s="8">
        <f>+C97+B97</f>
      </c>
      <c r="E97" s="9">
        <v>0.211146285567225</v>
      </c>
      <c r="F97" s="9">
        <v>3.90552822145438</v>
      </c>
      <c r="G97" s="9">
        <f>D97+E97+F97</f>
      </c>
      <c r="H97" s="3">
        <f>(E97/C97)*100</f>
      </c>
      <c r="I97" s="9">
        <f>(F97/B97)*100</f>
      </c>
      <c r="J97" s="9">
        <f>((G97-D97)/D97)*100</f>
      </c>
      <c r="K97" s="4" t="s">
        <v>214</v>
      </c>
      <c r="L97" s="5" t="s">
        <v>215</v>
      </c>
      <c r="M97" s="8">
        <v>0</v>
      </c>
      <c r="N97" s="8">
        <v>2</v>
      </c>
      <c r="O97" s="8">
        <v>0</v>
      </c>
      <c r="P97" s="8">
        <v>0</v>
      </c>
      <c r="Q97" s="8">
        <v>1</v>
      </c>
      <c r="R97" s="8">
        <v>0</v>
      </c>
      <c r="S97" s="8">
        <v>2</v>
      </c>
      <c r="T97" s="8">
        <v>0</v>
      </c>
      <c r="U97" s="8">
        <v>0</v>
      </c>
      <c r="V97" s="8">
        <v>1</v>
      </c>
      <c r="W97" s="8">
        <v>0</v>
      </c>
      <c r="X97" s="8">
        <v>0</v>
      </c>
      <c r="Y97" s="9">
        <f>(B97+F97)/G97</f>
      </c>
      <c r="Z97" s="9">
        <f>+(SUM(Q97:T97)/SUM(M97:X97))</f>
      </c>
      <c r="AA97" s="9">
        <f>SUM(O97+P97+S97+T97+W97+X97)/SUM(M97:X97)</f>
      </c>
      <c r="AB97" s="9">
        <f>G97*(Y97*$AG$3+Z97*$AG$4+AA97*$AG$5)</f>
      </c>
      <c r="AC97" s="9">
        <f>AB97/SUM($AB$2:$AB$247)</f>
      </c>
      <c r="AD97" s="10">
        <f>AC97*$AG$11</f>
      </c>
      <c r="AE97" s="4"/>
      <c r="AF97" s="4"/>
      <c r="AG97" s="3"/>
    </row>
    <row x14ac:dyDescent="0.25" r="98" customHeight="1" ht="18.75">
      <c r="A98" s="8">
        <v>9101141001</v>
      </c>
      <c r="B98" s="8">
        <v>490</v>
      </c>
      <c r="C98" s="8">
        <v>495</v>
      </c>
      <c r="D98" s="8">
        <f>+C98+B98</f>
      </c>
      <c r="E98" s="9">
        <v>0.0352296321058761</v>
      </c>
      <c r="F98" s="9">
        <v>103.770921533492</v>
      </c>
      <c r="G98" s="9">
        <f>D98+E98+F98</f>
      </c>
      <c r="H98" s="9">
        <f>(E98/C98)*100</f>
      </c>
      <c r="I98" s="9">
        <f>(F98/B98)*100</f>
      </c>
      <c r="J98" s="9">
        <f>((G98-D98)/D98)*100</f>
      </c>
      <c r="K98" s="4" t="s">
        <v>216</v>
      </c>
      <c r="L98" s="5" t="s">
        <v>217</v>
      </c>
      <c r="M98" s="8">
        <v>100</v>
      </c>
      <c r="N98" s="8">
        <v>33</v>
      </c>
      <c r="O98" s="8">
        <v>3</v>
      </c>
      <c r="P98" s="8">
        <v>3</v>
      </c>
      <c r="Q98" s="8">
        <v>95</v>
      </c>
      <c r="R98" s="8">
        <v>234</v>
      </c>
      <c r="S98" s="8">
        <v>7</v>
      </c>
      <c r="T98" s="8">
        <v>26</v>
      </c>
      <c r="U98" s="8">
        <v>106</v>
      </c>
      <c r="V98" s="8">
        <v>147</v>
      </c>
      <c r="W98" s="8">
        <v>16</v>
      </c>
      <c r="X98" s="8">
        <v>32</v>
      </c>
      <c r="Y98" s="9">
        <f>(B98+F98)/G98</f>
      </c>
      <c r="Z98" s="9">
        <f>+(SUM(Q98:T98)/SUM(M98:X98))</f>
      </c>
      <c r="AA98" s="9">
        <f>SUM(O98+P98+S98+T98+W98+X98)/SUM(M98:X98)</f>
      </c>
      <c r="AB98" s="9">
        <f>G98*(Y98*$AG$3+Z98*$AG$4+AA98*$AG$5)</f>
      </c>
      <c r="AC98" s="9">
        <f>AB98/SUM($AB$2:$AB$247)</f>
      </c>
      <c r="AD98" s="10">
        <f>AC98*$AG$11</f>
      </c>
      <c r="AE98" s="4"/>
      <c r="AF98" s="4"/>
      <c r="AG98" s="3"/>
    </row>
    <row x14ac:dyDescent="0.25" r="99" customHeight="1" ht="18.75">
      <c r="A99" s="8">
        <v>9101141002</v>
      </c>
      <c r="B99" s="8">
        <v>1022</v>
      </c>
      <c r="C99" s="8">
        <v>3</v>
      </c>
      <c r="D99" s="8">
        <f>+C99+B99</f>
      </c>
      <c r="E99" s="9">
        <v>0.0405128372319508</v>
      </c>
      <c r="F99" s="9">
        <v>107.593325308536</v>
      </c>
      <c r="G99" s="9">
        <f>D99+E99+F99</f>
      </c>
      <c r="H99" s="9">
        <f>(E99/C99)*100</f>
      </c>
      <c r="I99" s="9">
        <f>(F99/B99)*100</f>
      </c>
      <c r="J99" s="9">
        <f>((G99-D99)/D99)*100</f>
      </c>
      <c r="K99" s="4" t="s">
        <v>218</v>
      </c>
      <c r="L99" s="5" t="s">
        <v>219</v>
      </c>
      <c r="M99" s="8">
        <v>115</v>
      </c>
      <c r="N99" s="8">
        <v>41</v>
      </c>
      <c r="O99" s="8">
        <v>0</v>
      </c>
      <c r="P99" s="8">
        <v>2</v>
      </c>
      <c r="Q99" s="8">
        <v>204</v>
      </c>
      <c r="R99" s="8">
        <v>273</v>
      </c>
      <c r="S99" s="8">
        <v>3</v>
      </c>
      <c r="T99" s="8">
        <v>24</v>
      </c>
      <c r="U99" s="8">
        <v>140</v>
      </c>
      <c r="V99" s="8">
        <v>123</v>
      </c>
      <c r="W99" s="8">
        <v>3</v>
      </c>
      <c r="X99" s="8">
        <v>13</v>
      </c>
      <c r="Y99" s="9">
        <f>(B99+F99)/G99</f>
      </c>
      <c r="Z99" s="9">
        <f>+(SUM(Q99:T99)/SUM(M99:X99))</f>
      </c>
      <c r="AA99" s="9">
        <f>SUM(O99+P99+S99+T99+W99+X99)/SUM(M99:X99)</f>
      </c>
      <c r="AB99" s="9">
        <f>G99*(Y99*$AG$3+Z99*$AG$4+AA99*$AG$5)</f>
      </c>
      <c r="AC99" s="9">
        <f>AB99/SUM($AB$2:$AB$247)</f>
      </c>
      <c r="AD99" s="10">
        <f>AC99*$AG$11</f>
      </c>
      <c r="AE99" s="4"/>
      <c r="AF99" s="4"/>
      <c r="AG99" s="3"/>
    </row>
    <row x14ac:dyDescent="0.25" r="100" customHeight="1" ht="18.75">
      <c r="A100" s="8">
        <v>9101141003</v>
      </c>
      <c r="B100" s="8">
        <v>1490</v>
      </c>
      <c r="C100" s="8">
        <v>72</v>
      </c>
      <c r="D100" s="8">
        <f>+C100+B100</f>
      </c>
      <c r="E100" s="9">
        <v>0.286844939696148</v>
      </c>
      <c r="F100" s="9">
        <v>305.647435666643</v>
      </c>
      <c r="G100" s="9">
        <f>D100+E100+F100</f>
      </c>
      <c r="H100" s="9">
        <f>(E100/C100)*100</f>
      </c>
      <c r="I100" s="9">
        <f>(F100/B100)*100</f>
      </c>
      <c r="J100" s="9">
        <f>((G100-D100)/D100)*100</f>
      </c>
      <c r="K100" s="4" t="s">
        <v>220</v>
      </c>
      <c r="L100" s="5" t="s">
        <v>221</v>
      </c>
      <c r="M100" s="8">
        <v>122</v>
      </c>
      <c r="N100" s="8">
        <v>80</v>
      </c>
      <c r="O100" s="8">
        <v>9</v>
      </c>
      <c r="P100" s="8">
        <v>15</v>
      </c>
      <c r="Q100" s="8">
        <v>202</v>
      </c>
      <c r="R100" s="8">
        <v>403</v>
      </c>
      <c r="S100" s="8">
        <v>41</v>
      </c>
      <c r="T100" s="8">
        <v>89</v>
      </c>
      <c r="U100" s="8">
        <v>125</v>
      </c>
      <c r="V100" s="8">
        <v>241</v>
      </c>
      <c r="W100" s="8">
        <v>41</v>
      </c>
      <c r="X100" s="8">
        <v>54</v>
      </c>
      <c r="Y100" s="9">
        <f>(B100+F100)/G100</f>
      </c>
      <c r="Z100" s="9">
        <f>+(SUM(Q100:T100)/SUM(M100:X100))</f>
      </c>
      <c r="AA100" s="9">
        <f>SUM(O100+P100+S100+T100+W100+X100)/SUM(M100:X100)</f>
      </c>
      <c r="AB100" s="9">
        <f>G100*(Y100*$AG$3+Z100*$AG$4+AA100*$AG$5)</f>
      </c>
      <c r="AC100" s="9">
        <f>AB100/SUM($AB$2:$AB$247)</f>
      </c>
      <c r="AD100" s="10">
        <f>AC100*$AG$11</f>
      </c>
      <c r="AE100" s="4"/>
      <c r="AF100" s="4"/>
      <c r="AG100" s="3"/>
    </row>
    <row x14ac:dyDescent="0.25" r="101" customHeight="1" ht="18.75">
      <c r="A101" s="8">
        <v>9101141004</v>
      </c>
      <c r="B101" s="8">
        <v>910</v>
      </c>
      <c r="C101" s="8">
        <v>0</v>
      </c>
      <c r="D101" s="8">
        <f>+C101+B101</f>
      </c>
      <c r="E101" s="9">
        <v>0.0189731302579705</v>
      </c>
      <c r="F101" s="9">
        <v>5.29236204446802</v>
      </c>
      <c r="G101" s="9">
        <f>D101+E101+F101</f>
      </c>
      <c r="H101" s="3">
        <f>(E101/C101)*100</f>
      </c>
      <c r="I101" s="9">
        <f>(F101/B101)*100</f>
      </c>
      <c r="J101" s="9">
        <f>((G101-D101)/D101)*100</f>
      </c>
      <c r="K101" s="4" t="s">
        <v>222</v>
      </c>
      <c r="L101" s="5" t="s">
        <v>223</v>
      </c>
      <c r="M101" s="8">
        <v>50</v>
      </c>
      <c r="N101" s="8">
        <v>28</v>
      </c>
      <c r="O101" s="8">
        <v>0</v>
      </c>
      <c r="P101" s="8">
        <v>2</v>
      </c>
      <c r="Q101" s="8">
        <v>123</v>
      </c>
      <c r="R101" s="8">
        <v>360</v>
      </c>
      <c r="S101" s="8">
        <v>9</v>
      </c>
      <c r="T101" s="8">
        <v>53</v>
      </c>
      <c r="U101" s="8">
        <v>76</v>
      </c>
      <c r="V101" s="8">
        <v>116</v>
      </c>
      <c r="W101" s="8">
        <v>6</v>
      </c>
      <c r="X101" s="8">
        <v>18</v>
      </c>
      <c r="Y101" s="9">
        <f>(B101+F101)/G101</f>
      </c>
      <c r="Z101" s="9">
        <f>+(SUM(Q101:T101)/SUM(M101:X101))</f>
      </c>
      <c r="AA101" s="9">
        <f>SUM(O101+P101+S101+T101+W101+X101)/SUM(M101:X101)</f>
      </c>
      <c r="AB101" s="9">
        <f>G101*(Y101*$AG$3+Z101*$AG$4+AA101*$AG$5)</f>
      </c>
      <c r="AC101" s="9">
        <f>AB101/SUM($AB$2:$AB$247)</f>
      </c>
      <c r="AD101" s="10">
        <f>AC101*$AG$11</f>
      </c>
      <c r="AE101" s="4"/>
      <c r="AF101" s="4"/>
      <c r="AG101" s="3"/>
    </row>
    <row x14ac:dyDescent="0.25" r="102" customHeight="1" ht="18.75">
      <c r="A102" s="8">
        <v>9101142008</v>
      </c>
      <c r="B102" s="8">
        <v>154</v>
      </c>
      <c r="C102" s="8">
        <v>0</v>
      </c>
      <c r="D102" s="8">
        <f>+C102+B102</f>
      </c>
      <c r="E102" s="9">
        <v>0.45831198177922</v>
      </c>
      <c r="F102" s="9">
        <v>2.97326204821504</v>
      </c>
      <c r="G102" s="9">
        <f>D102+E102+F102</f>
      </c>
      <c r="H102" s="3">
        <f>(E102/C102)*100</f>
      </c>
      <c r="I102" s="9">
        <f>(F102/B102)*100</f>
      </c>
      <c r="J102" s="9">
        <f>((G102-D102)/D102)*100</f>
      </c>
      <c r="K102" s="4" t="s">
        <v>224</v>
      </c>
      <c r="L102" s="9">
        <v>-38.6839017137947</v>
      </c>
      <c r="M102" s="8">
        <v>27</v>
      </c>
      <c r="N102" s="8">
        <v>4</v>
      </c>
      <c r="O102" s="8">
        <v>0</v>
      </c>
      <c r="P102" s="8">
        <v>0</v>
      </c>
      <c r="Q102" s="8">
        <v>35</v>
      </c>
      <c r="R102" s="8">
        <v>21</v>
      </c>
      <c r="S102" s="8">
        <v>5</v>
      </c>
      <c r="T102" s="8">
        <v>0</v>
      </c>
      <c r="U102" s="8">
        <v>24</v>
      </c>
      <c r="V102" s="8">
        <v>13</v>
      </c>
      <c r="W102" s="8">
        <v>0</v>
      </c>
      <c r="X102" s="8">
        <v>2</v>
      </c>
      <c r="Y102" s="9">
        <f>(B102+F102)/G102</f>
      </c>
      <c r="Z102" s="9">
        <f>+(SUM(Q102:T102)/SUM(M102:X102))</f>
      </c>
      <c r="AA102" s="9">
        <f>SUM(O102+P102+S102+T102+W102+X102)/SUM(M102:X102)</f>
      </c>
      <c r="AB102" s="9">
        <f>G102*(Y102*$AG$3+Z102*$AG$4+AA102*$AG$5)</f>
      </c>
      <c r="AC102" s="9">
        <f>AB102/SUM($AB$2:$AB$247)</f>
      </c>
      <c r="AD102" s="10">
        <f>AC102*$AG$11</f>
      </c>
      <c r="AE102" s="4"/>
      <c r="AF102" s="4"/>
      <c r="AG102" s="3"/>
    </row>
    <row x14ac:dyDescent="0.25" r="103" customHeight="1" ht="18.75">
      <c r="A103" s="8">
        <v>9101142012</v>
      </c>
      <c r="B103" s="8">
        <v>48</v>
      </c>
      <c r="C103" s="8">
        <v>0</v>
      </c>
      <c r="D103" s="8">
        <f>+C103+B103</f>
      </c>
      <c r="E103" s="9">
        <v>0.340962426782877</v>
      </c>
      <c r="F103" s="9">
        <v>7.9204116731319</v>
      </c>
      <c r="G103" s="9">
        <f>D103+E103+F103</f>
      </c>
      <c r="H103" s="3">
        <f>(E103/C103)*100</f>
      </c>
      <c r="I103" s="9">
        <f>(F103/B103)*100</f>
      </c>
      <c r="J103" s="9">
        <f>((G103-D103)/D103)*100</f>
      </c>
      <c r="K103" s="4" t="s">
        <v>225</v>
      </c>
      <c r="L103" s="5" t="s">
        <v>226</v>
      </c>
      <c r="M103" s="8">
        <v>3</v>
      </c>
      <c r="N103" s="8">
        <v>2</v>
      </c>
      <c r="O103" s="8">
        <v>2</v>
      </c>
      <c r="P103" s="8">
        <v>3</v>
      </c>
      <c r="Q103" s="8">
        <v>1</v>
      </c>
      <c r="R103" s="8">
        <v>4</v>
      </c>
      <c r="S103" s="8">
        <v>9</v>
      </c>
      <c r="T103" s="8">
        <v>4</v>
      </c>
      <c r="U103" s="8">
        <v>3</v>
      </c>
      <c r="V103" s="8">
        <v>2</v>
      </c>
      <c r="W103" s="8">
        <v>7</v>
      </c>
      <c r="X103" s="8">
        <v>2</v>
      </c>
      <c r="Y103" s="9">
        <f>(B103+F103)/G103</f>
      </c>
      <c r="Z103" s="9">
        <f>+(SUM(Q103:T103)/SUM(M103:X103))</f>
      </c>
      <c r="AA103" s="9">
        <f>SUM(O103+P103+S103+T103+W103+X103)/SUM(M103:X103)</f>
      </c>
      <c r="AB103" s="9">
        <f>G103*(Y103*$AG$3+Z103*$AG$4+AA103*$AG$5)</f>
      </c>
      <c r="AC103" s="9">
        <f>AB103/SUM($AB$2:$AB$247)</f>
      </c>
      <c r="AD103" s="10">
        <f>AC103*$AG$11</f>
      </c>
      <c r="AE103" s="4"/>
      <c r="AF103" s="4"/>
      <c r="AG103" s="3"/>
    </row>
    <row x14ac:dyDescent="0.25" r="104" customHeight="1" ht="18.75">
      <c r="A104" s="8">
        <v>9101142022</v>
      </c>
      <c r="B104" s="8">
        <v>38</v>
      </c>
      <c r="C104" s="8">
        <v>0</v>
      </c>
      <c r="D104" s="8">
        <f>+C104+B104</f>
      </c>
      <c r="E104" s="9">
        <v>0.0573538191688061</v>
      </c>
      <c r="F104" s="9">
        <v>0.402552024420237</v>
      </c>
      <c r="G104" s="9">
        <f>D104+E104+F104</f>
      </c>
      <c r="H104" s="3">
        <f>(E104/C104)*100</f>
      </c>
      <c r="I104" s="9">
        <f>(F104/B104)*100</f>
      </c>
      <c r="J104" s="9">
        <f>((G104-D104)/D104)*100</f>
      </c>
      <c r="K104" s="4" t="s">
        <v>227</v>
      </c>
      <c r="L104" s="5" t="s">
        <v>228</v>
      </c>
      <c r="M104" s="8">
        <v>10</v>
      </c>
      <c r="N104" s="8">
        <v>0</v>
      </c>
      <c r="O104" s="8">
        <v>0</v>
      </c>
      <c r="P104" s="8">
        <v>0</v>
      </c>
      <c r="Q104" s="8">
        <v>6</v>
      </c>
      <c r="R104" s="8">
        <v>4</v>
      </c>
      <c r="S104" s="8">
        <v>0</v>
      </c>
      <c r="T104" s="8">
        <v>0</v>
      </c>
      <c r="U104" s="8">
        <v>3</v>
      </c>
      <c r="V104" s="8">
        <v>4</v>
      </c>
      <c r="W104" s="8">
        <v>1</v>
      </c>
      <c r="X104" s="8">
        <v>0</v>
      </c>
      <c r="Y104" s="9">
        <f>(B104+F104)/G104</f>
      </c>
      <c r="Z104" s="9">
        <f>+(SUM(Q104:T104)/SUM(M104:X104))</f>
      </c>
      <c r="AA104" s="9">
        <f>SUM(O104+P104+S104+T104+W104+X104)/SUM(M104:X104)</f>
      </c>
      <c r="AB104" s="9">
        <f>G104*(Y104*$AG$3+Z104*$AG$4+AA104*$AG$5)</f>
      </c>
      <c r="AC104" s="9">
        <f>AB104/SUM($AB$2:$AB$247)</f>
      </c>
      <c r="AD104" s="10">
        <f>AC104*$AG$11</f>
      </c>
      <c r="AE104" s="4"/>
      <c r="AF104" s="4"/>
      <c r="AG104" s="3"/>
    </row>
    <row x14ac:dyDescent="0.25" r="105" customHeight="1" ht="18.75">
      <c r="A105" s="8">
        <v>9101142024</v>
      </c>
      <c r="B105" s="8">
        <v>21</v>
      </c>
      <c r="C105" s="8">
        <v>0</v>
      </c>
      <c r="D105" s="8">
        <f>+C105+B105</f>
      </c>
      <c r="E105" s="9">
        <v>0.129933531433092</v>
      </c>
      <c r="F105" s="9">
        <v>1.77839722510685</v>
      </c>
      <c r="G105" s="9">
        <f>D105+E105+F105</f>
      </c>
      <c r="H105" s="3">
        <f>(E105/C105)*100</f>
      </c>
      <c r="I105" s="9">
        <f>(F105/B105)*100</f>
      </c>
      <c r="J105" s="9">
        <f>((G105-D105)/D105)*100</f>
      </c>
      <c r="K105" s="4" t="s">
        <v>229</v>
      </c>
      <c r="L105" s="5" t="s">
        <v>230</v>
      </c>
      <c r="M105" s="8">
        <v>7</v>
      </c>
      <c r="N105" s="8">
        <v>1</v>
      </c>
      <c r="O105" s="8">
        <v>0</v>
      </c>
      <c r="P105" s="8">
        <v>0</v>
      </c>
      <c r="Q105" s="8">
        <v>4</v>
      </c>
      <c r="R105" s="8">
        <v>2</v>
      </c>
      <c r="S105" s="8">
        <v>0</v>
      </c>
      <c r="T105" s="8">
        <v>0</v>
      </c>
      <c r="U105" s="8">
        <v>3</v>
      </c>
      <c r="V105" s="8">
        <v>2</v>
      </c>
      <c r="W105" s="8">
        <v>0</v>
      </c>
      <c r="X105" s="8">
        <v>0</v>
      </c>
      <c r="Y105" s="9">
        <f>(B105+F105)/G105</f>
      </c>
      <c r="Z105" s="9">
        <f>+(SUM(Q105:T105)/SUM(M105:X105))</f>
      </c>
      <c r="AA105" s="8">
        <f>SUM(O105+P105+S105+T105+W105+X105)/SUM(M105:X105)</f>
      </c>
      <c r="AB105" s="9">
        <f>G105*(Y105*$AG$3+Z105*$AG$4+AA105*$AG$5)</f>
      </c>
      <c r="AC105" s="9">
        <f>AB105/SUM($AB$2:$AB$247)</f>
      </c>
      <c r="AD105" s="10">
        <f>AC105*$AG$11</f>
      </c>
      <c r="AE105" s="4"/>
      <c r="AF105" s="4"/>
      <c r="AG105" s="3"/>
    </row>
    <row x14ac:dyDescent="0.25" r="106" customHeight="1" ht="18.75">
      <c r="A106" s="8">
        <v>9101142030</v>
      </c>
      <c r="B106" s="8">
        <v>10</v>
      </c>
      <c r="C106" s="8">
        <v>0</v>
      </c>
      <c r="D106" s="8">
        <f>+C106+B106</f>
      </c>
      <c r="E106" s="9">
        <v>0.241611512355859</v>
      </c>
      <c r="F106" s="9">
        <v>2.58067948335774</v>
      </c>
      <c r="G106" s="9">
        <f>D106+E106+F106</f>
      </c>
      <c r="H106" s="3">
        <f>(E106/C106)*100</f>
      </c>
      <c r="I106" s="9">
        <f>(F106/B106)*100</f>
      </c>
      <c r="J106" s="9">
        <f>((G106-D106)/D106)*100</f>
      </c>
      <c r="K106" s="4" t="s">
        <v>231</v>
      </c>
      <c r="L106" s="5" t="s">
        <v>232</v>
      </c>
      <c r="M106" s="8">
        <v>4</v>
      </c>
      <c r="N106" s="8">
        <v>1</v>
      </c>
      <c r="O106" s="8">
        <v>0</v>
      </c>
      <c r="P106" s="8">
        <v>0</v>
      </c>
      <c r="Q106" s="8">
        <v>2</v>
      </c>
      <c r="R106" s="8">
        <v>1</v>
      </c>
      <c r="S106" s="8">
        <v>0</v>
      </c>
      <c r="T106" s="8">
        <v>0</v>
      </c>
      <c r="U106" s="8">
        <v>2</v>
      </c>
      <c r="V106" s="8">
        <v>0</v>
      </c>
      <c r="W106" s="8">
        <v>0</v>
      </c>
      <c r="X106" s="8">
        <v>0</v>
      </c>
      <c r="Y106" s="9">
        <f>(B106+F106)/G106</f>
      </c>
      <c r="Z106" s="9">
        <f>+(SUM(Q106:T106)/SUM(M106:X106))</f>
      </c>
      <c r="AA106" s="8">
        <f>SUM(O106+P106+S106+T106+W106+X106)/SUM(M106:X106)</f>
      </c>
      <c r="AB106" s="9">
        <f>G106*(Y106*$AG$3+Z106*$AG$4+AA106*$AG$5)</f>
      </c>
      <c r="AC106" s="9">
        <f>AB106/SUM($AB$2:$AB$247)</f>
      </c>
      <c r="AD106" s="10">
        <f>AC106*$AG$11</f>
      </c>
      <c r="AE106" s="4"/>
      <c r="AF106" s="4"/>
      <c r="AG106" s="3"/>
    </row>
    <row x14ac:dyDescent="0.25" r="107" customHeight="1" ht="18.75">
      <c r="A107" s="8">
        <v>9101142037</v>
      </c>
      <c r="B107" s="8">
        <v>28</v>
      </c>
      <c r="C107" s="8">
        <v>0</v>
      </c>
      <c r="D107" s="8">
        <f>+C107+B107</f>
      </c>
      <c r="E107" s="9">
        <v>0.902248179948508</v>
      </c>
      <c r="F107" s="9">
        <v>7.08833482943142</v>
      </c>
      <c r="G107" s="9">
        <f>D107+E107+F107</f>
      </c>
      <c r="H107" s="3">
        <f>(E107/C107)*100</f>
      </c>
      <c r="I107" s="9">
        <f>(F107/B107)*100</f>
      </c>
      <c r="J107" s="9">
        <f>((G107-D107)/D107)*100</f>
      </c>
      <c r="K107" s="4" t="s">
        <v>233</v>
      </c>
      <c r="L107" s="5" t="s">
        <v>234</v>
      </c>
      <c r="M107" s="8">
        <v>4</v>
      </c>
      <c r="N107" s="8">
        <v>1</v>
      </c>
      <c r="O107" s="8">
        <v>0</v>
      </c>
      <c r="P107" s="8">
        <v>2</v>
      </c>
      <c r="Q107" s="8">
        <v>1</v>
      </c>
      <c r="R107" s="8">
        <v>3</v>
      </c>
      <c r="S107" s="8">
        <v>0</v>
      </c>
      <c r="T107" s="8">
        <v>0</v>
      </c>
      <c r="U107" s="8">
        <v>0</v>
      </c>
      <c r="V107" s="8">
        <v>1</v>
      </c>
      <c r="W107" s="8">
        <v>0</v>
      </c>
      <c r="X107" s="8">
        <v>3</v>
      </c>
      <c r="Y107" s="9">
        <f>(B107+F107)/G107</f>
      </c>
      <c r="Z107" s="9">
        <f>+(SUM(Q107:T107)/SUM(M107:X107))</f>
      </c>
      <c r="AA107" s="9">
        <f>SUM(O107+P107+S107+T107+W107+X107)/SUM(M107:X107)</f>
      </c>
      <c r="AB107" s="9">
        <f>G107*(Y107*$AG$3+Z107*$AG$4+AA107*$AG$5)</f>
      </c>
      <c r="AC107" s="9">
        <f>AB107/SUM($AB$2:$AB$247)</f>
      </c>
      <c r="AD107" s="10">
        <f>AC107*$AG$11</f>
      </c>
      <c r="AE107" s="4"/>
      <c r="AF107" s="4"/>
      <c r="AG107" s="3"/>
    </row>
    <row x14ac:dyDescent="0.25" r="108" customHeight="1" ht="18.75">
      <c r="A108" s="8">
        <v>9101142040</v>
      </c>
      <c r="B108" s="8">
        <v>68</v>
      </c>
      <c r="C108" s="8">
        <v>0</v>
      </c>
      <c r="D108" s="8">
        <f>+C108+B108</f>
      </c>
      <c r="E108" s="9">
        <v>0.0595885219847366</v>
      </c>
      <c r="F108" s="9">
        <v>3.10441672595313</v>
      </c>
      <c r="G108" s="9">
        <f>D108+E108+F108</f>
      </c>
      <c r="H108" s="3">
        <f>(E108/C108)*100</f>
      </c>
      <c r="I108" s="9">
        <f>(F108/B108)*100</f>
      </c>
      <c r="J108" s="9">
        <f>((G108-D108)/D108)*100</f>
      </c>
      <c r="K108" s="4" t="s">
        <v>235</v>
      </c>
      <c r="L108" s="5" t="s">
        <v>236</v>
      </c>
      <c r="M108" s="8">
        <v>6</v>
      </c>
      <c r="N108" s="8">
        <v>4</v>
      </c>
      <c r="O108" s="8">
        <v>2</v>
      </c>
      <c r="P108" s="8">
        <v>3</v>
      </c>
      <c r="Q108" s="8">
        <v>9</v>
      </c>
      <c r="R108" s="8">
        <v>20</v>
      </c>
      <c r="S108" s="8">
        <v>1</v>
      </c>
      <c r="T108" s="8">
        <v>2</v>
      </c>
      <c r="U108" s="8">
        <v>10</v>
      </c>
      <c r="V108" s="8">
        <v>10</v>
      </c>
      <c r="W108" s="8">
        <v>2</v>
      </c>
      <c r="X108" s="8">
        <v>0</v>
      </c>
      <c r="Y108" s="9">
        <f>(B108+F108)/G108</f>
      </c>
      <c r="Z108" s="9">
        <f>+(SUM(Q108:T108)/SUM(M108:X108))</f>
      </c>
      <c r="AA108" s="9">
        <f>SUM(O108+P108+S108+T108+W108+X108)/SUM(M108:X108)</f>
      </c>
      <c r="AB108" s="9">
        <f>G108*(Y108*$AG$3+Z108*$AG$4+AA108*$AG$5)</f>
      </c>
      <c r="AC108" s="9">
        <f>AB108/SUM($AB$2:$AB$247)</f>
      </c>
      <c r="AD108" s="10">
        <f>AC108*$AG$11</f>
      </c>
      <c r="AE108" s="4"/>
      <c r="AF108" s="4"/>
      <c r="AG108" s="3"/>
    </row>
    <row x14ac:dyDescent="0.25" r="109" customHeight="1" ht="18.75">
      <c r="A109" s="8">
        <v>9101142042</v>
      </c>
      <c r="B109" s="8">
        <v>144</v>
      </c>
      <c r="C109" s="8">
        <v>0</v>
      </c>
      <c r="D109" s="8">
        <f>+C109+B109</f>
      </c>
      <c r="E109" s="9">
        <v>0.899892750959943</v>
      </c>
      <c r="F109" s="9">
        <v>10.6045871494959</v>
      </c>
      <c r="G109" s="9">
        <f>D109+E109+F109</f>
      </c>
      <c r="H109" s="3">
        <f>(E109/C109)*100</f>
      </c>
      <c r="I109" s="9">
        <f>(F109/B109)*100</f>
      </c>
      <c r="J109" s="9">
        <f>((G109-D109)/D109)*100</f>
      </c>
      <c r="K109" s="4" t="s">
        <v>237</v>
      </c>
      <c r="L109" s="5" t="s">
        <v>238</v>
      </c>
      <c r="M109" s="8">
        <v>47</v>
      </c>
      <c r="N109" s="8">
        <v>2</v>
      </c>
      <c r="O109" s="8">
        <v>1</v>
      </c>
      <c r="P109" s="8">
        <v>2</v>
      </c>
      <c r="Q109" s="8">
        <v>27</v>
      </c>
      <c r="R109" s="8">
        <v>17</v>
      </c>
      <c r="S109" s="8">
        <v>2</v>
      </c>
      <c r="T109" s="8">
        <v>3</v>
      </c>
      <c r="U109" s="8">
        <v>19</v>
      </c>
      <c r="V109" s="8">
        <v>8</v>
      </c>
      <c r="W109" s="8">
        <v>0</v>
      </c>
      <c r="X109" s="8">
        <v>2</v>
      </c>
      <c r="Y109" s="9">
        <f>(B109+F109)/G109</f>
      </c>
      <c r="Z109" s="9">
        <f>+(SUM(Q109:T109)/SUM(M109:X109))</f>
      </c>
      <c r="AA109" s="9">
        <f>SUM(O109+P109+S109+T109+W109+X109)/SUM(M109:X109)</f>
      </c>
      <c r="AB109" s="9">
        <f>G109*(Y109*$AG$3+Z109*$AG$4+AA109*$AG$5)</f>
      </c>
      <c r="AC109" s="9">
        <f>AB109/SUM($AB$2:$AB$247)</f>
      </c>
      <c r="AD109" s="10">
        <f>AC109*$AG$11</f>
      </c>
      <c r="AE109" s="4"/>
      <c r="AF109" s="4"/>
      <c r="AG109" s="3"/>
    </row>
    <row x14ac:dyDescent="0.25" r="110" customHeight="1" ht="18.75">
      <c r="A110" s="8">
        <v>9101142046</v>
      </c>
      <c r="B110" s="8">
        <v>16</v>
      </c>
      <c r="C110" s="8">
        <v>0</v>
      </c>
      <c r="D110" s="8">
        <f>+C110+B110</f>
      </c>
      <c r="E110" s="9">
        <v>0.0504971259345357</v>
      </c>
      <c r="F110" s="9">
        <v>1.43386038919579</v>
      </c>
      <c r="G110" s="9">
        <f>D110+E110+F110</f>
      </c>
      <c r="H110" s="3">
        <f>(E110/C110)*100</f>
      </c>
      <c r="I110" s="9">
        <f>(F110/B110)*100</f>
      </c>
      <c r="J110" s="9">
        <f>((G110-D110)/D110)*100</f>
      </c>
      <c r="K110" s="4" t="s">
        <v>239</v>
      </c>
      <c r="L110" s="5" t="s">
        <v>240</v>
      </c>
      <c r="M110" s="8">
        <v>2</v>
      </c>
      <c r="N110" s="8">
        <v>0</v>
      </c>
      <c r="O110" s="8">
        <v>1</v>
      </c>
      <c r="P110" s="8">
        <v>0</v>
      </c>
      <c r="Q110" s="8">
        <v>4</v>
      </c>
      <c r="R110" s="8">
        <v>1</v>
      </c>
      <c r="S110" s="8">
        <v>2</v>
      </c>
      <c r="T110" s="8">
        <v>0</v>
      </c>
      <c r="U110" s="8">
        <v>2</v>
      </c>
      <c r="V110" s="8">
        <v>0</v>
      </c>
      <c r="W110" s="8">
        <v>0</v>
      </c>
      <c r="X110" s="8">
        <v>0</v>
      </c>
      <c r="Y110" s="9">
        <f>(B110+F110)/G110</f>
      </c>
      <c r="Z110" s="9">
        <f>+(SUM(Q110:T110)/SUM(M110:X110))</f>
      </c>
      <c r="AA110" s="9">
        <f>SUM(O110+P110+S110+T110+W110+X110)/SUM(M110:X110)</f>
      </c>
      <c r="AB110" s="9">
        <f>G110*(Y110*$AG$3+Z110*$AG$4+AA110*$AG$5)</f>
      </c>
      <c r="AC110" s="9">
        <f>AB110/SUM($AB$2:$AB$247)</f>
      </c>
      <c r="AD110" s="10">
        <f>AC110*$AG$11</f>
      </c>
      <c r="AE110" s="4"/>
      <c r="AF110" s="4"/>
      <c r="AG110" s="3"/>
    </row>
    <row x14ac:dyDescent="0.25" r="111" customHeight="1" ht="18.75">
      <c r="A111" s="8">
        <v>9101142054</v>
      </c>
      <c r="B111" s="8">
        <v>674</v>
      </c>
      <c r="C111" s="8">
        <v>0</v>
      </c>
      <c r="D111" s="8">
        <f>+C111+B111</f>
      </c>
      <c r="E111" s="9">
        <v>0.289300694574827</v>
      </c>
      <c r="F111" s="9">
        <v>33.6395479532692</v>
      </c>
      <c r="G111" s="9">
        <f>D111+E111+F111</f>
      </c>
      <c r="H111" s="3">
        <f>(E111/C111)*100</f>
      </c>
      <c r="I111" s="9">
        <f>(F111/B111)*100</f>
      </c>
      <c r="J111" s="9">
        <f>((G111-D111)/D111)*100</f>
      </c>
      <c r="K111" s="4" t="s">
        <v>241</v>
      </c>
      <c r="L111" s="5" t="s">
        <v>242</v>
      </c>
      <c r="M111" s="8">
        <v>70</v>
      </c>
      <c r="N111" s="8">
        <v>13</v>
      </c>
      <c r="O111" s="8">
        <v>1</v>
      </c>
      <c r="P111" s="8">
        <v>1</v>
      </c>
      <c r="Q111" s="8">
        <v>126</v>
      </c>
      <c r="R111" s="8">
        <v>151</v>
      </c>
      <c r="S111" s="8">
        <v>4</v>
      </c>
      <c r="T111" s="8">
        <v>15</v>
      </c>
      <c r="U111" s="8">
        <v>81</v>
      </c>
      <c r="V111" s="8">
        <v>74</v>
      </c>
      <c r="W111" s="8">
        <v>10</v>
      </c>
      <c r="X111" s="8">
        <v>17</v>
      </c>
      <c r="Y111" s="9">
        <f>(B111+F111)/G111</f>
      </c>
      <c r="Z111" s="9">
        <f>+(SUM(Q111:T111)/SUM(M111:X111))</f>
      </c>
      <c r="AA111" s="9">
        <f>SUM(O111+P111+S111+T111+W111+X111)/SUM(M111:X111)</f>
      </c>
      <c r="AB111" s="9">
        <f>G111*(Y111*$AG$3+Z111*$AG$4+AA111*$AG$5)</f>
      </c>
      <c r="AC111" s="9">
        <f>AB111/SUM($AB$2:$AB$247)</f>
      </c>
      <c r="AD111" s="10">
        <f>AC111*$AG$11</f>
      </c>
      <c r="AE111" s="4"/>
      <c r="AF111" s="4"/>
      <c r="AG111" s="3"/>
    </row>
    <row x14ac:dyDescent="0.25" r="112" customHeight="1" ht="18.75">
      <c r="A112" s="8">
        <v>9101142058</v>
      </c>
      <c r="B112" s="8">
        <v>10</v>
      </c>
      <c r="C112" s="8">
        <v>0</v>
      </c>
      <c r="D112" s="8">
        <f>+C112+B112</f>
      </c>
      <c r="E112" s="9">
        <v>0.0724305135880908</v>
      </c>
      <c r="F112" s="9">
        <v>0.700353171685206</v>
      </c>
      <c r="G112" s="9">
        <f>D112+E112+F112</f>
      </c>
      <c r="H112" s="3">
        <f>(E112/C112)*100</f>
      </c>
      <c r="I112" s="9">
        <f>(F112/B112)*100</f>
      </c>
      <c r="J112" s="9">
        <f>((G112-D112)/D112)*100</f>
      </c>
      <c r="K112" s="4" t="s">
        <v>243</v>
      </c>
      <c r="L112" s="5" t="s">
        <v>244</v>
      </c>
      <c r="M112" s="8">
        <v>4</v>
      </c>
      <c r="N112" s="8">
        <v>0</v>
      </c>
      <c r="O112" s="8">
        <v>0</v>
      </c>
      <c r="P112" s="8">
        <v>1</v>
      </c>
      <c r="Q112" s="8">
        <v>2</v>
      </c>
      <c r="R112" s="8">
        <v>0</v>
      </c>
      <c r="S112" s="8">
        <v>0</v>
      </c>
      <c r="T112" s="8">
        <v>0</v>
      </c>
      <c r="U112" s="8">
        <v>1</v>
      </c>
      <c r="V112" s="8">
        <v>0</v>
      </c>
      <c r="W112" s="8">
        <v>0</v>
      </c>
      <c r="X112" s="8">
        <v>0</v>
      </c>
      <c r="Y112" s="9">
        <f>(B112+F112)/G112</f>
      </c>
      <c r="Z112" s="9">
        <f>+(SUM(Q112:T112)/SUM(M112:X112))</f>
      </c>
      <c r="AA112" s="9">
        <f>SUM(O112+P112+S112+T112+W112+X112)/SUM(M112:X112)</f>
      </c>
      <c r="AB112" s="9">
        <f>G112*(Y112*$AG$3+Z112*$AG$4+AA112*$AG$5)</f>
      </c>
      <c r="AC112" s="9">
        <f>AB112/SUM($AB$2:$AB$247)</f>
      </c>
      <c r="AD112" s="10">
        <f>AC112*$AG$11</f>
      </c>
      <c r="AE112" s="4"/>
      <c r="AF112" s="4"/>
      <c r="AG112" s="3"/>
    </row>
    <row x14ac:dyDescent="0.25" r="113" customHeight="1" ht="18.75">
      <c r="A113" s="8">
        <v>9101142062</v>
      </c>
      <c r="B113" s="8">
        <v>38</v>
      </c>
      <c r="C113" s="8">
        <v>0</v>
      </c>
      <c r="D113" s="8">
        <f>+C113+B113</f>
      </c>
      <c r="E113" s="9">
        <v>0.050924660045886</v>
      </c>
      <c r="F113" s="9">
        <v>2.60779210523805</v>
      </c>
      <c r="G113" s="9">
        <f>D113+E113+F113</f>
      </c>
      <c r="H113" s="3">
        <f>(E113/C113)*100</f>
      </c>
      <c r="I113" s="9">
        <f>(F113/B113)*100</f>
      </c>
      <c r="J113" s="9">
        <f>((G113-D113)/D113)*100</f>
      </c>
      <c r="K113" s="4" t="s">
        <v>245</v>
      </c>
      <c r="L113" s="9">
        <v>-38.6877818034164</v>
      </c>
      <c r="M113" s="8">
        <v>1</v>
      </c>
      <c r="N113" s="8">
        <v>5</v>
      </c>
      <c r="O113" s="8">
        <v>1</v>
      </c>
      <c r="P113" s="8">
        <v>1</v>
      </c>
      <c r="Q113" s="8">
        <v>1</v>
      </c>
      <c r="R113" s="8">
        <v>4</v>
      </c>
      <c r="S113" s="8">
        <v>4</v>
      </c>
      <c r="T113" s="8">
        <v>7</v>
      </c>
      <c r="U113" s="8">
        <v>2</v>
      </c>
      <c r="V113" s="8">
        <v>2</v>
      </c>
      <c r="W113" s="8">
        <v>3</v>
      </c>
      <c r="X113" s="8">
        <v>5</v>
      </c>
      <c r="Y113" s="9">
        <f>(B113+F113)/G113</f>
      </c>
      <c r="Z113" s="9">
        <f>+(SUM(Q113:T113)/SUM(M113:X113))</f>
      </c>
      <c r="AA113" s="9">
        <f>SUM(O113+P113+S113+T113+W113+X113)/SUM(M113:X113)</f>
      </c>
      <c r="AB113" s="9">
        <f>G113*(Y113*$AG$3+Z113*$AG$4+AA113*$AG$5)</f>
      </c>
      <c r="AC113" s="9">
        <f>AB113/SUM($AB$2:$AB$247)</f>
      </c>
      <c r="AD113" s="10">
        <f>AC113*$AG$11</f>
      </c>
      <c r="AE113" s="4"/>
      <c r="AF113" s="4"/>
      <c r="AG113" s="3"/>
    </row>
    <row x14ac:dyDescent="0.25" r="114" customHeight="1" ht="18.75">
      <c r="A114" s="8">
        <v>9101142064</v>
      </c>
      <c r="B114" s="8">
        <v>40</v>
      </c>
      <c r="C114" s="8">
        <v>0</v>
      </c>
      <c r="D114" s="8">
        <f>+C114+B114</f>
      </c>
      <c r="E114" s="9">
        <v>0.127531069295157</v>
      </c>
      <c r="F114" s="9">
        <v>1.07730487280467</v>
      </c>
      <c r="G114" s="9">
        <f>D114+E114+F114</f>
      </c>
      <c r="H114" s="3">
        <f>(E114/C114)*100</f>
      </c>
      <c r="I114" s="9">
        <f>(F114/B114)*100</f>
      </c>
      <c r="J114" s="9">
        <f>((G114-D114)/D114)*100</f>
      </c>
      <c r="K114" s="4" t="s">
        <v>246</v>
      </c>
      <c r="L114" s="5" t="s">
        <v>247</v>
      </c>
      <c r="M114" s="8">
        <v>11</v>
      </c>
      <c r="N114" s="8">
        <v>0</v>
      </c>
      <c r="O114" s="8">
        <v>0</v>
      </c>
      <c r="P114" s="8">
        <v>1</v>
      </c>
      <c r="Q114" s="8">
        <v>6</v>
      </c>
      <c r="R114" s="8">
        <v>6</v>
      </c>
      <c r="S114" s="8">
        <v>1</v>
      </c>
      <c r="T114" s="8">
        <v>1</v>
      </c>
      <c r="U114" s="8">
        <v>7</v>
      </c>
      <c r="V114" s="8">
        <v>3</v>
      </c>
      <c r="W114" s="8">
        <v>0</v>
      </c>
      <c r="X114" s="8">
        <v>0</v>
      </c>
      <c r="Y114" s="9">
        <f>(B114+F114)/G114</f>
      </c>
      <c r="Z114" s="9">
        <f>+(SUM(Q114:T114)/SUM(M114:X114))</f>
      </c>
      <c r="AA114" s="9">
        <f>SUM(O114+P114+S114+T114+W114+X114)/SUM(M114:X114)</f>
      </c>
      <c r="AB114" s="9">
        <f>G114*(Y114*$AG$3+Z114*$AG$4+AA114*$AG$5)</f>
      </c>
      <c r="AC114" s="9">
        <f>AB114/SUM($AB$2:$AB$247)</f>
      </c>
      <c r="AD114" s="10">
        <f>AC114*$AG$11</f>
      </c>
      <c r="AE114" s="4"/>
      <c r="AF114" s="4"/>
      <c r="AG114" s="3"/>
    </row>
    <row x14ac:dyDescent="0.25" r="115" customHeight="1" ht="18.75">
      <c r="A115" s="8">
        <v>9101142066</v>
      </c>
      <c r="B115" s="8">
        <v>30</v>
      </c>
      <c r="C115" s="8">
        <v>0</v>
      </c>
      <c r="D115" s="8">
        <f>+C115+B115</f>
      </c>
      <c r="E115" s="9">
        <v>0.335380991941134</v>
      </c>
      <c r="F115" s="9">
        <v>4.10167524999049</v>
      </c>
      <c r="G115" s="9">
        <f>D115+E115+F115</f>
      </c>
      <c r="H115" s="3">
        <f>(E115/C115)*100</f>
      </c>
      <c r="I115" s="9">
        <f>(F115/B115)*100</f>
      </c>
      <c r="J115" s="9">
        <f>((G115-D115)/D115)*100</f>
      </c>
      <c r="K115" s="4" t="s">
        <v>248</v>
      </c>
      <c r="L115" s="5" t="s">
        <v>249</v>
      </c>
      <c r="M115" s="8">
        <v>9</v>
      </c>
      <c r="N115" s="8">
        <v>1</v>
      </c>
      <c r="O115" s="8">
        <v>0</v>
      </c>
      <c r="P115" s="8">
        <v>0</v>
      </c>
      <c r="Q115" s="8">
        <v>4</v>
      </c>
      <c r="R115" s="8">
        <v>1</v>
      </c>
      <c r="S115" s="8">
        <v>0</v>
      </c>
      <c r="T115" s="8">
        <v>0</v>
      </c>
      <c r="U115" s="8">
        <v>7</v>
      </c>
      <c r="V115" s="8">
        <v>0</v>
      </c>
      <c r="W115" s="8">
        <v>0</v>
      </c>
      <c r="X115" s="8">
        <v>0</v>
      </c>
      <c r="Y115" s="9">
        <f>(B115+F115)/G115</f>
      </c>
      <c r="Z115" s="9">
        <f>+(SUM(Q115:T115)/SUM(M115:X115))</f>
      </c>
      <c r="AA115" s="8">
        <f>SUM(O115+P115+S115+T115+W115+X115)/SUM(M115:X115)</f>
      </c>
      <c r="AB115" s="9">
        <f>G115*(Y115*$AG$3+Z115*$AG$4+AA115*$AG$5)</f>
      </c>
      <c r="AC115" s="9">
        <f>AB115/SUM($AB$2:$AB$247)</f>
      </c>
      <c r="AD115" s="10">
        <f>AC115*$AG$11</f>
      </c>
      <c r="AE115" s="4"/>
      <c r="AF115" s="4"/>
      <c r="AG115" s="3"/>
    </row>
    <row x14ac:dyDescent="0.25" r="116" customHeight="1" ht="18.75">
      <c r="A116" s="8">
        <v>9101152002</v>
      </c>
      <c r="B116" s="8">
        <v>320</v>
      </c>
      <c r="C116" s="8">
        <v>0</v>
      </c>
      <c r="D116" s="8">
        <f>+C116+B116</f>
      </c>
      <c r="E116" s="9">
        <v>0.741272866511038</v>
      </c>
      <c r="F116" s="9">
        <v>22.0620543834085</v>
      </c>
      <c r="G116" s="9">
        <f>D116+E116+F116</f>
      </c>
      <c r="H116" s="3">
        <f>(E116/C116)*100</f>
      </c>
      <c r="I116" s="9">
        <f>(F116/B116)*100</f>
      </c>
      <c r="J116" s="9">
        <f>((G116-D116)/D116)*100</f>
      </c>
      <c r="K116" s="4" t="s">
        <v>250</v>
      </c>
      <c r="L116" s="5" t="s">
        <v>251</v>
      </c>
      <c r="M116" s="8">
        <v>68</v>
      </c>
      <c r="N116" s="8">
        <v>13</v>
      </c>
      <c r="O116" s="8">
        <v>1</v>
      </c>
      <c r="P116" s="8">
        <v>0</v>
      </c>
      <c r="Q116" s="8">
        <v>60</v>
      </c>
      <c r="R116" s="8">
        <v>61</v>
      </c>
      <c r="S116" s="8">
        <v>5</v>
      </c>
      <c r="T116" s="8">
        <v>6</v>
      </c>
      <c r="U116" s="8">
        <v>38</v>
      </c>
      <c r="V116" s="8">
        <v>28</v>
      </c>
      <c r="W116" s="8">
        <v>2</v>
      </c>
      <c r="X116" s="8">
        <v>4</v>
      </c>
      <c r="Y116" s="9">
        <f>(B116+F116)/G116</f>
      </c>
      <c r="Z116" s="9">
        <f>+(SUM(Q116:T116)/SUM(M116:X116))</f>
      </c>
      <c r="AA116" s="9">
        <f>SUM(O116+P116+S116+T116+W116+X116)/SUM(M116:X116)</f>
      </c>
      <c r="AB116" s="9">
        <f>G116*(Y116*$AG$3+Z116*$AG$4+AA116*$AG$5)</f>
      </c>
      <c r="AC116" s="9">
        <f>AB116/SUM($AB$2:$AB$247)</f>
      </c>
      <c r="AD116" s="10">
        <f>AC116*$AG$11</f>
      </c>
      <c r="AE116" s="4"/>
      <c r="AF116" s="4"/>
      <c r="AG116" s="3"/>
    </row>
    <row x14ac:dyDescent="0.25" r="117" customHeight="1" ht="18.75">
      <c r="A117" s="8">
        <v>9101152011</v>
      </c>
      <c r="B117" s="8">
        <v>115</v>
      </c>
      <c r="C117" s="8">
        <v>0</v>
      </c>
      <c r="D117" s="8">
        <f>+C117+B117</f>
      </c>
      <c r="E117" s="9">
        <v>0.475287096125765</v>
      </c>
      <c r="F117" s="9">
        <v>10.4237309597284</v>
      </c>
      <c r="G117" s="9">
        <f>D117+E117+F117</f>
      </c>
      <c r="H117" s="3">
        <f>(E117/C117)*100</f>
      </c>
      <c r="I117" s="9">
        <f>(F117/B117)*100</f>
      </c>
      <c r="J117" s="9">
        <f>((G117-D117)/D117)*100</f>
      </c>
      <c r="K117" s="4" t="s">
        <v>252</v>
      </c>
      <c r="L117" s="5" t="s">
        <v>253</v>
      </c>
      <c r="M117" s="8">
        <v>22</v>
      </c>
      <c r="N117" s="8">
        <v>2</v>
      </c>
      <c r="O117" s="8">
        <v>0</v>
      </c>
      <c r="P117" s="8">
        <v>0</v>
      </c>
      <c r="Q117" s="8">
        <v>24</v>
      </c>
      <c r="R117" s="8">
        <v>14</v>
      </c>
      <c r="S117" s="8">
        <v>0</v>
      </c>
      <c r="T117" s="8">
        <v>1</v>
      </c>
      <c r="U117" s="8">
        <v>22</v>
      </c>
      <c r="V117" s="8">
        <v>3</v>
      </c>
      <c r="W117" s="8">
        <v>0</v>
      </c>
      <c r="X117" s="8">
        <v>0</v>
      </c>
      <c r="Y117" s="9">
        <f>(B117+F117)/G117</f>
      </c>
      <c r="Z117" s="9">
        <f>+(SUM(Q117:T117)/SUM(M117:X117))</f>
      </c>
      <c r="AA117" s="9">
        <f>SUM(O117+P117+S117+T117+W117+X117)/SUM(M117:X117)</f>
      </c>
      <c r="AB117" s="9">
        <f>G117*(Y117*$AG$3+Z117*$AG$4+AA117*$AG$5)</f>
      </c>
      <c r="AC117" s="9">
        <f>AB117/SUM($AB$2:$AB$247)</f>
      </c>
      <c r="AD117" s="10">
        <f>AC117*$AG$11</f>
      </c>
      <c r="AE117" s="4"/>
      <c r="AF117" s="4"/>
      <c r="AG117" s="3"/>
    </row>
    <row x14ac:dyDescent="0.25" r="118" customHeight="1" ht="18.75">
      <c r="A118" s="8">
        <v>9101152027</v>
      </c>
      <c r="B118" s="8">
        <v>58</v>
      </c>
      <c r="C118" s="8">
        <v>0</v>
      </c>
      <c r="D118" s="8">
        <f>+C118+B118</f>
      </c>
      <c r="E118" s="9">
        <v>0.171094402633051</v>
      </c>
      <c r="F118" s="9">
        <v>1.65913577152888</v>
      </c>
      <c r="G118" s="9">
        <f>D118+E118+F118</f>
      </c>
      <c r="H118" s="3">
        <f>(E118/C118)*100</f>
      </c>
      <c r="I118" s="9">
        <f>(F118/B118)*100</f>
      </c>
      <c r="J118" s="9">
        <f>((G118-D118)/D118)*100</f>
      </c>
      <c r="K118" s="4" t="s">
        <v>254</v>
      </c>
      <c r="L118" s="5" t="s">
        <v>255</v>
      </c>
      <c r="M118" s="8">
        <v>12</v>
      </c>
      <c r="N118" s="8">
        <v>3</v>
      </c>
      <c r="O118" s="8">
        <v>1</v>
      </c>
      <c r="P118" s="8">
        <v>0</v>
      </c>
      <c r="Q118" s="8">
        <v>8</v>
      </c>
      <c r="R118" s="8">
        <v>8</v>
      </c>
      <c r="S118" s="8">
        <v>0</v>
      </c>
      <c r="T118" s="8">
        <v>1</v>
      </c>
      <c r="U118" s="8">
        <v>9</v>
      </c>
      <c r="V118" s="8">
        <v>4</v>
      </c>
      <c r="W118" s="8">
        <v>2</v>
      </c>
      <c r="X118" s="8">
        <v>0</v>
      </c>
      <c r="Y118" s="9">
        <f>(B118+F118)/G118</f>
      </c>
      <c r="Z118" s="9">
        <f>+(SUM(Q118:T118)/SUM(M118:X118))</f>
      </c>
      <c r="AA118" s="9">
        <f>SUM(O118+P118+S118+T118+W118+X118)/SUM(M118:X118)</f>
      </c>
      <c r="AB118" s="9">
        <f>G118*(Y118*$AG$3+Z118*$AG$4+AA118*$AG$5)</f>
      </c>
      <c r="AC118" s="9">
        <f>AB118/SUM($AB$2:$AB$247)</f>
      </c>
      <c r="AD118" s="10">
        <f>AC118*$AG$11</f>
      </c>
      <c r="AE118" s="4"/>
      <c r="AF118" s="4"/>
      <c r="AG118" s="3"/>
    </row>
    <row x14ac:dyDescent="0.25" r="119" customHeight="1" ht="18.75">
      <c r="A119" s="8">
        <v>9101161001</v>
      </c>
      <c r="B119" s="8">
        <v>1094</v>
      </c>
      <c r="C119" s="8">
        <v>241</v>
      </c>
      <c r="D119" s="8">
        <f>+C119+B119</f>
      </c>
      <c r="E119" s="9">
        <v>0.0532318114192752</v>
      </c>
      <c r="F119" s="9">
        <v>51.5218193425424</v>
      </c>
      <c r="G119" s="9">
        <f>D119+E119+F119</f>
      </c>
      <c r="H119" s="9">
        <f>(E119/C119)*100</f>
      </c>
      <c r="I119" s="9">
        <f>(F119/B119)*100</f>
      </c>
      <c r="J119" s="9">
        <f>((G119-D119)/D119)*100</f>
      </c>
      <c r="K119" s="4" t="s">
        <v>256</v>
      </c>
      <c r="L119" s="5" t="s">
        <v>257</v>
      </c>
      <c r="M119" s="8">
        <v>217</v>
      </c>
      <c r="N119" s="8">
        <v>145</v>
      </c>
      <c r="O119" s="8">
        <v>33</v>
      </c>
      <c r="P119" s="8">
        <v>27</v>
      </c>
      <c r="Q119" s="8">
        <v>42</v>
      </c>
      <c r="R119" s="8">
        <v>139</v>
      </c>
      <c r="S119" s="8">
        <v>49</v>
      </c>
      <c r="T119" s="8">
        <v>50</v>
      </c>
      <c r="U119" s="8">
        <v>79</v>
      </c>
      <c r="V119" s="8">
        <v>206</v>
      </c>
      <c r="W119" s="8">
        <v>115</v>
      </c>
      <c r="X119" s="8">
        <v>178</v>
      </c>
      <c r="Y119" s="9">
        <f>(B119+F119)/G119</f>
      </c>
      <c r="Z119" s="9">
        <f>+(SUM(Q119:T119)/SUM(M119:X119))</f>
      </c>
      <c r="AA119" s="9">
        <f>SUM(O119+P119+S119+T119+W119+X119)/SUM(M119:X119)</f>
      </c>
      <c r="AB119" s="9">
        <f>G119*(Y119*$AG$3+Z119*$AG$4+AA119*$AG$5)</f>
      </c>
      <c r="AC119" s="9">
        <f>AB119/SUM($AB$2:$AB$247)</f>
      </c>
      <c r="AD119" s="10">
        <f>AC119*$AG$11</f>
      </c>
      <c r="AE119" s="4"/>
      <c r="AF119" s="4"/>
      <c r="AG119" s="3"/>
    </row>
    <row x14ac:dyDescent="0.25" r="120" customHeight="1" ht="18.75">
      <c r="A120" s="8">
        <v>9101161002</v>
      </c>
      <c r="B120" s="8">
        <v>672</v>
      </c>
      <c r="C120" s="8">
        <v>5</v>
      </c>
      <c r="D120" s="8">
        <f>+C120+B120</f>
      </c>
      <c r="E120" s="9">
        <v>0.0231336504452817</v>
      </c>
      <c r="F120" s="9">
        <v>67.6594289825181</v>
      </c>
      <c r="G120" s="9">
        <f>D120+E120+F120</f>
      </c>
      <c r="H120" s="9">
        <f>(E120/C120)*100</f>
      </c>
      <c r="I120" s="9">
        <f>(F120/B120)*100</f>
      </c>
      <c r="J120" s="9">
        <f>((G120-D120)/D120)*100</f>
      </c>
      <c r="K120" s="4" t="s">
        <v>258</v>
      </c>
      <c r="L120" s="5" t="s">
        <v>259</v>
      </c>
      <c r="M120" s="8">
        <v>144</v>
      </c>
      <c r="N120" s="8">
        <v>62</v>
      </c>
      <c r="O120" s="8">
        <v>6</v>
      </c>
      <c r="P120" s="8">
        <v>9</v>
      </c>
      <c r="Q120" s="8">
        <v>59</v>
      </c>
      <c r="R120" s="8">
        <v>134</v>
      </c>
      <c r="S120" s="8">
        <v>11</v>
      </c>
      <c r="T120" s="8">
        <v>22</v>
      </c>
      <c r="U120" s="8">
        <v>52</v>
      </c>
      <c r="V120" s="8">
        <v>98</v>
      </c>
      <c r="W120" s="8">
        <v>10</v>
      </c>
      <c r="X120" s="8">
        <v>32</v>
      </c>
      <c r="Y120" s="9">
        <f>(B120+F120)/G120</f>
      </c>
      <c r="Z120" s="9">
        <f>+(SUM(Q120:T120)/SUM(M120:X120))</f>
      </c>
      <c r="AA120" s="9">
        <f>SUM(O120+P120+S120+T120+W120+X120)/SUM(M120:X120)</f>
      </c>
      <c r="AB120" s="9">
        <f>G120*(Y120*$AG$3+Z120*$AG$4+AA120*$AG$5)</f>
      </c>
      <c r="AC120" s="9">
        <f>AB120/SUM($AB$2:$AB$247)</f>
      </c>
      <c r="AD120" s="10">
        <f>AC120*$AG$11</f>
      </c>
      <c r="AE120" s="4"/>
      <c r="AF120" s="4"/>
      <c r="AG120" s="3"/>
    </row>
    <row x14ac:dyDescent="0.25" r="121" customHeight="1" ht="18.75">
      <c r="A121" s="8">
        <v>9101161003</v>
      </c>
      <c r="B121" s="8">
        <v>680</v>
      </c>
      <c r="C121" s="8">
        <v>7</v>
      </c>
      <c r="D121" s="8">
        <f>+C121+B121</f>
      </c>
      <c r="E121" s="9">
        <v>2.67182081683285</v>
      </c>
      <c r="F121" s="9">
        <v>29.5366607800888</v>
      </c>
      <c r="G121" s="9">
        <f>D121+E121+F121</f>
      </c>
      <c r="H121" s="9">
        <f>(E121/C121)*100</f>
      </c>
      <c r="I121" s="9">
        <f>(F121/B121)*100</f>
      </c>
      <c r="J121" s="9">
        <f>((G121-D121)/D121)*100</f>
      </c>
      <c r="K121" s="4" t="s">
        <v>260</v>
      </c>
      <c r="L121" s="5" t="s">
        <v>261</v>
      </c>
      <c r="M121" s="8">
        <v>139</v>
      </c>
      <c r="N121" s="8">
        <v>77</v>
      </c>
      <c r="O121" s="8">
        <v>18</v>
      </c>
      <c r="P121" s="8">
        <v>27</v>
      </c>
      <c r="Q121" s="8">
        <v>24</v>
      </c>
      <c r="R121" s="8">
        <v>108</v>
      </c>
      <c r="S121" s="8">
        <v>13</v>
      </c>
      <c r="T121" s="8">
        <v>21</v>
      </c>
      <c r="U121" s="8">
        <v>44</v>
      </c>
      <c r="V121" s="8">
        <v>103</v>
      </c>
      <c r="W121" s="8">
        <v>25</v>
      </c>
      <c r="X121" s="8">
        <v>51</v>
      </c>
      <c r="Y121" s="9">
        <f>(B121+F121)/G121</f>
      </c>
      <c r="Z121" s="9">
        <f>+(SUM(Q121:T121)/SUM(M121:X121))</f>
      </c>
      <c r="AA121" s="9">
        <f>SUM(O121+P121+S121+T121+W121+X121)/SUM(M121:X121)</f>
      </c>
      <c r="AB121" s="9">
        <f>G121*(Y121*$AG$3+Z121*$AG$4+AA121*$AG$5)</f>
      </c>
      <c r="AC121" s="9">
        <f>AB121/SUM($AB$2:$AB$247)</f>
      </c>
      <c r="AD121" s="10">
        <f>AC121*$AG$11</f>
      </c>
      <c r="AE121" s="4"/>
      <c r="AF121" s="4"/>
      <c r="AG121" s="3"/>
    </row>
    <row x14ac:dyDescent="0.25" r="122" customHeight="1" ht="18.75">
      <c r="A122" s="8">
        <v>9101161004</v>
      </c>
      <c r="B122" s="8">
        <v>814</v>
      </c>
      <c r="C122" s="8">
        <v>211</v>
      </c>
      <c r="D122" s="8">
        <f>+C122+B122</f>
      </c>
      <c r="E122" s="9">
        <v>2.35979014960506</v>
      </c>
      <c r="F122" s="9">
        <v>107.828522229581</v>
      </c>
      <c r="G122" s="9">
        <f>D122+E122+F122</f>
      </c>
      <c r="H122" s="9">
        <f>(E122/C122)*100</f>
      </c>
      <c r="I122" s="9">
        <f>(F122/B122)*100</f>
      </c>
      <c r="J122" s="9">
        <f>((G122-D122)/D122)*100</f>
      </c>
      <c r="K122" s="4" t="s">
        <v>262</v>
      </c>
      <c r="L122" s="5" t="s">
        <v>263</v>
      </c>
      <c r="M122" s="8">
        <v>136</v>
      </c>
      <c r="N122" s="8">
        <v>83</v>
      </c>
      <c r="O122" s="8">
        <v>16</v>
      </c>
      <c r="P122" s="8">
        <v>22</v>
      </c>
      <c r="Q122" s="8">
        <v>51</v>
      </c>
      <c r="R122" s="8">
        <v>153</v>
      </c>
      <c r="S122" s="8">
        <v>26</v>
      </c>
      <c r="T122" s="8">
        <v>52</v>
      </c>
      <c r="U122" s="8">
        <v>56</v>
      </c>
      <c r="V122" s="8">
        <v>181</v>
      </c>
      <c r="W122" s="8">
        <v>48</v>
      </c>
      <c r="X122" s="8">
        <v>85</v>
      </c>
      <c r="Y122" s="9">
        <f>(B122+F122)/G122</f>
      </c>
      <c r="Z122" s="9">
        <f>+(SUM(Q122:T122)/SUM(M122:X122))</f>
      </c>
      <c r="AA122" s="9">
        <f>SUM(O122+P122+S122+T122+W122+X122)/SUM(M122:X122)</f>
      </c>
      <c r="AB122" s="9">
        <f>G122*(Y122*$AG$3+Z122*$AG$4+AA122*$AG$5)</f>
      </c>
      <c r="AC122" s="9">
        <f>AB122/SUM($AB$2:$AB$247)</f>
      </c>
      <c r="AD122" s="10">
        <f>AC122*$AG$11</f>
      </c>
      <c r="AE122" s="4"/>
      <c r="AF122" s="4"/>
      <c r="AG122" s="3"/>
    </row>
    <row x14ac:dyDescent="0.25" r="123" customHeight="1" ht="18.75">
      <c r="A123" s="8">
        <v>9101171001</v>
      </c>
      <c r="B123" s="8">
        <v>922</v>
      </c>
      <c r="C123" s="8">
        <v>1</v>
      </c>
      <c r="D123" s="8">
        <f>+C123+B123</f>
      </c>
      <c r="E123" s="9">
        <v>0.0455012441467997</v>
      </c>
      <c r="F123" s="9">
        <v>17.8959313610421</v>
      </c>
      <c r="G123" s="9">
        <f>D123+E123+F123</f>
      </c>
      <c r="H123" s="9">
        <f>(E123/C123)*100</f>
      </c>
      <c r="I123" s="9">
        <f>(F123/B123)*100</f>
      </c>
      <c r="J123" s="9">
        <f>((G123-D123)/D123)*100</f>
      </c>
      <c r="K123" s="4" t="s">
        <v>264</v>
      </c>
      <c r="L123" s="5" t="s">
        <v>265</v>
      </c>
      <c r="M123" s="8">
        <v>58</v>
      </c>
      <c r="N123" s="8">
        <v>127</v>
      </c>
      <c r="O123" s="8">
        <v>52</v>
      </c>
      <c r="P123" s="8">
        <v>44</v>
      </c>
      <c r="Q123" s="8">
        <v>12</v>
      </c>
      <c r="R123" s="8">
        <v>96</v>
      </c>
      <c r="S123" s="8">
        <v>84</v>
      </c>
      <c r="T123" s="8">
        <v>77</v>
      </c>
      <c r="U123" s="8">
        <v>11</v>
      </c>
      <c r="V123" s="8">
        <v>133</v>
      </c>
      <c r="W123" s="8">
        <v>91</v>
      </c>
      <c r="X123" s="8">
        <v>98</v>
      </c>
      <c r="Y123" s="9">
        <f>(B123+F123)/G123</f>
      </c>
      <c r="Z123" s="9">
        <f>+(SUM(Q123:T123)/SUM(M123:X123))</f>
      </c>
      <c r="AA123" s="9">
        <f>SUM(O123+P123+S123+T123+W123+X123)/SUM(M123:X123)</f>
      </c>
      <c r="AB123" s="9">
        <f>G123*(Y123*$AG$3+Z123*$AG$4+AA123*$AG$5)</f>
      </c>
      <c r="AC123" s="9">
        <f>AB123/SUM($AB$2:$AB$247)</f>
      </c>
      <c r="AD123" s="10">
        <f>AC123*$AG$11</f>
      </c>
      <c r="AE123" s="4"/>
      <c r="AF123" s="4"/>
      <c r="AG123" s="3"/>
    </row>
    <row x14ac:dyDescent="0.25" r="124" customHeight="1" ht="18.75">
      <c r="A124" s="8">
        <v>9101171002</v>
      </c>
      <c r="B124" s="8">
        <v>1527</v>
      </c>
      <c r="C124" s="8">
        <v>105</v>
      </c>
      <c r="D124" s="8">
        <f>+C124+B124</f>
      </c>
      <c r="E124" s="9">
        <v>0.113889921322274</v>
      </c>
      <c r="F124" s="9">
        <v>36.9634661189385</v>
      </c>
      <c r="G124" s="9">
        <f>D124+E124+F124</f>
      </c>
      <c r="H124" s="9">
        <f>(E124/C124)*100</f>
      </c>
      <c r="I124" s="9">
        <f>(F124/B124)*100</f>
      </c>
      <c r="J124" s="9">
        <f>((G124-D124)/D124)*100</f>
      </c>
      <c r="K124" s="4" t="s">
        <v>266</v>
      </c>
      <c r="L124" s="5" t="s">
        <v>267</v>
      </c>
      <c r="M124" s="8">
        <v>92</v>
      </c>
      <c r="N124" s="8">
        <v>187</v>
      </c>
      <c r="O124" s="8">
        <v>74</v>
      </c>
      <c r="P124" s="8">
        <v>77</v>
      </c>
      <c r="Q124" s="8">
        <v>19</v>
      </c>
      <c r="R124" s="8">
        <v>113</v>
      </c>
      <c r="S124" s="8">
        <v>143</v>
      </c>
      <c r="T124" s="8">
        <v>80</v>
      </c>
      <c r="U124" s="8">
        <v>27</v>
      </c>
      <c r="V124" s="8">
        <v>242</v>
      </c>
      <c r="W124" s="8">
        <v>231</v>
      </c>
      <c r="X124" s="8">
        <v>264</v>
      </c>
      <c r="Y124" s="9">
        <f>(B124+F124)/G124</f>
      </c>
      <c r="Z124" s="9">
        <f>+(SUM(Q124:T124)/SUM(M124:X124))</f>
      </c>
      <c r="AA124" s="9">
        <f>SUM(O124+P124+S124+T124+W124+X124)/SUM(M124:X124)</f>
      </c>
      <c r="AB124" s="9">
        <f>G124*(Y124*$AG$3+Z124*$AG$4+AA124*$AG$5)</f>
      </c>
      <c r="AC124" s="9">
        <f>AB124/SUM($AB$2:$AB$247)</f>
      </c>
      <c r="AD124" s="10">
        <f>AC124*$AG$11</f>
      </c>
      <c r="AE124" s="4"/>
      <c r="AF124" s="4"/>
      <c r="AG124" s="3"/>
    </row>
    <row x14ac:dyDescent="0.25" r="125" customHeight="1" ht="18.75">
      <c r="A125" s="8">
        <v>9101171003</v>
      </c>
      <c r="B125" s="8">
        <v>781</v>
      </c>
      <c r="C125" s="8">
        <v>107</v>
      </c>
      <c r="D125" s="8">
        <f>+C125+B125</f>
      </c>
      <c r="E125" s="9">
        <v>16.9123007805889</v>
      </c>
      <c r="F125" s="9">
        <v>58.4554529715818</v>
      </c>
      <c r="G125" s="9">
        <f>D125+E125+F125</f>
      </c>
      <c r="H125" s="9">
        <f>(E125/C125)*100</f>
      </c>
      <c r="I125" s="9">
        <f>(F125/B125)*100</f>
      </c>
      <c r="J125" s="9">
        <f>((G125-D125)/D125)*100</f>
      </c>
      <c r="K125" s="4" t="s">
        <v>268</v>
      </c>
      <c r="L125" s="5" t="s">
        <v>269</v>
      </c>
      <c r="M125" s="8">
        <v>86</v>
      </c>
      <c r="N125" s="8">
        <v>73</v>
      </c>
      <c r="O125" s="8">
        <v>32</v>
      </c>
      <c r="P125" s="8">
        <v>33</v>
      </c>
      <c r="Q125" s="8">
        <v>13</v>
      </c>
      <c r="R125" s="8">
        <v>59</v>
      </c>
      <c r="S125" s="8">
        <v>69</v>
      </c>
      <c r="T125" s="8">
        <v>43</v>
      </c>
      <c r="U125" s="8">
        <v>25</v>
      </c>
      <c r="V125" s="8">
        <v>152</v>
      </c>
      <c r="W125" s="8">
        <v>85</v>
      </c>
      <c r="X125" s="8">
        <v>167</v>
      </c>
      <c r="Y125" s="9">
        <f>(B125+F125)/G125</f>
      </c>
      <c r="Z125" s="9">
        <f>+(SUM(Q125:T125)/SUM(M125:X125))</f>
      </c>
      <c r="AA125" s="9">
        <f>SUM(O125+P125+S125+T125+W125+X125)/SUM(M125:X125)</f>
      </c>
      <c r="AB125" s="9">
        <f>G125*(Y125*$AG$3+Z125*$AG$4+AA125*$AG$5)</f>
      </c>
      <c r="AC125" s="9">
        <f>AB125/SUM($AB$2:$AB$247)</f>
      </c>
      <c r="AD125" s="10">
        <f>AC125*$AG$11</f>
      </c>
      <c r="AE125" s="4"/>
      <c r="AF125" s="4"/>
      <c r="AG125" s="3"/>
    </row>
    <row x14ac:dyDescent="0.25" r="126" customHeight="1" ht="18.75">
      <c r="A126" s="8">
        <v>9101171004</v>
      </c>
      <c r="B126" s="8">
        <v>1052</v>
      </c>
      <c r="C126" s="8">
        <v>9</v>
      </c>
      <c r="D126" s="8">
        <f>+C126+B126</f>
      </c>
      <c r="E126" s="9">
        <v>0.0244465106999544</v>
      </c>
      <c r="F126" s="9">
        <v>22.4950662090866</v>
      </c>
      <c r="G126" s="9">
        <f>D126+E126+F126</f>
      </c>
      <c r="H126" s="9">
        <f>(E126/C126)*100</f>
      </c>
      <c r="I126" s="9">
        <f>(F126/B126)*100</f>
      </c>
      <c r="J126" s="9">
        <f>((G126-D126)/D126)*100</f>
      </c>
      <c r="K126" s="4" t="s">
        <v>270</v>
      </c>
      <c r="L126" s="5" t="s">
        <v>271</v>
      </c>
      <c r="M126" s="8">
        <v>76</v>
      </c>
      <c r="N126" s="8">
        <v>105</v>
      </c>
      <c r="O126" s="8">
        <v>23</v>
      </c>
      <c r="P126" s="8">
        <v>40</v>
      </c>
      <c r="Q126" s="8">
        <v>17</v>
      </c>
      <c r="R126" s="8">
        <v>142</v>
      </c>
      <c r="S126" s="8">
        <v>95</v>
      </c>
      <c r="T126" s="8">
        <v>84</v>
      </c>
      <c r="U126" s="8">
        <v>38</v>
      </c>
      <c r="V126" s="8">
        <v>187</v>
      </c>
      <c r="W126" s="8">
        <v>92</v>
      </c>
      <c r="X126" s="8">
        <v>116</v>
      </c>
      <c r="Y126" s="9">
        <f>(B126+F126)/G126</f>
      </c>
      <c r="Z126" s="9">
        <f>+(SUM(Q126:T126)/SUM(M126:X126))</f>
      </c>
      <c r="AA126" s="9">
        <f>SUM(O126+P126+S126+T126+W126+X126)/SUM(M126:X126)</f>
      </c>
      <c r="AB126" s="9">
        <f>G126*(Y126*$AG$3+Z126*$AG$4+AA126*$AG$5)</f>
      </c>
      <c r="AC126" s="9">
        <f>AB126/SUM($AB$2:$AB$247)</f>
      </c>
      <c r="AD126" s="10">
        <f>AC126*$AG$11</f>
      </c>
      <c r="AE126" s="4"/>
      <c r="AF126" s="4"/>
      <c r="AG126" s="3"/>
    </row>
    <row x14ac:dyDescent="0.25" r="127" customHeight="1" ht="18.75">
      <c r="A127" s="8">
        <v>9101181001</v>
      </c>
      <c r="B127" s="8">
        <v>1147</v>
      </c>
      <c r="C127" s="8">
        <v>329</v>
      </c>
      <c r="D127" s="8">
        <f>+C127+B127</f>
      </c>
      <c r="E127" s="9">
        <v>189.83503469748</v>
      </c>
      <c r="F127" s="9">
        <v>231.42253924872</v>
      </c>
      <c r="G127" s="9">
        <f>D127+E127+F127</f>
      </c>
      <c r="H127" s="9">
        <f>(E127/C127)*100</f>
      </c>
      <c r="I127" s="9">
        <f>(F127/B127)*100</f>
      </c>
      <c r="J127" s="9">
        <f>((G127-D127)/D127)*100</f>
      </c>
      <c r="K127" s="4" t="s">
        <v>272</v>
      </c>
      <c r="L127" s="5" t="s">
        <v>273</v>
      </c>
      <c r="M127" s="8">
        <v>19</v>
      </c>
      <c r="N127" s="8">
        <v>55</v>
      </c>
      <c r="O127" s="8">
        <v>94</v>
      </c>
      <c r="P127" s="8">
        <v>50</v>
      </c>
      <c r="Q127" s="8">
        <v>8</v>
      </c>
      <c r="R127" s="8">
        <v>57</v>
      </c>
      <c r="S127" s="8">
        <v>542</v>
      </c>
      <c r="T127" s="8">
        <v>123</v>
      </c>
      <c r="U127" s="8">
        <v>9</v>
      </c>
      <c r="V127" s="8">
        <v>56</v>
      </c>
      <c r="W127" s="8">
        <v>279</v>
      </c>
      <c r="X127" s="8">
        <v>80</v>
      </c>
      <c r="Y127" s="9">
        <f>(B127+F127)/G127</f>
      </c>
      <c r="Z127" s="9">
        <f>+(SUM(Q127:T127)/SUM(M127:X127))</f>
      </c>
      <c r="AA127" s="9">
        <f>SUM(O127+P127+S127+T127+W127+X127)/SUM(M127:X127)</f>
      </c>
      <c r="AB127" s="9">
        <f>G127*(Y127*$AG$3+Z127*$AG$4+AA127*$AG$5)</f>
      </c>
      <c r="AC127" s="9">
        <f>AB127/SUM($AB$2:$AB$247)</f>
      </c>
      <c r="AD127" s="10">
        <f>AC127*$AG$11</f>
      </c>
      <c r="AE127" s="4"/>
      <c r="AF127" s="4"/>
      <c r="AG127" s="3"/>
    </row>
    <row x14ac:dyDescent="0.25" r="128" customHeight="1" ht="18.75">
      <c r="A128" s="8">
        <v>9101181002</v>
      </c>
      <c r="B128" s="8">
        <v>1024</v>
      </c>
      <c r="C128" s="8">
        <v>8</v>
      </c>
      <c r="D128" s="8">
        <f>+C128+B128</f>
      </c>
      <c r="E128" s="9">
        <v>0.0340202068936897</v>
      </c>
      <c r="F128" s="9">
        <v>28.0423671436972</v>
      </c>
      <c r="G128" s="9">
        <f>D128+E128+F128</f>
      </c>
      <c r="H128" s="9">
        <f>(E128/C128)*100</f>
      </c>
      <c r="I128" s="9">
        <f>(F128/B128)*100</f>
      </c>
      <c r="J128" s="9">
        <f>((G128-D128)/D128)*100</f>
      </c>
      <c r="K128" s="4" t="s">
        <v>274</v>
      </c>
      <c r="L128" s="9">
        <v>-38.7377609502872</v>
      </c>
      <c r="M128" s="8">
        <v>127</v>
      </c>
      <c r="N128" s="8">
        <v>148</v>
      </c>
      <c r="O128" s="8">
        <v>69</v>
      </c>
      <c r="P128" s="8">
        <v>77</v>
      </c>
      <c r="Q128" s="8">
        <v>15</v>
      </c>
      <c r="R128" s="8">
        <v>76</v>
      </c>
      <c r="S128" s="8">
        <v>47</v>
      </c>
      <c r="T128" s="8">
        <v>59</v>
      </c>
      <c r="U128" s="8">
        <v>21</v>
      </c>
      <c r="V128" s="8">
        <v>118</v>
      </c>
      <c r="W128" s="8">
        <v>79</v>
      </c>
      <c r="X128" s="8">
        <v>128</v>
      </c>
      <c r="Y128" s="9">
        <f>(B128+F128)/G128</f>
      </c>
      <c r="Z128" s="9">
        <f>+(SUM(Q128:T128)/SUM(M128:X128))</f>
      </c>
      <c r="AA128" s="9">
        <f>SUM(O128+P128+S128+T128+W128+X128)/SUM(M128:X128)</f>
      </c>
      <c r="AB128" s="9">
        <f>G128*(Y128*$AG$3+Z128*$AG$4+AA128*$AG$5)</f>
      </c>
      <c r="AC128" s="9">
        <f>AB128/SUM($AB$2:$AB$247)</f>
      </c>
      <c r="AD128" s="10">
        <f>AC128*$AG$11</f>
      </c>
      <c r="AE128" s="4"/>
      <c r="AF128" s="4"/>
      <c r="AG128" s="3"/>
    </row>
    <row x14ac:dyDescent="0.25" r="129" customHeight="1" ht="18.75">
      <c r="A129" s="8">
        <v>9101181003</v>
      </c>
      <c r="B129" s="8">
        <v>980</v>
      </c>
      <c r="C129" s="8">
        <v>5</v>
      </c>
      <c r="D129" s="8">
        <f>+C129+B129</f>
      </c>
      <c r="E129" s="9">
        <v>0.260877576532614</v>
      </c>
      <c r="F129" s="9">
        <v>36.8156202911244</v>
      </c>
      <c r="G129" s="9">
        <f>D129+E129+F129</f>
      </c>
      <c r="H129" s="9">
        <f>(E129/C129)*100</f>
      </c>
      <c r="I129" s="9">
        <f>(F129/B129)*100</f>
      </c>
      <c r="J129" s="9">
        <f>((G129-D129)/D129)*100</f>
      </c>
      <c r="K129" s="4" t="s">
        <v>275</v>
      </c>
      <c r="L129" s="9">
        <v>-38.7419456588606</v>
      </c>
      <c r="M129" s="8">
        <v>79</v>
      </c>
      <c r="N129" s="8">
        <v>154</v>
      </c>
      <c r="O129" s="8">
        <v>94</v>
      </c>
      <c r="P129" s="8">
        <v>76</v>
      </c>
      <c r="Q129" s="8">
        <v>7</v>
      </c>
      <c r="R129" s="8">
        <v>47</v>
      </c>
      <c r="S129" s="8">
        <v>82</v>
      </c>
      <c r="T129" s="8">
        <v>62</v>
      </c>
      <c r="U129" s="8">
        <v>14</v>
      </c>
      <c r="V129" s="8">
        <v>89</v>
      </c>
      <c r="W129" s="8">
        <v>118</v>
      </c>
      <c r="X129" s="8">
        <v>109</v>
      </c>
      <c r="Y129" s="9">
        <f>(B129+F129)/G129</f>
      </c>
      <c r="Z129" s="9">
        <f>+(SUM(Q129:T129)/SUM(M129:X129))</f>
      </c>
      <c r="AA129" s="9">
        <f>SUM(O129+P129+S129+T129+W129+X129)/SUM(M129:X129)</f>
      </c>
      <c r="AB129" s="9">
        <f>G129*(Y129*$AG$3+Z129*$AG$4+AA129*$AG$5)</f>
      </c>
      <c r="AC129" s="9">
        <f>AB129/SUM($AB$2:$AB$247)</f>
      </c>
      <c r="AD129" s="10">
        <f>AC129*$AG$11</f>
      </c>
      <c r="AE129" s="4"/>
      <c r="AF129" s="4"/>
      <c r="AG129" s="3"/>
    </row>
    <row x14ac:dyDescent="0.25" r="130" customHeight="1" ht="18.75">
      <c r="A130" s="8">
        <v>9101181004</v>
      </c>
      <c r="B130" s="8">
        <v>1613</v>
      </c>
      <c r="C130" s="8">
        <v>196</v>
      </c>
      <c r="D130" s="8">
        <f>+C130+B130</f>
      </c>
      <c r="E130" s="9">
        <v>134.865444271762</v>
      </c>
      <c r="F130" s="9">
        <v>140.430016139489</v>
      </c>
      <c r="G130" s="9">
        <f>D130+E130+F130</f>
      </c>
      <c r="H130" s="9">
        <f>(E130/C130)*100</f>
      </c>
      <c r="I130" s="9">
        <f>(F130/B130)*100</f>
      </c>
      <c r="J130" s="9">
        <f>((G130-D130)/D130)*100</f>
      </c>
      <c r="K130" s="4" t="s">
        <v>276</v>
      </c>
      <c r="L130" s="9">
        <v>-38.7435052847452</v>
      </c>
      <c r="M130" s="8">
        <v>134</v>
      </c>
      <c r="N130" s="8">
        <v>210</v>
      </c>
      <c r="O130" s="8">
        <v>118</v>
      </c>
      <c r="P130" s="8">
        <v>127</v>
      </c>
      <c r="Q130" s="8">
        <v>22</v>
      </c>
      <c r="R130" s="8">
        <v>90</v>
      </c>
      <c r="S130" s="8">
        <v>254</v>
      </c>
      <c r="T130" s="8">
        <v>114</v>
      </c>
      <c r="U130" s="8">
        <v>38</v>
      </c>
      <c r="V130" s="8">
        <v>168</v>
      </c>
      <c r="W130" s="8">
        <v>251</v>
      </c>
      <c r="X130" s="8">
        <v>156</v>
      </c>
      <c r="Y130" s="9">
        <f>(B130+F130)/G130</f>
      </c>
      <c r="Z130" s="9">
        <f>+(SUM(Q130:T130)/SUM(M130:X130))</f>
      </c>
      <c r="AA130" s="9">
        <f>SUM(O130+P130+S130+T130+W130+X130)/SUM(M130:X130)</f>
      </c>
      <c r="AB130" s="9">
        <f>G130*(Y130*$AG$3+Z130*$AG$4+AA130*$AG$5)</f>
      </c>
      <c r="AC130" s="9">
        <f>AB130/SUM($AB$2:$AB$247)</f>
      </c>
      <c r="AD130" s="10">
        <f>AC130*$AG$11</f>
      </c>
      <c r="AE130" s="4"/>
      <c r="AF130" s="4"/>
      <c r="AG130" s="3"/>
    </row>
    <row x14ac:dyDescent="0.25" r="131" customHeight="1" ht="18.75">
      <c r="A131" s="8">
        <v>9101181005</v>
      </c>
      <c r="B131" s="8">
        <v>700</v>
      </c>
      <c r="C131" s="8">
        <v>8</v>
      </c>
      <c r="D131" s="8">
        <f>+C131+B131</f>
      </c>
      <c r="E131" s="9">
        <v>0.101767569133792</v>
      </c>
      <c r="F131" s="9">
        <v>14.7826179063667</v>
      </c>
      <c r="G131" s="9">
        <f>D131+E131+F131</f>
      </c>
      <c r="H131" s="9">
        <f>(E131/C131)*100</f>
      </c>
      <c r="I131" s="9">
        <f>(F131/B131)*100</f>
      </c>
      <c r="J131" s="9">
        <f>((G131-D131)/D131)*100</f>
      </c>
      <c r="K131" s="4" t="s">
        <v>277</v>
      </c>
      <c r="L131" s="5" t="s">
        <v>278</v>
      </c>
      <c r="M131" s="8">
        <v>25</v>
      </c>
      <c r="N131" s="8">
        <v>83</v>
      </c>
      <c r="O131" s="8">
        <v>69</v>
      </c>
      <c r="P131" s="8">
        <v>54</v>
      </c>
      <c r="Q131" s="8">
        <v>5</v>
      </c>
      <c r="R131" s="8">
        <v>36</v>
      </c>
      <c r="S131" s="8">
        <v>101</v>
      </c>
      <c r="T131" s="8">
        <v>40</v>
      </c>
      <c r="U131" s="8">
        <v>9</v>
      </c>
      <c r="V131" s="8">
        <v>67</v>
      </c>
      <c r="W131" s="8">
        <v>118</v>
      </c>
      <c r="X131" s="8">
        <v>64</v>
      </c>
      <c r="Y131" s="9">
        <f>(B131+F131)/G131</f>
      </c>
      <c r="Z131" s="9">
        <f>+(SUM(Q131:T131)/SUM(M131:X131))</f>
      </c>
      <c r="AA131" s="9">
        <f>SUM(O131+P131+S131+T131+W131+X131)/SUM(M131:X131)</f>
      </c>
      <c r="AB131" s="9">
        <f>G131*(Y131*$AG$3+Z131*$AG$4+AA131*$AG$5)</f>
      </c>
      <c r="AC131" s="9">
        <f>AB131/SUM($AB$2:$AB$247)</f>
      </c>
      <c r="AD131" s="10">
        <f>AC131*$AG$11</f>
      </c>
      <c r="AE131" s="4"/>
      <c r="AF131" s="4"/>
      <c r="AG131" s="3"/>
    </row>
    <row x14ac:dyDescent="0.25" r="132" customHeight="1" ht="18.75">
      <c r="A132" s="8">
        <v>9101181006</v>
      </c>
      <c r="B132" s="8">
        <v>978</v>
      </c>
      <c r="C132" s="8">
        <v>2</v>
      </c>
      <c r="D132" s="8">
        <f>+C132+B132</f>
      </c>
      <c r="E132" s="9">
        <v>86.4520206100018</v>
      </c>
      <c r="F132" s="9">
        <v>33.970489139124</v>
      </c>
      <c r="G132" s="9">
        <f>D132+E132+F132</f>
      </c>
      <c r="H132" s="9">
        <f>(E132/C132)*100</f>
      </c>
      <c r="I132" s="9">
        <f>(F132/B132)*100</f>
      </c>
      <c r="J132" s="9">
        <f>((G132-D132)/D132)*100</f>
      </c>
      <c r="K132" s="4" t="s">
        <v>279</v>
      </c>
      <c r="L132" s="5" t="s">
        <v>280</v>
      </c>
      <c r="M132" s="8">
        <v>27</v>
      </c>
      <c r="N132" s="8">
        <v>88</v>
      </c>
      <c r="O132" s="8">
        <v>131</v>
      </c>
      <c r="P132" s="8">
        <v>77</v>
      </c>
      <c r="Q132" s="8">
        <v>4</v>
      </c>
      <c r="R132" s="8">
        <v>43</v>
      </c>
      <c r="S132" s="8">
        <v>211</v>
      </c>
      <c r="T132" s="8">
        <v>64</v>
      </c>
      <c r="U132" s="8">
        <v>10</v>
      </c>
      <c r="V132" s="8">
        <v>51</v>
      </c>
      <c r="W132" s="8">
        <v>150</v>
      </c>
      <c r="X132" s="8">
        <v>65</v>
      </c>
      <c r="Y132" s="9">
        <f>(B132+F132)/G132</f>
      </c>
      <c r="Z132" s="9">
        <f>+(SUM(Q132:T132)/SUM(M132:X132))</f>
      </c>
      <c r="AA132" s="9">
        <f>SUM(O132+P132+S132+T132+W132+X132)/SUM(M132:X132)</f>
      </c>
      <c r="AB132" s="9">
        <f>G132*(Y132*$AG$3+Z132*$AG$4+AA132*$AG$5)</f>
      </c>
      <c r="AC132" s="9">
        <f>AB132/SUM($AB$2:$AB$247)</f>
      </c>
      <c r="AD132" s="10">
        <f>AC132*$AG$11</f>
      </c>
      <c r="AE132" s="4"/>
      <c r="AF132" s="4"/>
      <c r="AG132" s="3"/>
    </row>
    <row x14ac:dyDescent="0.25" r="133" customHeight="1" ht="18.75">
      <c r="A133" s="8">
        <v>9101191001</v>
      </c>
      <c r="B133" s="8">
        <v>1120</v>
      </c>
      <c r="C133" s="8">
        <v>1</v>
      </c>
      <c r="D133" s="8">
        <f>+C133+B133</f>
      </c>
      <c r="E133" s="9">
        <v>0.224597572441298</v>
      </c>
      <c r="F133" s="9">
        <v>121.418697740306</v>
      </c>
      <c r="G133" s="9">
        <f>D133+E133+F133</f>
      </c>
      <c r="H133" s="9">
        <f>(E133/C133)*100</f>
      </c>
      <c r="I133" s="9">
        <f>(F133/B133)*100</f>
      </c>
      <c r="J133" s="9">
        <f>((G133-D133)/D133)*100</f>
      </c>
      <c r="K133" s="4" t="s">
        <v>281</v>
      </c>
      <c r="L133" s="5" t="s">
        <v>282</v>
      </c>
      <c r="M133" s="8">
        <v>93</v>
      </c>
      <c r="N133" s="8">
        <v>43</v>
      </c>
      <c r="O133" s="8">
        <v>5</v>
      </c>
      <c r="P133" s="8">
        <v>14</v>
      </c>
      <c r="Q133" s="8">
        <v>137</v>
      </c>
      <c r="R133" s="8">
        <v>319</v>
      </c>
      <c r="S133" s="8">
        <v>24</v>
      </c>
      <c r="T133" s="8">
        <v>63</v>
      </c>
      <c r="U133" s="8">
        <v>103</v>
      </c>
      <c r="V133" s="8">
        <v>175</v>
      </c>
      <c r="W133" s="8">
        <v>26</v>
      </c>
      <c r="X133" s="8">
        <v>27</v>
      </c>
      <c r="Y133" s="9">
        <f>(B133+F133)/G133</f>
      </c>
      <c r="Z133" s="9">
        <f>+(SUM(Q133:T133)/SUM(M133:X133))</f>
      </c>
      <c r="AA133" s="9">
        <f>SUM(O133+P133+S133+T133+W133+X133)/SUM(M133:X133)</f>
      </c>
      <c r="AB133" s="9">
        <f>G133*(Y133*$AG$3+Z133*$AG$4+AA133*$AG$5)</f>
      </c>
      <c r="AC133" s="9">
        <f>AB133/SUM($AB$2:$AB$247)</f>
      </c>
      <c r="AD133" s="10">
        <f>AC133*$AG$11</f>
      </c>
      <c r="AE133" s="4"/>
      <c r="AF133" s="4"/>
      <c r="AG133" s="3"/>
    </row>
    <row x14ac:dyDescent="0.25" r="134" customHeight="1" ht="18.75">
      <c r="A134" s="8">
        <v>9101191002</v>
      </c>
      <c r="B134" s="8">
        <v>902</v>
      </c>
      <c r="C134" s="8">
        <v>80</v>
      </c>
      <c r="D134" s="8">
        <f>+C134+B134</f>
      </c>
      <c r="E134" s="9">
        <v>0.0300745730281886</v>
      </c>
      <c r="F134" s="9">
        <v>28.1560154917019</v>
      </c>
      <c r="G134" s="9">
        <f>D134+E134+F134</f>
      </c>
      <c r="H134" s="9">
        <f>(E134/C134)*100</f>
      </c>
      <c r="I134" s="9">
        <f>(F134/B134)*100</f>
      </c>
      <c r="J134" s="9">
        <f>((G134-D134)/D134)*100</f>
      </c>
      <c r="K134" s="4" t="s">
        <v>283</v>
      </c>
      <c r="L134" s="9">
        <v>-38.7275016853926</v>
      </c>
      <c r="M134" s="8">
        <v>120</v>
      </c>
      <c r="N134" s="8">
        <v>127</v>
      </c>
      <c r="O134" s="8">
        <v>42</v>
      </c>
      <c r="P134" s="8">
        <v>39</v>
      </c>
      <c r="Q134" s="8">
        <v>16</v>
      </c>
      <c r="R134" s="8">
        <v>105</v>
      </c>
      <c r="S134" s="8">
        <v>50</v>
      </c>
      <c r="T134" s="8">
        <v>61</v>
      </c>
      <c r="U134" s="8">
        <v>24</v>
      </c>
      <c r="V134" s="8">
        <v>129</v>
      </c>
      <c r="W134" s="8">
        <v>69</v>
      </c>
      <c r="X134" s="8">
        <v>115</v>
      </c>
      <c r="Y134" s="9">
        <f>(B134+F134)/G134</f>
      </c>
      <c r="Z134" s="9">
        <f>+(SUM(Q134:T134)/SUM(M134:X134))</f>
      </c>
      <c r="AA134" s="9">
        <f>SUM(O134+P134+S134+T134+W134+X134)/SUM(M134:X134)</f>
      </c>
      <c r="AB134" s="9">
        <f>G134*(Y134*$AG$3+Z134*$AG$4+AA134*$AG$5)</f>
      </c>
      <c r="AC134" s="9">
        <f>AB134/SUM($AB$2:$AB$247)</f>
      </c>
      <c r="AD134" s="10">
        <f>AC134*$AG$11</f>
      </c>
      <c r="AE134" s="4"/>
      <c r="AF134" s="4"/>
      <c r="AG134" s="3"/>
    </row>
    <row x14ac:dyDescent="0.25" r="135" customHeight="1" ht="18.75">
      <c r="A135" s="8">
        <v>9101191003</v>
      </c>
      <c r="B135" s="8">
        <v>1477</v>
      </c>
      <c r="C135" s="8">
        <v>650</v>
      </c>
      <c r="D135" s="8">
        <f>+C135+B135</f>
      </c>
      <c r="E135" s="9">
        <v>195.599145602427</v>
      </c>
      <c r="F135" s="9">
        <v>77.9430307893319</v>
      </c>
      <c r="G135" s="9">
        <f>D135+E135+F135</f>
      </c>
      <c r="H135" s="9">
        <f>(E135/C135)*100</f>
      </c>
      <c r="I135" s="9">
        <f>(F135/B135)*100</f>
      </c>
      <c r="J135" s="9">
        <f>((G135-D135)/D135)*100</f>
      </c>
      <c r="K135" s="4" t="s">
        <v>284</v>
      </c>
      <c r="L135" s="5" t="s">
        <v>285</v>
      </c>
      <c r="M135" s="8">
        <v>68</v>
      </c>
      <c r="N135" s="8">
        <v>83</v>
      </c>
      <c r="O135" s="8">
        <v>42</v>
      </c>
      <c r="P135" s="8">
        <v>34</v>
      </c>
      <c r="Q135" s="8">
        <v>49</v>
      </c>
      <c r="R135" s="8">
        <v>317</v>
      </c>
      <c r="S135" s="8">
        <v>222</v>
      </c>
      <c r="T135" s="8">
        <v>214</v>
      </c>
      <c r="U135" s="8">
        <v>51</v>
      </c>
      <c r="V135" s="8">
        <v>267</v>
      </c>
      <c r="W135" s="8">
        <v>233</v>
      </c>
      <c r="X135" s="8">
        <v>296</v>
      </c>
      <c r="Y135" s="9">
        <f>(B135+F135)/G135</f>
      </c>
      <c r="Z135" s="9">
        <f>+(SUM(Q135:T135)/SUM(M135:X135))</f>
      </c>
      <c r="AA135" s="9">
        <f>SUM(O135+P135+S135+T135+W135+X135)/SUM(M135:X135)</f>
      </c>
      <c r="AB135" s="9">
        <f>G135*(Y135*$AG$3+Z135*$AG$4+AA135*$AG$5)</f>
      </c>
      <c r="AC135" s="9">
        <f>AB135/SUM($AB$2:$AB$247)</f>
      </c>
      <c r="AD135" s="10">
        <f>AC135*$AG$11</f>
      </c>
      <c r="AE135" s="4"/>
      <c r="AF135" s="4"/>
      <c r="AG135" s="3"/>
    </row>
    <row x14ac:dyDescent="0.25" r="136" customHeight="1" ht="18.75">
      <c r="A136" s="8">
        <v>9101191004</v>
      </c>
      <c r="B136" s="8">
        <v>1191</v>
      </c>
      <c r="C136" s="8">
        <v>400</v>
      </c>
      <c r="D136" s="8">
        <f>+C136+B136</f>
      </c>
      <c r="E136" s="9">
        <v>0.668743062732948</v>
      </c>
      <c r="F136" s="9">
        <v>151.08379158069</v>
      </c>
      <c r="G136" s="9">
        <f>D136+E136+F136</f>
      </c>
      <c r="H136" s="9">
        <f>(E136/C136)*100</f>
      </c>
      <c r="I136" s="9">
        <f>(F136/B136)*100</f>
      </c>
      <c r="J136" s="9">
        <f>((G136-D136)/D136)*100</f>
      </c>
      <c r="K136" s="4" t="s">
        <v>286</v>
      </c>
      <c r="L136" s="9">
        <v>-38.7210888253483</v>
      </c>
      <c r="M136" s="8">
        <v>254</v>
      </c>
      <c r="N136" s="8">
        <v>63</v>
      </c>
      <c r="O136" s="8">
        <v>7</v>
      </c>
      <c r="P136" s="8">
        <v>11</v>
      </c>
      <c r="Q136" s="8">
        <v>176</v>
      </c>
      <c r="R136" s="8">
        <v>366</v>
      </c>
      <c r="S136" s="8">
        <v>25</v>
      </c>
      <c r="T136" s="8">
        <v>71</v>
      </c>
      <c r="U136" s="8">
        <v>149</v>
      </c>
      <c r="V136" s="8">
        <v>244</v>
      </c>
      <c r="W136" s="8">
        <v>47</v>
      </c>
      <c r="X136" s="8">
        <v>121</v>
      </c>
      <c r="Y136" s="9">
        <f>(B136+F136)/G136</f>
      </c>
      <c r="Z136" s="9">
        <f>+(SUM(Q136:T136)/SUM(M136:X136))</f>
      </c>
      <c r="AA136" s="9">
        <f>SUM(O136+P136+S136+T136+W136+X136)/SUM(M136:X136)</f>
      </c>
      <c r="AB136" s="9">
        <f>G136*(Y136*$AG$3+Z136*$AG$4+AA136*$AG$5)</f>
      </c>
      <c r="AC136" s="9">
        <f>AB136/SUM($AB$2:$AB$247)</f>
      </c>
      <c r="AD136" s="10">
        <f>AC136*$AG$11</f>
      </c>
      <c r="AE136" s="4"/>
      <c r="AF136" s="4"/>
      <c r="AG136" s="3"/>
    </row>
    <row x14ac:dyDescent="0.25" r="137" customHeight="1" ht="18.75">
      <c r="A137" s="8">
        <v>9101191005</v>
      </c>
      <c r="B137" s="8">
        <v>1602</v>
      </c>
      <c r="C137" s="8">
        <v>6</v>
      </c>
      <c r="D137" s="8">
        <f>+C137+B137</f>
      </c>
      <c r="E137" s="9">
        <v>0.180733370927947</v>
      </c>
      <c r="F137" s="9">
        <v>49.9302197843643</v>
      </c>
      <c r="G137" s="9">
        <f>D137+E137+F137</f>
      </c>
      <c r="H137" s="9">
        <f>(E137/C137)*100</f>
      </c>
      <c r="I137" s="9">
        <f>(F137/B137)*100</f>
      </c>
      <c r="J137" s="9">
        <f>((G137-D137)/D137)*100</f>
      </c>
      <c r="K137" s="4" t="s">
        <v>287</v>
      </c>
      <c r="L137" s="5" t="s">
        <v>288</v>
      </c>
      <c r="M137" s="8">
        <v>204</v>
      </c>
      <c r="N137" s="8">
        <v>106</v>
      </c>
      <c r="O137" s="8">
        <v>11</v>
      </c>
      <c r="P137" s="8">
        <v>39</v>
      </c>
      <c r="Q137" s="8">
        <v>84</v>
      </c>
      <c r="R137" s="8">
        <v>317</v>
      </c>
      <c r="S137" s="8">
        <v>71</v>
      </c>
      <c r="T137" s="8">
        <v>103</v>
      </c>
      <c r="U137" s="8">
        <v>95</v>
      </c>
      <c r="V137" s="8">
        <v>287</v>
      </c>
      <c r="W137" s="8">
        <v>65</v>
      </c>
      <c r="X137" s="8">
        <v>148</v>
      </c>
      <c r="Y137" s="9">
        <f>(B137+F137)/G137</f>
      </c>
      <c r="Z137" s="9">
        <f>+(SUM(Q137:T137)/SUM(M137:X137))</f>
      </c>
      <c r="AA137" s="9">
        <f>SUM(O137+P137+S137+T137+W137+X137)/SUM(M137:X137)</f>
      </c>
      <c r="AB137" s="9">
        <f>G137*(Y137*$AG$3+Z137*$AG$4+AA137*$AG$5)</f>
      </c>
      <c r="AC137" s="9">
        <f>AB137/SUM($AB$2:$AB$247)</f>
      </c>
      <c r="AD137" s="10">
        <f>AC137*$AG$11</f>
      </c>
      <c r="AE137" s="4"/>
      <c r="AF137" s="4"/>
      <c r="AG137" s="3"/>
    </row>
    <row x14ac:dyDescent="0.25" r="138" customHeight="1" ht="18.75">
      <c r="A138" s="8">
        <v>9101191006</v>
      </c>
      <c r="B138" s="8">
        <v>702</v>
      </c>
      <c r="C138" s="8">
        <v>62</v>
      </c>
      <c r="D138" s="8">
        <f>+C138+B138</f>
      </c>
      <c r="E138" s="9">
        <v>91.6658493416386</v>
      </c>
      <c r="F138" s="9">
        <v>301.097286068998</v>
      </c>
      <c r="G138" s="9">
        <f>D138+E138+F138</f>
      </c>
      <c r="H138" s="9">
        <f>(E138/C138)*100</f>
      </c>
      <c r="I138" s="9">
        <f>(F138/B138)*100</f>
      </c>
      <c r="J138" s="9">
        <f>((G138-D138)/D138)*100</f>
      </c>
      <c r="K138" s="4" t="s">
        <v>289</v>
      </c>
      <c r="L138" s="5" t="s">
        <v>290</v>
      </c>
      <c r="M138" s="8">
        <v>8</v>
      </c>
      <c r="N138" s="8">
        <v>17</v>
      </c>
      <c r="O138" s="8">
        <v>41</v>
      </c>
      <c r="P138" s="8">
        <v>8</v>
      </c>
      <c r="Q138" s="8">
        <v>12</v>
      </c>
      <c r="R138" s="8">
        <v>46</v>
      </c>
      <c r="S138" s="8">
        <v>272</v>
      </c>
      <c r="T138" s="8">
        <v>63</v>
      </c>
      <c r="U138" s="8">
        <v>7</v>
      </c>
      <c r="V138" s="8">
        <v>39</v>
      </c>
      <c r="W138" s="8">
        <v>117</v>
      </c>
      <c r="X138" s="8">
        <v>45</v>
      </c>
      <c r="Y138" s="9">
        <f>(B138+F138)/G138</f>
      </c>
      <c r="Z138" s="9">
        <f>+(SUM(Q138:T138)/SUM(M138:X138))</f>
      </c>
      <c r="AA138" s="9">
        <f>SUM(O138+P138+S138+T138+W138+X138)/SUM(M138:X138)</f>
      </c>
      <c r="AB138" s="9">
        <f>G138*(Y138*$AG$3+Z138*$AG$4+AA138*$AG$5)</f>
      </c>
      <c r="AC138" s="9">
        <f>AB138/SUM($AB$2:$AB$247)</f>
      </c>
      <c r="AD138" s="10">
        <f>AC138*$AG$11</f>
      </c>
      <c r="AE138" s="4"/>
      <c r="AF138" s="4"/>
      <c r="AG138" s="3"/>
    </row>
    <row x14ac:dyDescent="0.25" r="139" customHeight="1" ht="18.75">
      <c r="A139" s="8">
        <v>9108112012</v>
      </c>
      <c r="B139" s="8">
        <v>48</v>
      </c>
      <c r="C139" s="8">
        <v>0</v>
      </c>
      <c r="D139" s="8">
        <f>+C139+B139</f>
      </c>
      <c r="E139" s="9">
        <v>0.520668509018692</v>
      </c>
      <c r="F139" s="9">
        <v>2.08321123342637</v>
      </c>
      <c r="G139" s="9">
        <f>D139+E139+F139</f>
      </c>
      <c r="H139" s="3">
        <f>(E139/C139)*100</f>
      </c>
      <c r="I139" s="9">
        <f>(F139/B139)*100</f>
      </c>
      <c r="J139" s="9">
        <f>((G139-D139)/D139)*100</f>
      </c>
      <c r="K139" s="4" t="s">
        <v>291</v>
      </c>
      <c r="L139" s="5" t="s">
        <v>292</v>
      </c>
      <c r="M139" s="8">
        <v>3</v>
      </c>
      <c r="N139" s="8">
        <v>2</v>
      </c>
      <c r="O139" s="8">
        <v>1</v>
      </c>
      <c r="P139" s="8">
        <v>2</v>
      </c>
      <c r="Q139" s="8">
        <v>7</v>
      </c>
      <c r="R139" s="8">
        <v>6</v>
      </c>
      <c r="S139" s="8">
        <v>0</v>
      </c>
      <c r="T139" s="8">
        <v>0</v>
      </c>
      <c r="U139" s="8">
        <v>6</v>
      </c>
      <c r="V139" s="8">
        <v>5</v>
      </c>
      <c r="W139" s="8">
        <v>3</v>
      </c>
      <c r="X139" s="8">
        <v>1</v>
      </c>
      <c r="Y139" s="9">
        <f>(B139+F139)/G139</f>
      </c>
      <c r="Z139" s="9">
        <f>+(SUM(Q139:T139)/SUM(M139:X139))</f>
      </c>
      <c r="AA139" s="9">
        <f>SUM(O139+P139+S139+T139+W139+X139)/SUM(M139:X139)</f>
      </c>
      <c r="AB139" s="9">
        <f>G139*(Y139*$AG$3+Z139*$AG$4+AA139*$AG$5)</f>
      </c>
      <c r="AC139" s="9">
        <f>AB139/SUM($AB$2:$AB$247)</f>
      </c>
      <c r="AD139" s="10">
        <f>AC139*$AG$11</f>
      </c>
      <c r="AE139" s="4"/>
      <c r="AF139" s="4"/>
      <c r="AG139" s="3"/>
    </row>
    <row x14ac:dyDescent="0.25" r="140" customHeight="1" ht="18.75">
      <c r="A140" s="8">
        <v>9108112040</v>
      </c>
      <c r="B140" s="8">
        <v>21</v>
      </c>
      <c r="C140" s="8">
        <v>0</v>
      </c>
      <c r="D140" s="8">
        <f>+C140+B140</f>
      </c>
      <c r="E140" s="9">
        <v>0.400615083188545</v>
      </c>
      <c r="F140" s="9">
        <v>2.01112634447509</v>
      </c>
      <c r="G140" s="9">
        <f>D140+E140+F140</f>
      </c>
      <c r="H140" s="3">
        <f>(E140/C140)*100</f>
      </c>
      <c r="I140" s="9">
        <f>(F140/B140)*100</f>
      </c>
      <c r="J140" s="9">
        <f>((G140-D140)/D140)*100</f>
      </c>
      <c r="K140" s="4" t="s">
        <v>293</v>
      </c>
      <c r="L140" s="9">
        <v>-38.6333806956744</v>
      </c>
      <c r="M140" s="8">
        <v>4</v>
      </c>
      <c r="N140" s="8">
        <v>1</v>
      </c>
      <c r="O140" s="8">
        <v>1</v>
      </c>
      <c r="P140" s="8">
        <v>0</v>
      </c>
      <c r="Q140" s="8">
        <v>1</v>
      </c>
      <c r="R140" s="8">
        <v>2</v>
      </c>
      <c r="S140" s="8">
        <v>0</v>
      </c>
      <c r="T140" s="8">
        <v>1</v>
      </c>
      <c r="U140" s="8">
        <v>1</v>
      </c>
      <c r="V140" s="8">
        <v>2</v>
      </c>
      <c r="W140" s="8">
        <v>2</v>
      </c>
      <c r="X140" s="8">
        <v>1</v>
      </c>
      <c r="Y140" s="9">
        <f>(B140+F140)/G140</f>
      </c>
      <c r="Z140" s="9">
        <f>+(SUM(Q140:T140)/SUM(M140:X140))</f>
      </c>
      <c r="AA140" s="9">
        <f>SUM(O140+P140+S140+T140+W140+X140)/SUM(M140:X140)</f>
      </c>
      <c r="AB140" s="9">
        <f>G140*(Y140*$AG$3+Z140*$AG$4+AA140*$AG$5)</f>
      </c>
      <c r="AC140" s="9">
        <f>AB140/SUM($AB$2:$AB$247)</f>
      </c>
      <c r="AD140" s="10">
        <f>AC140*$AG$11</f>
      </c>
      <c r="AE140" s="4"/>
      <c r="AF140" s="4"/>
      <c r="AG140" s="3"/>
    </row>
    <row x14ac:dyDescent="0.25" r="141" customHeight="1" ht="18.75">
      <c r="A141" s="8">
        <v>9108122012</v>
      </c>
      <c r="B141" s="8">
        <v>104</v>
      </c>
      <c r="C141" s="8">
        <v>0</v>
      </c>
      <c r="D141" s="8">
        <f>+C141+B141</f>
      </c>
      <c r="E141" s="9">
        <v>0.466953814006</v>
      </c>
      <c r="F141" s="9">
        <v>1.8668249131899</v>
      </c>
      <c r="G141" s="9">
        <f>D141+E141+F141</f>
      </c>
      <c r="H141" s="3">
        <f>(E141/C141)*100</f>
      </c>
      <c r="I141" s="9">
        <f>(F141/B141)*100</f>
      </c>
      <c r="J141" s="9">
        <f>((G141-D141)/D141)*100</f>
      </c>
      <c r="K141" s="4" t="s">
        <v>294</v>
      </c>
      <c r="L141" s="5" t="s">
        <v>295</v>
      </c>
      <c r="M141" s="8">
        <v>11</v>
      </c>
      <c r="N141" s="8">
        <v>7</v>
      </c>
      <c r="O141" s="8">
        <v>2</v>
      </c>
      <c r="P141" s="8">
        <v>1</v>
      </c>
      <c r="Q141" s="8">
        <v>10</v>
      </c>
      <c r="R141" s="8">
        <v>11</v>
      </c>
      <c r="S141" s="8">
        <v>15</v>
      </c>
      <c r="T141" s="8">
        <v>2</v>
      </c>
      <c r="U141" s="8">
        <v>3</v>
      </c>
      <c r="V141" s="8">
        <v>8</v>
      </c>
      <c r="W141" s="8">
        <v>9</v>
      </c>
      <c r="X141" s="8">
        <v>7</v>
      </c>
      <c r="Y141" s="9">
        <f>(B141+F141)/G141</f>
      </c>
      <c r="Z141" s="9">
        <f>+(SUM(Q141:T141)/SUM(M141:X141))</f>
      </c>
      <c r="AA141" s="9">
        <f>SUM(O141+P141+S141+T141+W141+X141)/SUM(M141:X141)</f>
      </c>
      <c r="AB141" s="9">
        <f>G141*(Y141*$AG$3+Z141*$AG$4+AA141*$AG$5)</f>
      </c>
      <c r="AC141" s="9">
        <f>AB141/SUM($AB$2:$AB$247)</f>
      </c>
      <c r="AD141" s="10">
        <f>AC141*$AG$11</f>
      </c>
      <c r="AE141" s="4"/>
      <c r="AF141" s="4"/>
      <c r="AG141" s="3"/>
    </row>
    <row x14ac:dyDescent="0.25" r="142" customHeight="1" ht="18.75">
      <c r="A142" s="8">
        <v>9108122042</v>
      </c>
      <c r="B142" s="8">
        <v>65</v>
      </c>
      <c r="C142" s="8">
        <v>0</v>
      </c>
      <c r="D142" s="8">
        <f>+C142+B142</f>
      </c>
      <c r="E142" s="9">
        <v>1.96466016295165</v>
      </c>
      <c r="F142" s="9">
        <v>7.79512512810385</v>
      </c>
      <c r="G142" s="9">
        <f>D142+E142+F142</f>
      </c>
      <c r="H142" s="3">
        <f>(E142/C142)*100</f>
      </c>
      <c r="I142" s="9">
        <f>(F142/B142)*100</f>
      </c>
      <c r="J142" s="9">
        <f>((G142-D142)/D142)*100</f>
      </c>
      <c r="K142" s="4" t="s">
        <v>296</v>
      </c>
      <c r="L142" s="5" t="s">
        <v>297</v>
      </c>
      <c r="M142" s="8">
        <v>12</v>
      </c>
      <c r="N142" s="8">
        <v>6</v>
      </c>
      <c r="O142" s="8">
        <v>0</v>
      </c>
      <c r="P142" s="8">
        <v>1</v>
      </c>
      <c r="Q142" s="8">
        <v>2</v>
      </c>
      <c r="R142" s="8">
        <v>10</v>
      </c>
      <c r="S142" s="8">
        <v>2</v>
      </c>
      <c r="T142" s="8">
        <v>2</v>
      </c>
      <c r="U142" s="8">
        <v>5</v>
      </c>
      <c r="V142" s="8">
        <v>3</v>
      </c>
      <c r="W142" s="8">
        <v>1</v>
      </c>
      <c r="X142" s="8">
        <v>5</v>
      </c>
      <c r="Y142" s="9">
        <f>(B142+F142)/G142</f>
      </c>
      <c r="Z142" s="9">
        <f>+(SUM(Q142:T142)/SUM(M142:X142))</f>
      </c>
      <c r="AA142" s="9">
        <f>SUM(O142+P142+S142+T142+W142+X142)/SUM(M142:X142)</f>
      </c>
      <c r="AB142" s="9">
        <f>G142*(Y142*$AG$3+Z142*$AG$4+AA142*$AG$5)</f>
      </c>
      <c r="AC142" s="9">
        <f>AB142/SUM($AB$2:$AB$247)</f>
      </c>
      <c r="AD142" s="10">
        <f>AC142*$AG$11</f>
      </c>
      <c r="AE142" s="4"/>
      <c r="AF142" s="4"/>
      <c r="AG142" s="3"/>
    </row>
    <row x14ac:dyDescent="0.25" r="143" customHeight="1" ht="18.75">
      <c r="A143" s="8">
        <v>9111092003</v>
      </c>
      <c r="B143" s="8">
        <v>14</v>
      </c>
      <c r="C143" s="8">
        <v>0</v>
      </c>
      <c r="D143" s="8">
        <f>+C143+B143</f>
      </c>
      <c r="E143" s="9">
        <v>0.0656737742400539</v>
      </c>
      <c r="F143" s="9">
        <v>0.516723015646336</v>
      </c>
      <c r="G143" s="9">
        <f>D143+E143+F143</f>
      </c>
      <c r="H143" s="3">
        <f>(E143/C143)*100</f>
      </c>
      <c r="I143" s="9">
        <f>(F143/B143)*100</f>
      </c>
      <c r="J143" s="9">
        <f>((G143-D143)/D143)*100</f>
      </c>
      <c r="K143" s="4" t="s">
        <v>298</v>
      </c>
      <c r="L143" s="5" t="s">
        <v>299</v>
      </c>
      <c r="M143" s="8">
        <v>3</v>
      </c>
      <c r="N143" s="8">
        <v>0</v>
      </c>
      <c r="O143" s="8">
        <v>0</v>
      </c>
      <c r="P143" s="8">
        <v>0</v>
      </c>
      <c r="Q143" s="8">
        <v>4</v>
      </c>
      <c r="R143" s="8">
        <v>1</v>
      </c>
      <c r="S143" s="8">
        <v>0</v>
      </c>
      <c r="T143" s="8">
        <v>0</v>
      </c>
      <c r="U143" s="8">
        <v>3</v>
      </c>
      <c r="V143" s="8">
        <v>1</v>
      </c>
      <c r="W143" s="8">
        <v>0</v>
      </c>
      <c r="X143" s="8">
        <v>0</v>
      </c>
      <c r="Y143" s="9">
        <f>(B143+F143)/G143</f>
      </c>
      <c r="Z143" s="9">
        <f>+(SUM(Q143:T143)/SUM(M143:X143))</f>
      </c>
      <c r="AA143" s="8">
        <f>SUM(O143+P143+S143+T143+W143+X143)/SUM(M143:X143)</f>
      </c>
      <c r="AB143" s="9">
        <f>G143*(Y143*$AG$3+Z143*$AG$4+AA143*$AG$5)</f>
      </c>
      <c r="AC143" s="9">
        <f>AB143/SUM($AB$2:$AB$247)</f>
      </c>
      <c r="AD143" s="10">
        <f>AC143*$AG$11</f>
      </c>
      <c r="AE143" s="4"/>
      <c r="AF143" s="4"/>
      <c r="AG143" s="3"/>
    </row>
    <row x14ac:dyDescent="0.25" r="144" customHeight="1" ht="18.75">
      <c r="A144" s="8">
        <v>9111092025</v>
      </c>
      <c r="B144" s="8">
        <v>208</v>
      </c>
      <c r="C144" s="8">
        <v>0</v>
      </c>
      <c r="D144" s="8">
        <f>+C144+B144</f>
      </c>
      <c r="E144" s="9">
        <v>0.308380603006841</v>
      </c>
      <c r="F144" s="9">
        <v>2.38641932972864</v>
      </c>
      <c r="G144" s="9">
        <f>D144+E144+F144</f>
      </c>
      <c r="H144" s="3">
        <f>(E144/C144)*100</f>
      </c>
      <c r="I144" s="9">
        <f>(F144/B144)*100</f>
      </c>
      <c r="J144" s="9">
        <f>((G144-D144)/D144)*100</f>
      </c>
      <c r="K144" s="4" t="s">
        <v>300</v>
      </c>
      <c r="L144" s="5" t="s">
        <v>301</v>
      </c>
      <c r="M144" s="8">
        <v>41</v>
      </c>
      <c r="N144" s="8">
        <v>11</v>
      </c>
      <c r="O144" s="8">
        <v>1</v>
      </c>
      <c r="P144" s="8">
        <v>5</v>
      </c>
      <c r="Q144" s="8">
        <v>25</v>
      </c>
      <c r="R144" s="8">
        <v>48</v>
      </c>
      <c r="S144" s="8">
        <v>3</v>
      </c>
      <c r="T144" s="8">
        <v>3</v>
      </c>
      <c r="U144" s="8">
        <v>22</v>
      </c>
      <c r="V144" s="8">
        <v>23</v>
      </c>
      <c r="W144" s="8">
        <v>4</v>
      </c>
      <c r="X144" s="8">
        <v>4</v>
      </c>
      <c r="Y144" s="9">
        <f>(B144+F144)/G144</f>
      </c>
      <c r="Z144" s="9">
        <f>+(SUM(Q144:T144)/SUM(M144:X144))</f>
      </c>
      <c r="AA144" s="9">
        <f>SUM(O144+P144+S144+T144+W144+X144)/SUM(M144:X144)</f>
      </c>
      <c r="AB144" s="9">
        <f>G144*(Y144*$AG$3+Z144*$AG$4+AA144*$AG$5)</f>
      </c>
      <c r="AC144" s="9">
        <f>AB144/SUM($AB$2:$AB$247)</f>
      </c>
      <c r="AD144" s="10">
        <f>AC144*$AG$11</f>
      </c>
      <c r="AE144" s="4"/>
      <c r="AF144" s="4"/>
      <c r="AG144" s="3"/>
    </row>
    <row x14ac:dyDescent="0.25" r="145" customHeight="1" ht="18.75">
      <c r="A145" s="8">
        <v>9111092037</v>
      </c>
      <c r="B145" s="8">
        <v>21</v>
      </c>
      <c r="C145" s="8">
        <v>0</v>
      </c>
      <c r="D145" s="8">
        <f>+C145+B145</f>
      </c>
      <c r="E145" s="9">
        <v>0.256830138941382</v>
      </c>
      <c r="F145" s="9">
        <v>1.79431217120309</v>
      </c>
      <c r="G145" s="9">
        <f>D145+E145+F145</f>
      </c>
      <c r="H145" s="3">
        <f>(E145/C145)*100</f>
      </c>
      <c r="I145" s="9">
        <f>(F145/B145)*100</f>
      </c>
      <c r="J145" s="9">
        <f>((G145-D145)/D145)*100</f>
      </c>
      <c r="K145" s="4" t="s">
        <v>302</v>
      </c>
      <c r="L145" s="5" t="s">
        <v>303</v>
      </c>
      <c r="M145" s="8">
        <v>4</v>
      </c>
      <c r="N145" s="8">
        <v>0</v>
      </c>
      <c r="O145" s="8">
        <v>0</v>
      </c>
      <c r="P145" s="8">
        <v>0</v>
      </c>
      <c r="Q145" s="8">
        <v>7</v>
      </c>
      <c r="R145" s="8">
        <v>3</v>
      </c>
      <c r="S145" s="8">
        <v>0</v>
      </c>
      <c r="T145" s="8">
        <v>0</v>
      </c>
      <c r="U145" s="8">
        <v>4</v>
      </c>
      <c r="V145" s="8">
        <v>0</v>
      </c>
      <c r="W145" s="8">
        <v>0</v>
      </c>
      <c r="X145" s="8">
        <v>0</v>
      </c>
      <c r="Y145" s="9">
        <f>(B145+F145)/G145</f>
      </c>
      <c r="Z145" s="9">
        <f>+(SUM(Q145:T145)/SUM(M145:X145))</f>
      </c>
      <c r="AA145" s="8">
        <f>SUM(O145+P145+S145+T145+W145+X145)/SUM(M145:X145)</f>
      </c>
      <c r="AB145" s="9">
        <f>G145*(Y145*$AG$3+Z145*$AG$4+AA145*$AG$5)</f>
      </c>
      <c r="AC145" s="9">
        <f>AB145/SUM($AB$2:$AB$247)</f>
      </c>
      <c r="AD145" s="10">
        <f>AC145*$AG$11</f>
      </c>
      <c r="AE145" s="4"/>
      <c r="AF145" s="4"/>
      <c r="AG145" s="3"/>
    </row>
    <row x14ac:dyDescent="0.25" r="146" customHeight="1" ht="18.75">
      <c r="A146" s="8">
        <v>9111092065</v>
      </c>
      <c r="B146" s="8">
        <v>360</v>
      </c>
      <c r="C146" s="8">
        <v>0</v>
      </c>
      <c r="D146" s="8">
        <f>+C146+B146</f>
      </c>
      <c r="E146" s="9">
        <v>1.44552633837015</v>
      </c>
      <c r="F146" s="9">
        <v>13.5203196253539</v>
      </c>
      <c r="G146" s="9">
        <f>D146+E146+F146</f>
      </c>
      <c r="H146" s="3">
        <f>(E146/C146)*100</f>
      </c>
      <c r="I146" s="9">
        <f>(F146/B146)*100</f>
      </c>
      <c r="J146" s="9">
        <f>((G146-D146)/D146)*100</f>
      </c>
      <c r="K146" s="4" t="s">
        <v>304</v>
      </c>
      <c r="L146" s="5" t="s">
        <v>305</v>
      </c>
      <c r="M146" s="8">
        <v>99</v>
      </c>
      <c r="N146" s="8">
        <v>13</v>
      </c>
      <c r="O146" s="8">
        <v>0</v>
      </c>
      <c r="P146" s="8">
        <v>2</v>
      </c>
      <c r="Q146" s="8">
        <v>50</v>
      </c>
      <c r="R146" s="8">
        <v>40</v>
      </c>
      <c r="S146" s="8">
        <v>2</v>
      </c>
      <c r="T146" s="8">
        <v>5</v>
      </c>
      <c r="U146" s="8">
        <v>48</v>
      </c>
      <c r="V146" s="8">
        <v>36</v>
      </c>
      <c r="W146" s="8">
        <v>0</v>
      </c>
      <c r="X146" s="8">
        <v>4</v>
      </c>
      <c r="Y146" s="9">
        <f>(B146+F146)/G146</f>
      </c>
      <c r="Z146" s="9">
        <f>+(SUM(Q146:T146)/SUM(M146:X146))</f>
      </c>
      <c r="AA146" s="9">
        <f>SUM(O146+P146+S146+T146+W146+X146)/SUM(M146:X146)</f>
      </c>
      <c r="AB146" s="9">
        <f>G146*(Y146*$AG$3+Z146*$AG$4+AA146*$AG$5)</f>
      </c>
      <c r="AC146" s="9">
        <f>AB146/SUM($AB$2:$AB$247)</f>
      </c>
      <c r="AD146" s="10">
        <f>AC146*$AG$11</f>
      </c>
      <c r="AE146" s="4"/>
      <c r="AF146" s="4"/>
      <c r="AG146" s="3"/>
    </row>
    <row x14ac:dyDescent="0.25" r="147" customHeight="1" ht="18.75">
      <c r="A147" s="8">
        <v>9111092070</v>
      </c>
      <c r="B147" s="8">
        <v>63</v>
      </c>
      <c r="C147" s="8">
        <v>0</v>
      </c>
      <c r="D147" s="8">
        <f>+C147+B147</f>
      </c>
      <c r="E147" s="9">
        <v>0.212783692849691</v>
      </c>
      <c r="F147" s="9">
        <v>1.02342886079894</v>
      </c>
      <c r="G147" s="9">
        <f>D147+E147+F147</f>
      </c>
      <c r="H147" s="3">
        <f>(E147/C147)*100</f>
      </c>
      <c r="I147" s="9">
        <f>(F147/B147)*100</f>
      </c>
      <c r="J147" s="9">
        <f>((G147-D147)/D147)*100</f>
      </c>
      <c r="K147" s="4" t="s">
        <v>306</v>
      </c>
      <c r="L147" s="5" t="s">
        <v>307</v>
      </c>
      <c r="M147" s="8">
        <v>14</v>
      </c>
      <c r="N147" s="8">
        <v>3</v>
      </c>
      <c r="O147" s="8">
        <v>1</v>
      </c>
      <c r="P147" s="8">
        <v>0</v>
      </c>
      <c r="Q147" s="8">
        <v>8</v>
      </c>
      <c r="R147" s="8">
        <v>9</v>
      </c>
      <c r="S147" s="8">
        <v>0</v>
      </c>
      <c r="T147" s="8">
        <v>0</v>
      </c>
      <c r="U147" s="8">
        <v>13</v>
      </c>
      <c r="V147" s="8">
        <v>4</v>
      </c>
      <c r="W147" s="8">
        <v>0</v>
      </c>
      <c r="X147" s="8">
        <v>1</v>
      </c>
      <c r="Y147" s="9">
        <f>(B147+F147)/G147</f>
      </c>
      <c r="Z147" s="9">
        <f>+(SUM(Q147:T147)/SUM(M147:X147))</f>
      </c>
      <c r="AA147" s="9">
        <f>SUM(O147+P147+S147+T147+W147+X147)/SUM(M147:X147)</f>
      </c>
      <c r="AB147" s="9">
        <f>G147*(Y147*$AG$3+Z147*$AG$4+AA147*$AG$5)</f>
      </c>
      <c r="AC147" s="9">
        <f>AB147/SUM($AB$2:$AB$247)</f>
      </c>
      <c r="AD147" s="10">
        <f>AC147*$AG$11</f>
      </c>
      <c r="AE147" s="4"/>
      <c r="AF147" s="4"/>
      <c r="AG147" s="3"/>
    </row>
    <row x14ac:dyDescent="0.25" r="148" customHeight="1" ht="18.75">
      <c r="A148" s="8">
        <v>9112012010</v>
      </c>
      <c r="B148" s="8">
        <v>172</v>
      </c>
      <c r="C148" s="8">
        <v>0</v>
      </c>
      <c r="D148" s="8">
        <f>+C148+B148</f>
      </c>
      <c r="E148" s="9">
        <v>0.338852092663606</v>
      </c>
      <c r="F148" s="9">
        <v>4.32140623431863</v>
      </c>
      <c r="G148" s="9">
        <f>D148+E148+F148</f>
      </c>
      <c r="H148" s="3">
        <f>(E148/C148)*100</f>
      </c>
      <c r="I148" s="9">
        <f>(F148/B148)*100</f>
      </c>
      <c r="J148" s="9">
        <f>((G148-D148)/D148)*100</f>
      </c>
      <c r="K148" s="4" t="s">
        <v>308</v>
      </c>
      <c r="L148" s="5" t="s">
        <v>309</v>
      </c>
      <c r="M148" s="8">
        <v>58</v>
      </c>
      <c r="N148" s="8">
        <v>8</v>
      </c>
      <c r="O148" s="8">
        <v>1</v>
      </c>
      <c r="P148" s="8">
        <v>1</v>
      </c>
      <c r="Q148" s="8">
        <v>26</v>
      </c>
      <c r="R148" s="8">
        <v>22</v>
      </c>
      <c r="S148" s="8">
        <v>1</v>
      </c>
      <c r="T148" s="8">
        <v>1</v>
      </c>
      <c r="U148" s="8">
        <v>26</v>
      </c>
      <c r="V148" s="8">
        <v>11</v>
      </c>
      <c r="W148" s="8">
        <v>0</v>
      </c>
      <c r="X148" s="8">
        <v>0</v>
      </c>
      <c r="Y148" s="9">
        <f>(B148+F148)/G148</f>
      </c>
      <c r="Z148" s="9">
        <f>+(SUM(Q148:T148)/SUM(M148:X148))</f>
      </c>
      <c r="AA148" s="9">
        <f>SUM(O148+P148+S148+T148+W148+X148)/SUM(M148:X148)</f>
      </c>
      <c r="AB148" s="9">
        <f>G148*(Y148*$AG$3+Z148*$AG$4+AA148*$AG$5)</f>
      </c>
      <c r="AC148" s="9">
        <f>AB148/SUM($AB$2:$AB$247)</f>
      </c>
      <c r="AD148" s="10">
        <f>AC148*$AG$11</f>
      </c>
      <c r="AE148" s="4"/>
      <c r="AF148" s="4"/>
      <c r="AG148" s="3"/>
    </row>
    <row x14ac:dyDescent="0.25" r="149" customHeight="1" ht="18.75">
      <c r="A149" s="8">
        <v>9112012017</v>
      </c>
      <c r="B149" s="8">
        <v>46</v>
      </c>
      <c r="C149" s="8">
        <v>0</v>
      </c>
      <c r="D149" s="8">
        <f>+C149+B149</f>
      </c>
      <c r="E149" s="9">
        <v>0.0762117038979526</v>
      </c>
      <c r="F149" s="9">
        <v>0.558780399745707</v>
      </c>
      <c r="G149" s="9">
        <f>D149+E149+F149</f>
      </c>
      <c r="H149" s="3">
        <f>(E149/C149)*100</f>
      </c>
      <c r="I149" s="9">
        <f>(F149/B149)*100</f>
      </c>
      <c r="J149" s="9">
        <f>((G149-D149)/D149)*100</f>
      </c>
      <c r="K149" s="4" t="s">
        <v>310</v>
      </c>
      <c r="L149" s="5" t="s">
        <v>311</v>
      </c>
      <c r="M149" s="8">
        <v>8</v>
      </c>
      <c r="N149" s="8">
        <v>2</v>
      </c>
      <c r="O149" s="8">
        <v>1</v>
      </c>
      <c r="P149" s="8">
        <v>2</v>
      </c>
      <c r="Q149" s="8">
        <v>11</v>
      </c>
      <c r="R149" s="8">
        <v>3</v>
      </c>
      <c r="S149" s="8">
        <v>0</v>
      </c>
      <c r="T149" s="8">
        <v>2</v>
      </c>
      <c r="U149" s="8">
        <v>8</v>
      </c>
      <c r="V149" s="8">
        <v>1</v>
      </c>
      <c r="W149" s="8">
        <v>0</v>
      </c>
      <c r="X149" s="8">
        <v>0</v>
      </c>
      <c r="Y149" s="9">
        <f>(B149+F149)/G149</f>
      </c>
      <c r="Z149" s="9">
        <f>+(SUM(Q149:T149)/SUM(M149:X149))</f>
      </c>
      <c r="AA149" s="9">
        <f>SUM(O149+P149+S149+T149+W149+X149)/SUM(M149:X149)</f>
      </c>
      <c r="AB149" s="9">
        <f>G149*(Y149*$AG$3+Z149*$AG$4+AA149*$AG$5)</f>
      </c>
      <c r="AC149" s="9">
        <f>AB149/SUM($AB$2:$AB$247)</f>
      </c>
      <c r="AD149" s="10">
        <f>AC149*$AG$11</f>
      </c>
      <c r="AE149" s="4"/>
      <c r="AF149" s="4"/>
      <c r="AG149" s="3"/>
    </row>
    <row x14ac:dyDescent="0.25" r="150" customHeight="1" ht="18.75">
      <c r="A150" s="8">
        <v>9112012037</v>
      </c>
      <c r="B150" s="8">
        <v>81</v>
      </c>
      <c r="C150" s="8">
        <v>0</v>
      </c>
      <c r="D150" s="8">
        <f>+C150+B150</f>
      </c>
      <c r="E150" s="9">
        <v>0.32301695906733</v>
      </c>
      <c r="F150" s="9">
        <v>3.31392711322329</v>
      </c>
      <c r="G150" s="9">
        <f>D150+E150+F150</f>
      </c>
      <c r="H150" s="3">
        <f>(E150/C150)*100</f>
      </c>
      <c r="I150" s="9">
        <f>(F150/B150)*100</f>
      </c>
      <c r="J150" s="9">
        <f>((G150-D150)/D150)*100</f>
      </c>
      <c r="K150" s="4" t="s">
        <v>312</v>
      </c>
      <c r="L150" s="5" t="s">
        <v>313</v>
      </c>
      <c r="M150" s="8">
        <v>29</v>
      </c>
      <c r="N150" s="8">
        <v>4</v>
      </c>
      <c r="O150" s="8">
        <v>0</v>
      </c>
      <c r="P150" s="8">
        <v>1</v>
      </c>
      <c r="Q150" s="8">
        <v>11</v>
      </c>
      <c r="R150" s="8">
        <v>5</v>
      </c>
      <c r="S150" s="8">
        <v>2</v>
      </c>
      <c r="T150" s="8">
        <v>0</v>
      </c>
      <c r="U150" s="8">
        <v>15</v>
      </c>
      <c r="V150" s="8">
        <v>2</v>
      </c>
      <c r="W150" s="8">
        <v>1</v>
      </c>
      <c r="X150" s="8">
        <v>0</v>
      </c>
      <c r="Y150" s="9">
        <f>(B150+F150)/G150</f>
      </c>
      <c r="Z150" s="9">
        <f>+(SUM(Q150:T150)/SUM(M150:X150))</f>
      </c>
      <c r="AA150" s="9">
        <f>SUM(O150+P150+S150+T150+W150+X150)/SUM(M150:X150)</f>
      </c>
      <c r="AB150" s="9">
        <f>G150*(Y150*$AG$3+Z150*$AG$4+AA150*$AG$5)</f>
      </c>
      <c r="AC150" s="9">
        <f>AB150/SUM($AB$2:$AB$247)</f>
      </c>
      <c r="AD150" s="10">
        <f>AC150*$AG$11</f>
      </c>
      <c r="AE150" s="4"/>
      <c r="AF150" s="4"/>
      <c r="AG150" s="3"/>
    </row>
    <row x14ac:dyDescent="0.25" r="151" customHeight="1" ht="18.75">
      <c r="A151" s="8">
        <v>9112012041</v>
      </c>
      <c r="B151" s="8">
        <v>33</v>
      </c>
      <c r="C151" s="8">
        <v>0</v>
      </c>
      <c r="D151" s="8">
        <f>+C151+B151</f>
      </c>
      <c r="E151" s="9">
        <v>0.117477705726865</v>
      </c>
      <c r="F151" s="9">
        <v>0.804237821768695</v>
      </c>
      <c r="G151" s="9">
        <f>D151+E151+F151</f>
      </c>
      <c r="H151" s="3">
        <f>(E151/C151)*100</f>
      </c>
      <c r="I151" s="9">
        <f>(F151/B151)*100</f>
      </c>
      <c r="J151" s="9">
        <f>((G151-D151)/D151)*100</f>
      </c>
      <c r="K151" s="4" t="s">
        <v>314</v>
      </c>
      <c r="L151" s="5" t="s">
        <v>315</v>
      </c>
      <c r="M151" s="8">
        <v>6</v>
      </c>
      <c r="N151" s="8">
        <v>1</v>
      </c>
      <c r="O151" s="8">
        <v>0</v>
      </c>
      <c r="P151" s="8">
        <v>0</v>
      </c>
      <c r="Q151" s="8">
        <v>4</v>
      </c>
      <c r="R151" s="8">
        <v>6</v>
      </c>
      <c r="S151" s="8">
        <v>0</v>
      </c>
      <c r="T151" s="8">
        <v>0</v>
      </c>
      <c r="U151" s="8">
        <v>5</v>
      </c>
      <c r="V151" s="8">
        <v>0</v>
      </c>
      <c r="W151" s="8">
        <v>1</v>
      </c>
      <c r="X151" s="8">
        <v>0</v>
      </c>
      <c r="Y151" s="9">
        <f>(B151+F151)/G151</f>
      </c>
      <c r="Z151" s="9">
        <f>+(SUM(Q151:T151)/SUM(M151:X151))</f>
      </c>
      <c r="AA151" s="9">
        <f>SUM(O151+P151+S151+T151+W151+X151)/SUM(M151:X151)</f>
      </c>
      <c r="AB151" s="9">
        <f>G151*(Y151*$AG$3+Z151*$AG$4+AA151*$AG$5)</f>
      </c>
      <c r="AC151" s="9">
        <f>AB151/SUM($AB$2:$AB$247)</f>
      </c>
      <c r="AD151" s="10">
        <f>AC151*$AG$11</f>
      </c>
      <c r="AE151" s="4"/>
      <c r="AF151" s="4"/>
      <c r="AG151" s="3"/>
    </row>
    <row x14ac:dyDescent="0.25" r="152" customHeight="1" ht="18.75">
      <c r="A152" s="8">
        <v>9112012050</v>
      </c>
      <c r="B152" s="8">
        <v>46</v>
      </c>
      <c r="C152" s="8">
        <v>0</v>
      </c>
      <c r="D152" s="8">
        <f>+C152+B152</f>
      </c>
      <c r="E152" s="9">
        <v>0.0801893933857821</v>
      </c>
      <c r="F152" s="9">
        <v>1.50532540393059</v>
      </c>
      <c r="G152" s="9">
        <f>D152+E152+F152</f>
      </c>
      <c r="H152" s="3">
        <f>(E152/C152)*100</f>
      </c>
      <c r="I152" s="9">
        <f>(F152/B152)*100</f>
      </c>
      <c r="J152" s="9">
        <f>((G152-D152)/D152)*100</f>
      </c>
      <c r="K152" s="4" t="s">
        <v>316</v>
      </c>
      <c r="L152" s="9">
        <v>-38.7912039312916</v>
      </c>
      <c r="M152" s="8">
        <v>11</v>
      </c>
      <c r="N152" s="8">
        <v>0</v>
      </c>
      <c r="O152" s="8">
        <v>0</v>
      </c>
      <c r="P152" s="8">
        <v>1</v>
      </c>
      <c r="Q152" s="8">
        <v>12</v>
      </c>
      <c r="R152" s="8">
        <v>6</v>
      </c>
      <c r="S152" s="8">
        <v>0</v>
      </c>
      <c r="T152" s="8">
        <v>0</v>
      </c>
      <c r="U152" s="8">
        <v>4</v>
      </c>
      <c r="V152" s="8">
        <v>3</v>
      </c>
      <c r="W152" s="8">
        <v>0</v>
      </c>
      <c r="X152" s="8">
        <v>0</v>
      </c>
      <c r="Y152" s="9">
        <f>(B152+F152)/G152</f>
      </c>
      <c r="Z152" s="9">
        <f>+(SUM(Q152:T152)/SUM(M152:X152))</f>
      </c>
      <c r="AA152" s="9">
        <f>SUM(O152+P152+S152+T152+W152+X152)/SUM(M152:X152)</f>
      </c>
      <c r="AB152" s="9">
        <f>G152*(Y152*$AG$3+Z152*$AG$4+AA152*$AG$5)</f>
      </c>
      <c r="AC152" s="9">
        <f>AB152/SUM($AB$2:$AB$247)</f>
      </c>
      <c r="AD152" s="10">
        <f>AC152*$AG$11</f>
      </c>
      <c r="AE152" s="4"/>
      <c r="AF152" s="4"/>
      <c r="AG152" s="3"/>
    </row>
    <row x14ac:dyDescent="0.25" r="153" customHeight="1" ht="18.75">
      <c r="A153" s="8">
        <v>9112012058</v>
      </c>
      <c r="B153" s="8">
        <v>127</v>
      </c>
      <c r="C153" s="8">
        <v>0</v>
      </c>
      <c r="D153" s="8">
        <f>+C153+B153</f>
      </c>
      <c r="E153" s="9">
        <v>0.388533838298616</v>
      </c>
      <c r="F153" s="9">
        <v>3.56844751685429</v>
      </c>
      <c r="G153" s="9">
        <f>D153+E153+F153</f>
      </c>
      <c r="H153" s="3">
        <f>(E153/C153)*100</f>
      </c>
      <c r="I153" s="9">
        <f>(F153/B153)*100</f>
      </c>
      <c r="J153" s="9">
        <f>((G153-D153)/D153)*100</f>
      </c>
      <c r="K153" s="4" t="s">
        <v>317</v>
      </c>
      <c r="L153" s="5" t="s">
        <v>318</v>
      </c>
      <c r="M153" s="8">
        <v>32</v>
      </c>
      <c r="N153" s="8">
        <v>4</v>
      </c>
      <c r="O153" s="8">
        <v>0</v>
      </c>
      <c r="P153" s="8">
        <v>0</v>
      </c>
      <c r="Q153" s="8">
        <v>28</v>
      </c>
      <c r="R153" s="8">
        <v>12</v>
      </c>
      <c r="S153" s="8">
        <v>0</v>
      </c>
      <c r="T153" s="8">
        <v>0</v>
      </c>
      <c r="U153" s="8">
        <v>18</v>
      </c>
      <c r="V153" s="8">
        <v>7</v>
      </c>
      <c r="W153" s="8">
        <v>2</v>
      </c>
      <c r="X153" s="8">
        <v>0</v>
      </c>
      <c r="Y153" s="9">
        <f>(B153+F153)/G153</f>
      </c>
      <c r="Z153" s="9">
        <f>+(SUM(Q153:T153)/SUM(M153:X153))</f>
      </c>
      <c r="AA153" s="9">
        <f>SUM(O153+P153+S153+T153+W153+X153)/SUM(M153:X153)</f>
      </c>
      <c r="AB153" s="9">
        <f>G153*(Y153*$AG$3+Z153*$AG$4+AA153*$AG$5)</f>
      </c>
      <c r="AC153" s="9">
        <f>AB153/SUM($AB$2:$AB$247)</f>
      </c>
      <c r="AD153" s="10">
        <f>AC153*$AG$11</f>
      </c>
      <c r="AE153" s="4"/>
      <c r="AF153" s="4"/>
      <c r="AG153" s="3"/>
    </row>
    <row x14ac:dyDescent="0.25" r="154" customHeight="1" ht="18.75">
      <c r="A154" s="8">
        <v>9112012059</v>
      </c>
      <c r="B154" s="8">
        <v>309</v>
      </c>
      <c r="C154" s="8">
        <v>0</v>
      </c>
      <c r="D154" s="8">
        <f>+C154+B154</f>
      </c>
      <c r="E154" s="9">
        <v>1.03980829622905</v>
      </c>
      <c r="F154" s="9">
        <v>6.53480838635021</v>
      </c>
      <c r="G154" s="9">
        <f>D154+E154+F154</f>
      </c>
      <c r="H154" s="3">
        <f>(E154/C154)*100</f>
      </c>
      <c r="I154" s="9">
        <f>(F154/B154)*100</f>
      </c>
      <c r="J154" s="9">
        <f>((G154-D154)/D154)*100</f>
      </c>
      <c r="K154" s="4" t="s">
        <v>319</v>
      </c>
      <c r="L154" s="5" t="s">
        <v>320</v>
      </c>
      <c r="M154" s="8">
        <v>80</v>
      </c>
      <c r="N154" s="8">
        <v>3</v>
      </c>
      <c r="O154" s="8">
        <v>1</v>
      </c>
      <c r="P154" s="8">
        <v>1</v>
      </c>
      <c r="Q154" s="8">
        <v>55</v>
      </c>
      <c r="R154" s="8">
        <v>39</v>
      </c>
      <c r="S154" s="8">
        <v>0</v>
      </c>
      <c r="T154" s="8">
        <v>6</v>
      </c>
      <c r="U154" s="8">
        <v>48</v>
      </c>
      <c r="V154" s="8">
        <v>20</v>
      </c>
      <c r="W154" s="8">
        <v>1</v>
      </c>
      <c r="X154" s="8">
        <v>1</v>
      </c>
      <c r="Y154" s="9">
        <f>(B154+F154)/G154</f>
      </c>
      <c r="Z154" s="9">
        <f>+(SUM(Q154:T154)/SUM(M154:X154))</f>
      </c>
      <c r="AA154" s="9">
        <f>SUM(O154+P154+S154+T154+W154+X154)/SUM(M154:X154)</f>
      </c>
      <c r="AB154" s="9">
        <f>G154*(Y154*$AG$3+Z154*$AG$4+AA154*$AG$5)</f>
      </c>
      <c r="AC154" s="9">
        <f>AB154/SUM($AB$2:$AB$247)</f>
      </c>
      <c r="AD154" s="10">
        <f>AC154*$AG$11</f>
      </c>
      <c r="AE154" s="4"/>
      <c r="AF154" s="4"/>
      <c r="AG154" s="3"/>
    </row>
    <row x14ac:dyDescent="0.25" r="155" customHeight="1" ht="18.75">
      <c r="A155" s="8">
        <v>9112012060</v>
      </c>
      <c r="B155" s="8">
        <v>36</v>
      </c>
      <c r="C155" s="8">
        <v>0</v>
      </c>
      <c r="D155" s="8">
        <f>+C155+B155</f>
      </c>
      <c r="E155" s="9">
        <v>0.143780608523336</v>
      </c>
      <c r="F155" s="9">
        <v>1.85245129608468</v>
      </c>
      <c r="G155" s="9">
        <f>D155+E155+F155</f>
      </c>
      <c r="H155" s="3">
        <f>(E155/C155)*100</f>
      </c>
      <c r="I155" s="9">
        <f>(F155/B155)*100</f>
      </c>
      <c r="J155" s="9">
        <f>((G155-D155)/D155)*100</f>
      </c>
      <c r="K155" s="4" t="s">
        <v>321</v>
      </c>
      <c r="L155" s="5" t="s">
        <v>322</v>
      </c>
      <c r="M155" s="8">
        <v>13</v>
      </c>
      <c r="N155" s="8">
        <v>2</v>
      </c>
      <c r="O155" s="8">
        <v>0</v>
      </c>
      <c r="P155" s="8">
        <v>0</v>
      </c>
      <c r="Q155" s="8">
        <v>5</v>
      </c>
      <c r="R155" s="8">
        <v>6</v>
      </c>
      <c r="S155" s="8">
        <v>0</v>
      </c>
      <c r="T155" s="8">
        <v>0</v>
      </c>
      <c r="U155" s="8">
        <v>4</v>
      </c>
      <c r="V155" s="8">
        <v>3</v>
      </c>
      <c r="W155" s="8">
        <v>0</v>
      </c>
      <c r="X155" s="8">
        <v>0</v>
      </c>
      <c r="Y155" s="9">
        <f>(B155+F155)/G155</f>
      </c>
      <c r="Z155" s="9">
        <f>+(SUM(Q155:T155)/SUM(M155:X155))</f>
      </c>
      <c r="AA155" s="8">
        <f>SUM(O155+P155+S155+T155+W155+X155)/SUM(M155:X155)</f>
      </c>
      <c r="AB155" s="9">
        <f>G155*(Y155*$AG$3+Z155*$AG$4+AA155*$AG$5)</f>
      </c>
      <c r="AC155" s="9">
        <f>AB155/SUM($AB$2:$AB$247)</f>
      </c>
      <c r="AD155" s="10">
        <f>AC155*$AG$11</f>
      </c>
      <c r="AE155" s="4"/>
      <c r="AF155" s="4"/>
      <c r="AG155" s="3"/>
    </row>
    <row x14ac:dyDescent="0.25" r="156" customHeight="1" ht="18.75">
      <c r="A156" s="8">
        <v>9112012061</v>
      </c>
      <c r="B156" s="8">
        <v>42</v>
      </c>
      <c r="C156" s="8">
        <v>0</v>
      </c>
      <c r="D156" s="8">
        <f>+C156+B156</f>
      </c>
      <c r="E156" s="9">
        <v>0.161577033614067</v>
      </c>
      <c r="F156" s="9">
        <v>1.86399508811194</v>
      </c>
      <c r="G156" s="9">
        <f>D156+E156+F156</f>
      </c>
      <c r="H156" s="3">
        <f>(E156/C156)*100</f>
      </c>
      <c r="I156" s="9">
        <f>(F156/B156)*100</f>
      </c>
      <c r="J156" s="9">
        <f>((G156-D156)/D156)*100</f>
      </c>
      <c r="K156" s="4" t="s">
        <v>323</v>
      </c>
      <c r="L156" s="5" t="s">
        <v>324</v>
      </c>
      <c r="M156" s="8">
        <v>11</v>
      </c>
      <c r="N156" s="8">
        <v>3</v>
      </c>
      <c r="O156" s="8">
        <v>0</v>
      </c>
      <c r="P156" s="8">
        <v>0</v>
      </c>
      <c r="Q156" s="8">
        <v>4</v>
      </c>
      <c r="R156" s="8">
        <v>1</v>
      </c>
      <c r="S156" s="8">
        <v>0</v>
      </c>
      <c r="T156" s="8">
        <v>0</v>
      </c>
      <c r="U156" s="8">
        <v>7</v>
      </c>
      <c r="V156" s="8">
        <v>0</v>
      </c>
      <c r="W156" s="8">
        <v>0</v>
      </c>
      <c r="X156" s="8">
        <v>0</v>
      </c>
      <c r="Y156" s="9">
        <f>(B156+F156)/G156</f>
      </c>
      <c r="Z156" s="9">
        <f>+(SUM(Q156:T156)/SUM(M156:X156))</f>
      </c>
      <c r="AA156" s="8">
        <f>SUM(O156+P156+S156+T156+W156+X156)/SUM(M156:X156)</f>
      </c>
      <c r="AB156" s="9">
        <f>G156*(Y156*$AG$3+Z156*$AG$4+AA156*$AG$5)</f>
      </c>
      <c r="AC156" s="9">
        <f>AB156/SUM($AB$2:$AB$247)</f>
      </c>
      <c r="AD156" s="10">
        <f>AC156*$AG$11</f>
      </c>
      <c r="AE156" s="4"/>
      <c r="AF156" s="4"/>
      <c r="AG156" s="3"/>
    </row>
    <row x14ac:dyDescent="0.25" r="157" customHeight="1" ht="18.75">
      <c r="A157" s="8">
        <v>9112012062</v>
      </c>
      <c r="B157" s="8">
        <v>33</v>
      </c>
      <c r="C157" s="8">
        <v>0</v>
      </c>
      <c r="D157" s="8">
        <f>+C157+B157</f>
      </c>
      <c r="E157" s="9">
        <v>0.171847752537965</v>
      </c>
      <c r="F157" s="9">
        <v>1.43402240235166</v>
      </c>
      <c r="G157" s="9">
        <f>D157+E157+F157</f>
      </c>
      <c r="H157" s="3">
        <f>(E157/C157)*100</f>
      </c>
      <c r="I157" s="9">
        <f>(F157/B157)*100</f>
      </c>
      <c r="J157" s="9">
        <f>((G157-D157)/D157)*100</f>
      </c>
      <c r="K157" s="4" t="s">
        <v>325</v>
      </c>
      <c r="L157" s="5" t="s">
        <v>326</v>
      </c>
      <c r="M157" s="8">
        <v>7</v>
      </c>
      <c r="N157" s="8">
        <v>3</v>
      </c>
      <c r="O157" s="8">
        <v>0</v>
      </c>
      <c r="P157" s="8">
        <v>0</v>
      </c>
      <c r="Q157" s="8">
        <v>3</v>
      </c>
      <c r="R157" s="8">
        <v>1</v>
      </c>
      <c r="S157" s="8">
        <v>0</v>
      </c>
      <c r="T157" s="8">
        <v>0</v>
      </c>
      <c r="U157" s="8">
        <v>1</v>
      </c>
      <c r="V157" s="8">
        <v>2</v>
      </c>
      <c r="W157" s="8">
        <v>1</v>
      </c>
      <c r="X157" s="8">
        <v>0</v>
      </c>
      <c r="Y157" s="9">
        <f>(B157+F157)/G157</f>
      </c>
      <c r="Z157" s="9">
        <f>+(SUM(Q157:T157)/SUM(M157:X157))</f>
      </c>
      <c r="AA157" s="9">
        <f>SUM(O157+P157+S157+T157+W157+X157)/SUM(M157:X157)</f>
      </c>
      <c r="AB157" s="9">
        <f>G157*(Y157*$AG$3+Z157*$AG$4+AA157*$AG$5)</f>
      </c>
      <c r="AC157" s="9">
        <f>AB157/SUM($AB$2:$AB$247)</f>
      </c>
      <c r="AD157" s="10">
        <f>AC157*$AG$11</f>
      </c>
      <c r="AE157" s="4"/>
      <c r="AF157" s="4"/>
      <c r="AG157" s="3"/>
    </row>
    <row x14ac:dyDescent="0.25" r="158" customHeight="1" ht="18.75">
      <c r="A158" s="8">
        <v>9112012077</v>
      </c>
      <c r="B158" s="8">
        <v>85</v>
      </c>
      <c r="C158" s="8">
        <v>0</v>
      </c>
      <c r="D158" s="8">
        <f>+C158+B158</f>
      </c>
      <c r="E158" s="9">
        <v>0.259557730554358</v>
      </c>
      <c r="F158" s="9">
        <v>4.11149110369045</v>
      </c>
      <c r="G158" s="9">
        <f>D158+E158+F158</f>
      </c>
      <c r="H158" s="3">
        <f>(E158/C158)*100</f>
      </c>
      <c r="I158" s="9">
        <f>(F158/B158)*100</f>
      </c>
      <c r="J158" s="9">
        <f>((G158-D158)/D158)*100</f>
      </c>
      <c r="K158" s="4" t="s">
        <v>327</v>
      </c>
      <c r="L158" s="9">
        <v>-38.7943797877063</v>
      </c>
      <c r="M158" s="8">
        <v>27</v>
      </c>
      <c r="N158" s="8">
        <v>0</v>
      </c>
      <c r="O158" s="8">
        <v>0</v>
      </c>
      <c r="P158" s="8">
        <v>0</v>
      </c>
      <c r="Q158" s="8">
        <v>17</v>
      </c>
      <c r="R158" s="8">
        <v>13</v>
      </c>
      <c r="S158" s="8">
        <v>1</v>
      </c>
      <c r="T158" s="8">
        <v>1</v>
      </c>
      <c r="U158" s="8">
        <v>13</v>
      </c>
      <c r="V158" s="8">
        <v>1</v>
      </c>
      <c r="W158" s="8">
        <v>1</v>
      </c>
      <c r="X158" s="8">
        <v>0</v>
      </c>
      <c r="Y158" s="9">
        <f>(B158+F158)/G158</f>
      </c>
      <c r="Z158" s="9">
        <f>+(SUM(Q158:T158)/SUM(M158:X158))</f>
      </c>
      <c r="AA158" s="9">
        <f>SUM(O158+P158+S158+T158+W158+X158)/SUM(M158:X158)</f>
      </c>
      <c r="AB158" s="9">
        <f>G158*(Y158*$AG$3+Z158*$AG$4+AA158*$AG$5)</f>
      </c>
      <c r="AC158" s="9">
        <f>AB158/SUM($AB$2:$AB$247)</f>
      </c>
      <c r="AD158" s="10">
        <f>AC158*$AG$11</f>
      </c>
      <c r="AE158" s="4"/>
      <c r="AF158" s="4"/>
      <c r="AG158" s="3"/>
    </row>
    <row x14ac:dyDescent="0.25" r="159" customHeight="1" ht="18.75">
      <c r="A159" s="8">
        <v>9112012105</v>
      </c>
      <c r="B159" s="8">
        <v>10</v>
      </c>
      <c r="C159" s="8">
        <v>0</v>
      </c>
      <c r="D159" s="8">
        <f>+C159+B159</f>
      </c>
      <c r="E159" s="9">
        <v>0.0552920486548663</v>
      </c>
      <c r="F159" s="9">
        <v>0.387190198727536</v>
      </c>
      <c r="G159" s="9">
        <f>D159+E159+F159</f>
      </c>
      <c r="H159" s="3">
        <f>(E159/C159)*100</f>
      </c>
      <c r="I159" s="9">
        <f>(F159/B159)*100</f>
      </c>
      <c r="J159" s="9">
        <f>((G159-D159)/D159)*100</f>
      </c>
      <c r="K159" s="4" t="s">
        <v>328</v>
      </c>
      <c r="L159" s="5" t="s">
        <v>329</v>
      </c>
      <c r="M159" s="8">
        <v>1</v>
      </c>
      <c r="N159" s="8">
        <v>0</v>
      </c>
      <c r="O159" s="8">
        <v>0</v>
      </c>
      <c r="P159" s="8">
        <v>1</v>
      </c>
      <c r="Q159" s="8">
        <v>2</v>
      </c>
      <c r="R159" s="8">
        <v>2</v>
      </c>
      <c r="S159" s="8">
        <v>0</v>
      </c>
      <c r="T159" s="8">
        <v>0</v>
      </c>
      <c r="U159" s="8">
        <v>0</v>
      </c>
      <c r="V159" s="8">
        <v>1</v>
      </c>
      <c r="W159" s="8">
        <v>0</v>
      </c>
      <c r="X159" s="8">
        <v>0</v>
      </c>
      <c r="Y159" s="9">
        <f>(B159+F159)/G159</f>
      </c>
      <c r="Z159" s="9">
        <f>+(SUM(Q159:T159)/SUM(M159:X159))</f>
      </c>
      <c r="AA159" s="9">
        <f>SUM(O159+P159+S159+T159+W159+X159)/SUM(M159:X159)</f>
      </c>
      <c r="AB159" s="9">
        <f>G159*(Y159*$AG$3+Z159*$AG$4+AA159*$AG$5)</f>
      </c>
      <c r="AC159" s="9">
        <f>AB159/SUM($AB$2:$AB$247)</f>
      </c>
      <c r="AD159" s="10">
        <f>AC159*$AG$11</f>
      </c>
      <c r="AE159" s="4"/>
      <c r="AF159" s="4"/>
      <c r="AG159" s="3"/>
    </row>
    <row x14ac:dyDescent="0.25" r="160" customHeight="1" ht="18.75">
      <c r="A160" s="8">
        <v>9112012113</v>
      </c>
      <c r="B160" s="8">
        <v>111</v>
      </c>
      <c r="C160" s="8">
        <v>0</v>
      </c>
      <c r="D160" s="8">
        <f>+C160+B160</f>
      </c>
      <c r="E160" s="9">
        <v>0.28084155596632</v>
      </c>
      <c r="F160" s="9">
        <v>5.35731218672209</v>
      </c>
      <c r="G160" s="9">
        <f>D160+E160+F160</f>
      </c>
      <c r="H160" s="3">
        <f>(E160/C160)*100</f>
      </c>
      <c r="I160" s="9">
        <f>(F160/B160)*100</f>
      </c>
      <c r="J160" s="9">
        <f>((G160-D160)/D160)*100</f>
      </c>
      <c r="K160" s="4" t="s">
        <v>330</v>
      </c>
      <c r="L160" s="5" t="s">
        <v>331</v>
      </c>
      <c r="M160" s="8">
        <v>31</v>
      </c>
      <c r="N160" s="8">
        <v>2</v>
      </c>
      <c r="O160" s="8">
        <v>2</v>
      </c>
      <c r="P160" s="8">
        <v>0</v>
      </c>
      <c r="Q160" s="8">
        <v>15</v>
      </c>
      <c r="R160" s="8">
        <v>14</v>
      </c>
      <c r="S160" s="8">
        <v>0</v>
      </c>
      <c r="T160" s="8">
        <v>4</v>
      </c>
      <c r="U160" s="8">
        <v>13</v>
      </c>
      <c r="V160" s="8">
        <v>12</v>
      </c>
      <c r="W160" s="8">
        <v>0</v>
      </c>
      <c r="X160" s="8">
        <v>1</v>
      </c>
      <c r="Y160" s="9">
        <f>(B160+F160)/G160</f>
      </c>
      <c r="Z160" s="9">
        <f>+(SUM(Q160:T160)/SUM(M160:X160))</f>
      </c>
      <c r="AA160" s="9">
        <f>SUM(O160+P160+S160+T160+W160+X160)/SUM(M160:X160)</f>
      </c>
      <c r="AB160" s="9">
        <f>G160*(Y160*$AG$3+Z160*$AG$4+AA160*$AG$5)</f>
      </c>
      <c r="AC160" s="9">
        <f>AB160/SUM($AB$2:$AB$247)</f>
      </c>
      <c r="AD160" s="10">
        <f>AC160*$AG$11</f>
      </c>
      <c r="AE160" s="4"/>
      <c r="AF160" s="4"/>
      <c r="AG160" s="3"/>
    </row>
    <row x14ac:dyDescent="0.25" r="161" customHeight="1" ht="18.75">
      <c r="A161" s="8">
        <v>9112012901</v>
      </c>
      <c r="B161" s="8">
        <v>31</v>
      </c>
      <c r="C161" s="8">
        <v>0</v>
      </c>
      <c r="D161" s="8">
        <f>+C161+B161</f>
      </c>
      <c r="E161" s="9">
        <v>0.0805976771999223</v>
      </c>
      <c r="F161" s="9">
        <v>0.43335500335887</v>
      </c>
      <c r="G161" s="9">
        <f>D161+E161+F161</f>
      </c>
      <c r="H161" s="3">
        <f>(E161/C161)*100</f>
      </c>
      <c r="I161" s="9">
        <f>(F161/B161)*100</f>
      </c>
      <c r="J161" s="9">
        <f>((G161-D161)/D161)*100</f>
      </c>
      <c r="K161" s="4" t="s">
        <v>332</v>
      </c>
      <c r="L161" s="5" t="s">
        <v>333</v>
      </c>
      <c r="M161" s="8">
        <v>4</v>
      </c>
      <c r="N161" s="8">
        <v>2</v>
      </c>
      <c r="O161" s="8">
        <v>1</v>
      </c>
      <c r="P161" s="8">
        <v>0</v>
      </c>
      <c r="Q161" s="8">
        <v>1</v>
      </c>
      <c r="R161" s="8">
        <v>2</v>
      </c>
      <c r="S161" s="8">
        <v>2</v>
      </c>
      <c r="T161" s="8">
        <v>1</v>
      </c>
      <c r="U161" s="8">
        <v>2</v>
      </c>
      <c r="V161" s="8">
        <v>0</v>
      </c>
      <c r="W161" s="8">
        <v>0</v>
      </c>
      <c r="X161" s="8">
        <v>2</v>
      </c>
      <c r="Y161" s="9">
        <f>(B161+F161)/G161</f>
      </c>
      <c r="Z161" s="9">
        <f>+(SUM(Q161:T161)/SUM(M161:X161))</f>
      </c>
      <c r="AA161" s="9">
        <f>SUM(O161+P161+S161+T161+W161+X161)/SUM(M161:X161)</f>
      </c>
      <c r="AB161" s="9">
        <f>G161*(Y161*$AG$3+Z161*$AG$4+AA161*$AG$5)</f>
      </c>
      <c r="AC161" s="9">
        <f>AB161/SUM($AB$2:$AB$247)</f>
      </c>
      <c r="AD161" s="10">
        <f>AC161*$AG$11</f>
      </c>
      <c r="AE161" s="4"/>
      <c r="AF161" s="4"/>
      <c r="AG161" s="3"/>
    </row>
    <row x14ac:dyDescent="0.25" r="162" customHeight="1" ht="18.75">
      <c r="A162" s="8">
        <v>9112022008</v>
      </c>
      <c r="B162" s="8">
        <v>80</v>
      </c>
      <c r="C162" s="8">
        <v>0</v>
      </c>
      <c r="D162" s="8">
        <f>+C162+B162</f>
      </c>
      <c r="E162" s="9">
        <v>0.124613130977803</v>
      </c>
      <c r="F162" s="9">
        <v>3.75855807372474</v>
      </c>
      <c r="G162" s="9">
        <f>D162+E162+F162</f>
      </c>
      <c r="H162" s="3">
        <f>(E162/C162)*100</f>
      </c>
      <c r="I162" s="9">
        <f>(F162/B162)*100</f>
      </c>
      <c r="J162" s="9">
        <f>((G162-D162)/D162)*100</f>
      </c>
      <c r="K162" s="4" t="s">
        <v>334</v>
      </c>
      <c r="L162" s="5" t="s">
        <v>335</v>
      </c>
      <c r="M162" s="8">
        <v>18</v>
      </c>
      <c r="N162" s="8">
        <v>1</v>
      </c>
      <c r="O162" s="8">
        <v>0</v>
      </c>
      <c r="P162" s="8">
        <v>1</v>
      </c>
      <c r="Q162" s="8">
        <v>15</v>
      </c>
      <c r="R162" s="8">
        <v>8</v>
      </c>
      <c r="S162" s="8">
        <v>0</v>
      </c>
      <c r="T162" s="8">
        <v>0</v>
      </c>
      <c r="U162" s="8">
        <v>13</v>
      </c>
      <c r="V162" s="8">
        <v>6</v>
      </c>
      <c r="W162" s="8">
        <v>0</v>
      </c>
      <c r="X162" s="8">
        <v>0</v>
      </c>
      <c r="Y162" s="9">
        <f>(B162+F162)/G162</f>
      </c>
      <c r="Z162" s="9">
        <f>+(SUM(Q162:T162)/SUM(M162:X162))</f>
      </c>
      <c r="AA162" s="9">
        <f>SUM(O162+P162+S162+T162+W162+X162)/SUM(M162:X162)</f>
      </c>
      <c r="AB162" s="9">
        <f>G162*(Y162*$AG$3+Z162*$AG$4+AA162*$AG$5)</f>
      </c>
      <c r="AC162" s="9">
        <f>AB162/SUM($AB$2:$AB$247)</f>
      </c>
      <c r="AD162" s="10">
        <f>AC162*$AG$11</f>
      </c>
      <c r="AE162" s="4"/>
      <c r="AF162" s="4"/>
      <c r="AG162" s="3"/>
    </row>
    <row x14ac:dyDescent="0.25" r="163" customHeight="1" ht="18.75">
      <c r="A163" s="8">
        <v>9112022009</v>
      </c>
      <c r="B163" s="8">
        <v>184</v>
      </c>
      <c r="C163" s="8">
        <v>0</v>
      </c>
      <c r="D163" s="8">
        <f>+C163+B163</f>
      </c>
      <c r="E163" s="9">
        <v>0.613713442855119</v>
      </c>
      <c r="F163" s="9">
        <v>10.5752047895523</v>
      </c>
      <c r="G163" s="9">
        <f>D163+E163+F163</f>
      </c>
      <c r="H163" s="3">
        <f>(E163/C163)*100</f>
      </c>
      <c r="I163" s="9">
        <f>(F163/B163)*100</f>
      </c>
      <c r="J163" s="9">
        <f>((G163-D163)/D163)*100</f>
      </c>
      <c r="K163" s="4" t="s">
        <v>336</v>
      </c>
      <c r="L163" s="5" t="s">
        <v>337</v>
      </c>
      <c r="M163" s="8">
        <v>63</v>
      </c>
      <c r="N163" s="8">
        <v>9</v>
      </c>
      <c r="O163" s="8">
        <v>0</v>
      </c>
      <c r="P163" s="8">
        <v>0</v>
      </c>
      <c r="Q163" s="8">
        <v>27</v>
      </c>
      <c r="R163" s="8">
        <v>25</v>
      </c>
      <c r="S163" s="8">
        <v>0</v>
      </c>
      <c r="T163" s="8">
        <v>3</v>
      </c>
      <c r="U163" s="8">
        <v>28</v>
      </c>
      <c r="V163" s="8">
        <v>15</v>
      </c>
      <c r="W163" s="8">
        <v>1</v>
      </c>
      <c r="X163" s="8">
        <v>0</v>
      </c>
      <c r="Y163" s="9">
        <f>(B163+F163)/G163</f>
      </c>
      <c r="Z163" s="9">
        <f>+(SUM(Q163:T163)/SUM(M163:X163))</f>
      </c>
      <c r="AA163" s="9">
        <f>SUM(O163+P163+S163+T163+W163+X163)/SUM(M163:X163)</f>
      </c>
      <c r="AB163" s="9">
        <f>G163*(Y163*$AG$3+Z163*$AG$4+AA163*$AG$5)</f>
      </c>
      <c r="AC163" s="9">
        <f>AB163/SUM($AB$2:$AB$247)</f>
      </c>
      <c r="AD163" s="10">
        <f>AC163*$AG$11</f>
      </c>
      <c r="AE163" s="4"/>
      <c r="AF163" s="4"/>
      <c r="AG163" s="3"/>
    </row>
    <row x14ac:dyDescent="0.25" r="164" customHeight="1" ht="18.75">
      <c r="A164" s="8">
        <v>9112022025</v>
      </c>
      <c r="B164" s="8">
        <v>134</v>
      </c>
      <c r="C164" s="8">
        <v>0</v>
      </c>
      <c r="D164" s="8">
        <f>+C164+B164</f>
      </c>
      <c r="E164" s="9">
        <v>0.249150521729513</v>
      </c>
      <c r="F164" s="9">
        <v>8.86054098007157</v>
      </c>
      <c r="G164" s="9">
        <f>D164+E164+F164</f>
      </c>
      <c r="H164" s="3">
        <f>(E164/C164)*100</f>
      </c>
      <c r="I164" s="9">
        <f>(F164/B164)*100</f>
      </c>
      <c r="J164" s="9">
        <f>((G164-D164)/D164)*100</f>
      </c>
      <c r="K164" s="4" t="s">
        <v>338</v>
      </c>
      <c r="L164" s="5" t="s">
        <v>339</v>
      </c>
      <c r="M164" s="8">
        <v>38</v>
      </c>
      <c r="N164" s="8">
        <v>3</v>
      </c>
      <c r="O164" s="8">
        <v>0</v>
      </c>
      <c r="P164" s="8">
        <v>0</v>
      </c>
      <c r="Q164" s="8">
        <v>29</v>
      </c>
      <c r="R164" s="8">
        <v>19</v>
      </c>
      <c r="S164" s="8">
        <v>0</v>
      </c>
      <c r="T164" s="8">
        <v>0</v>
      </c>
      <c r="U164" s="8">
        <v>16</v>
      </c>
      <c r="V164" s="8">
        <v>2</v>
      </c>
      <c r="W164" s="8">
        <v>0</v>
      </c>
      <c r="X164" s="8">
        <v>1</v>
      </c>
      <c r="Y164" s="9">
        <f>(B164+F164)/G164</f>
      </c>
      <c r="Z164" s="9">
        <f>+(SUM(Q164:T164)/SUM(M164:X164))</f>
      </c>
      <c r="AA164" s="9">
        <f>SUM(O164+P164+S164+T164+W164+X164)/SUM(M164:X164)</f>
      </c>
      <c r="AB164" s="9">
        <f>G164*(Y164*$AG$3+Z164*$AG$4+AA164*$AG$5)</f>
      </c>
      <c r="AC164" s="9">
        <f>AB164/SUM($AB$2:$AB$247)</f>
      </c>
      <c r="AD164" s="10">
        <f>AC164*$AG$11</f>
      </c>
      <c r="AE164" s="4"/>
      <c r="AF164" s="4"/>
      <c r="AG164" s="3"/>
    </row>
    <row x14ac:dyDescent="0.25" r="165" customHeight="1" ht="18.75">
      <c r="A165" s="8">
        <v>9112022047</v>
      </c>
      <c r="B165" s="8">
        <v>172</v>
      </c>
      <c r="C165" s="8">
        <v>0</v>
      </c>
      <c r="D165" s="8">
        <f>+C165+B165</f>
      </c>
      <c r="E165" s="9">
        <v>0.263673120221168</v>
      </c>
      <c r="F165" s="9">
        <v>8.38044481352667</v>
      </c>
      <c r="G165" s="9">
        <f>D165+E165+F165</f>
      </c>
      <c r="H165" s="3">
        <f>(E165/C165)*100</f>
      </c>
      <c r="I165" s="9">
        <f>(F165/B165)*100</f>
      </c>
      <c r="J165" s="9">
        <f>((G165-D165)/D165)*100</f>
      </c>
      <c r="K165" s="4" t="s">
        <v>340</v>
      </c>
      <c r="L165" s="5" t="s">
        <v>341</v>
      </c>
      <c r="M165" s="8">
        <v>40</v>
      </c>
      <c r="N165" s="8">
        <v>2</v>
      </c>
      <c r="O165" s="8">
        <v>0</v>
      </c>
      <c r="P165" s="8">
        <v>0</v>
      </c>
      <c r="Q165" s="8">
        <v>47</v>
      </c>
      <c r="R165" s="8">
        <v>19</v>
      </c>
      <c r="S165" s="8">
        <v>0</v>
      </c>
      <c r="T165" s="8">
        <v>0</v>
      </c>
      <c r="U165" s="8">
        <v>33</v>
      </c>
      <c r="V165" s="8">
        <v>7</v>
      </c>
      <c r="W165" s="8">
        <v>1</v>
      </c>
      <c r="X165" s="8">
        <v>1</v>
      </c>
      <c r="Y165" s="9">
        <f>(B165+F165)/G165</f>
      </c>
      <c r="Z165" s="9">
        <f>+(SUM(Q165:T165)/SUM(M165:X165))</f>
      </c>
      <c r="AA165" s="9">
        <f>SUM(O165+P165+S165+T165+W165+X165)/SUM(M165:X165)</f>
      </c>
      <c r="AB165" s="9">
        <f>G165*(Y165*$AG$3+Z165*$AG$4+AA165*$AG$5)</f>
      </c>
      <c r="AC165" s="9">
        <f>AB165/SUM($AB$2:$AB$247)</f>
      </c>
      <c r="AD165" s="10">
        <f>AC165*$AG$11</f>
      </c>
      <c r="AE165" s="4"/>
      <c r="AF165" s="4"/>
      <c r="AG165" s="3"/>
    </row>
    <row x14ac:dyDescent="0.25" r="166" customHeight="1" ht="18.75">
      <c r="A166" s="8">
        <v>9112022049</v>
      </c>
      <c r="B166" s="8">
        <v>10</v>
      </c>
      <c r="C166" s="8">
        <v>0</v>
      </c>
      <c r="D166" s="8">
        <f>+C166+B166</f>
      </c>
      <c r="E166" s="9">
        <v>0.0242882380768369</v>
      </c>
      <c r="F166" s="9">
        <v>0.359107659913243</v>
      </c>
      <c r="G166" s="9">
        <f>D166+E166+F166</f>
      </c>
      <c r="H166" s="3">
        <f>(E166/C166)*100</f>
      </c>
      <c r="I166" s="9">
        <f>(F166/B166)*100</f>
      </c>
      <c r="J166" s="9">
        <f>((G166-D166)/D166)*100</f>
      </c>
      <c r="K166" s="4" t="s">
        <v>342</v>
      </c>
      <c r="L166" s="5" t="s">
        <v>343</v>
      </c>
      <c r="M166" s="8">
        <v>2</v>
      </c>
      <c r="N166" s="8">
        <v>0</v>
      </c>
      <c r="O166" s="8">
        <v>0</v>
      </c>
      <c r="P166" s="8">
        <v>0</v>
      </c>
      <c r="Q166" s="8">
        <v>2</v>
      </c>
      <c r="R166" s="8">
        <v>1</v>
      </c>
      <c r="S166" s="8">
        <v>0</v>
      </c>
      <c r="T166" s="8">
        <v>0</v>
      </c>
      <c r="U166" s="8">
        <v>0</v>
      </c>
      <c r="V166" s="8">
        <v>2</v>
      </c>
      <c r="W166" s="8">
        <v>0</v>
      </c>
      <c r="X166" s="8">
        <v>0</v>
      </c>
      <c r="Y166" s="9">
        <f>(B166+F166)/G166</f>
      </c>
      <c r="Z166" s="9">
        <f>+(SUM(Q166:T166)/SUM(M166:X166))</f>
      </c>
      <c r="AA166" s="8">
        <f>SUM(O166+P166+S166+T166+W166+X166)/SUM(M166:X166)</f>
      </c>
      <c r="AB166" s="9">
        <f>G166*(Y166*$AG$3+Z166*$AG$4+AA166*$AG$5)</f>
      </c>
      <c r="AC166" s="9">
        <f>AB166/SUM($AB$2:$AB$247)</f>
      </c>
      <c r="AD166" s="10">
        <f>AC166*$AG$11</f>
      </c>
      <c r="AE166" s="4"/>
      <c r="AF166" s="4"/>
      <c r="AG166" s="3"/>
    </row>
    <row x14ac:dyDescent="0.25" r="167" customHeight="1" ht="18.75">
      <c r="A167" s="8">
        <v>9112022064</v>
      </c>
      <c r="B167" s="8">
        <v>117</v>
      </c>
      <c r="C167" s="8">
        <v>0</v>
      </c>
      <c r="D167" s="8">
        <f>+C167+B167</f>
      </c>
      <c r="E167" s="9">
        <v>0.255415953776571</v>
      </c>
      <c r="F167" s="9">
        <v>7.52411647379605</v>
      </c>
      <c r="G167" s="9">
        <f>D167+E167+F167</f>
      </c>
      <c r="H167" s="3">
        <f>(E167/C167)*100</f>
      </c>
      <c r="I167" s="9">
        <f>(F167/B167)*100</f>
      </c>
      <c r="J167" s="9">
        <f>((G167-D167)/D167)*100</f>
      </c>
      <c r="K167" s="4" t="s">
        <v>344</v>
      </c>
      <c r="L167" s="5" t="s">
        <v>345</v>
      </c>
      <c r="M167" s="8">
        <v>26</v>
      </c>
      <c r="N167" s="8">
        <v>3</v>
      </c>
      <c r="O167" s="8">
        <v>1</v>
      </c>
      <c r="P167" s="8">
        <v>0</v>
      </c>
      <c r="Q167" s="8">
        <v>19</v>
      </c>
      <c r="R167" s="8">
        <v>24</v>
      </c>
      <c r="S167" s="8">
        <v>0</v>
      </c>
      <c r="T167" s="8">
        <v>5</v>
      </c>
      <c r="U167" s="8">
        <v>17</v>
      </c>
      <c r="V167" s="8">
        <v>8</v>
      </c>
      <c r="W167" s="8">
        <v>1</v>
      </c>
      <c r="X167" s="8">
        <v>1</v>
      </c>
      <c r="Y167" s="9">
        <f>(B167+F167)/G167</f>
      </c>
      <c r="Z167" s="9">
        <f>+(SUM(Q167:T167)/SUM(M167:X167))</f>
      </c>
      <c r="AA167" s="9">
        <f>SUM(O167+P167+S167+T167+W167+X167)/SUM(M167:X167)</f>
      </c>
      <c r="AB167" s="9">
        <f>G167*(Y167*$AG$3+Z167*$AG$4+AA167*$AG$5)</f>
      </c>
      <c r="AC167" s="9">
        <f>AB167/SUM($AB$2:$AB$247)</f>
      </c>
      <c r="AD167" s="10">
        <f>AC167*$AG$11</f>
      </c>
      <c r="AE167" s="4"/>
      <c r="AF167" s="4"/>
      <c r="AG167" s="3"/>
    </row>
    <row x14ac:dyDescent="0.25" r="168" customHeight="1" ht="18.75">
      <c r="A168" s="8">
        <v>9112022070</v>
      </c>
      <c r="B168" s="8">
        <v>194</v>
      </c>
      <c r="C168" s="8">
        <v>0</v>
      </c>
      <c r="D168" s="8">
        <f>+C168+B168</f>
      </c>
      <c r="E168" s="9">
        <v>0.402909657847306</v>
      </c>
      <c r="F168" s="9">
        <v>7.90256335352053</v>
      </c>
      <c r="G168" s="9">
        <f>D168+E168+F168</f>
      </c>
      <c r="H168" s="3">
        <f>(E168/C168)*100</f>
      </c>
      <c r="I168" s="9">
        <f>(F168/B168)*100</f>
      </c>
      <c r="J168" s="9">
        <f>((G168-D168)/D168)*100</f>
      </c>
      <c r="K168" s="4" t="s">
        <v>346</v>
      </c>
      <c r="L168" s="9">
        <v>-38.8141670214154</v>
      </c>
      <c r="M168" s="8">
        <v>47</v>
      </c>
      <c r="N168" s="8">
        <v>3</v>
      </c>
      <c r="O168" s="8">
        <v>0</v>
      </c>
      <c r="P168" s="8">
        <v>3</v>
      </c>
      <c r="Q168" s="8">
        <v>26</v>
      </c>
      <c r="R168" s="8">
        <v>33</v>
      </c>
      <c r="S168" s="8">
        <v>4</v>
      </c>
      <c r="T168" s="8">
        <v>5</v>
      </c>
      <c r="U168" s="8">
        <v>23</v>
      </c>
      <c r="V168" s="8">
        <v>18</v>
      </c>
      <c r="W168" s="8">
        <v>1</v>
      </c>
      <c r="X168" s="8">
        <v>6</v>
      </c>
      <c r="Y168" s="9">
        <f>(B168+F168)/G168</f>
      </c>
      <c r="Z168" s="9">
        <f>+(SUM(Q168:T168)/SUM(M168:X168))</f>
      </c>
      <c r="AA168" s="9">
        <f>SUM(O168+P168+S168+T168+W168+X168)/SUM(M168:X168)</f>
      </c>
      <c r="AB168" s="9">
        <f>G168*(Y168*$AG$3+Z168*$AG$4+AA168*$AG$5)</f>
      </c>
      <c r="AC168" s="9">
        <f>AB168/SUM($AB$2:$AB$247)</f>
      </c>
      <c r="AD168" s="10">
        <f>AC168*$AG$11</f>
      </c>
      <c r="AE168" s="4"/>
      <c r="AF168" s="4"/>
      <c r="AG168" s="3"/>
    </row>
    <row x14ac:dyDescent="0.25" r="169" customHeight="1" ht="18.75">
      <c r="A169" s="8">
        <v>9112032007</v>
      </c>
      <c r="B169" s="8">
        <v>62</v>
      </c>
      <c r="C169" s="8">
        <v>0</v>
      </c>
      <c r="D169" s="8">
        <f>+C169+B169</f>
      </c>
      <c r="E169" s="9">
        <v>0.104090951008518</v>
      </c>
      <c r="F169" s="9">
        <v>2.12467716524917</v>
      </c>
      <c r="G169" s="9">
        <f>D169+E169+F169</f>
      </c>
      <c r="H169" s="3">
        <f>(E169/C169)*100</f>
      </c>
      <c r="I169" s="9">
        <f>(F169/B169)*100</f>
      </c>
      <c r="J169" s="9">
        <f>((G169-D169)/D169)*100</f>
      </c>
      <c r="K169" s="4" t="s">
        <v>347</v>
      </c>
      <c r="L169" s="5" t="s">
        <v>348</v>
      </c>
      <c r="M169" s="8">
        <v>14</v>
      </c>
      <c r="N169" s="8">
        <v>2</v>
      </c>
      <c r="O169" s="8">
        <v>0</v>
      </c>
      <c r="P169" s="8">
        <v>0</v>
      </c>
      <c r="Q169" s="8">
        <v>6</v>
      </c>
      <c r="R169" s="8">
        <v>15</v>
      </c>
      <c r="S169" s="8">
        <v>3</v>
      </c>
      <c r="T169" s="8">
        <v>1</v>
      </c>
      <c r="U169" s="8">
        <v>10</v>
      </c>
      <c r="V169" s="8">
        <v>6</v>
      </c>
      <c r="W169" s="8">
        <v>0</v>
      </c>
      <c r="X169" s="8">
        <v>1</v>
      </c>
      <c r="Y169" s="9">
        <f>(B169+F169)/G169</f>
      </c>
      <c r="Z169" s="9">
        <f>+(SUM(Q169:T169)/SUM(M169:X169))</f>
      </c>
      <c r="AA169" s="9">
        <f>SUM(O169+P169+S169+T169+W169+X169)/SUM(M169:X169)</f>
      </c>
      <c r="AB169" s="9">
        <f>G169*(Y169*$AG$3+Z169*$AG$4+AA169*$AG$5)</f>
      </c>
      <c r="AC169" s="9">
        <f>AB169/SUM($AB$2:$AB$247)</f>
      </c>
      <c r="AD169" s="10">
        <f>AC169*$AG$11</f>
      </c>
      <c r="AE169" s="4"/>
      <c r="AF169" s="4"/>
      <c r="AG169" s="3"/>
    </row>
    <row x14ac:dyDescent="0.25" r="170" customHeight="1" ht="18.75">
      <c r="A170" s="8">
        <v>9112032034</v>
      </c>
      <c r="B170" s="8">
        <v>68</v>
      </c>
      <c r="C170" s="8">
        <v>0</v>
      </c>
      <c r="D170" s="8">
        <f>+C170+B170</f>
      </c>
      <c r="E170" s="9">
        <v>0.0816041634216033</v>
      </c>
      <c r="F170" s="9">
        <v>2.94035041881583</v>
      </c>
      <c r="G170" s="9">
        <f>D170+E170+F170</f>
      </c>
      <c r="H170" s="3">
        <f>(E170/C170)*100</f>
      </c>
      <c r="I170" s="9">
        <f>(F170/B170)*100</f>
      </c>
      <c r="J170" s="9">
        <f>((G170-D170)/D170)*100</f>
      </c>
      <c r="K170" s="4" t="s">
        <v>349</v>
      </c>
      <c r="L170" s="9">
        <v>-38.8140160078392</v>
      </c>
      <c r="M170" s="8">
        <v>19</v>
      </c>
      <c r="N170" s="8">
        <v>3</v>
      </c>
      <c r="O170" s="8">
        <v>0</v>
      </c>
      <c r="P170" s="8">
        <v>0</v>
      </c>
      <c r="Q170" s="8">
        <v>15</v>
      </c>
      <c r="R170" s="8">
        <v>18</v>
      </c>
      <c r="S170" s="8">
        <v>1</v>
      </c>
      <c r="T170" s="8">
        <v>0</v>
      </c>
      <c r="U170" s="8">
        <v>6</v>
      </c>
      <c r="V170" s="8">
        <v>4</v>
      </c>
      <c r="W170" s="8">
        <v>1</v>
      </c>
      <c r="X170" s="8">
        <v>1</v>
      </c>
      <c r="Y170" s="9">
        <f>(B170+F170)/G170</f>
      </c>
      <c r="Z170" s="9">
        <f>+(SUM(Q170:T170)/SUM(M170:X170))</f>
      </c>
      <c r="AA170" s="9">
        <f>SUM(O170+P170+S170+T170+W170+X170)/SUM(M170:X170)</f>
      </c>
      <c r="AB170" s="9">
        <f>G170*(Y170*$AG$3+Z170*$AG$4+AA170*$AG$5)</f>
      </c>
      <c r="AC170" s="9">
        <f>AB170/SUM($AB$2:$AB$247)</f>
      </c>
      <c r="AD170" s="10">
        <f>AC170*$AG$11</f>
      </c>
      <c r="AE170" s="4"/>
      <c r="AF170" s="4"/>
      <c r="AG170" s="3"/>
    </row>
    <row x14ac:dyDescent="0.25" r="171" customHeight="1" ht="18.75">
      <c r="A171" s="8">
        <v>9112032038</v>
      </c>
      <c r="B171" s="8">
        <v>79</v>
      </c>
      <c r="C171" s="8">
        <v>0</v>
      </c>
      <c r="D171" s="8">
        <f>+C171+B171</f>
      </c>
      <c r="E171" s="9">
        <v>0.112018727075094</v>
      </c>
      <c r="F171" s="9">
        <v>3.21434338323638</v>
      </c>
      <c r="G171" s="9">
        <f>D171+E171+F171</f>
      </c>
      <c r="H171" s="3">
        <f>(E171/C171)*100</f>
      </c>
      <c r="I171" s="9">
        <f>(F171/B171)*100</f>
      </c>
      <c r="J171" s="9">
        <f>((G171-D171)/D171)*100</f>
      </c>
      <c r="K171" s="4" t="s">
        <v>350</v>
      </c>
      <c r="L171" s="5" t="s">
        <v>351</v>
      </c>
      <c r="M171" s="8">
        <v>9</v>
      </c>
      <c r="N171" s="8">
        <v>8</v>
      </c>
      <c r="O171" s="8">
        <v>0</v>
      </c>
      <c r="P171" s="8">
        <v>0</v>
      </c>
      <c r="Q171" s="8">
        <v>11</v>
      </c>
      <c r="R171" s="8">
        <v>16</v>
      </c>
      <c r="S171" s="8">
        <v>1</v>
      </c>
      <c r="T171" s="8">
        <v>3</v>
      </c>
      <c r="U171" s="8">
        <v>5</v>
      </c>
      <c r="V171" s="8">
        <v>12</v>
      </c>
      <c r="W171" s="8">
        <v>1</v>
      </c>
      <c r="X171" s="8">
        <v>2</v>
      </c>
      <c r="Y171" s="9">
        <f>(B171+F171)/G171</f>
      </c>
      <c r="Z171" s="9">
        <f>+(SUM(Q171:T171)/SUM(M171:X171))</f>
      </c>
      <c r="AA171" s="9">
        <f>SUM(O171+P171+S171+T171+W171+X171)/SUM(M171:X171)</f>
      </c>
      <c r="AB171" s="9">
        <f>G171*(Y171*$AG$3+Z171*$AG$4+AA171*$AG$5)</f>
      </c>
      <c r="AC171" s="9">
        <f>AB171/SUM($AB$2:$AB$247)</f>
      </c>
      <c r="AD171" s="10">
        <f>AC171*$AG$11</f>
      </c>
      <c r="AE171" s="4"/>
      <c r="AF171" s="4"/>
      <c r="AG171" s="3"/>
    </row>
    <row x14ac:dyDescent="0.25" r="172" customHeight="1" ht="18.75">
      <c r="A172" s="8">
        <v>9112032039</v>
      </c>
      <c r="B172" s="8">
        <v>206</v>
      </c>
      <c r="C172" s="8">
        <v>0</v>
      </c>
      <c r="D172" s="8">
        <f>+C172+B172</f>
      </c>
      <c r="E172" s="9">
        <v>0.201512769298139</v>
      </c>
      <c r="F172" s="9">
        <v>12.9391921527873</v>
      </c>
      <c r="G172" s="9">
        <f>D172+E172+F172</f>
      </c>
      <c r="H172" s="3">
        <f>(E172/C172)*100</f>
      </c>
      <c r="I172" s="9">
        <f>(F172/B172)*100</f>
      </c>
      <c r="J172" s="9">
        <f>((G172-D172)/D172)*100</f>
      </c>
      <c r="K172" s="4" t="s">
        <v>352</v>
      </c>
      <c r="L172" s="9">
        <v>-38.785794442344</v>
      </c>
      <c r="M172" s="8">
        <v>31</v>
      </c>
      <c r="N172" s="8">
        <v>6</v>
      </c>
      <c r="O172" s="8">
        <v>2</v>
      </c>
      <c r="P172" s="8">
        <v>3</v>
      </c>
      <c r="Q172" s="8">
        <v>28</v>
      </c>
      <c r="R172" s="8">
        <v>48</v>
      </c>
      <c r="S172" s="8">
        <v>6</v>
      </c>
      <c r="T172" s="8">
        <v>9</v>
      </c>
      <c r="U172" s="8">
        <v>25</v>
      </c>
      <c r="V172" s="8">
        <v>27</v>
      </c>
      <c r="W172" s="8">
        <v>4</v>
      </c>
      <c r="X172" s="8">
        <v>4</v>
      </c>
      <c r="Y172" s="9">
        <f>(B172+F172)/G172</f>
      </c>
      <c r="Z172" s="9">
        <f>+(SUM(Q172:T172)/SUM(M172:X172))</f>
      </c>
      <c r="AA172" s="9">
        <f>SUM(O172+P172+S172+T172+W172+X172)/SUM(M172:X172)</f>
      </c>
      <c r="AB172" s="9">
        <f>G172*(Y172*$AG$3+Z172*$AG$4+AA172*$AG$5)</f>
      </c>
      <c r="AC172" s="9">
        <f>AB172/SUM($AB$2:$AB$247)</f>
      </c>
      <c r="AD172" s="10">
        <f>AC172*$AG$11</f>
      </c>
      <c r="AE172" s="4"/>
      <c r="AF172" s="4"/>
      <c r="AG172" s="3"/>
    </row>
    <row x14ac:dyDescent="0.25" r="173" customHeight="1" ht="18.75">
      <c r="A173" s="8">
        <v>9112032053</v>
      </c>
      <c r="B173" s="8">
        <v>176</v>
      </c>
      <c r="C173" s="8">
        <v>0</v>
      </c>
      <c r="D173" s="8">
        <f>+C173+B173</f>
      </c>
      <c r="E173" s="9">
        <v>0.12645705531749</v>
      </c>
      <c r="F173" s="9">
        <v>5.29092427778567</v>
      </c>
      <c r="G173" s="9">
        <f>D173+E173+F173</f>
      </c>
      <c r="H173" s="3">
        <f>(E173/C173)*100</f>
      </c>
      <c r="I173" s="9">
        <f>(F173/B173)*100</f>
      </c>
      <c r="J173" s="9">
        <f>((G173-D173)/D173)*100</f>
      </c>
      <c r="K173" s="4" t="s">
        <v>353</v>
      </c>
      <c r="L173" s="5" t="s">
        <v>354</v>
      </c>
      <c r="M173" s="8">
        <v>28</v>
      </c>
      <c r="N173" s="8">
        <v>8</v>
      </c>
      <c r="O173" s="8">
        <v>0</v>
      </c>
      <c r="P173" s="8">
        <v>3</v>
      </c>
      <c r="Q173" s="8">
        <v>33</v>
      </c>
      <c r="R173" s="8">
        <v>23</v>
      </c>
      <c r="S173" s="8">
        <v>8</v>
      </c>
      <c r="T173" s="8">
        <v>8</v>
      </c>
      <c r="U173" s="8">
        <v>11</v>
      </c>
      <c r="V173" s="8">
        <v>18</v>
      </c>
      <c r="W173" s="8">
        <v>4</v>
      </c>
      <c r="X173" s="8">
        <v>3</v>
      </c>
      <c r="Y173" s="9">
        <f>(B173+F173)/G173</f>
      </c>
      <c r="Z173" s="9">
        <f>+(SUM(Q173:T173)/SUM(M173:X173))</f>
      </c>
      <c r="AA173" s="9">
        <f>SUM(O173+P173+S173+T173+W173+X173)/SUM(M173:X173)</f>
      </c>
      <c r="AB173" s="9">
        <f>G173*(Y173*$AG$3+Z173*$AG$4+AA173*$AG$5)</f>
      </c>
      <c r="AC173" s="9">
        <f>AB173/SUM($AB$2:$AB$247)</f>
      </c>
      <c r="AD173" s="10">
        <f>AC173*$AG$11</f>
      </c>
      <c r="AE173" s="4"/>
      <c r="AF173" s="4"/>
      <c r="AG173" s="3"/>
    </row>
    <row x14ac:dyDescent="0.25" r="174" customHeight="1" ht="18.75">
      <c r="A174" s="8">
        <v>9112032082</v>
      </c>
      <c r="B174" s="8">
        <v>84</v>
      </c>
      <c r="C174" s="8">
        <v>0</v>
      </c>
      <c r="D174" s="8">
        <f>+C174+B174</f>
      </c>
      <c r="E174" s="9">
        <v>0.264928044886835</v>
      </c>
      <c r="F174" s="9">
        <v>3.20471044933415</v>
      </c>
      <c r="G174" s="9">
        <f>D174+E174+F174</f>
      </c>
      <c r="H174" s="3">
        <f>(E174/C174)*100</f>
      </c>
      <c r="I174" s="9">
        <f>(F174/B174)*100</f>
      </c>
      <c r="J174" s="9">
        <f>((G174-D174)/D174)*100</f>
      </c>
      <c r="K174" s="4" t="s">
        <v>355</v>
      </c>
      <c r="L174" s="5" t="s">
        <v>356</v>
      </c>
      <c r="M174" s="8">
        <v>21</v>
      </c>
      <c r="N174" s="8">
        <v>1</v>
      </c>
      <c r="O174" s="8">
        <v>1</v>
      </c>
      <c r="P174" s="8">
        <v>0</v>
      </c>
      <c r="Q174" s="8">
        <v>19</v>
      </c>
      <c r="R174" s="8">
        <v>20</v>
      </c>
      <c r="S174" s="8">
        <v>0</v>
      </c>
      <c r="T174" s="8">
        <v>1</v>
      </c>
      <c r="U174" s="8">
        <v>12</v>
      </c>
      <c r="V174" s="8">
        <v>2</v>
      </c>
      <c r="W174" s="8">
        <v>0</v>
      </c>
      <c r="X174" s="8">
        <v>0</v>
      </c>
      <c r="Y174" s="9">
        <f>(B174+F174)/G174</f>
      </c>
      <c r="Z174" s="9">
        <f>+(SUM(Q174:T174)/SUM(M174:X174))</f>
      </c>
      <c r="AA174" s="9">
        <f>SUM(O174+P174+S174+T174+W174+X174)/SUM(M174:X174)</f>
      </c>
      <c r="AB174" s="9">
        <f>G174*(Y174*$AG$3+Z174*$AG$4+AA174*$AG$5)</f>
      </c>
      <c r="AC174" s="9">
        <f>AB174/SUM($AB$2:$AB$247)</f>
      </c>
      <c r="AD174" s="10">
        <f>AC174*$AG$11</f>
      </c>
      <c r="AE174" s="4"/>
      <c r="AF174" s="4"/>
      <c r="AG174" s="3"/>
    </row>
    <row x14ac:dyDescent="0.25" r="175" customHeight="1" ht="18.75">
      <c r="A175" s="8">
        <v>9112032095</v>
      </c>
      <c r="B175" s="8">
        <v>122</v>
      </c>
      <c r="C175" s="8">
        <v>0</v>
      </c>
      <c r="D175" s="8">
        <f>+C175+B175</f>
      </c>
      <c r="E175" s="9">
        <v>0.252070899874701</v>
      </c>
      <c r="F175" s="9">
        <v>4.10254933460017</v>
      </c>
      <c r="G175" s="9">
        <f>D175+E175+F175</f>
      </c>
      <c r="H175" s="3">
        <f>(E175/C175)*100</f>
      </c>
      <c r="I175" s="9">
        <f>(F175/B175)*100</f>
      </c>
      <c r="J175" s="9">
        <f>((G175-D175)/D175)*100</f>
      </c>
      <c r="K175" s="4" t="s">
        <v>357</v>
      </c>
      <c r="L175" s="5" t="s">
        <v>358</v>
      </c>
      <c r="M175" s="8">
        <v>23</v>
      </c>
      <c r="N175" s="8">
        <v>7</v>
      </c>
      <c r="O175" s="8">
        <v>0</v>
      </c>
      <c r="P175" s="8">
        <v>1</v>
      </c>
      <c r="Q175" s="8">
        <v>22</v>
      </c>
      <c r="R175" s="8">
        <v>34</v>
      </c>
      <c r="S175" s="8">
        <v>1</v>
      </c>
      <c r="T175" s="8">
        <v>3</v>
      </c>
      <c r="U175" s="8">
        <v>14</v>
      </c>
      <c r="V175" s="8">
        <v>9</v>
      </c>
      <c r="W175" s="8">
        <v>2</v>
      </c>
      <c r="X175" s="8">
        <v>2</v>
      </c>
      <c r="Y175" s="9">
        <f>(B175+F175)/G175</f>
      </c>
      <c r="Z175" s="9">
        <f>+(SUM(Q175:T175)/SUM(M175:X175))</f>
      </c>
      <c r="AA175" s="9">
        <f>SUM(O175+P175+S175+T175+W175+X175)/SUM(M175:X175)</f>
      </c>
      <c r="AB175" s="9">
        <f>G175*(Y175*$AG$3+Z175*$AG$4+AA175*$AG$5)</f>
      </c>
      <c r="AC175" s="9">
        <f>AB175/SUM($AB$2:$AB$247)</f>
      </c>
      <c r="AD175" s="10">
        <f>AC175*$AG$11</f>
      </c>
      <c r="AE175" s="4"/>
      <c r="AF175" s="4"/>
      <c r="AG175" s="3"/>
    </row>
    <row x14ac:dyDescent="0.25" r="176" customHeight="1" ht="18.75">
      <c r="A176" s="8">
        <v>9112032103</v>
      </c>
      <c r="B176" s="8">
        <v>46</v>
      </c>
      <c r="C176" s="8">
        <v>0</v>
      </c>
      <c r="D176" s="8">
        <f>+C176+B176</f>
      </c>
      <c r="E176" s="9">
        <v>0.128068738478446</v>
      </c>
      <c r="F176" s="9">
        <v>1.72136203267941</v>
      </c>
      <c r="G176" s="9">
        <f>D176+E176+F176</f>
      </c>
      <c r="H176" s="3">
        <f>(E176/C176)*100</f>
      </c>
      <c r="I176" s="9">
        <f>(F176/B176)*100</f>
      </c>
      <c r="J176" s="9">
        <f>((G176-D176)/D176)*100</f>
      </c>
      <c r="K176" s="4" t="s">
        <v>359</v>
      </c>
      <c r="L176" s="5" t="s">
        <v>360</v>
      </c>
      <c r="M176" s="8">
        <v>6</v>
      </c>
      <c r="N176" s="8">
        <v>4</v>
      </c>
      <c r="O176" s="8">
        <v>0</v>
      </c>
      <c r="P176" s="8">
        <v>0</v>
      </c>
      <c r="Q176" s="8">
        <v>10</v>
      </c>
      <c r="R176" s="8">
        <v>7</v>
      </c>
      <c r="S176" s="8">
        <v>0</v>
      </c>
      <c r="T176" s="8">
        <v>1</v>
      </c>
      <c r="U176" s="8">
        <v>6</v>
      </c>
      <c r="V176" s="8">
        <v>6</v>
      </c>
      <c r="W176" s="8">
        <v>0</v>
      </c>
      <c r="X176" s="8">
        <v>3</v>
      </c>
      <c r="Y176" s="9">
        <f>(B176+F176)/G176</f>
      </c>
      <c r="Z176" s="9">
        <f>+(SUM(Q176:T176)/SUM(M176:X176))</f>
      </c>
      <c r="AA176" s="9">
        <f>SUM(O176+P176+S176+T176+W176+X176)/SUM(M176:X176)</f>
      </c>
      <c r="AB176" s="9">
        <f>G176*(Y176*$AG$3+Z176*$AG$4+AA176*$AG$5)</f>
      </c>
      <c r="AC176" s="9">
        <f>AB176/SUM($AB$2:$AB$247)</f>
      </c>
      <c r="AD176" s="10">
        <f>AC176*$AG$11</f>
      </c>
      <c r="AE176" s="4"/>
      <c r="AF176" s="4"/>
      <c r="AG176" s="3"/>
    </row>
    <row x14ac:dyDescent="0.25" r="177" customHeight="1" ht="18.75">
      <c r="A177" s="8">
        <v>9112041001</v>
      </c>
      <c r="B177" s="8">
        <v>564</v>
      </c>
      <c r="C177" s="8">
        <v>0</v>
      </c>
      <c r="D177" s="8">
        <f>+C177+B177</f>
      </c>
      <c r="E177" s="9">
        <v>0.480771889832614</v>
      </c>
      <c r="F177" s="9">
        <v>32.31450175153</v>
      </c>
      <c r="G177" s="9">
        <f>D177+E177+F177</f>
      </c>
      <c r="H177" s="3">
        <f>(E177/C177)*100</f>
      </c>
      <c r="I177" s="9">
        <f>(F177/B177)*100</f>
      </c>
      <c r="J177" s="9">
        <f>((G177-D177)/D177)*100</f>
      </c>
      <c r="K177" s="4" t="s">
        <v>361</v>
      </c>
      <c r="L177" s="5" t="s">
        <v>362</v>
      </c>
      <c r="M177" s="8">
        <v>60</v>
      </c>
      <c r="N177" s="8">
        <v>67</v>
      </c>
      <c r="O177" s="8">
        <v>18</v>
      </c>
      <c r="P177" s="8">
        <v>9</v>
      </c>
      <c r="Q177" s="8">
        <v>9</v>
      </c>
      <c r="R177" s="8">
        <v>93</v>
      </c>
      <c r="S177" s="8">
        <v>55</v>
      </c>
      <c r="T177" s="8">
        <v>54</v>
      </c>
      <c r="U177" s="8">
        <v>13</v>
      </c>
      <c r="V177" s="8">
        <v>73</v>
      </c>
      <c r="W177" s="8">
        <v>39</v>
      </c>
      <c r="X177" s="8">
        <v>39</v>
      </c>
      <c r="Y177" s="9">
        <f>(B177+F177)/G177</f>
      </c>
      <c r="Z177" s="9">
        <f>+(SUM(Q177:T177)/SUM(M177:X177))</f>
      </c>
      <c r="AA177" s="9">
        <f>SUM(O177+P177+S177+T177+W177+X177)/SUM(M177:X177)</f>
      </c>
      <c r="AB177" s="9">
        <f>G177*(Y177*$AG$3+Z177*$AG$4+AA177*$AG$5)</f>
      </c>
      <c r="AC177" s="9">
        <f>AB177/SUM($AB$2:$AB$247)</f>
      </c>
      <c r="AD177" s="10">
        <f>AC177*$AG$11</f>
      </c>
      <c r="AE177" s="4"/>
      <c r="AF177" s="4"/>
      <c r="AG177" s="3"/>
    </row>
    <row x14ac:dyDescent="0.25" r="178" customHeight="1" ht="18.75">
      <c r="A178" s="8">
        <v>9112041002</v>
      </c>
      <c r="B178" s="8">
        <v>944</v>
      </c>
      <c r="C178" s="8">
        <v>108</v>
      </c>
      <c r="D178" s="8">
        <f>+C178+B178</f>
      </c>
      <c r="E178" s="9">
        <v>0.0182350865289287</v>
      </c>
      <c r="F178" s="9">
        <v>46.0105916182427</v>
      </c>
      <c r="G178" s="9">
        <f>D178+E178+F178</f>
      </c>
      <c r="H178" s="9">
        <f>(E178/C178)*100</f>
      </c>
      <c r="I178" s="9">
        <f>(F178/B178)*100</f>
      </c>
      <c r="J178" s="9">
        <f>((G178-D178)/D178)*100</f>
      </c>
      <c r="K178" s="4" t="s">
        <v>363</v>
      </c>
      <c r="L178" s="5" t="s">
        <v>364</v>
      </c>
      <c r="M178" s="8">
        <v>190</v>
      </c>
      <c r="N178" s="8">
        <v>116</v>
      </c>
      <c r="O178" s="8">
        <v>13</v>
      </c>
      <c r="P178" s="8">
        <v>16</v>
      </c>
      <c r="Q178" s="8">
        <v>52</v>
      </c>
      <c r="R178" s="8">
        <v>216</v>
      </c>
      <c r="S178" s="8">
        <v>20</v>
      </c>
      <c r="T178" s="8">
        <v>45</v>
      </c>
      <c r="U178" s="8">
        <v>63</v>
      </c>
      <c r="V178" s="8">
        <v>196</v>
      </c>
      <c r="W178" s="8">
        <v>15</v>
      </c>
      <c r="X178" s="8">
        <v>47</v>
      </c>
      <c r="Y178" s="9">
        <f>(B178+F178)/G178</f>
      </c>
      <c r="Z178" s="9">
        <f>+(SUM(Q178:T178)/SUM(M178:X178))</f>
      </c>
      <c r="AA178" s="9">
        <f>SUM(O178+P178+S178+T178+W178+X178)/SUM(M178:X178)</f>
      </c>
      <c r="AB178" s="9">
        <f>G178*(Y178*$AG$3+Z178*$AG$4+AA178*$AG$5)</f>
      </c>
      <c r="AC178" s="9">
        <f>AB178/SUM($AB$2:$AB$247)</f>
      </c>
      <c r="AD178" s="10">
        <f>AC178*$AG$11</f>
      </c>
      <c r="AE178" s="4"/>
      <c r="AF178" s="4"/>
      <c r="AG178" s="3"/>
    </row>
    <row x14ac:dyDescent="0.25" r="179" customHeight="1" ht="18.75">
      <c r="A179" s="8">
        <v>9112041003</v>
      </c>
      <c r="B179" s="8">
        <v>788</v>
      </c>
      <c r="C179" s="8">
        <v>0</v>
      </c>
      <c r="D179" s="8">
        <f>+C179+B179</f>
      </c>
      <c r="E179" s="9">
        <v>0.0539442606658987</v>
      </c>
      <c r="F179" s="9">
        <v>60.1968571064567</v>
      </c>
      <c r="G179" s="9">
        <f>D179+E179+F179</f>
      </c>
      <c r="H179" s="3">
        <f>(E179/C179)*100</f>
      </c>
      <c r="I179" s="9">
        <f>(F179/B179)*100</f>
      </c>
      <c r="J179" s="9">
        <f>((G179-D179)/D179)*100</f>
      </c>
      <c r="K179" s="4" t="s">
        <v>365</v>
      </c>
      <c r="L179" s="5" t="s">
        <v>366</v>
      </c>
      <c r="M179" s="8">
        <v>154</v>
      </c>
      <c r="N179" s="8">
        <v>58</v>
      </c>
      <c r="O179" s="8">
        <v>4</v>
      </c>
      <c r="P179" s="8">
        <v>6</v>
      </c>
      <c r="Q179" s="8">
        <v>81</v>
      </c>
      <c r="R179" s="8">
        <v>172</v>
      </c>
      <c r="S179" s="8">
        <v>6</v>
      </c>
      <c r="T179" s="8">
        <v>18</v>
      </c>
      <c r="U179" s="8">
        <v>76</v>
      </c>
      <c r="V179" s="8">
        <v>99</v>
      </c>
      <c r="W179" s="8">
        <v>5</v>
      </c>
      <c r="X179" s="8">
        <v>13</v>
      </c>
      <c r="Y179" s="9">
        <f>(B179+F179)/G179</f>
      </c>
      <c r="Z179" s="9">
        <f>+(SUM(Q179:T179)/SUM(M179:X179))</f>
      </c>
      <c r="AA179" s="9">
        <f>SUM(O179+P179+S179+T179+W179+X179)/SUM(M179:X179)</f>
      </c>
      <c r="AB179" s="9">
        <f>G179*(Y179*$AG$3+Z179*$AG$4+AA179*$AG$5)</f>
      </c>
      <c r="AC179" s="9">
        <f>AB179/SUM($AB$2:$AB$247)</f>
      </c>
      <c r="AD179" s="10">
        <f>AC179*$AG$11</f>
      </c>
      <c r="AE179" s="4"/>
      <c r="AF179" s="4"/>
      <c r="AG179" s="3"/>
    </row>
    <row x14ac:dyDescent="0.25" r="180" customHeight="1" ht="18.75">
      <c r="A180" s="8">
        <v>9112041004</v>
      </c>
      <c r="B180" s="8">
        <v>585</v>
      </c>
      <c r="C180" s="8">
        <v>56</v>
      </c>
      <c r="D180" s="8">
        <f>+C180+B180</f>
      </c>
      <c r="E180" s="9">
        <v>2.56254972436973</v>
      </c>
      <c r="F180" s="9">
        <v>57.1492278793254</v>
      </c>
      <c r="G180" s="9">
        <f>D180+E180+F180</f>
      </c>
      <c r="H180" s="9">
        <f>(E180/C180)*100</f>
      </c>
      <c r="I180" s="9">
        <f>(F180/B180)*100</f>
      </c>
      <c r="J180" s="9">
        <f>((G180-D180)/D180)*100</f>
      </c>
      <c r="K180" s="4" t="s">
        <v>367</v>
      </c>
      <c r="L180" s="5" t="s">
        <v>368</v>
      </c>
      <c r="M180" s="8">
        <v>124</v>
      </c>
      <c r="N180" s="8">
        <v>63</v>
      </c>
      <c r="O180" s="8">
        <v>8</v>
      </c>
      <c r="P180" s="8">
        <v>7</v>
      </c>
      <c r="Q180" s="8">
        <v>32</v>
      </c>
      <c r="R180" s="8">
        <v>112</v>
      </c>
      <c r="S180" s="8">
        <v>18</v>
      </c>
      <c r="T180" s="8">
        <v>27</v>
      </c>
      <c r="U180" s="8">
        <v>52</v>
      </c>
      <c r="V180" s="8">
        <v>86</v>
      </c>
      <c r="W180" s="8">
        <v>21</v>
      </c>
      <c r="X180" s="8">
        <v>25</v>
      </c>
      <c r="Y180" s="9">
        <f>(B180+F180)/G180</f>
      </c>
      <c r="Z180" s="9">
        <f>+(SUM(Q180:T180)/SUM(M180:X180))</f>
      </c>
      <c r="AA180" s="9">
        <f>SUM(O180+P180+S180+T180+W180+X180)/SUM(M180:X180)</f>
      </c>
      <c r="AB180" s="9">
        <f>G180*(Y180*$AG$3+Z180*$AG$4+AA180*$AG$5)</f>
      </c>
      <c r="AC180" s="9">
        <f>AB180/SUM($AB$2:$AB$247)</f>
      </c>
      <c r="AD180" s="10">
        <f>AC180*$AG$11</f>
      </c>
      <c r="AE180" s="4"/>
      <c r="AF180" s="4"/>
      <c r="AG180" s="3"/>
    </row>
    <row x14ac:dyDescent="0.25" r="181" customHeight="1" ht="18.75">
      <c r="A181" s="8">
        <v>9112041005</v>
      </c>
      <c r="B181" s="8">
        <v>677</v>
      </c>
      <c r="C181" s="8">
        <v>3</v>
      </c>
      <c r="D181" s="8">
        <f>+C181+B181</f>
      </c>
      <c r="E181" s="9">
        <v>0.0297895238478013</v>
      </c>
      <c r="F181" s="9">
        <v>65.2033999126907</v>
      </c>
      <c r="G181" s="9">
        <f>D181+E181+F181</f>
      </c>
      <c r="H181" s="9">
        <f>(E181/C181)*100</f>
      </c>
      <c r="I181" s="9">
        <f>(F181/B181)*100</f>
      </c>
      <c r="J181" s="9">
        <f>((G181-D181)/D181)*100</f>
      </c>
      <c r="K181" s="4" t="s">
        <v>369</v>
      </c>
      <c r="L181" s="5" t="s">
        <v>370</v>
      </c>
      <c r="M181" s="8">
        <v>157</v>
      </c>
      <c r="N181" s="8">
        <v>70</v>
      </c>
      <c r="O181" s="8">
        <v>7</v>
      </c>
      <c r="P181" s="8">
        <v>11</v>
      </c>
      <c r="Q181" s="8">
        <v>41</v>
      </c>
      <c r="R181" s="8">
        <v>129</v>
      </c>
      <c r="S181" s="8">
        <v>13</v>
      </c>
      <c r="T181" s="8">
        <v>24</v>
      </c>
      <c r="U181" s="8">
        <v>37</v>
      </c>
      <c r="V181" s="8">
        <v>99</v>
      </c>
      <c r="W181" s="8">
        <v>14</v>
      </c>
      <c r="X181" s="8">
        <v>24</v>
      </c>
      <c r="Y181" s="9">
        <f>(B181+F181)/G181</f>
      </c>
      <c r="Z181" s="9">
        <f>+(SUM(Q181:T181)/SUM(M181:X181))</f>
      </c>
      <c r="AA181" s="9">
        <f>SUM(O181+P181+S181+T181+W181+X181)/SUM(M181:X181)</f>
      </c>
      <c r="AB181" s="9">
        <f>G181*(Y181*$AG$3+Z181*$AG$4+AA181*$AG$5)</f>
      </c>
      <c r="AC181" s="9">
        <f>AB181/SUM($AB$2:$AB$247)</f>
      </c>
      <c r="AD181" s="10">
        <f>AC181*$AG$11</f>
      </c>
      <c r="AE181" s="4"/>
      <c r="AF181" s="4"/>
      <c r="AG181" s="3"/>
    </row>
    <row x14ac:dyDescent="0.25" r="182" customHeight="1" ht="18.75">
      <c r="A182" s="8">
        <v>9112041006</v>
      </c>
      <c r="B182" s="8">
        <v>198</v>
      </c>
      <c r="C182" s="8">
        <v>0</v>
      </c>
      <c r="D182" s="8">
        <f>+C182+B182</f>
      </c>
      <c r="E182" s="9">
        <v>0.0259816921659093</v>
      </c>
      <c r="F182" s="9">
        <v>3.26842979118028</v>
      </c>
      <c r="G182" s="9">
        <f>D182+E182+F182</f>
      </c>
      <c r="H182" s="3">
        <f>(E182/C182)*100</f>
      </c>
      <c r="I182" s="9">
        <f>(F182/B182)*100</f>
      </c>
      <c r="J182" s="9">
        <f>((G182-D182)/D182)*100</f>
      </c>
      <c r="K182" s="4" t="s">
        <v>371</v>
      </c>
      <c r="L182" s="5" t="s">
        <v>372</v>
      </c>
      <c r="M182" s="8">
        <v>35</v>
      </c>
      <c r="N182" s="8">
        <v>10</v>
      </c>
      <c r="O182" s="8">
        <v>0</v>
      </c>
      <c r="P182" s="8">
        <v>2</v>
      </c>
      <c r="Q182" s="8">
        <v>27</v>
      </c>
      <c r="R182" s="8">
        <v>48</v>
      </c>
      <c r="S182" s="8">
        <v>1</v>
      </c>
      <c r="T182" s="8">
        <v>3</v>
      </c>
      <c r="U182" s="8">
        <v>22</v>
      </c>
      <c r="V182" s="8">
        <v>26</v>
      </c>
      <c r="W182" s="8">
        <v>3</v>
      </c>
      <c r="X182" s="8">
        <v>3</v>
      </c>
      <c r="Y182" s="9">
        <f>(B182+F182)/G182</f>
      </c>
      <c r="Z182" s="9">
        <f>+(SUM(Q182:T182)/SUM(M182:X182))</f>
      </c>
      <c r="AA182" s="9">
        <f>SUM(O182+P182+S182+T182+W182+X182)/SUM(M182:X182)</f>
      </c>
      <c r="AB182" s="9">
        <f>G182*(Y182*$AG$3+Z182*$AG$4+AA182*$AG$5)</f>
      </c>
      <c r="AC182" s="9">
        <f>AB182/SUM($AB$2:$AB$247)</f>
      </c>
      <c r="AD182" s="10">
        <f>AC182*$AG$11</f>
      </c>
      <c r="AE182" s="4"/>
      <c r="AF182" s="4"/>
      <c r="AG182" s="3"/>
    </row>
    <row x14ac:dyDescent="0.25" r="183" customHeight="1" ht="18.75">
      <c r="A183" s="8">
        <v>9112042040</v>
      </c>
      <c r="B183" s="8">
        <v>41</v>
      </c>
      <c r="C183" s="8">
        <v>0</v>
      </c>
      <c r="D183" s="8">
        <f>+C183+B183</f>
      </c>
      <c r="E183" s="9">
        <v>0.299462058697753</v>
      </c>
      <c r="F183" s="9">
        <v>7.4705816837222</v>
      </c>
      <c r="G183" s="9">
        <f>D183+E183+F183</f>
      </c>
      <c r="H183" s="3">
        <f>(E183/C183)*100</f>
      </c>
      <c r="I183" s="9">
        <f>(F183/B183)*100</f>
      </c>
      <c r="J183" s="9">
        <f>((G183-D183)/D183)*100</f>
      </c>
      <c r="K183" s="4" t="s">
        <v>373</v>
      </c>
      <c r="L183" s="5" t="s">
        <v>374</v>
      </c>
      <c r="M183" s="8">
        <v>6</v>
      </c>
      <c r="N183" s="8">
        <v>4</v>
      </c>
      <c r="O183" s="8">
        <v>0</v>
      </c>
      <c r="P183" s="8">
        <v>0</v>
      </c>
      <c r="Q183" s="8">
        <v>3</v>
      </c>
      <c r="R183" s="8">
        <v>8</v>
      </c>
      <c r="S183" s="8">
        <v>2</v>
      </c>
      <c r="T183" s="8">
        <v>1</v>
      </c>
      <c r="U183" s="8">
        <v>4</v>
      </c>
      <c r="V183" s="8">
        <v>8</v>
      </c>
      <c r="W183" s="8">
        <v>1</v>
      </c>
      <c r="X183" s="8">
        <v>0</v>
      </c>
      <c r="Y183" s="9">
        <f>(B183+F183)/G183</f>
      </c>
      <c r="Z183" s="9">
        <f>+(SUM(Q183:T183)/SUM(M183:X183))</f>
      </c>
      <c r="AA183" s="9">
        <f>SUM(O183+P183+S183+T183+W183+X183)/SUM(M183:X183)</f>
      </c>
      <c r="AB183" s="9">
        <f>G183*(Y183*$AG$3+Z183*$AG$4+AA183*$AG$5)</f>
      </c>
      <c r="AC183" s="9">
        <f>AB183/SUM($AB$2:$AB$247)</f>
      </c>
      <c r="AD183" s="10">
        <f>AC183*$AG$11</f>
      </c>
      <c r="AE183" s="4"/>
      <c r="AF183" s="4"/>
      <c r="AG183" s="3"/>
    </row>
    <row x14ac:dyDescent="0.25" r="184" customHeight="1" ht="18.75">
      <c r="A184" s="8">
        <v>9112042066</v>
      </c>
      <c r="B184" s="8">
        <v>14</v>
      </c>
      <c r="C184" s="8">
        <v>0</v>
      </c>
      <c r="D184" s="8">
        <f>+C184+B184</f>
      </c>
      <c r="E184" s="9">
        <v>0.0371794641534028</v>
      </c>
      <c r="F184" s="9">
        <v>0.328551460827658</v>
      </c>
      <c r="G184" s="9">
        <f>D184+E184+F184</f>
      </c>
      <c r="H184" s="3">
        <f>(E184/C184)*100</f>
      </c>
      <c r="I184" s="9">
        <f>(F184/B184)*100</f>
      </c>
      <c r="J184" s="9">
        <f>((G184-D184)/D184)*100</f>
      </c>
      <c r="K184" s="4" t="s">
        <v>375</v>
      </c>
      <c r="L184" s="5" t="s">
        <v>376</v>
      </c>
      <c r="M184" s="8">
        <v>5</v>
      </c>
      <c r="N184" s="8">
        <v>0</v>
      </c>
      <c r="O184" s="8">
        <v>0</v>
      </c>
      <c r="P184" s="8">
        <v>0</v>
      </c>
      <c r="Q184" s="8">
        <v>5</v>
      </c>
      <c r="R184" s="8">
        <v>3</v>
      </c>
      <c r="S184" s="8">
        <v>0</v>
      </c>
      <c r="T184" s="8">
        <v>0</v>
      </c>
      <c r="U184" s="8">
        <v>1</v>
      </c>
      <c r="V184" s="8">
        <v>0</v>
      </c>
      <c r="W184" s="8">
        <v>0</v>
      </c>
      <c r="X184" s="8">
        <v>0</v>
      </c>
      <c r="Y184" s="9">
        <f>(B184+F184)/G184</f>
      </c>
      <c r="Z184" s="9">
        <f>+(SUM(Q184:T184)/SUM(M184:X184))</f>
      </c>
      <c r="AA184" s="8">
        <f>SUM(O184+P184+S184+T184+W184+X184)/SUM(M184:X184)</f>
      </c>
      <c r="AB184" s="9">
        <f>G184*(Y184*$AG$3+Z184*$AG$4+AA184*$AG$5)</f>
      </c>
      <c r="AC184" s="9">
        <f>AB184/SUM($AB$2:$AB$247)</f>
      </c>
      <c r="AD184" s="10">
        <f>AC184*$AG$11</f>
      </c>
      <c r="AE184" s="4"/>
      <c r="AF184" s="4"/>
      <c r="AG184" s="3"/>
    </row>
    <row x14ac:dyDescent="0.25" r="185" customHeight="1" ht="18.75">
      <c r="A185" s="8">
        <v>9112042108</v>
      </c>
      <c r="B185" s="8">
        <v>23</v>
      </c>
      <c r="C185" s="8">
        <v>0</v>
      </c>
      <c r="D185" s="8">
        <f>+C185+B185</f>
      </c>
      <c r="E185" s="9">
        <v>0.118926543178707</v>
      </c>
      <c r="F185" s="9">
        <v>3.95174189396402</v>
      </c>
      <c r="G185" s="9">
        <f>D185+E185+F185</f>
      </c>
      <c r="H185" s="3">
        <f>(E185/C185)*100</f>
      </c>
      <c r="I185" s="9">
        <f>(F185/B185)*100</f>
      </c>
      <c r="J185" s="9">
        <f>((G185-D185)/D185)*100</f>
      </c>
      <c r="K185" s="4" t="s">
        <v>377</v>
      </c>
      <c r="L185" s="9">
        <v>-38.7535496847794</v>
      </c>
      <c r="M185" s="8">
        <v>3</v>
      </c>
      <c r="N185" s="8">
        <v>1</v>
      </c>
      <c r="O185" s="8">
        <v>1</v>
      </c>
      <c r="P185" s="8">
        <v>0</v>
      </c>
      <c r="Q185" s="8">
        <v>6</v>
      </c>
      <c r="R185" s="8">
        <v>2</v>
      </c>
      <c r="S185" s="8">
        <v>0</v>
      </c>
      <c r="T185" s="8">
        <v>1</v>
      </c>
      <c r="U185" s="8">
        <v>0</v>
      </c>
      <c r="V185" s="8">
        <v>4</v>
      </c>
      <c r="W185" s="8">
        <v>4</v>
      </c>
      <c r="X185" s="8">
        <v>0</v>
      </c>
      <c r="Y185" s="9">
        <f>(B185+F185)/G185</f>
      </c>
      <c r="Z185" s="9">
        <f>+(SUM(Q185:T185)/SUM(M185:X185))</f>
      </c>
      <c r="AA185" s="9">
        <f>SUM(O185+P185+S185+T185+W185+X185)/SUM(M185:X185)</f>
      </c>
      <c r="AB185" s="9">
        <f>G185*(Y185*$AG$3+Z185*$AG$4+AA185*$AG$5)</f>
      </c>
      <c r="AC185" s="9">
        <f>AB185/SUM($AB$2:$AB$247)</f>
      </c>
      <c r="AD185" s="10">
        <f>AC185*$AG$11</f>
      </c>
      <c r="AE185" s="4"/>
      <c r="AF185" s="4"/>
      <c r="AG185" s="3"/>
    </row>
    <row x14ac:dyDescent="0.25" r="186" customHeight="1" ht="18.75">
      <c r="A186" s="8">
        <v>9112051001</v>
      </c>
      <c r="B186" s="8">
        <v>1349</v>
      </c>
      <c r="C186" s="8">
        <v>209</v>
      </c>
      <c r="D186" s="8">
        <f>+C186+B186</f>
      </c>
      <c r="E186" s="9">
        <v>0.0544480876780208</v>
      </c>
      <c r="F186" s="9">
        <v>94.1878134192455</v>
      </c>
      <c r="G186" s="9">
        <f>D186+E186+F186</f>
      </c>
      <c r="H186" s="9">
        <f>(E186/C186)*100</f>
      </c>
      <c r="I186" s="9">
        <f>(F186/B186)*100</f>
      </c>
      <c r="J186" s="9">
        <f>((G186-D186)/D186)*100</f>
      </c>
      <c r="K186" s="4" t="s">
        <v>378</v>
      </c>
      <c r="L186" s="9">
        <v>-38.7671176878545</v>
      </c>
      <c r="M186" s="8">
        <v>193</v>
      </c>
      <c r="N186" s="8">
        <v>110</v>
      </c>
      <c r="O186" s="8">
        <v>15</v>
      </c>
      <c r="P186" s="8">
        <v>12</v>
      </c>
      <c r="Q186" s="8">
        <v>160</v>
      </c>
      <c r="R186" s="8">
        <v>346</v>
      </c>
      <c r="S186" s="8">
        <v>34</v>
      </c>
      <c r="T186" s="8">
        <v>80</v>
      </c>
      <c r="U186" s="8">
        <v>112</v>
      </c>
      <c r="V186" s="8">
        <v>261</v>
      </c>
      <c r="W186" s="8">
        <v>35</v>
      </c>
      <c r="X186" s="8">
        <v>73</v>
      </c>
      <c r="Y186" s="9">
        <f>(B186+F186)/G186</f>
      </c>
      <c r="Z186" s="9">
        <f>+(SUM(Q186:T186)/SUM(M186:X186))</f>
      </c>
      <c r="AA186" s="9">
        <f>SUM(O186+P186+S186+T186+W186+X186)/SUM(M186:X186)</f>
      </c>
      <c r="AB186" s="9">
        <f>G186*(Y186*$AG$3+Z186*$AG$4+AA186*$AG$5)</f>
      </c>
      <c r="AC186" s="9">
        <f>AB186/SUM($AB$2:$AB$247)</f>
      </c>
      <c r="AD186" s="10">
        <f>AC186*$AG$11</f>
      </c>
      <c r="AE186" s="4"/>
      <c r="AF186" s="4"/>
      <c r="AG186" s="3"/>
    </row>
    <row x14ac:dyDescent="0.25" r="187" customHeight="1" ht="18.75">
      <c r="A187" s="8">
        <v>9112051002</v>
      </c>
      <c r="B187" s="8">
        <v>948</v>
      </c>
      <c r="C187" s="8">
        <v>1</v>
      </c>
      <c r="D187" s="8">
        <f>+C187+B187</f>
      </c>
      <c r="E187" s="9">
        <v>0.0613785374845302</v>
      </c>
      <c r="F187" s="9">
        <v>80.8145069793033</v>
      </c>
      <c r="G187" s="9">
        <f>D187+E187+F187</f>
      </c>
      <c r="H187" s="9">
        <f>(E187/C187)*100</f>
      </c>
      <c r="I187" s="9">
        <f>(F187/B187)*100</f>
      </c>
      <c r="J187" s="9">
        <f>((G187-D187)/D187)*100</f>
      </c>
      <c r="K187" s="4" t="s">
        <v>379</v>
      </c>
      <c r="L187" s="5" t="s">
        <v>380</v>
      </c>
      <c r="M187" s="8">
        <v>170</v>
      </c>
      <c r="N187" s="8">
        <v>82</v>
      </c>
      <c r="O187" s="8">
        <v>6</v>
      </c>
      <c r="P187" s="8">
        <v>13</v>
      </c>
      <c r="Q187" s="8">
        <v>100</v>
      </c>
      <c r="R187" s="8">
        <v>223</v>
      </c>
      <c r="S187" s="8">
        <v>9</v>
      </c>
      <c r="T187" s="8">
        <v>29</v>
      </c>
      <c r="U187" s="8">
        <v>89</v>
      </c>
      <c r="V187" s="8">
        <v>130</v>
      </c>
      <c r="W187" s="8">
        <v>9</v>
      </c>
      <c r="X187" s="8">
        <v>32</v>
      </c>
      <c r="Y187" s="9">
        <f>(B187+F187)/G187</f>
      </c>
      <c r="Z187" s="9">
        <f>+(SUM(Q187:T187)/SUM(M187:X187))</f>
      </c>
      <c r="AA187" s="9">
        <f>SUM(O187+P187+S187+T187+W187+X187)/SUM(M187:X187)</f>
      </c>
      <c r="AB187" s="9">
        <f>G187*(Y187*$AG$3+Z187*$AG$4+AA187*$AG$5)</f>
      </c>
      <c r="AC187" s="9">
        <f>AB187/SUM($AB$2:$AB$247)</f>
      </c>
      <c r="AD187" s="10">
        <f>AC187*$AG$11</f>
      </c>
      <c r="AE187" s="4"/>
      <c r="AF187" s="4"/>
      <c r="AG187" s="3"/>
    </row>
    <row x14ac:dyDescent="0.25" r="188" customHeight="1" ht="18.75">
      <c r="A188" s="8">
        <v>9112051003</v>
      </c>
      <c r="B188" s="8">
        <v>452</v>
      </c>
      <c r="C188" s="8">
        <v>577</v>
      </c>
      <c r="D188" s="8">
        <f>+C188+B188</f>
      </c>
      <c r="E188" s="9">
        <v>0.0111181776580083</v>
      </c>
      <c r="F188" s="9">
        <v>12.1704062817471</v>
      </c>
      <c r="G188" s="9">
        <f>D188+E188+F188</f>
      </c>
      <c r="H188" s="9">
        <f>(E188/C188)*100</f>
      </c>
      <c r="I188" s="9">
        <f>(F188/B188)*100</f>
      </c>
      <c r="J188" s="9">
        <f>((G188-D188)/D188)*100</f>
      </c>
      <c r="K188" s="4" t="s">
        <v>381</v>
      </c>
      <c r="L188" s="5" t="s">
        <v>382</v>
      </c>
      <c r="M188" s="8">
        <v>114</v>
      </c>
      <c r="N188" s="8">
        <v>59</v>
      </c>
      <c r="O188" s="8">
        <v>3</v>
      </c>
      <c r="P188" s="8">
        <v>6</v>
      </c>
      <c r="Q188" s="8">
        <v>87</v>
      </c>
      <c r="R188" s="8">
        <v>262</v>
      </c>
      <c r="S188" s="8">
        <v>17</v>
      </c>
      <c r="T188" s="8">
        <v>54</v>
      </c>
      <c r="U188" s="8">
        <v>89</v>
      </c>
      <c r="V188" s="8">
        <v>187</v>
      </c>
      <c r="W188" s="8">
        <v>21</v>
      </c>
      <c r="X188" s="8">
        <v>44</v>
      </c>
      <c r="Y188" s="9">
        <f>(B188+F188)/G188</f>
      </c>
      <c r="Z188" s="9">
        <f>+(SUM(Q188:T188)/SUM(M188:X188))</f>
      </c>
      <c r="AA188" s="9">
        <f>SUM(O188+P188+S188+T188+W188+X188)/SUM(M188:X188)</f>
      </c>
      <c r="AB188" s="9">
        <f>G188*(Y188*$AG$3+Z188*$AG$4+AA188*$AG$5)</f>
      </c>
      <c r="AC188" s="9">
        <f>AB188/SUM($AB$2:$AB$247)</f>
      </c>
      <c r="AD188" s="10">
        <f>AC188*$AG$11</f>
      </c>
      <c r="AE188" s="4"/>
      <c r="AF188" s="4"/>
      <c r="AG188" s="3"/>
    </row>
    <row x14ac:dyDescent="0.25" r="189" customHeight="1" ht="18.75">
      <c r="A189" s="8">
        <v>9112051004</v>
      </c>
      <c r="B189" s="8">
        <v>1611</v>
      </c>
      <c r="C189" s="8">
        <v>194</v>
      </c>
      <c r="D189" s="8">
        <f>+C189+B189</f>
      </c>
      <c r="E189" s="9">
        <v>0.0752242120079333</v>
      </c>
      <c r="F189" s="9">
        <v>174.607438684168</v>
      </c>
      <c r="G189" s="9">
        <f>D189+E189+F189</f>
      </c>
      <c r="H189" s="9">
        <f>(E189/C189)*100</f>
      </c>
      <c r="I189" s="9">
        <f>(F189/B189)*100</f>
      </c>
      <c r="J189" s="9">
        <f>((G189-D189)/D189)*100</f>
      </c>
      <c r="K189" s="4" t="s">
        <v>383</v>
      </c>
      <c r="L189" s="5" t="s">
        <v>384</v>
      </c>
      <c r="M189" s="8">
        <v>215</v>
      </c>
      <c r="N189" s="8">
        <v>89</v>
      </c>
      <c r="O189" s="8">
        <v>1</v>
      </c>
      <c r="P189" s="8">
        <v>13</v>
      </c>
      <c r="Q189" s="8">
        <v>204</v>
      </c>
      <c r="R189" s="8">
        <v>449</v>
      </c>
      <c r="S189" s="8">
        <v>50</v>
      </c>
      <c r="T189" s="8">
        <v>85</v>
      </c>
      <c r="U189" s="8">
        <v>192</v>
      </c>
      <c r="V189" s="8">
        <v>298</v>
      </c>
      <c r="W189" s="8">
        <v>59</v>
      </c>
      <c r="X189" s="8">
        <v>68</v>
      </c>
      <c r="Y189" s="9">
        <f>(B189+F189)/G189</f>
      </c>
      <c r="Z189" s="9">
        <f>+(SUM(Q189:T189)/SUM(M189:X189))</f>
      </c>
      <c r="AA189" s="9">
        <f>SUM(O189+P189+S189+T189+W189+X189)/SUM(M189:X189)</f>
      </c>
      <c r="AB189" s="9">
        <f>G189*(Y189*$AG$3+Z189*$AG$4+AA189*$AG$5)</f>
      </c>
      <c r="AC189" s="9">
        <f>AB189/SUM($AB$2:$AB$247)</f>
      </c>
      <c r="AD189" s="10">
        <f>AC189*$AG$11</f>
      </c>
      <c r="AE189" s="4"/>
      <c r="AF189" s="4"/>
      <c r="AG189" s="3"/>
    </row>
    <row x14ac:dyDescent="0.25" r="190" customHeight="1" ht="18.75">
      <c r="A190" s="8">
        <v>9112051005</v>
      </c>
      <c r="B190" s="8">
        <v>647</v>
      </c>
      <c r="C190" s="8">
        <v>0</v>
      </c>
      <c r="D190" s="8">
        <f>+C190+B190</f>
      </c>
      <c r="E190" s="9">
        <v>0.0158904273949572</v>
      </c>
      <c r="F190" s="9">
        <v>0.435778678350205</v>
      </c>
      <c r="G190" s="9">
        <f>D190+E190+F190</f>
      </c>
      <c r="H190" s="3">
        <f>(E190/C190)*100</f>
      </c>
      <c r="I190" s="9">
        <f>(F190/B190)*100</f>
      </c>
      <c r="J190" s="9">
        <f>((G190-D190)/D190)*100</f>
      </c>
      <c r="K190" s="4" t="s">
        <v>385</v>
      </c>
      <c r="L190" s="5" t="s">
        <v>386</v>
      </c>
      <c r="M190" s="8">
        <v>14</v>
      </c>
      <c r="N190" s="8">
        <v>30</v>
      </c>
      <c r="O190" s="8">
        <v>14</v>
      </c>
      <c r="P190" s="8">
        <v>11</v>
      </c>
      <c r="Q190" s="8">
        <v>17</v>
      </c>
      <c r="R190" s="8">
        <v>203</v>
      </c>
      <c r="S190" s="8">
        <v>58</v>
      </c>
      <c r="T190" s="8">
        <v>84</v>
      </c>
      <c r="U190" s="8">
        <v>16</v>
      </c>
      <c r="V190" s="8">
        <v>83</v>
      </c>
      <c r="W190" s="8">
        <v>32</v>
      </c>
      <c r="X190" s="8">
        <v>43</v>
      </c>
      <c r="Y190" s="9">
        <f>(B190+F190)/G190</f>
      </c>
      <c r="Z190" s="9">
        <f>+(SUM(Q190:T190)/SUM(M190:X190))</f>
      </c>
      <c r="AA190" s="9">
        <f>SUM(O190+P190+S190+T190+W190+X190)/SUM(M190:X190)</f>
      </c>
      <c r="AB190" s="9">
        <f>G190*(Y190*$AG$3+Z190*$AG$4+AA190*$AG$5)</f>
      </c>
      <c r="AC190" s="9">
        <f>AB190/SUM($AB$2:$AB$247)</f>
      </c>
      <c r="AD190" s="10">
        <f>AC190*$AG$11</f>
      </c>
      <c r="AE190" s="4"/>
      <c r="AF190" s="4"/>
      <c r="AG190" s="3"/>
    </row>
    <row x14ac:dyDescent="0.25" r="191" customHeight="1" ht="18.75">
      <c r="A191" s="8">
        <v>9112051006</v>
      </c>
      <c r="B191" s="8">
        <v>1476</v>
      </c>
      <c r="C191" s="8">
        <v>1</v>
      </c>
      <c r="D191" s="8">
        <f>+C191+B191</f>
      </c>
      <c r="E191" s="9">
        <v>0.0293006891865225</v>
      </c>
      <c r="F191" s="9">
        <v>4.43149353804512</v>
      </c>
      <c r="G191" s="9">
        <f>D191+E191+F191</f>
      </c>
      <c r="H191" s="9">
        <f>(E191/C191)*100</f>
      </c>
      <c r="I191" s="9">
        <f>(F191/B191)*100</f>
      </c>
      <c r="J191" s="9">
        <f>((G191-D191)/D191)*100</f>
      </c>
      <c r="K191" s="4" t="s">
        <v>387</v>
      </c>
      <c r="L191" s="5" t="s">
        <v>388</v>
      </c>
      <c r="M191" s="8">
        <v>46</v>
      </c>
      <c r="N191" s="8">
        <v>51</v>
      </c>
      <c r="O191" s="8">
        <v>13</v>
      </c>
      <c r="P191" s="8">
        <v>15</v>
      </c>
      <c r="Q191" s="8">
        <v>98</v>
      </c>
      <c r="R191" s="8">
        <v>544</v>
      </c>
      <c r="S191" s="8">
        <v>63</v>
      </c>
      <c r="T191" s="8">
        <v>138</v>
      </c>
      <c r="U191" s="8">
        <v>61</v>
      </c>
      <c r="V191" s="8">
        <v>263</v>
      </c>
      <c r="W191" s="8">
        <v>35</v>
      </c>
      <c r="X191" s="8">
        <v>63</v>
      </c>
      <c r="Y191" s="9">
        <f>(B191+F191)/G191</f>
      </c>
      <c r="Z191" s="9">
        <f>+(SUM(Q191:T191)/SUM(M191:X191))</f>
      </c>
      <c r="AA191" s="9">
        <f>SUM(O191+P191+S191+T191+W191+X191)/SUM(M191:X191)</f>
      </c>
      <c r="AB191" s="9">
        <f>G191*(Y191*$AG$3+Z191*$AG$4+AA191*$AG$5)</f>
      </c>
      <c r="AC191" s="9">
        <f>AB191/SUM($AB$2:$AB$247)</f>
      </c>
      <c r="AD191" s="10">
        <f>AC191*$AG$11</f>
      </c>
      <c r="AE191" s="4"/>
      <c r="AF191" s="4"/>
      <c r="AG191" s="3"/>
    </row>
    <row x14ac:dyDescent="0.25" r="192" customHeight="1" ht="18.75">
      <c r="A192" s="8">
        <v>9112051007</v>
      </c>
      <c r="B192" s="8">
        <v>446</v>
      </c>
      <c r="C192" s="8">
        <v>345</v>
      </c>
      <c r="D192" s="8">
        <f>+C192+B192</f>
      </c>
      <c r="E192" s="9">
        <v>0.193886297678978</v>
      </c>
      <c r="F192" s="9">
        <v>4.61034305217926</v>
      </c>
      <c r="G192" s="9">
        <f>D192+E192+F192</f>
      </c>
      <c r="H192" s="9">
        <f>(E192/C192)*100</f>
      </c>
      <c r="I192" s="9">
        <f>(F192/B192)*100</f>
      </c>
      <c r="J192" s="9">
        <f>((G192-D192)/D192)*100</f>
      </c>
      <c r="K192" s="4" t="s">
        <v>389</v>
      </c>
      <c r="L192" s="5" t="s">
        <v>390</v>
      </c>
      <c r="M192" s="8">
        <v>36</v>
      </c>
      <c r="N192" s="8">
        <v>47</v>
      </c>
      <c r="O192" s="8">
        <v>9</v>
      </c>
      <c r="P192" s="8">
        <v>11</v>
      </c>
      <c r="Q192" s="8">
        <v>32</v>
      </c>
      <c r="R192" s="8">
        <v>231</v>
      </c>
      <c r="S192" s="8">
        <v>19</v>
      </c>
      <c r="T192" s="8">
        <v>58</v>
      </c>
      <c r="U192" s="8">
        <v>32</v>
      </c>
      <c r="V192" s="8">
        <v>171</v>
      </c>
      <c r="W192" s="8">
        <v>20</v>
      </c>
      <c r="X192" s="8">
        <v>50</v>
      </c>
      <c r="Y192" s="9">
        <f>(B192+F192)/G192</f>
      </c>
      <c r="Z192" s="9">
        <f>+(SUM(Q192:T192)/SUM(M192:X192))</f>
      </c>
      <c r="AA192" s="9">
        <f>SUM(O192+P192+S192+T192+W192+X192)/SUM(M192:X192)</f>
      </c>
      <c r="AB192" s="9">
        <f>G192*(Y192*$AG$3+Z192*$AG$4+AA192*$AG$5)</f>
      </c>
      <c r="AC192" s="9">
        <f>AB192/SUM($AB$2:$AB$247)</f>
      </c>
      <c r="AD192" s="10">
        <f>AC192*$AG$11</f>
      </c>
      <c r="AE192" s="4"/>
      <c r="AF192" s="4"/>
      <c r="AG192" s="3"/>
    </row>
    <row x14ac:dyDescent="0.25" r="193" customHeight="1" ht="18.75">
      <c r="A193" s="8">
        <v>9112052038</v>
      </c>
      <c r="B193" s="8">
        <v>66</v>
      </c>
      <c r="C193" s="8">
        <v>0</v>
      </c>
      <c r="D193" s="8">
        <f>+C193+B193</f>
      </c>
      <c r="E193" s="9">
        <v>0.05327331317963</v>
      </c>
      <c r="F193" s="9">
        <v>0.560357787865397</v>
      </c>
      <c r="G193" s="9">
        <f>D193+E193+F193</f>
      </c>
      <c r="H193" s="3">
        <f>(E193/C193)*100</f>
      </c>
      <c r="I193" s="9">
        <f>(F193/B193)*100</f>
      </c>
      <c r="J193" s="9">
        <f>((G193-D193)/D193)*100</f>
      </c>
      <c r="K193" s="4" t="s">
        <v>391</v>
      </c>
      <c r="L193" s="5" t="s">
        <v>392</v>
      </c>
      <c r="M193" s="8">
        <v>10</v>
      </c>
      <c r="N193" s="8">
        <v>5</v>
      </c>
      <c r="O193" s="8">
        <v>0</v>
      </c>
      <c r="P193" s="8">
        <v>1</v>
      </c>
      <c r="Q193" s="8">
        <v>5</v>
      </c>
      <c r="R193" s="8">
        <v>18</v>
      </c>
      <c r="S193" s="8">
        <v>0</v>
      </c>
      <c r="T193" s="8">
        <v>0</v>
      </c>
      <c r="U193" s="8">
        <v>6</v>
      </c>
      <c r="V193" s="8">
        <v>8</v>
      </c>
      <c r="W193" s="8">
        <v>1</v>
      </c>
      <c r="X193" s="8">
        <v>1</v>
      </c>
      <c r="Y193" s="9">
        <f>(B193+F193)/G193</f>
      </c>
      <c r="Z193" s="9">
        <f>+(SUM(Q193:T193)/SUM(M193:X193))</f>
      </c>
      <c r="AA193" s="9">
        <f>SUM(O193+P193+S193+T193+W193+X193)/SUM(M193:X193)</f>
      </c>
      <c r="AB193" s="9">
        <f>G193*(Y193*$AG$3+Z193*$AG$4+AA193*$AG$5)</f>
      </c>
      <c r="AC193" s="9">
        <f>AB193/SUM($AB$2:$AB$247)</f>
      </c>
      <c r="AD193" s="10">
        <f>AC193*$AG$11</f>
      </c>
      <c r="AE193" s="4"/>
      <c r="AF193" s="4"/>
      <c r="AG193" s="3"/>
    </row>
    <row x14ac:dyDescent="0.25" r="194" customHeight="1" ht="18.75">
      <c r="A194" s="8">
        <v>9112052090</v>
      </c>
      <c r="B194" s="8">
        <v>31</v>
      </c>
      <c r="C194" s="8">
        <v>0</v>
      </c>
      <c r="D194" s="8">
        <f>+C194+B194</f>
      </c>
      <c r="E194" s="9">
        <v>0.0279657774894516</v>
      </c>
      <c r="F194" s="9">
        <v>1.40383198885992</v>
      </c>
      <c r="G194" s="9">
        <f>D194+E194+F194</f>
      </c>
      <c r="H194" s="3">
        <f>(E194/C194)*100</f>
      </c>
      <c r="I194" s="9">
        <f>(F194/B194)*100</f>
      </c>
      <c r="J194" s="9">
        <f>((G194-D194)/D194)*100</f>
      </c>
      <c r="K194" s="4" t="s">
        <v>393</v>
      </c>
      <c r="L194" s="5" t="s">
        <v>394</v>
      </c>
      <c r="M194" s="8">
        <v>7</v>
      </c>
      <c r="N194" s="8">
        <v>1</v>
      </c>
      <c r="O194" s="8">
        <v>1</v>
      </c>
      <c r="P194" s="8">
        <v>0</v>
      </c>
      <c r="Q194" s="8">
        <v>3</v>
      </c>
      <c r="R194" s="8">
        <v>5</v>
      </c>
      <c r="S194" s="8">
        <v>0</v>
      </c>
      <c r="T194" s="8">
        <v>1</v>
      </c>
      <c r="U194" s="8">
        <v>5</v>
      </c>
      <c r="V194" s="8">
        <v>4</v>
      </c>
      <c r="W194" s="8">
        <v>1</v>
      </c>
      <c r="X194" s="8">
        <v>1</v>
      </c>
      <c r="Y194" s="9">
        <f>(B194+F194)/G194</f>
      </c>
      <c r="Z194" s="9">
        <f>+(SUM(Q194:T194)/SUM(M194:X194))</f>
      </c>
      <c r="AA194" s="9">
        <f>SUM(O194+P194+S194+T194+W194+X194)/SUM(M194:X194)</f>
      </c>
      <c r="AB194" s="9">
        <f>G194*(Y194*$AG$3+Z194*$AG$4+AA194*$AG$5)</f>
      </c>
      <c r="AC194" s="9">
        <f>AB194/SUM($AB$2:$AB$247)</f>
      </c>
      <c r="AD194" s="10">
        <f>AC194*$AG$11</f>
      </c>
      <c r="AE194" s="4"/>
      <c r="AF194" s="4"/>
      <c r="AG194" s="3"/>
    </row>
    <row x14ac:dyDescent="0.25" r="195" customHeight="1" ht="18.75">
      <c r="A195" s="8">
        <v>9112061001</v>
      </c>
      <c r="B195" s="8">
        <v>2350</v>
      </c>
      <c r="C195" s="8">
        <v>212</v>
      </c>
      <c r="D195" s="8">
        <f>+C195+B195</f>
      </c>
      <c r="E195" s="9">
        <v>0.963608179955367</v>
      </c>
      <c r="F195" s="9">
        <v>23.302135369185</v>
      </c>
      <c r="G195" s="9">
        <f>D195+E195+F195</f>
      </c>
      <c r="H195" s="9">
        <f>(E195/C195)*100</f>
      </c>
      <c r="I195" s="9">
        <f>(F195/B195)*100</f>
      </c>
      <c r="J195" s="9">
        <f>((G195-D195)/D195)*100</f>
      </c>
      <c r="K195" s="4" t="s">
        <v>395</v>
      </c>
      <c r="L195" s="5" t="s">
        <v>396</v>
      </c>
      <c r="M195" s="8">
        <v>110</v>
      </c>
      <c r="N195" s="8">
        <v>51</v>
      </c>
      <c r="O195" s="8">
        <v>13</v>
      </c>
      <c r="P195" s="8">
        <v>16</v>
      </c>
      <c r="Q195" s="8">
        <v>214</v>
      </c>
      <c r="R195" s="8">
        <v>804</v>
      </c>
      <c r="S195" s="8">
        <v>105</v>
      </c>
      <c r="T195" s="8">
        <v>201</v>
      </c>
      <c r="U195" s="8">
        <v>108</v>
      </c>
      <c r="V195" s="8">
        <v>279</v>
      </c>
      <c r="W195" s="8">
        <v>92</v>
      </c>
      <c r="X195" s="8">
        <v>117</v>
      </c>
      <c r="Y195" s="9">
        <f>(B195+F195)/G195</f>
      </c>
      <c r="Z195" s="9">
        <f>+(SUM(Q195:T195)/SUM(M195:X195))</f>
      </c>
      <c r="AA195" s="9">
        <f>SUM(O195+P195+S195+T195+W195+X195)/SUM(M195:X195)</f>
      </c>
      <c r="AB195" s="9">
        <f>G195*(Y195*$AG$3+Z195*$AG$4+AA195*$AG$5)</f>
      </c>
      <c r="AC195" s="9">
        <f>AB195/SUM($AB$2:$AB$247)</f>
      </c>
      <c r="AD195" s="10">
        <f>AC195*$AG$11</f>
      </c>
      <c r="AE195" s="4"/>
      <c r="AF195" s="4"/>
      <c r="AG195" s="3"/>
    </row>
    <row x14ac:dyDescent="0.25" r="196" customHeight="1" ht="18.75">
      <c r="A196" s="8">
        <v>9112062001</v>
      </c>
      <c r="B196" s="8">
        <v>111</v>
      </c>
      <c r="C196" s="8">
        <v>0</v>
      </c>
      <c r="D196" s="8">
        <f>+C196+B196</f>
      </c>
      <c r="E196" s="9">
        <v>0.557250005300453</v>
      </c>
      <c r="F196" s="9">
        <v>7.68041446610386</v>
      </c>
      <c r="G196" s="9">
        <f>D196+E196+F196</f>
      </c>
      <c r="H196" s="3">
        <f>(E196/C196)*100</f>
      </c>
      <c r="I196" s="9">
        <f>(F196/B196)*100</f>
      </c>
      <c r="J196" s="9">
        <f>((G196-D196)/D196)*100</f>
      </c>
      <c r="K196" s="4" t="s">
        <v>397</v>
      </c>
      <c r="L196" s="5" t="s">
        <v>398</v>
      </c>
      <c r="M196" s="8">
        <v>16</v>
      </c>
      <c r="N196" s="8">
        <v>6</v>
      </c>
      <c r="O196" s="8">
        <v>1</v>
      </c>
      <c r="P196" s="8">
        <v>0</v>
      </c>
      <c r="Q196" s="8">
        <v>29</v>
      </c>
      <c r="R196" s="8">
        <v>23</v>
      </c>
      <c r="S196" s="8">
        <v>2</v>
      </c>
      <c r="T196" s="8">
        <v>0</v>
      </c>
      <c r="U196" s="8">
        <v>17</v>
      </c>
      <c r="V196" s="8">
        <v>9</v>
      </c>
      <c r="W196" s="8">
        <v>0</v>
      </c>
      <c r="X196" s="8">
        <v>0</v>
      </c>
      <c r="Y196" s="9">
        <f>(B196+F196)/G196</f>
      </c>
      <c r="Z196" s="9">
        <f>+(SUM(Q196:T196)/SUM(M196:X196))</f>
      </c>
      <c r="AA196" s="9">
        <f>SUM(O196+P196+S196+T196+W196+X196)/SUM(M196:X196)</f>
      </c>
      <c r="AB196" s="9">
        <f>G196*(Y196*$AG$3+Z196*$AG$4+AA196*$AG$5)</f>
      </c>
      <c r="AC196" s="9">
        <f>AB196/SUM($AB$2:$AB$247)</f>
      </c>
      <c r="AD196" s="10">
        <f>AC196*$AG$11</f>
      </c>
      <c r="AE196" s="4"/>
      <c r="AF196" s="4"/>
      <c r="AG196" s="3"/>
    </row>
    <row x14ac:dyDescent="0.25" r="197" customHeight="1" ht="18.75">
      <c r="A197" s="8">
        <v>9112062002</v>
      </c>
      <c r="B197" s="8">
        <v>13</v>
      </c>
      <c r="C197" s="8">
        <v>0</v>
      </c>
      <c r="D197" s="8">
        <f>+C197+B197</f>
      </c>
      <c r="E197" s="9">
        <v>0.0165172862290643</v>
      </c>
      <c r="F197" s="9">
        <v>0.225994225900018</v>
      </c>
      <c r="G197" s="9">
        <f>D197+E197+F197</f>
      </c>
      <c r="H197" s="3">
        <f>(E197/C197)*100</f>
      </c>
      <c r="I197" s="9">
        <f>(F197/B197)*100</f>
      </c>
      <c r="J197" s="9">
        <f>((G197-D197)/D197)*100</f>
      </c>
      <c r="K197" s="4" t="s">
        <v>399</v>
      </c>
      <c r="L197" s="5" t="s">
        <v>400</v>
      </c>
      <c r="M197" s="8">
        <v>5</v>
      </c>
      <c r="N197" s="8">
        <v>0</v>
      </c>
      <c r="O197" s="8">
        <v>0</v>
      </c>
      <c r="P197" s="8">
        <v>0</v>
      </c>
      <c r="Q197" s="8">
        <v>1</v>
      </c>
      <c r="R197" s="8">
        <v>3</v>
      </c>
      <c r="S197" s="8">
        <v>0</v>
      </c>
      <c r="T197" s="8">
        <v>0</v>
      </c>
      <c r="U197" s="8">
        <v>1</v>
      </c>
      <c r="V197" s="8">
        <v>1</v>
      </c>
      <c r="W197" s="8">
        <v>0</v>
      </c>
      <c r="X197" s="8">
        <v>0</v>
      </c>
      <c r="Y197" s="9">
        <f>(B197+F197)/G197</f>
      </c>
      <c r="Z197" s="9">
        <f>+(SUM(Q197:T197)/SUM(M197:X197))</f>
      </c>
      <c r="AA197" s="8">
        <f>SUM(O197+P197+S197+T197+W197+X197)/SUM(M197:X197)</f>
      </c>
      <c r="AB197" s="9">
        <f>G197*(Y197*$AG$3+Z197*$AG$4+AA197*$AG$5)</f>
      </c>
      <c r="AC197" s="9">
        <f>AB197/SUM($AB$2:$AB$247)</f>
      </c>
      <c r="AD197" s="10">
        <f>AC197*$AG$11</f>
      </c>
      <c r="AE197" s="4"/>
      <c r="AF197" s="4"/>
      <c r="AG197" s="3"/>
    </row>
    <row x14ac:dyDescent="0.25" r="198" customHeight="1" ht="18.75">
      <c r="A198" s="8">
        <v>9112062015</v>
      </c>
      <c r="B198" s="8">
        <v>124</v>
      </c>
      <c r="C198" s="8">
        <v>0</v>
      </c>
      <c r="D198" s="8">
        <f>+C198+B198</f>
      </c>
      <c r="E198" s="9">
        <v>0.10791526492343</v>
      </c>
      <c r="F198" s="9">
        <v>2.52239674523729</v>
      </c>
      <c r="G198" s="9">
        <f>D198+E198+F198</f>
      </c>
      <c r="H198" s="3">
        <f>(E198/C198)*100</f>
      </c>
      <c r="I198" s="9">
        <f>(F198/B198)*100</f>
      </c>
      <c r="J198" s="9">
        <f>((G198-D198)/D198)*100</f>
      </c>
      <c r="K198" s="4" t="s">
        <v>401</v>
      </c>
      <c r="L198" s="5" t="s">
        <v>402</v>
      </c>
      <c r="M198" s="8">
        <v>24</v>
      </c>
      <c r="N198" s="8">
        <v>2</v>
      </c>
      <c r="O198" s="8">
        <v>2</v>
      </c>
      <c r="P198" s="8">
        <v>0</v>
      </c>
      <c r="Q198" s="8">
        <v>33</v>
      </c>
      <c r="R198" s="8">
        <v>27</v>
      </c>
      <c r="S198" s="8">
        <v>1</v>
      </c>
      <c r="T198" s="8">
        <v>6</v>
      </c>
      <c r="U198" s="8">
        <v>19</v>
      </c>
      <c r="V198" s="8">
        <v>5</v>
      </c>
      <c r="W198" s="8">
        <v>0</v>
      </c>
      <c r="X198" s="8">
        <v>2</v>
      </c>
      <c r="Y198" s="9">
        <f>(B198+F198)/G198</f>
      </c>
      <c r="Z198" s="9">
        <f>+(SUM(Q198:T198)/SUM(M198:X198))</f>
      </c>
      <c r="AA198" s="9">
        <f>SUM(O198+P198+S198+T198+W198+X198)/SUM(M198:X198)</f>
      </c>
      <c r="AB198" s="9">
        <f>G198*(Y198*$AG$3+Z198*$AG$4+AA198*$AG$5)</f>
      </c>
      <c r="AC198" s="9">
        <f>AB198/SUM($AB$2:$AB$247)</f>
      </c>
      <c r="AD198" s="10">
        <f>AC198*$AG$11</f>
      </c>
      <c r="AE198" s="4"/>
      <c r="AF198" s="4"/>
      <c r="AG198" s="3"/>
    </row>
    <row x14ac:dyDescent="0.25" r="199" customHeight="1" ht="18.75">
      <c r="A199" s="8">
        <v>9112062019</v>
      </c>
      <c r="B199" s="8">
        <v>74</v>
      </c>
      <c r="C199" s="8">
        <v>0</v>
      </c>
      <c r="D199" s="8">
        <f>+C199+B199</f>
      </c>
      <c r="E199" s="9">
        <v>0.190425313774974</v>
      </c>
      <c r="F199" s="9">
        <v>2.62047150052363</v>
      </c>
      <c r="G199" s="9">
        <f>D199+E199+F199</f>
      </c>
      <c r="H199" s="3">
        <f>(E199/C199)*100</f>
      </c>
      <c r="I199" s="9">
        <f>(F199/B199)*100</f>
      </c>
      <c r="J199" s="9">
        <f>((G199-D199)/D199)*100</f>
      </c>
      <c r="K199" s="4" t="s">
        <v>403</v>
      </c>
      <c r="L199" s="5" t="s">
        <v>404</v>
      </c>
      <c r="M199" s="8">
        <v>15</v>
      </c>
      <c r="N199" s="8">
        <v>5</v>
      </c>
      <c r="O199" s="8">
        <v>0</v>
      </c>
      <c r="P199" s="8">
        <v>0</v>
      </c>
      <c r="Q199" s="8">
        <v>18</v>
      </c>
      <c r="R199" s="8">
        <v>10</v>
      </c>
      <c r="S199" s="8">
        <v>0</v>
      </c>
      <c r="T199" s="8">
        <v>1</v>
      </c>
      <c r="U199" s="8">
        <v>8</v>
      </c>
      <c r="V199" s="8">
        <v>8</v>
      </c>
      <c r="W199" s="8">
        <v>2</v>
      </c>
      <c r="X199" s="8">
        <v>3</v>
      </c>
      <c r="Y199" s="9">
        <f>(B199+F199)/G199</f>
      </c>
      <c r="Z199" s="9">
        <f>+(SUM(Q199:T199)/SUM(M199:X199))</f>
      </c>
      <c r="AA199" s="9">
        <f>SUM(O199+P199+S199+T199+W199+X199)/SUM(M199:X199)</f>
      </c>
      <c r="AB199" s="9">
        <f>G199*(Y199*$AG$3+Z199*$AG$4+AA199*$AG$5)</f>
      </c>
      <c r="AC199" s="9">
        <f>AB199/SUM($AB$2:$AB$247)</f>
      </c>
      <c r="AD199" s="10">
        <f>AC199*$AG$11</f>
      </c>
      <c r="AE199" s="4"/>
      <c r="AF199" s="4"/>
      <c r="AG199" s="3"/>
    </row>
    <row x14ac:dyDescent="0.25" r="200" customHeight="1" ht="18.75">
      <c r="A200" s="8">
        <v>9112062023</v>
      </c>
      <c r="B200" s="8">
        <v>107</v>
      </c>
      <c r="C200" s="8">
        <v>0</v>
      </c>
      <c r="D200" s="8">
        <f>+C200+B200</f>
      </c>
      <c r="E200" s="9">
        <v>0.127868704245736</v>
      </c>
      <c r="F200" s="9">
        <v>1.97837981181935</v>
      </c>
      <c r="G200" s="9">
        <f>D200+E200+F200</f>
      </c>
      <c r="H200" s="3">
        <f>(E200/C200)*100</f>
      </c>
      <c r="I200" s="9">
        <f>(F200/B200)*100</f>
      </c>
      <c r="J200" s="9">
        <f>((G200-D200)/D200)*100</f>
      </c>
      <c r="K200" s="4" t="s">
        <v>405</v>
      </c>
      <c r="L200" s="5" t="s">
        <v>406</v>
      </c>
      <c r="M200" s="8">
        <v>22</v>
      </c>
      <c r="N200" s="8">
        <v>2</v>
      </c>
      <c r="O200" s="8">
        <v>0</v>
      </c>
      <c r="P200" s="8">
        <v>0</v>
      </c>
      <c r="Q200" s="8">
        <v>35</v>
      </c>
      <c r="R200" s="8">
        <v>18</v>
      </c>
      <c r="S200" s="8">
        <v>1</v>
      </c>
      <c r="T200" s="8">
        <v>0</v>
      </c>
      <c r="U200" s="8">
        <v>21</v>
      </c>
      <c r="V200" s="8">
        <v>4</v>
      </c>
      <c r="W200" s="8">
        <v>1</v>
      </c>
      <c r="X200" s="8">
        <v>0</v>
      </c>
      <c r="Y200" s="9">
        <f>(B200+F200)/G200</f>
      </c>
      <c r="Z200" s="9">
        <f>+(SUM(Q200:T200)/SUM(M200:X200))</f>
      </c>
      <c r="AA200" s="9">
        <f>SUM(O200+P200+S200+T200+W200+X200)/SUM(M200:X200)</f>
      </c>
      <c r="AB200" s="9">
        <f>G200*(Y200*$AG$3+Z200*$AG$4+AA200*$AG$5)</f>
      </c>
      <c r="AC200" s="9">
        <f>AB200/SUM($AB$2:$AB$247)</f>
      </c>
      <c r="AD200" s="10">
        <f>AC200*$AG$11</f>
      </c>
      <c r="AE200" s="4"/>
      <c r="AF200" s="4"/>
      <c r="AG200" s="3"/>
    </row>
    <row x14ac:dyDescent="0.25" r="201" customHeight="1" ht="18.75">
      <c r="A201" s="8">
        <v>9112062028</v>
      </c>
      <c r="B201" s="8">
        <v>5</v>
      </c>
      <c r="C201" s="8">
        <v>0</v>
      </c>
      <c r="D201" s="8">
        <f>+C201+B201</f>
      </c>
      <c r="E201" s="9">
        <v>0.0140276816575376</v>
      </c>
      <c r="F201" s="9">
        <v>0.104834810610588</v>
      </c>
      <c r="G201" s="9">
        <f>D201+E201+F201</f>
      </c>
      <c r="H201" s="3">
        <f>(E201/C201)*100</f>
      </c>
      <c r="I201" s="9">
        <f>(F201/B201)*100</f>
      </c>
      <c r="J201" s="9">
        <f>((G201-D201)/D201)*100</f>
      </c>
      <c r="K201" s="4" t="s">
        <v>407</v>
      </c>
      <c r="L201" s="5" t="s">
        <v>408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2</v>
      </c>
      <c r="S201" s="8">
        <v>0</v>
      </c>
      <c r="T201" s="8">
        <v>0</v>
      </c>
      <c r="U201" s="8">
        <v>1</v>
      </c>
      <c r="V201" s="8">
        <v>1</v>
      </c>
      <c r="W201" s="8">
        <v>0</v>
      </c>
      <c r="X201" s="8">
        <v>0</v>
      </c>
      <c r="Y201" s="9">
        <f>(B201+F201)/G201</f>
      </c>
      <c r="Z201" s="9">
        <f>+(SUM(Q201:T201)/SUM(M201:X201))</f>
      </c>
      <c r="AA201" s="8">
        <f>SUM(O201+P201+S201+T201+W201+X201)/SUM(M201:X201)</f>
      </c>
      <c r="AB201" s="9">
        <f>G201*(Y201*$AG$3+Z201*$AG$4+AA201*$AG$5)</f>
      </c>
      <c r="AC201" s="9">
        <f>AB201/SUM($AB$2:$AB$247)</f>
      </c>
      <c r="AD201" s="10">
        <f>AC201*$AG$11</f>
      </c>
      <c r="AE201" s="4"/>
      <c r="AF201" s="4"/>
      <c r="AG201" s="3"/>
    </row>
    <row x14ac:dyDescent="0.25" r="202" customHeight="1" ht="18.75">
      <c r="A202" s="8">
        <v>9112062031</v>
      </c>
      <c r="B202" s="8">
        <v>17</v>
      </c>
      <c r="C202" s="8">
        <v>0</v>
      </c>
      <c r="D202" s="8">
        <f>+C202+B202</f>
      </c>
      <c r="E202" s="9">
        <v>0.0354260814041584</v>
      </c>
      <c r="F202" s="9">
        <v>0.255678180963973</v>
      </c>
      <c r="G202" s="9">
        <f>D202+E202+F202</f>
      </c>
      <c r="H202" s="3">
        <f>(E202/C202)*100</f>
      </c>
      <c r="I202" s="9">
        <f>(F202/B202)*100</f>
      </c>
      <c r="J202" s="9">
        <f>((G202-D202)/D202)*100</f>
      </c>
      <c r="K202" s="4" t="s">
        <v>409</v>
      </c>
      <c r="L202" s="5" t="s">
        <v>410</v>
      </c>
      <c r="M202" s="8">
        <v>3</v>
      </c>
      <c r="N202" s="8">
        <v>0</v>
      </c>
      <c r="O202" s="8">
        <v>0</v>
      </c>
      <c r="P202" s="8">
        <v>0</v>
      </c>
      <c r="Q202" s="8">
        <v>6</v>
      </c>
      <c r="R202" s="8">
        <v>2</v>
      </c>
      <c r="S202" s="8">
        <v>0</v>
      </c>
      <c r="T202" s="8">
        <v>0</v>
      </c>
      <c r="U202" s="8">
        <v>3</v>
      </c>
      <c r="V202" s="8">
        <v>2</v>
      </c>
      <c r="W202" s="8">
        <v>0</v>
      </c>
      <c r="X202" s="8">
        <v>0</v>
      </c>
      <c r="Y202" s="9">
        <f>(B202+F202)/G202</f>
      </c>
      <c r="Z202" s="9">
        <f>+(SUM(Q202:T202)/SUM(M202:X202))</f>
      </c>
      <c r="AA202" s="8">
        <f>SUM(O202+P202+S202+T202+W202+X202)/SUM(M202:X202)</f>
      </c>
      <c r="AB202" s="9">
        <f>G202*(Y202*$AG$3+Z202*$AG$4+AA202*$AG$5)</f>
      </c>
      <c r="AC202" s="9">
        <f>AB202/SUM($AB$2:$AB$247)</f>
      </c>
      <c r="AD202" s="10">
        <f>AC202*$AG$11</f>
      </c>
      <c r="AE202" s="4"/>
      <c r="AF202" s="4"/>
      <c r="AG202" s="3"/>
    </row>
    <row x14ac:dyDescent="0.25" r="203" customHeight="1" ht="18.75">
      <c r="A203" s="8">
        <v>9112062032</v>
      </c>
      <c r="B203" s="8">
        <v>159</v>
      </c>
      <c r="C203" s="8">
        <v>0</v>
      </c>
      <c r="D203" s="8">
        <f>+C203+B203</f>
      </c>
      <c r="E203" s="9">
        <v>0.19608976076156</v>
      </c>
      <c r="F203" s="9">
        <v>5.66497346350288</v>
      </c>
      <c r="G203" s="9">
        <f>D203+E203+F203</f>
      </c>
      <c r="H203" s="3">
        <f>(E203/C203)*100</f>
      </c>
      <c r="I203" s="9">
        <f>(F203/B203)*100</f>
      </c>
      <c r="J203" s="9">
        <f>((G203-D203)/D203)*100</f>
      </c>
      <c r="K203" s="4" t="s">
        <v>411</v>
      </c>
      <c r="L203" s="5" t="s">
        <v>412</v>
      </c>
      <c r="M203" s="8">
        <v>38</v>
      </c>
      <c r="N203" s="8">
        <v>1</v>
      </c>
      <c r="O203" s="8">
        <v>0</v>
      </c>
      <c r="P203" s="8">
        <v>0</v>
      </c>
      <c r="Q203" s="8">
        <v>62</v>
      </c>
      <c r="R203" s="8">
        <v>26</v>
      </c>
      <c r="S203" s="8">
        <v>0</v>
      </c>
      <c r="T203" s="8">
        <v>1</v>
      </c>
      <c r="U203" s="8">
        <v>26</v>
      </c>
      <c r="V203" s="8">
        <v>4</v>
      </c>
      <c r="W203" s="8">
        <v>0</v>
      </c>
      <c r="X203" s="8">
        <v>0</v>
      </c>
      <c r="Y203" s="9">
        <f>(B203+F203)/G203</f>
      </c>
      <c r="Z203" s="9">
        <f>+(SUM(Q203:T203)/SUM(M203:X203))</f>
      </c>
      <c r="AA203" s="9">
        <f>SUM(O203+P203+S203+T203+W203+X203)/SUM(M203:X203)</f>
      </c>
      <c r="AB203" s="9">
        <f>G203*(Y203*$AG$3+Z203*$AG$4+AA203*$AG$5)</f>
      </c>
      <c r="AC203" s="9">
        <f>AB203/SUM($AB$2:$AB$247)</f>
      </c>
      <c r="AD203" s="10">
        <f>AC203*$AG$11</f>
      </c>
      <c r="AE203" s="4"/>
      <c r="AF203" s="4"/>
      <c r="AG203" s="3"/>
    </row>
    <row x14ac:dyDescent="0.25" r="204" customHeight="1" ht="18.75">
      <c r="A204" s="8">
        <v>9112062040</v>
      </c>
      <c r="B204" s="8">
        <v>8</v>
      </c>
      <c r="C204" s="8">
        <v>0</v>
      </c>
      <c r="D204" s="8">
        <f>+C204+B204</f>
      </c>
      <c r="E204" s="9">
        <v>0.129964744672644</v>
      </c>
      <c r="F204" s="9">
        <v>1.28567323313029</v>
      </c>
      <c r="G204" s="9">
        <f>D204+E204+F204</f>
      </c>
      <c r="H204" s="3">
        <f>(E204/C204)*100</f>
      </c>
      <c r="I204" s="9">
        <f>(F204/B204)*100</f>
      </c>
      <c r="J204" s="9">
        <f>((G204-D204)/D204)*100</f>
      </c>
      <c r="K204" s="4" t="s">
        <v>413</v>
      </c>
      <c r="L204" s="5" t="s">
        <v>414</v>
      </c>
      <c r="M204" s="8">
        <v>2</v>
      </c>
      <c r="N204" s="8">
        <v>0</v>
      </c>
      <c r="O204" s="8">
        <v>0</v>
      </c>
      <c r="P204" s="8">
        <v>0</v>
      </c>
      <c r="Q204" s="8">
        <v>0</v>
      </c>
      <c r="R204" s="8">
        <v>3</v>
      </c>
      <c r="S204" s="8">
        <v>0</v>
      </c>
      <c r="T204" s="8">
        <v>0</v>
      </c>
      <c r="U204" s="8">
        <v>1</v>
      </c>
      <c r="V204" s="8">
        <v>2</v>
      </c>
      <c r="W204" s="8">
        <v>0</v>
      </c>
      <c r="X204" s="8">
        <v>0</v>
      </c>
      <c r="Y204" s="9">
        <f>(B204+F204)/G204</f>
      </c>
      <c r="Z204" s="9">
        <f>+(SUM(Q204:T204)/SUM(M204:X204))</f>
      </c>
      <c r="AA204" s="8">
        <f>SUM(O204+P204+S204+T204+W204+X204)/SUM(M204:X204)</f>
      </c>
      <c r="AB204" s="9">
        <f>G204*(Y204*$AG$3+Z204*$AG$4+AA204*$AG$5)</f>
      </c>
      <c r="AC204" s="9">
        <f>AB204/SUM($AB$2:$AB$247)</f>
      </c>
      <c r="AD204" s="10">
        <f>AC204*$AG$11</f>
      </c>
      <c r="AE204" s="4"/>
      <c r="AF204" s="4"/>
      <c r="AG204" s="3"/>
    </row>
    <row x14ac:dyDescent="0.25" r="205" customHeight="1" ht="18.75">
      <c r="A205" s="8">
        <v>9112062068</v>
      </c>
      <c r="B205" s="8">
        <v>65</v>
      </c>
      <c r="C205" s="8">
        <v>0</v>
      </c>
      <c r="D205" s="8">
        <f>+C205+B205</f>
      </c>
      <c r="E205" s="9">
        <v>0.112593333355521</v>
      </c>
      <c r="F205" s="9">
        <v>2.51848425518231</v>
      </c>
      <c r="G205" s="9">
        <f>D205+E205+F205</f>
      </c>
      <c r="H205" s="3">
        <f>(E205/C205)*100</f>
      </c>
      <c r="I205" s="9">
        <f>(F205/B205)*100</f>
      </c>
      <c r="J205" s="9">
        <f>((G205-D205)/D205)*100</f>
      </c>
      <c r="K205" s="4" t="s">
        <v>415</v>
      </c>
      <c r="L205" s="5" t="s">
        <v>416</v>
      </c>
      <c r="M205" s="8">
        <v>19</v>
      </c>
      <c r="N205" s="8">
        <v>2</v>
      </c>
      <c r="O205" s="8">
        <v>0</v>
      </c>
      <c r="P205" s="8">
        <v>0</v>
      </c>
      <c r="Q205" s="8">
        <v>14</v>
      </c>
      <c r="R205" s="8">
        <v>5</v>
      </c>
      <c r="S205" s="8">
        <v>0</v>
      </c>
      <c r="T205" s="8">
        <v>0</v>
      </c>
      <c r="U205" s="8">
        <v>19</v>
      </c>
      <c r="V205" s="8">
        <v>4</v>
      </c>
      <c r="W205" s="8">
        <v>0</v>
      </c>
      <c r="X205" s="8">
        <v>0</v>
      </c>
      <c r="Y205" s="9">
        <f>(B205+F205)/G205</f>
      </c>
      <c r="Z205" s="9">
        <f>+(SUM(Q205:T205)/SUM(M205:X205))</f>
      </c>
      <c r="AA205" s="8">
        <f>SUM(O205+P205+S205+T205+W205+X205)/SUM(M205:X205)</f>
      </c>
      <c r="AB205" s="9">
        <f>G205*(Y205*$AG$3+Z205*$AG$4+AA205*$AG$5)</f>
      </c>
      <c r="AC205" s="9">
        <f>AB205/SUM($AB$2:$AB$247)</f>
      </c>
      <c r="AD205" s="10">
        <f>AC205*$AG$11</f>
      </c>
      <c r="AE205" s="4"/>
      <c r="AF205" s="4"/>
      <c r="AG205" s="3"/>
    </row>
    <row x14ac:dyDescent="0.25" r="206" customHeight="1" ht="18.75">
      <c r="A206" s="8">
        <v>9112062072</v>
      </c>
      <c r="B206" s="8">
        <v>131</v>
      </c>
      <c r="C206" s="8">
        <v>0</v>
      </c>
      <c r="D206" s="8">
        <f>+C206+B206</f>
      </c>
      <c r="E206" s="9">
        <v>0.124607123197954</v>
      </c>
      <c r="F206" s="9">
        <v>4.11306155470952</v>
      </c>
      <c r="G206" s="9">
        <f>D206+E206+F206</f>
      </c>
      <c r="H206" s="3">
        <f>(E206/C206)*100</f>
      </c>
      <c r="I206" s="9">
        <f>(F206/B206)*100</f>
      </c>
      <c r="J206" s="9">
        <f>((G206-D206)/D206)*100</f>
      </c>
      <c r="K206" s="4" t="s">
        <v>417</v>
      </c>
      <c r="L206" s="9">
        <v>-38.7929882826665</v>
      </c>
      <c r="M206" s="8">
        <v>24</v>
      </c>
      <c r="N206" s="8">
        <v>3</v>
      </c>
      <c r="O206" s="8">
        <v>0</v>
      </c>
      <c r="P206" s="8">
        <v>0</v>
      </c>
      <c r="Q206" s="8">
        <v>41</v>
      </c>
      <c r="R206" s="8">
        <v>30</v>
      </c>
      <c r="S206" s="8">
        <v>1</v>
      </c>
      <c r="T206" s="8">
        <v>0</v>
      </c>
      <c r="U206" s="8">
        <v>14</v>
      </c>
      <c r="V206" s="8">
        <v>4</v>
      </c>
      <c r="W206" s="8">
        <v>2</v>
      </c>
      <c r="X206" s="8">
        <v>0</v>
      </c>
      <c r="Y206" s="9">
        <f>(B206+F206)/G206</f>
      </c>
      <c r="Z206" s="9">
        <f>+(SUM(Q206:T206)/SUM(M206:X206))</f>
      </c>
      <c r="AA206" s="9">
        <f>SUM(O206+P206+S206+T206+W206+X206)/SUM(M206:X206)</f>
      </c>
      <c r="AB206" s="9">
        <f>G206*(Y206*$AG$3+Z206*$AG$4+AA206*$AG$5)</f>
      </c>
      <c r="AC206" s="9">
        <f>AB206/SUM($AB$2:$AB$247)</f>
      </c>
      <c r="AD206" s="10">
        <f>AC206*$AG$11</f>
      </c>
      <c r="AE206" s="4"/>
      <c r="AF206" s="4"/>
      <c r="AG206" s="3"/>
    </row>
    <row x14ac:dyDescent="0.25" r="207" customHeight="1" ht="18.75">
      <c r="A207" s="8">
        <v>9112072042</v>
      </c>
      <c r="B207" s="8">
        <v>20</v>
      </c>
      <c r="C207" s="8">
        <v>0</v>
      </c>
      <c r="D207" s="8">
        <f>+C207+B207</f>
      </c>
      <c r="E207" s="9">
        <v>0.0200590847412298</v>
      </c>
      <c r="F207" s="9">
        <v>0.662240017245062</v>
      </c>
      <c r="G207" s="9">
        <f>D207+E207+F207</f>
      </c>
      <c r="H207" s="3">
        <f>(E207/C207)*100</f>
      </c>
      <c r="I207" s="9">
        <f>(F207/B207)*100</f>
      </c>
      <c r="J207" s="9">
        <f>((G207-D207)/D207)*100</f>
      </c>
      <c r="K207" s="4" t="s">
        <v>418</v>
      </c>
      <c r="L207" s="5" t="s">
        <v>419</v>
      </c>
      <c r="M207" s="8">
        <v>6</v>
      </c>
      <c r="N207" s="8">
        <v>0</v>
      </c>
      <c r="O207" s="8">
        <v>0</v>
      </c>
      <c r="P207" s="8">
        <v>0</v>
      </c>
      <c r="Q207" s="8">
        <v>3</v>
      </c>
      <c r="R207" s="8">
        <v>5</v>
      </c>
      <c r="S207" s="8">
        <v>0</v>
      </c>
      <c r="T207" s="8">
        <v>0</v>
      </c>
      <c r="U207" s="8">
        <v>1</v>
      </c>
      <c r="V207" s="8">
        <v>1</v>
      </c>
      <c r="W207" s="8">
        <v>0</v>
      </c>
      <c r="X207" s="8">
        <v>0</v>
      </c>
      <c r="Y207" s="9">
        <f>(B207+F207)/G207</f>
      </c>
      <c r="Z207" s="9">
        <f>+(SUM(Q207:T207)/SUM(M207:X207))</f>
      </c>
      <c r="AA207" s="8">
        <f>SUM(O207+P207+S207+T207+W207+X207)/SUM(M207:X207)</f>
      </c>
      <c r="AB207" s="9">
        <f>G207*(Y207*$AG$3+Z207*$AG$4+AA207*$AG$5)</f>
      </c>
      <c r="AC207" s="9">
        <f>AB207/SUM($AB$2:$AB$247)</f>
      </c>
      <c r="AD207" s="10">
        <f>AC207*$AG$11</f>
      </c>
      <c r="AE207" s="4"/>
      <c r="AF207" s="4"/>
      <c r="AG207" s="3"/>
    </row>
    <row x14ac:dyDescent="0.25" r="208" customHeight="1" ht="18.75">
      <c r="A208" s="8">
        <v>9112072048</v>
      </c>
      <c r="B208" s="8">
        <v>100</v>
      </c>
      <c r="C208" s="8">
        <v>0</v>
      </c>
      <c r="D208" s="8">
        <f>+C208+B208</f>
      </c>
      <c r="E208" s="9">
        <v>0.418647106617523</v>
      </c>
      <c r="F208" s="9">
        <v>7.23756550570637</v>
      </c>
      <c r="G208" s="9">
        <f>D208+E208+F208</f>
      </c>
      <c r="H208" s="3">
        <f>(E208/C208)*100</f>
      </c>
      <c r="I208" s="9">
        <f>(F208/B208)*100</f>
      </c>
      <c r="J208" s="9">
        <f>((G208-D208)/D208)*100</f>
      </c>
      <c r="K208" s="4" t="s">
        <v>420</v>
      </c>
      <c r="L208" s="5" t="s">
        <v>421</v>
      </c>
      <c r="M208" s="8">
        <v>18</v>
      </c>
      <c r="N208" s="8">
        <v>3</v>
      </c>
      <c r="O208" s="8">
        <v>1</v>
      </c>
      <c r="P208" s="8">
        <v>0</v>
      </c>
      <c r="Q208" s="8">
        <v>23</v>
      </c>
      <c r="R208" s="8">
        <v>7</v>
      </c>
      <c r="S208" s="8">
        <v>6</v>
      </c>
      <c r="T208" s="8">
        <v>5</v>
      </c>
      <c r="U208" s="8">
        <v>17</v>
      </c>
      <c r="V208" s="8">
        <v>3</v>
      </c>
      <c r="W208" s="8">
        <v>2</v>
      </c>
      <c r="X208" s="8">
        <v>2</v>
      </c>
      <c r="Y208" s="9">
        <f>(B208+F208)/G208</f>
      </c>
      <c r="Z208" s="9">
        <f>+(SUM(Q208:T208)/SUM(M208:X208))</f>
      </c>
      <c r="AA208" s="9">
        <f>SUM(O208+P208+S208+T208+W208+X208)/SUM(M208:X208)</f>
      </c>
      <c r="AB208" s="9">
        <f>G208*(Y208*$AG$3+Z208*$AG$4+AA208*$AG$5)</f>
      </c>
      <c r="AC208" s="9">
        <f>AB208/SUM($AB$2:$AB$247)</f>
      </c>
      <c r="AD208" s="10">
        <f>AC208*$AG$11</f>
      </c>
      <c r="AE208" s="4"/>
      <c r="AF208" s="4"/>
      <c r="AG208" s="3"/>
    </row>
    <row x14ac:dyDescent="0.25" r="209" customHeight="1" ht="18.75">
      <c r="A209" s="8">
        <v>9112072087</v>
      </c>
      <c r="B209" s="8">
        <v>11</v>
      </c>
      <c r="C209" s="8">
        <v>0</v>
      </c>
      <c r="D209" s="8">
        <f>+C209+B209</f>
      </c>
      <c r="E209" s="9">
        <v>0.0291264600871536</v>
      </c>
      <c r="F209" s="9">
        <v>1.02622432743431</v>
      </c>
      <c r="G209" s="9">
        <f>D209+E209+F209</f>
      </c>
      <c r="H209" s="3">
        <f>(E209/C209)*100</f>
      </c>
      <c r="I209" s="9">
        <f>(F209/B209)*100</f>
      </c>
      <c r="J209" s="9">
        <f>((G209-D209)/D209)*100</f>
      </c>
      <c r="K209" s="4" t="s">
        <v>422</v>
      </c>
      <c r="L209" s="5" t="s">
        <v>423</v>
      </c>
      <c r="M209" s="8">
        <v>0</v>
      </c>
      <c r="N209" s="8">
        <v>1</v>
      </c>
      <c r="O209" s="8">
        <v>0</v>
      </c>
      <c r="P209" s="8">
        <v>0</v>
      </c>
      <c r="Q209" s="8">
        <v>0</v>
      </c>
      <c r="R209" s="8">
        <v>2</v>
      </c>
      <c r="S209" s="8">
        <v>1</v>
      </c>
      <c r="T209" s="8">
        <v>2</v>
      </c>
      <c r="U209" s="8">
        <v>0</v>
      </c>
      <c r="V209" s="8">
        <v>0</v>
      </c>
      <c r="W209" s="8">
        <v>0</v>
      </c>
      <c r="X209" s="8">
        <v>1</v>
      </c>
      <c r="Y209" s="9">
        <f>(B209+F209)/G209</f>
      </c>
      <c r="Z209" s="9">
        <f>+(SUM(Q209:T209)/SUM(M209:X209))</f>
      </c>
      <c r="AA209" s="9">
        <f>SUM(O209+P209+S209+T209+W209+X209)/SUM(M209:X209)</f>
      </c>
      <c r="AB209" s="9">
        <f>G209*(Y209*$AG$3+Z209*$AG$4+AA209*$AG$5)</f>
      </c>
      <c r="AC209" s="9">
        <f>AB209/SUM($AB$2:$AB$247)</f>
      </c>
      <c r="AD209" s="10">
        <f>AC209*$AG$11</f>
      </c>
      <c r="AE209" s="4"/>
      <c r="AF209" s="4"/>
      <c r="AG209" s="3"/>
    </row>
    <row x14ac:dyDescent="0.25" r="210" customHeight="1" ht="18.75">
      <c r="A210" s="8">
        <v>9112082011</v>
      </c>
      <c r="B210" s="8">
        <v>107</v>
      </c>
      <c r="C210" s="8">
        <v>0</v>
      </c>
      <c r="D210" s="8">
        <f>+C210+B210</f>
      </c>
      <c r="E210" s="9">
        <v>0.173590257273526</v>
      </c>
      <c r="F210" s="9">
        <v>4.62231827994381</v>
      </c>
      <c r="G210" s="9">
        <f>D210+E210+F210</f>
      </c>
      <c r="H210" s="3">
        <f>(E210/C210)*100</f>
      </c>
      <c r="I210" s="9">
        <f>(F210/B210)*100</f>
      </c>
      <c r="J210" s="9">
        <f>((G210-D210)/D210)*100</f>
      </c>
      <c r="K210" s="4" t="s">
        <v>424</v>
      </c>
      <c r="L210" s="5" t="s">
        <v>425</v>
      </c>
      <c r="M210" s="8">
        <v>22</v>
      </c>
      <c r="N210" s="8">
        <v>1</v>
      </c>
      <c r="O210" s="8">
        <v>0</v>
      </c>
      <c r="P210" s="8">
        <v>0</v>
      </c>
      <c r="Q210" s="8">
        <v>30</v>
      </c>
      <c r="R210" s="8">
        <v>17</v>
      </c>
      <c r="S210" s="8">
        <v>0</v>
      </c>
      <c r="T210" s="8">
        <v>2</v>
      </c>
      <c r="U210" s="8">
        <v>25</v>
      </c>
      <c r="V210" s="8">
        <v>4</v>
      </c>
      <c r="W210" s="8">
        <v>0</v>
      </c>
      <c r="X210" s="8">
        <v>0</v>
      </c>
      <c r="Y210" s="9">
        <f>(B210+F210)/G210</f>
      </c>
      <c r="Z210" s="9">
        <f>+(SUM(Q210:T210)/SUM(M210:X210))</f>
      </c>
      <c r="AA210" s="9">
        <f>SUM(O210+P210+S210+T210+W210+X210)/SUM(M210:X210)</f>
      </c>
      <c r="AB210" s="9">
        <f>G210*(Y210*$AG$3+Z210*$AG$4+AA210*$AG$5)</f>
      </c>
      <c r="AC210" s="9">
        <f>AB210/SUM($AB$2:$AB$247)</f>
      </c>
      <c r="AD210" s="10">
        <f>AC210*$AG$11</f>
      </c>
      <c r="AE210" s="4"/>
      <c r="AF210" s="4"/>
      <c r="AG210" s="3"/>
    </row>
    <row x14ac:dyDescent="0.25" r="211" customHeight="1" ht="18.75">
      <c r="A211" s="8">
        <v>9112082036</v>
      </c>
      <c r="B211" s="8">
        <v>44</v>
      </c>
      <c r="C211" s="8">
        <v>0</v>
      </c>
      <c r="D211" s="8">
        <f>+C211+B211</f>
      </c>
      <c r="E211" s="9">
        <v>0.0846478931366061</v>
      </c>
      <c r="F211" s="9">
        <v>1.00688136367337</v>
      </c>
      <c r="G211" s="9">
        <f>D211+E211+F211</f>
      </c>
      <c r="H211" s="3">
        <f>(E211/C211)*100</f>
      </c>
      <c r="I211" s="9">
        <f>(F211/B211)*100</f>
      </c>
      <c r="J211" s="9">
        <f>((G211-D211)/D211)*100</f>
      </c>
      <c r="K211" s="4" t="s">
        <v>426</v>
      </c>
      <c r="L211" s="5" t="s">
        <v>427</v>
      </c>
      <c r="M211" s="8">
        <v>10</v>
      </c>
      <c r="N211" s="8">
        <v>0</v>
      </c>
      <c r="O211" s="8">
        <v>0</v>
      </c>
      <c r="P211" s="8">
        <v>0</v>
      </c>
      <c r="Q211" s="8">
        <v>20</v>
      </c>
      <c r="R211" s="8">
        <v>2</v>
      </c>
      <c r="S211" s="8">
        <v>0</v>
      </c>
      <c r="T211" s="8">
        <v>0</v>
      </c>
      <c r="U211" s="8">
        <v>4</v>
      </c>
      <c r="V211" s="8">
        <v>1</v>
      </c>
      <c r="W211" s="8">
        <v>0</v>
      </c>
      <c r="X211" s="8">
        <v>0</v>
      </c>
      <c r="Y211" s="9">
        <f>(B211+F211)/G211</f>
      </c>
      <c r="Z211" s="9">
        <f>+(SUM(Q211:T211)/SUM(M211:X211))</f>
      </c>
      <c r="AA211" s="8">
        <f>SUM(O211+P211+S211+T211+W211+X211)/SUM(M211:X211)</f>
      </c>
      <c r="AB211" s="9">
        <f>G211*(Y211*$AG$3+Z211*$AG$4+AA211*$AG$5)</f>
      </c>
      <c r="AC211" s="9">
        <f>AB211/SUM($AB$2:$AB$247)</f>
      </c>
      <c r="AD211" s="10">
        <f>AC211*$AG$11</f>
      </c>
      <c r="AE211" s="4"/>
      <c r="AF211" s="4"/>
      <c r="AG211" s="3"/>
    </row>
    <row x14ac:dyDescent="0.25" r="212" customHeight="1" ht="18.75">
      <c r="A212" s="8">
        <v>9112082042</v>
      </c>
      <c r="B212" s="8">
        <v>113</v>
      </c>
      <c r="C212" s="8">
        <v>0</v>
      </c>
      <c r="D212" s="8">
        <f>+C212+B212</f>
      </c>
      <c r="E212" s="9">
        <v>0.105865669062621</v>
      </c>
      <c r="F212" s="9">
        <v>3.28200479549053</v>
      </c>
      <c r="G212" s="9">
        <f>D212+E212+F212</f>
      </c>
      <c r="H212" s="3">
        <f>(E212/C212)*100</f>
      </c>
      <c r="I212" s="9">
        <f>(F212/B212)*100</f>
      </c>
      <c r="J212" s="9">
        <f>((G212-D212)/D212)*100</f>
      </c>
      <c r="K212" s="4" t="s">
        <v>428</v>
      </c>
      <c r="L212" s="5" t="s">
        <v>429</v>
      </c>
      <c r="M212" s="8">
        <v>27</v>
      </c>
      <c r="N212" s="8">
        <v>4</v>
      </c>
      <c r="O212" s="8">
        <v>1</v>
      </c>
      <c r="P212" s="8">
        <v>1</v>
      </c>
      <c r="Q212" s="8">
        <v>14</v>
      </c>
      <c r="R212" s="8">
        <v>11</v>
      </c>
      <c r="S212" s="8">
        <v>0</v>
      </c>
      <c r="T212" s="8">
        <v>0</v>
      </c>
      <c r="U212" s="8">
        <v>14</v>
      </c>
      <c r="V212" s="8">
        <v>8</v>
      </c>
      <c r="W212" s="8">
        <v>0</v>
      </c>
      <c r="X212" s="8">
        <v>1</v>
      </c>
      <c r="Y212" s="9">
        <f>(B212+F212)/G212</f>
      </c>
      <c r="Z212" s="9">
        <f>+(SUM(Q212:T212)/SUM(M212:X212))</f>
      </c>
      <c r="AA212" s="9">
        <f>SUM(O212+P212+S212+T212+W212+X212)/SUM(M212:X212)</f>
      </c>
      <c r="AB212" s="9">
        <f>G212*(Y212*$AG$3+Z212*$AG$4+AA212*$AG$5)</f>
      </c>
      <c r="AC212" s="9">
        <f>AB212/SUM($AB$2:$AB$247)</f>
      </c>
      <c r="AD212" s="10">
        <f>AC212*$AG$11</f>
      </c>
      <c r="AE212" s="4"/>
      <c r="AF212" s="4"/>
      <c r="AG212" s="3"/>
    </row>
    <row x14ac:dyDescent="0.25" r="213" customHeight="1" ht="18.75">
      <c r="A213" s="8">
        <v>9112082053</v>
      </c>
      <c r="B213" s="8">
        <v>278</v>
      </c>
      <c r="C213" s="8">
        <v>0</v>
      </c>
      <c r="D213" s="8">
        <f>+C213+B213</f>
      </c>
      <c r="E213" s="9">
        <v>0.263756556952219</v>
      </c>
      <c r="F213" s="9">
        <v>14.6806351661657</v>
      </c>
      <c r="G213" s="9">
        <f>D213+E213+F213</f>
      </c>
      <c r="H213" s="3">
        <f>(E213/C213)*100</f>
      </c>
      <c r="I213" s="9">
        <f>(F213/B213)*100</f>
      </c>
      <c r="J213" s="9">
        <f>((G213-D213)/D213)*100</f>
      </c>
      <c r="K213" s="4" t="s">
        <v>430</v>
      </c>
      <c r="L213" s="5" t="s">
        <v>431</v>
      </c>
      <c r="M213" s="8">
        <v>33</v>
      </c>
      <c r="N213" s="8">
        <v>19</v>
      </c>
      <c r="O213" s="8">
        <v>8</v>
      </c>
      <c r="P213" s="8">
        <v>6</v>
      </c>
      <c r="Q213" s="8">
        <v>36</v>
      </c>
      <c r="R213" s="8">
        <v>45</v>
      </c>
      <c r="S213" s="8">
        <v>18</v>
      </c>
      <c r="T213" s="8">
        <v>21</v>
      </c>
      <c r="U213" s="8">
        <v>11</v>
      </c>
      <c r="V213" s="8">
        <v>23</v>
      </c>
      <c r="W213" s="8">
        <v>8</v>
      </c>
      <c r="X213" s="8">
        <v>8</v>
      </c>
      <c r="Y213" s="9">
        <f>(B213+F213)/G213</f>
      </c>
      <c r="Z213" s="9">
        <f>+(SUM(Q213:T213)/SUM(M213:X213))</f>
      </c>
      <c r="AA213" s="9">
        <f>SUM(O213+P213+S213+T213+W213+X213)/SUM(M213:X213)</f>
      </c>
      <c r="AB213" s="9">
        <f>G213*(Y213*$AG$3+Z213*$AG$4+AA213*$AG$5)</f>
      </c>
      <c r="AC213" s="9">
        <f>AB213/SUM($AB$2:$AB$247)</f>
      </c>
      <c r="AD213" s="10">
        <f>AC213*$AG$11</f>
      </c>
      <c r="AE213" s="4"/>
      <c r="AF213" s="4"/>
      <c r="AG213" s="3"/>
    </row>
    <row x14ac:dyDescent="0.25" r="214" customHeight="1" ht="18.75">
      <c r="A214" s="8">
        <v>9112082099</v>
      </c>
      <c r="B214" s="8">
        <v>322</v>
      </c>
      <c r="C214" s="8">
        <v>0</v>
      </c>
      <c r="D214" s="8">
        <f>+C214+B214</f>
      </c>
      <c r="E214" s="9">
        <v>0.435066796282388</v>
      </c>
      <c r="F214" s="9">
        <v>12.3857902789847</v>
      </c>
      <c r="G214" s="9">
        <f>D214+E214+F214</f>
      </c>
      <c r="H214" s="3">
        <f>(E214/C214)*100</f>
      </c>
      <c r="I214" s="9">
        <f>(F214/B214)*100</f>
      </c>
      <c r="J214" s="9">
        <f>((G214-D214)/D214)*100</f>
      </c>
      <c r="K214" s="4" t="s">
        <v>432</v>
      </c>
      <c r="L214" s="5" t="s">
        <v>433</v>
      </c>
      <c r="M214" s="8">
        <v>66</v>
      </c>
      <c r="N214" s="8">
        <v>10</v>
      </c>
      <c r="O214" s="8">
        <v>3</v>
      </c>
      <c r="P214" s="8">
        <v>4</v>
      </c>
      <c r="Q214" s="8">
        <v>49</v>
      </c>
      <c r="R214" s="8">
        <v>45</v>
      </c>
      <c r="S214" s="8">
        <v>3</v>
      </c>
      <c r="T214" s="8">
        <v>10</v>
      </c>
      <c r="U214" s="8">
        <v>44</v>
      </c>
      <c r="V214" s="8">
        <v>20</v>
      </c>
      <c r="W214" s="8">
        <v>3</v>
      </c>
      <c r="X214" s="8">
        <v>5</v>
      </c>
      <c r="Y214" s="9">
        <f>(B214+F214)/G214</f>
      </c>
      <c r="Z214" s="9">
        <f>+(SUM(Q214:T214)/SUM(M214:X214))</f>
      </c>
      <c r="AA214" s="9">
        <f>SUM(O214+P214+S214+T214+W214+X214)/SUM(M214:X214)</f>
      </c>
      <c r="AB214" s="9">
        <f>G214*(Y214*$AG$3+Z214*$AG$4+AA214*$AG$5)</f>
      </c>
      <c r="AC214" s="9">
        <f>AB214/SUM($AB$2:$AB$247)</f>
      </c>
      <c r="AD214" s="10">
        <f>AC214*$AG$11</f>
      </c>
      <c r="AE214" s="4"/>
      <c r="AF214" s="4"/>
      <c r="AG214" s="3"/>
    </row>
    <row x14ac:dyDescent="0.25" r="215" customHeight="1" ht="18.75">
      <c r="A215" s="8">
        <v>9112082100</v>
      </c>
      <c r="B215" s="8">
        <v>75</v>
      </c>
      <c r="C215" s="8">
        <v>0</v>
      </c>
      <c r="D215" s="8">
        <f>+C215+B215</f>
      </c>
      <c r="E215" s="9">
        <v>0.121281193756892</v>
      </c>
      <c r="F215" s="9">
        <v>2.94299696272393</v>
      </c>
      <c r="G215" s="9">
        <f>D215+E215+F215</f>
      </c>
      <c r="H215" s="3">
        <f>(E215/C215)*100</f>
      </c>
      <c r="I215" s="9">
        <f>(F215/B215)*100</f>
      </c>
      <c r="J215" s="9">
        <f>((G215-D215)/D215)*100</f>
      </c>
      <c r="K215" s="4" t="s">
        <v>434</v>
      </c>
      <c r="L215" s="5" t="s">
        <v>435</v>
      </c>
      <c r="M215" s="8">
        <v>20</v>
      </c>
      <c r="N215" s="8">
        <v>1</v>
      </c>
      <c r="O215" s="8">
        <v>0</v>
      </c>
      <c r="P215" s="8">
        <v>0</v>
      </c>
      <c r="Q215" s="8">
        <v>16</v>
      </c>
      <c r="R215" s="8">
        <v>10</v>
      </c>
      <c r="S215" s="8">
        <v>0</v>
      </c>
      <c r="T215" s="8">
        <v>0</v>
      </c>
      <c r="U215" s="8">
        <v>19</v>
      </c>
      <c r="V215" s="8">
        <v>4</v>
      </c>
      <c r="W215" s="8">
        <v>0</v>
      </c>
      <c r="X215" s="8">
        <v>0</v>
      </c>
      <c r="Y215" s="9">
        <f>(B215+F215)/G215</f>
      </c>
      <c r="Z215" s="9">
        <f>+(SUM(Q215:T215)/SUM(M215:X215))</f>
      </c>
      <c r="AA215" s="8">
        <f>SUM(O215+P215+S215+T215+W215+X215)/SUM(M215:X215)</f>
      </c>
      <c r="AB215" s="9">
        <f>G215*(Y215*$AG$3+Z215*$AG$4+AA215*$AG$5)</f>
      </c>
      <c r="AC215" s="9">
        <f>AB215/SUM($AB$2:$AB$247)</f>
      </c>
      <c r="AD215" s="10">
        <f>AC215*$AG$11</f>
      </c>
      <c r="AE215" s="4"/>
      <c r="AF215" s="4"/>
      <c r="AG215" s="3"/>
    </row>
    <row x14ac:dyDescent="0.25" r="216" customHeight="1" ht="18.75">
      <c r="A216" s="8">
        <v>9112092006</v>
      </c>
      <c r="B216" s="8">
        <v>127</v>
      </c>
      <c r="C216" s="8">
        <v>0</v>
      </c>
      <c r="D216" s="8">
        <f>+C216+B216</f>
      </c>
      <c r="E216" s="9">
        <v>0.312966460439819</v>
      </c>
      <c r="F216" s="9">
        <v>7.78948818136468</v>
      </c>
      <c r="G216" s="9">
        <f>D216+E216+F216</f>
      </c>
      <c r="H216" s="3">
        <f>(E216/C216)*100</f>
      </c>
      <c r="I216" s="9">
        <f>(F216/B216)*100</f>
      </c>
      <c r="J216" s="9">
        <f>((G216-D216)/D216)*100</f>
      </c>
      <c r="K216" s="4" t="s">
        <v>436</v>
      </c>
      <c r="L216" s="5" t="s">
        <v>437</v>
      </c>
      <c r="M216" s="8">
        <v>47</v>
      </c>
      <c r="N216" s="8">
        <v>0</v>
      </c>
      <c r="O216" s="8">
        <v>0</v>
      </c>
      <c r="P216" s="8">
        <v>0</v>
      </c>
      <c r="Q216" s="8">
        <v>32</v>
      </c>
      <c r="R216" s="8">
        <v>23</v>
      </c>
      <c r="S216" s="8">
        <v>0</v>
      </c>
      <c r="T216" s="8">
        <v>0</v>
      </c>
      <c r="U216" s="8">
        <v>17</v>
      </c>
      <c r="V216" s="8">
        <v>3</v>
      </c>
      <c r="W216" s="8">
        <v>1</v>
      </c>
      <c r="X216" s="8">
        <v>1</v>
      </c>
      <c r="Y216" s="9">
        <f>(B216+F216)/G216</f>
      </c>
      <c r="Z216" s="9">
        <f>+(SUM(Q216:T216)/SUM(M216:X216))</f>
      </c>
      <c r="AA216" s="9">
        <f>SUM(O216+P216+S216+T216+W216+X216)/SUM(M216:X216)</f>
      </c>
      <c r="AB216" s="9">
        <f>G216*(Y216*$AG$3+Z216*$AG$4+AA216*$AG$5)</f>
      </c>
      <c r="AC216" s="9">
        <f>AB216/SUM($AB$2:$AB$247)</f>
      </c>
      <c r="AD216" s="10">
        <f>AC216*$AG$11</f>
      </c>
      <c r="AE216" s="4"/>
      <c r="AF216" s="4"/>
      <c r="AG216" s="3"/>
    </row>
    <row x14ac:dyDescent="0.25" r="217" customHeight="1" ht="18.75">
      <c r="A217" s="8">
        <v>9112092014</v>
      </c>
      <c r="B217" s="8">
        <v>38</v>
      </c>
      <c r="C217" s="8">
        <v>0</v>
      </c>
      <c r="D217" s="8">
        <f>+C217+B217</f>
      </c>
      <c r="E217" s="9">
        <v>0.0691125572146541</v>
      </c>
      <c r="F217" s="9">
        <v>1.74067580379526</v>
      </c>
      <c r="G217" s="9">
        <f>D217+E217+F217</f>
      </c>
      <c r="H217" s="3">
        <f>(E217/C217)*100</f>
      </c>
      <c r="I217" s="9">
        <f>(F217/B217)*100</f>
      </c>
      <c r="J217" s="9">
        <f>((G217-D217)/D217)*100</f>
      </c>
      <c r="K217" s="4" t="s">
        <v>438</v>
      </c>
      <c r="L217" s="5" t="s">
        <v>439</v>
      </c>
      <c r="M217" s="8">
        <v>6</v>
      </c>
      <c r="N217" s="8">
        <v>2</v>
      </c>
      <c r="O217" s="8">
        <v>0</v>
      </c>
      <c r="P217" s="8">
        <v>0</v>
      </c>
      <c r="Q217" s="8">
        <v>15</v>
      </c>
      <c r="R217" s="8">
        <v>5</v>
      </c>
      <c r="S217" s="8">
        <v>1</v>
      </c>
      <c r="T217" s="8">
        <v>0</v>
      </c>
      <c r="U217" s="8">
        <v>5</v>
      </c>
      <c r="V217" s="8">
        <v>1</v>
      </c>
      <c r="W217" s="8">
        <v>1</v>
      </c>
      <c r="X217" s="8">
        <v>0</v>
      </c>
      <c r="Y217" s="9">
        <f>(B217+F217)/G217</f>
      </c>
      <c r="Z217" s="9">
        <f>+(SUM(Q217:T217)/SUM(M217:X217))</f>
      </c>
      <c r="AA217" s="9">
        <f>SUM(O217+P217+S217+T217+W217+X217)/SUM(M217:X217)</f>
      </c>
      <c r="AB217" s="9">
        <f>G217*(Y217*$AG$3+Z217*$AG$4+AA217*$AG$5)</f>
      </c>
      <c r="AC217" s="9">
        <f>AB217/SUM($AB$2:$AB$247)</f>
      </c>
      <c r="AD217" s="10">
        <f>AC217*$AG$11</f>
      </c>
      <c r="AE217" s="4"/>
      <c r="AF217" s="4"/>
      <c r="AG217" s="3"/>
    </row>
    <row x14ac:dyDescent="0.25" r="218" customHeight="1" ht="18.75">
      <c r="A218" s="8">
        <v>9112092016</v>
      </c>
      <c r="B218" s="8">
        <v>81</v>
      </c>
      <c r="C218" s="8">
        <v>0</v>
      </c>
      <c r="D218" s="8">
        <f>+C218+B218</f>
      </c>
      <c r="E218" s="9">
        <v>0.194584112003042</v>
      </c>
      <c r="F218" s="9">
        <v>3.34213784726884</v>
      </c>
      <c r="G218" s="9">
        <f>D218+E218+F218</f>
      </c>
      <c r="H218" s="3">
        <f>(E218/C218)*100</f>
      </c>
      <c r="I218" s="9">
        <f>(F218/B218)*100</f>
      </c>
      <c r="J218" s="9">
        <f>((G218-D218)/D218)*100</f>
      </c>
      <c r="K218" s="4" t="s">
        <v>440</v>
      </c>
      <c r="L218" s="5" t="s">
        <v>441</v>
      </c>
      <c r="M218" s="8">
        <v>12</v>
      </c>
      <c r="N218" s="8">
        <v>1</v>
      </c>
      <c r="O218" s="8">
        <v>0</v>
      </c>
      <c r="P218" s="8">
        <v>0</v>
      </c>
      <c r="Q218" s="8">
        <v>30</v>
      </c>
      <c r="R218" s="8">
        <v>10</v>
      </c>
      <c r="S218" s="8">
        <v>0</v>
      </c>
      <c r="T218" s="8">
        <v>2</v>
      </c>
      <c r="U218" s="8">
        <v>18</v>
      </c>
      <c r="V218" s="8">
        <v>4</v>
      </c>
      <c r="W218" s="8">
        <v>0</v>
      </c>
      <c r="X218" s="8">
        <v>0</v>
      </c>
      <c r="Y218" s="9">
        <f>(B218+F218)/G218</f>
      </c>
      <c r="Z218" s="9">
        <f>+(SUM(Q218:T218)/SUM(M218:X218))</f>
      </c>
      <c r="AA218" s="9">
        <f>SUM(O218+P218+S218+T218+W218+X218)/SUM(M218:X218)</f>
      </c>
      <c r="AB218" s="9">
        <f>G218*(Y218*$AG$3+Z218*$AG$4+AA218*$AG$5)</f>
      </c>
      <c r="AC218" s="9">
        <f>AB218/SUM($AB$2:$AB$247)</f>
      </c>
      <c r="AD218" s="10">
        <f>AC218*$AG$11</f>
      </c>
      <c r="AE218" s="4"/>
      <c r="AF218" s="4"/>
      <c r="AG218" s="3"/>
    </row>
    <row x14ac:dyDescent="0.25" r="219" customHeight="1" ht="18.75">
      <c r="A219" s="8">
        <v>9112092026</v>
      </c>
      <c r="B219" s="8">
        <v>28</v>
      </c>
      <c r="C219" s="8">
        <v>0</v>
      </c>
      <c r="D219" s="8">
        <f>+C219+B219</f>
      </c>
      <c r="E219" s="9">
        <v>0.0724483755594776</v>
      </c>
      <c r="F219" s="9">
        <v>2.26969510087392</v>
      </c>
      <c r="G219" s="9">
        <f>D219+E219+F219</f>
      </c>
      <c r="H219" s="3">
        <f>(E219/C219)*100</f>
      </c>
      <c r="I219" s="9">
        <f>(F219/B219)*100</f>
      </c>
      <c r="J219" s="9">
        <f>((G219-D219)/D219)*100</f>
      </c>
      <c r="K219" s="4" t="s">
        <v>442</v>
      </c>
      <c r="L219" s="5" t="s">
        <v>443</v>
      </c>
      <c r="M219" s="8">
        <v>9</v>
      </c>
      <c r="N219" s="8">
        <v>0</v>
      </c>
      <c r="O219" s="8">
        <v>0</v>
      </c>
      <c r="P219" s="8">
        <v>0</v>
      </c>
      <c r="Q219" s="8">
        <v>10</v>
      </c>
      <c r="R219" s="8">
        <v>3</v>
      </c>
      <c r="S219" s="8">
        <v>0</v>
      </c>
      <c r="T219" s="8">
        <v>1</v>
      </c>
      <c r="U219" s="8">
        <v>2</v>
      </c>
      <c r="V219" s="8">
        <v>1</v>
      </c>
      <c r="W219" s="8">
        <v>1</v>
      </c>
      <c r="X219" s="8">
        <v>0</v>
      </c>
      <c r="Y219" s="9">
        <f>(B219+F219)/G219</f>
      </c>
      <c r="Z219" s="9">
        <f>+(SUM(Q219:T219)/SUM(M219:X219))</f>
      </c>
      <c r="AA219" s="9">
        <f>SUM(O219+P219+S219+T219+W219+X219)/SUM(M219:X219)</f>
      </c>
      <c r="AB219" s="9">
        <f>G219*(Y219*$AG$3+Z219*$AG$4+AA219*$AG$5)</f>
      </c>
      <c r="AC219" s="9">
        <f>AB219/SUM($AB$2:$AB$247)</f>
      </c>
      <c r="AD219" s="10">
        <f>AC219*$AG$11</f>
      </c>
      <c r="AE219" s="4"/>
      <c r="AF219" s="4"/>
      <c r="AG219" s="3"/>
    </row>
    <row x14ac:dyDescent="0.25" r="220" customHeight="1" ht="18.75">
      <c r="A220" s="8">
        <v>9112092054</v>
      </c>
      <c r="B220" s="8">
        <v>46</v>
      </c>
      <c r="C220" s="8">
        <v>0</v>
      </c>
      <c r="D220" s="8">
        <f>+C220+B220</f>
      </c>
      <c r="E220" s="9">
        <v>0.174062438698822</v>
      </c>
      <c r="F220" s="9">
        <v>2.66383876727762</v>
      </c>
      <c r="G220" s="9">
        <f>D220+E220+F220</f>
      </c>
      <c r="H220" s="3">
        <f>(E220/C220)*100</f>
      </c>
      <c r="I220" s="9">
        <f>(F220/B220)*100</f>
      </c>
      <c r="J220" s="9">
        <f>((G220-D220)/D220)*100</f>
      </c>
      <c r="K220" s="4" t="s">
        <v>444</v>
      </c>
      <c r="L220" s="5" t="s">
        <v>445</v>
      </c>
      <c r="M220" s="8">
        <v>10</v>
      </c>
      <c r="N220" s="8">
        <v>2</v>
      </c>
      <c r="O220" s="8">
        <v>0</v>
      </c>
      <c r="P220" s="8">
        <v>0</v>
      </c>
      <c r="Q220" s="8">
        <v>7</v>
      </c>
      <c r="R220" s="8">
        <v>9</v>
      </c>
      <c r="S220" s="8">
        <v>0</v>
      </c>
      <c r="T220" s="8">
        <v>0</v>
      </c>
      <c r="U220" s="8">
        <v>8</v>
      </c>
      <c r="V220" s="8">
        <v>4</v>
      </c>
      <c r="W220" s="8">
        <v>0</v>
      </c>
      <c r="X220" s="8">
        <v>1</v>
      </c>
      <c r="Y220" s="9">
        <f>(B220+F220)/G220</f>
      </c>
      <c r="Z220" s="9">
        <f>+(SUM(Q220:T220)/SUM(M220:X220))</f>
      </c>
      <c r="AA220" s="9">
        <f>SUM(O220+P220+S220+T220+W220+X220)/SUM(M220:X220)</f>
      </c>
      <c r="AB220" s="9">
        <f>G220*(Y220*$AG$3+Z220*$AG$4+AA220*$AG$5)</f>
      </c>
      <c r="AC220" s="9">
        <f>AB220/SUM($AB$2:$AB$247)</f>
      </c>
      <c r="AD220" s="10">
        <f>AC220*$AG$11</f>
      </c>
      <c r="AE220" s="4"/>
      <c r="AF220" s="4"/>
      <c r="AG220" s="3"/>
    </row>
    <row x14ac:dyDescent="0.25" r="221" customHeight="1" ht="18.75">
      <c r="A221" s="8">
        <v>9112092055</v>
      </c>
      <c r="B221" s="8">
        <v>92</v>
      </c>
      <c r="C221" s="8">
        <v>0</v>
      </c>
      <c r="D221" s="8">
        <f>+C221+B221</f>
      </c>
      <c r="E221" s="9">
        <v>0.327254743156987</v>
      </c>
      <c r="F221" s="9">
        <v>6.431428013403</v>
      </c>
      <c r="G221" s="9">
        <f>D221+E221+F221</f>
      </c>
      <c r="H221" s="3">
        <f>(E221/C221)*100</f>
      </c>
      <c r="I221" s="9">
        <f>(F221/B221)*100</f>
      </c>
      <c r="J221" s="9">
        <f>((G221-D221)/D221)*100</f>
      </c>
      <c r="K221" s="4" t="s">
        <v>446</v>
      </c>
      <c r="L221" s="5" t="s">
        <v>447</v>
      </c>
      <c r="M221" s="8">
        <v>30</v>
      </c>
      <c r="N221" s="8">
        <v>0</v>
      </c>
      <c r="O221" s="8">
        <v>0</v>
      </c>
      <c r="P221" s="8">
        <v>0</v>
      </c>
      <c r="Q221" s="8">
        <v>24</v>
      </c>
      <c r="R221" s="8">
        <v>11</v>
      </c>
      <c r="S221" s="8">
        <v>0</v>
      </c>
      <c r="T221" s="8">
        <v>1</v>
      </c>
      <c r="U221" s="8">
        <v>9</v>
      </c>
      <c r="V221" s="8">
        <v>5</v>
      </c>
      <c r="W221" s="8">
        <v>0</v>
      </c>
      <c r="X221" s="8">
        <v>0</v>
      </c>
      <c r="Y221" s="9">
        <f>(B221+F221)/G221</f>
      </c>
      <c r="Z221" s="9">
        <f>+(SUM(Q221:T221)/SUM(M221:X221))</f>
      </c>
      <c r="AA221" s="9">
        <f>SUM(O221+P221+S221+T221+W221+X221)/SUM(M221:X221)</f>
      </c>
      <c r="AB221" s="9">
        <f>G221*(Y221*$AG$3+Z221*$AG$4+AA221*$AG$5)</f>
      </c>
      <c r="AC221" s="9">
        <f>AB221/SUM($AB$2:$AB$247)</f>
      </c>
      <c r="AD221" s="10">
        <f>AC221*$AG$11</f>
      </c>
      <c r="AE221" s="4"/>
      <c r="AF221" s="4"/>
      <c r="AG221" s="3"/>
    </row>
    <row x14ac:dyDescent="0.25" r="222" customHeight="1" ht="18.75">
      <c r="A222" s="8">
        <v>9112092076</v>
      </c>
      <c r="B222" s="8">
        <v>48</v>
      </c>
      <c r="C222" s="8">
        <v>0</v>
      </c>
      <c r="D222" s="8">
        <f>+C222+B222</f>
      </c>
      <c r="E222" s="9">
        <v>0.102042920099264</v>
      </c>
      <c r="F222" s="9">
        <v>1.25392951776801</v>
      </c>
      <c r="G222" s="9">
        <f>D222+E222+F222</f>
      </c>
      <c r="H222" s="3">
        <f>(E222/C222)*100</f>
      </c>
      <c r="I222" s="9">
        <f>(F222/B222)*100</f>
      </c>
      <c r="J222" s="9">
        <f>((G222-D222)/D222)*100</f>
      </c>
      <c r="K222" s="4" t="s">
        <v>448</v>
      </c>
      <c r="L222" s="9">
        <v>-38.7717934881778</v>
      </c>
      <c r="M222" s="8">
        <v>10</v>
      </c>
      <c r="N222" s="8">
        <v>3</v>
      </c>
      <c r="O222" s="8">
        <v>0</v>
      </c>
      <c r="P222" s="8">
        <v>0</v>
      </c>
      <c r="Q222" s="8">
        <v>14</v>
      </c>
      <c r="R222" s="8">
        <v>7</v>
      </c>
      <c r="S222" s="8">
        <v>0</v>
      </c>
      <c r="T222" s="8">
        <v>0</v>
      </c>
      <c r="U222" s="8">
        <v>11</v>
      </c>
      <c r="V222" s="8">
        <v>2</v>
      </c>
      <c r="W222" s="8">
        <v>0</v>
      </c>
      <c r="X222" s="8">
        <v>0</v>
      </c>
      <c r="Y222" s="9">
        <f>(B222+F222)/G222</f>
      </c>
      <c r="Z222" s="9">
        <f>+(SUM(Q222:T222)/SUM(M222:X222))</f>
      </c>
      <c r="AA222" s="8">
        <f>SUM(O222+P222+S222+T222+W222+X222)/SUM(M222:X222)</f>
      </c>
      <c r="AB222" s="9">
        <f>G222*(Y222*$AG$3+Z222*$AG$4+AA222*$AG$5)</f>
      </c>
      <c r="AC222" s="9">
        <f>AB222/SUM($AB$2:$AB$247)</f>
      </c>
      <c r="AD222" s="10">
        <f>AC222*$AG$11</f>
      </c>
      <c r="AE222" s="4"/>
      <c r="AF222" s="4"/>
      <c r="AG222" s="3"/>
    </row>
    <row x14ac:dyDescent="0.25" r="223" customHeight="1" ht="18.75">
      <c r="A223" s="8">
        <v>9112092108</v>
      </c>
      <c r="B223" s="8">
        <v>183</v>
      </c>
      <c r="C223" s="8">
        <v>0</v>
      </c>
      <c r="D223" s="8">
        <f>+C223+B223</f>
      </c>
      <c r="E223" s="9">
        <v>0.41248540654225</v>
      </c>
      <c r="F223" s="9">
        <v>6.53735781475125</v>
      </c>
      <c r="G223" s="9">
        <f>D223+E223+F223</f>
      </c>
      <c r="H223" s="3">
        <f>(E223/C223)*100</f>
      </c>
      <c r="I223" s="9">
        <f>(F223/B223)*100</f>
      </c>
      <c r="J223" s="9">
        <f>((G223-D223)/D223)*100</f>
      </c>
      <c r="K223" s="4" t="s">
        <v>449</v>
      </c>
      <c r="L223" s="5" t="s">
        <v>450</v>
      </c>
      <c r="M223" s="8">
        <v>48</v>
      </c>
      <c r="N223" s="8">
        <v>7</v>
      </c>
      <c r="O223" s="8">
        <v>0</v>
      </c>
      <c r="P223" s="8">
        <v>1</v>
      </c>
      <c r="Q223" s="8">
        <v>54</v>
      </c>
      <c r="R223" s="8">
        <v>28</v>
      </c>
      <c r="S223" s="8">
        <v>0</v>
      </c>
      <c r="T223" s="8">
        <v>1</v>
      </c>
      <c r="U223" s="8">
        <v>22</v>
      </c>
      <c r="V223" s="8">
        <v>12</v>
      </c>
      <c r="W223" s="8">
        <v>3</v>
      </c>
      <c r="X223" s="8">
        <v>1</v>
      </c>
      <c r="Y223" s="9">
        <f>(B223+F223)/G223</f>
      </c>
      <c r="Z223" s="9">
        <f>+(SUM(Q223:T223)/SUM(M223:X223))</f>
      </c>
      <c r="AA223" s="9">
        <f>SUM(O223+P223+S223+T223+W223+X223)/SUM(M223:X223)</f>
      </c>
      <c r="AB223" s="9">
        <f>G223*(Y223*$AG$3+Z223*$AG$4+AA223*$AG$5)</f>
      </c>
      <c r="AC223" s="9">
        <f>AB223/SUM($AB$2:$AB$247)</f>
      </c>
      <c r="AD223" s="10">
        <f>AC223*$AG$11</f>
      </c>
      <c r="AE223" s="4"/>
      <c r="AF223" s="4"/>
      <c r="AG223" s="3"/>
    </row>
    <row x14ac:dyDescent="0.25" r="224" customHeight="1" ht="18.75">
      <c r="A224" s="8">
        <v>9112092901</v>
      </c>
      <c r="B224" s="8">
        <v>7</v>
      </c>
      <c r="C224" s="8">
        <v>0</v>
      </c>
      <c r="D224" s="8">
        <f>+C224+B224</f>
      </c>
      <c r="E224" s="9">
        <v>0.235055486567959</v>
      </c>
      <c r="F224" s="9">
        <v>1.46575999241628</v>
      </c>
      <c r="G224" s="9">
        <f>D224+E224+F224</f>
      </c>
      <c r="H224" s="3">
        <f>(E224/C224)*100</f>
      </c>
      <c r="I224" s="9">
        <f>(F224/B224)*100</f>
      </c>
      <c r="J224" s="9">
        <f>((G224-D224)/D224)*100</f>
      </c>
      <c r="K224" s="4" t="s">
        <v>451</v>
      </c>
      <c r="L224" s="5" t="s">
        <v>452</v>
      </c>
      <c r="M224" s="8">
        <v>1</v>
      </c>
      <c r="N224" s="8">
        <v>0</v>
      </c>
      <c r="O224" s="8">
        <v>0</v>
      </c>
      <c r="P224" s="8">
        <v>1</v>
      </c>
      <c r="Q224" s="8">
        <v>1</v>
      </c>
      <c r="R224" s="8">
        <v>2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9">
        <f>(B224+F224)/G224</f>
      </c>
      <c r="Z224" s="9">
        <f>+(SUM(Q224:T224)/SUM(M224:X224))</f>
      </c>
      <c r="AA224" s="9">
        <f>SUM(O224+P224+S224+T224+W224+X224)/SUM(M224:X224)</f>
      </c>
      <c r="AB224" s="9">
        <f>G224*(Y224*$AG$3+Z224*$AG$4+AA224*$AG$5)</f>
      </c>
      <c r="AC224" s="9">
        <f>AB224/SUM($AB$2:$AB$247)</f>
      </c>
      <c r="AD224" s="10">
        <f>AC224*$AG$11</f>
      </c>
      <c r="AE224" s="4"/>
      <c r="AF224" s="4"/>
      <c r="AG224" s="3"/>
    </row>
    <row x14ac:dyDescent="0.25" r="225" customHeight="1" ht="18.75">
      <c r="A225" s="8">
        <v>9112102004</v>
      </c>
      <c r="B225" s="8">
        <v>10</v>
      </c>
      <c r="C225" s="8">
        <v>0</v>
      </c>
      <c r="D225" s="8">
        <f>+C225+B225</f>
      </c>
      <c r="E225" s="9">
        <v>0.0301811137677498</v>
      </c>
      <c r="F225" s="9">
        <v>0.241659580757096</v>
      </c>
      <c r="G225" s="9">
        <f>D225+E225+F225</f>
      </c>
      <c r="H225" s="3">
        <f>(E225/C225)*100</f>
      </c>
      <c r="I225" s="9">
        <f>(F225/B225)*100</f>
      </c>
      <c r="J225" s="9">
        <f>((G225-D225)/D225)*100</f>
      </c>
      <c r="K225" s="4" t="s">
        <v>453</v>
      </c>
      <c r="L225" s="9">
        <v>-38.7414558484443</v>
      </c>
      <c r="M225" s="8">
        <v>3</v>
      </c>
      <c r="N225" s="8">
        <v>0</v>
      </c>
      <c r="O225" s="8">
        <v>0</v>
      </c>
      <c r="P225" s="8">
        <v>0</v>
      </c>
      <c r="Q225" s="8">
        <v>3</v>
      </c>
      <c r="R225" s="8">
        <v>1</v>
      </c>
      <c r="S225" s="8">
        <v>0</v>
      </c>
      <c r="T225" s="8">
        <v>1</v>
      </c>
      <c r="U225" s="8">
        <v>2</v>
      </c>
      <c r="V225" s="8">
        <v>0</v>
      </c>
      <c r="W225" s="8">
        <v>0</v>
      </c>
      <c r="X225" s="8">
        <v>0</v>
      </c>
      <c r="Y225" s="9">
        <f>(B225+F225)/G225</f>
      </c>
      <c r="Z225" s="9">
        <f>+(SUM(Q225:T225)/SUM(M225:X225))</f>
      </c>
      <c r="AA225" s="9">
        <f>SUM(O225+P225+S225+T225+W225+X225)/SUM(M225:X225)</f>
      </c>
      <c r="AB225" s="9">
        <f>G225*(Y225*$AG$3+Z225*$AG$4+AA225*$AG$5)</f>
      </c>
      <c r="AC225" s="9">
        <f>AB225/SUM($AB$2:$AB$247)</f>
      </c>
      <c r="AD225" s="10">
        <f>AC225*$AG$11</f>
      </c>
      <c r="AE225" s="4"/>
      <c r="AF225" s="4"/>
      <c r="AG225" s="3"/>
    </row>
    <row x14ac:dyDescent="0.25" r="226" customHeight="1" ht="18.75">
      <c r="A226" s="8">
        <v>9112102005</v>
      </c>
      <c r="B226" s="8">
        <v>51</v>
      </c>
      <c r="C226" s="8">
        <v>0</v>
      </c>
      <c r="D226" s="8">
        <f>+C226+B226</f>
      </c>
      <c r="E226" s="9">
        <v>0.0672597863660328</v>
      </c>
      <c r="F226" s="9">
        <v>1.34528902956005</v>
      </c>
      <c r="G226" s="9">
        <f>D226+E226+F226</f>
      </c>
      <c r="H226" s="3">
        <f>(E226/C226)*100</f>
      </c>
      <c r="I226" s="9">
        <f>(F226/B226)*100</f>
      </c>
      <c r="J226" s="9">
        <f>((G226-D226)/D226)*100</f>
      </c>
      <c r="K226" s="4" t="s">
        <v>454</v>
      </c>
      <c r="L226" s="5" t="s">
        <v>455</v>
      </c>
      <c r="M226" s="8">
        <v>11</v>
      </c>
      <c r="N226" s="8">
        <v>1</v>
      </c>
      <c r="O226" s="8">
        <v>0</v>
      </c>
      <c r="P226" s="8">
        <v>0</v>
      </c>
      <c r="Q226" s="8">
        <v>13</v>
      </c>
      <c r="R226" s="8">
        <v>11</v>
      </c>
      <c r="S226" s="8">
        <v>0</v>
      </c>
      <c r="T226" s="8">
        <v>0</v>
      </c>
      <c r="U226" s="8">
        <v>10</v>
      </c>
      <c r="V226" s="8">
        <v>2</v>
      </c>
      <c r="W226" s="8">
        <v>0</v>
      </c>
      <c r="X226" s="8">
        <v>1</v>
      </c>
      <c r="Y226" s="9">
        <f>(B226+F226)/G226</f>
      </c>
      <c r="Z226" s="9">
        <f>+(SUM(Q226:T226)/SUM(M226:X226))</f>
      </c>
      <c r="AA226" s="9">
        <f>SUM(O226+P226+S226+T226+W226+X226)/SUM(M226:X226)</f>
      </c>
      <c r="AB226" s="9">
        <f>G226*(Y226*$AG$3+Z226*$AG$4+AA226*$AG$5)</f>
      </c>
      <c r="AC226" s="9">
        <f>AB226/SUM($AB$2:$AB$247)</f>
      </c>
      <c r="AD226" s="10">
        <f>AC226*$AG$11</f>
      </c>
      <c r="AE226" s="4"/>
      <c r="AF226" s="4"/>
      <c r="AG226" s="3"/>
    </row>
    <row x14ac:dyDescent="0.25" r="227" customHeight="1" ht="18.75">
      <c r="A227" s="8">
        <v>9112102024</v>
      </c>
      <c r="B227" s="8">
        <v>13</v>
      </c>
      <c r="C227" s="8">
        <v>0</v>
      </c>
      <c r="D227" s="8">
        <f>+C227+B227</f>
      </c>
      <c r="E227" s="9">
        <v>0.0361060907916853</v>
      </c>
      <c r="F227" s="9">
        <v>0.837113107773558</v>
      </c>
      <c r="G227" s="9">
        <f>D227+E227+F227</f>
      </c>
      <c r="H227" s="3">
        <f>(E227/C227)*100</f>
      </c>
      <c r="I227" s="9">
        <f>(F227/B227)*100</f>
      </c>
      <c r="J227" s="9">
        <f>((G227-D227)/D227)*100</f>
      </c>
      <c r="K227" s="4" t="s">
        <v>456</v>
      </c>
      <c r="L227" s="5" t="s">
        <v>457</v>
      </c>
      <c r="M227" s="8">
        <v>6</v>
      </c>
      <c r="N227" s="8">
        <v>0</v>
      </c>
      <c r="O227" s="8">
        <v>0</v>
      </c>
      <c r="P227" s="8">
        <v>0</v>
      </c>
      <c r="Q227" s="8">
        <v>2</v>
      </c>
      <c r="R227" s="8">
        <v>1</v>
      </c>
      <c r="S227" s="8">
        <v>1</v>
      </c>
      <c r="T227" s="8">
        <v>0</v>
      </c>
      <c r="U227" s="8">
        <v>1</v>
      </c>
      <c r="V227" s="8">
        <v>2</v>
      </c>
      <c r="W227" s="8">
        <v>0</v>
      </c>
      <c r="X227" s="8">
        <v>0</v>
      </c>
      <c r="Y227" s="9">
        <f>(B227+F227)/G227</f>
      </c>
      <c r="Z227" s="9">
        <f>+(SUM(Q227:T227)/SUM(M227:X227))</f>
      </c>
      <c r="AA227" s="9">
        <f>SUM(O227+P227+S227+T227+W227+X227)/SUM(M227:X227)</f>
      </c>
      <c r="AB227" s="9">
        <f>G227*(Y227*$AG$3+Z227*$AG$4+AA227*$AG$5)</f>
      </c>
      <c r="AC227" s="9">
        <f>AB227/SUM($AB$2:$AB$247)</f>
      </c>
      <c r="AD227" s="10">
        <f>AC227*$AG$11</f>
      </c>
      <c r="AE227" s="4"/>
      <c r="AF227" s="4"/>
      <c r="AG227" s="3"/>
    </row>
    <row x14ac:dyDescent="0.25" r="228" customHeight="1" ht="18.75">
      <c r="A228" s="8">
        <v>9112102033</v>
      </c>
      <c r="B228" s="8">
        <v>63</v>
      </c>
      <c r="C228" s="8">
        <v>0</v>
      </c>
      <c r="D228" s="8">
        <f>+C228+B228</f>
      </c>
      <c r="E228" s="9">
        <v>0.134115166767855</v>
      </c>
      <c r="F228" s="9">
        <v>1.99643001530477</v>
      </c>
      <c r="G228" s="9">
        <f>D228+E228+F228</f>
      </c>
      <c r="H228" s="3">
        <f>(E228/C228)*100</f>
      </c>
      <c r="I228" s="9">
        <f>(F228/B228)*100</f>
      </c>
      <c r="J228" s="9">
        <f>((G228-D228)/D228)*100</f>
      </c>
      <c r="K228" s="4" t="s">
        <v>458</v>
      </c>
      <c r="L228" s="5" t="s">
        <v>459</v>
      </c>
      <c r="M228" s="8">
        <v>16</v>
      </c>
      <c r="N228" s="8">
        <v>1</v>
      </c>
      <c r="O228" s="8">
        <v>0</v>
      </c>
      <c r="P228" s="8">
        <v>0</v>
      </c>
      <c r="Q228" s="8">
        <v>21</v>
      </c>
      <c r="R228" s="8">
        <v>7</v>
      </c>
      <c r="S228" s="8">
        <v>0</v>
      </c>
      <c r="T228" s="8">
        <v>0</v>
      </c>
      <c r="U228" s="8">
        <v>10</v>
      </c>
      <c r="V228" s="8">
        <v>2</v>
      </c>
      <c r="W228" s="8">
        <v>0</v>
      </c>
      <c r="X228" s="8">
        <v>0</v>
      </c>
      <c r="Y228" s="9">
        <f>(B228+F228)/G228</f>
      </c>
      <c r="Z228" s="9">
        <f>+(SUM(Q228:T228)/SUM(M228:X228))</f>
      </c>
      <c r="AA228" s="8">
        <f>SUM(O228+P228+S228+T228+W228+X228)/SUM(M228:X228)</f>
      </c>
      <c r="AB228" s="9">
        <f>G228*(Y228*$AG$3+Z228*$AG$4+AA228*$AG$5)</f>
      </c>
      <c r="AC228" s="9">
        <f>AB228/SUM($AB$2:$AB$247)</f>
      </c>
      <c r="AD228" s="10">
        <f>AC228*$AG$11</f>
      </c>
      <c r="AE228" s="4"/>
      <c r="AF228" s="4"/>
      <c r="AG228" s="3"/>
    </row>
    <row x14ac:dyDescent="0.25" r="229" customHeight="1" ht="18.75">
      <c r="A229" s="8">
        <v>9112102035</v>
      </c>
      <c r="B229" s="8">
        <v>76</v>
      </c>
      <c r="C229" s="8">
        <v>0</v>
      </c>
      <c r="D229" s="8">
        <f>+C229+B229</f>
      </c>
      <c r="E229" s="9">
        <v>0.104741835712949</v>
      </c>
      <c r="F229" s="9">
        <v>2.70800785155178</v>
      </c>
      <c r="G229" s="9">
        <f>D229+E229+F229</f>
      </c>
      <c r="H229" s="3">
        <f>(E229/C229)*100</f>
      </c>
      <c r="I229" s="9">
        <f>(F229/B229)*100</f>
      </c>
      <c r="J229" s="9">
        <f>((G229-D229)/D229)*100</f>
      </c>
      <c r="K229" s="4" t="s">
        <v>460</v>
      </c>
      <c r="L229" s="5" t="s">
        <v>461</v>
      </c>
      <c r="M229" s="8">
        <v>19</v>
      </c>
      <c r="N229" s="8">
        <v>0</v>
      </c>
      <c r="O229" s="8">
        <v>0</v>
      </c>
      <c r="P229" s="8">
        <v>0</v>
      </c>
      <c r="Q229" s="8">
        <v>22</v>
      </c>
      <c r="R229" s="8">
        <v>10</v>
      </c>
      <c r="S229" s="8">
        <v>1</v>
      </c>
      <c r="T229" s="8">
        <v>1</v>
      </c>
      <c r="U229" s="8">
        <v>11</v>
      </c>
      <c r="V229" s="8">
        <v>2</v>
      </c>
      <c r="W229" s="8">
        <v>0</v>
      </c>
      <c r="X229" s="8">
        <v>2</v>
      </c>
      <c r="Y229" s="9">
        <f>(B229+F229)/G229</f>
      </c>
      <c r="Z229" s="9">
        <f>+(SUM(Q229:T229)/SUM(M229:X229))</f>
      </c>
      <c r="AA229" s="9">
        <f>SUM(O229+P229+S229+T229+W229+X229)/SUM(M229:X229)</f>
      </c>
      <c r="AB229" s="9">
        <f>G229*(Y229*$AG$3+Z229*$AG$4+AA229*$AG$5)</f>
      </c>
      <c r="AC229" s="9">
        <f>AB229/SUM($AB$2:$AB$247)</f>
      </c>
      <c r="AD229" s="10">
        <f>AC229*$AG$11</f>
      </c>
      <c r="AE229" s="4"/>
      <c r="AF229" s="4"/>
      <c r="AG229" s="3"/>
    </row>
    <row x14ac:dyDescent="0.25" r="230" customHeight="1" ht="18.75">
      <c r="A230" s="8">
        <v>9112102043</v>
      </c>
      <c r="B230" s="8">
        <v>218</v>
      </c>
      <c r="C230" s="8">
        <v>0</v>
      </c>
      <c r="D230" s="8">
        <f>+C230+B230</f>
      </c>
      <c r="E230" s="9">
        <v>0.367037057685219</v>
      </c>
      <c r="F230" s="9">
        <v>11.6863622048444</v>
      </c>
      <c r="G230" s="9">
        <f>D230+E230+F230</f>
      </c>
      <c r="H230" s="3">
        <f>(E230/C230)*100</f>
      </c>
      <c r="I230" s="9">
        <f>(F230/B230)*100</f>
      </c>
      <c r="J230" s="9">
        <f>((G230-D230)/D230)*100</f>
      </c>
      <c r="K230" s="4" t="s">
        <v>462</v>
      </c>
      <c r="L230" s="5" t="s">
        <v>463</v>
      </c>
      <c r="M230" s="8">
        <v>53</v>
      </c>
      <c r="N230" s="8">
        <v>5</v>
      </c>
      <c r="O230" s="8">
        <v>1</v>
      </c>
      <c r="P230" s="8">
        <v>0</v>
      </c>
      <c r="Q230" s="8">
        <v>66</v>
      </c>
      <c r="R230" s="8">
        <v>28</v>
      </c>
      <c r="S230" s="8">
        <v>0</v>
      </c>
      <c r="T230" s="8">
        <v>1</v>
      </c>
      <c r="U230" s="8">
        <v>32</v>
      </c>
      <c r="V230" s="8">
        <v>10</v>
      </c>
      <c r="W230" s="8">
        <v>0</v>
      </c>
      <c r="X230" s="8">
        <v>0</v>
      </c>
      <c r="Y230" s="9">
        <f>(B230+F230)/G230</f>
      </c>
      <c r="Z230" s="9">
        <f>+(SUM(Q230:T230)/SUM(M230:X230))</f>
      </c>
      <c r="AA230" s="9">
        <f>SUM(O230+P230+S230+T230+W230+X230)/SUM(M230:X230)</f>
      </c>
      <c r="AB230" s="9">
        <f>G230*(Y230*$AG$3+Z230*$AG$4+AA230*$AG$5)</f>
      </c>
      <c r="AC230" s="9">
        <f>AB230/SUM($AB$2:$AB$247)</f>
      </c>
      <c r="AD230" s="10">
        <f>AC230*$AG$11</f>
      </c>
      <c r="AE230" s="4"/>
      <c r="AF230" s="4"/>
      <c r="AG230" s="3"/>
    </row>
    <row x14ac:dyDescent="0.25" r="231" customHeight="1" ht="18.75">
      <c r="A231" s="8">
        <v>9112102044</v>
      </c>
      <c r="B231" s="8">
        <v>58</v>
      </c>
      <c r="C231" s="8">
        <v>0</v>
      </c>
      <c r="D231" s="8">
        <f>+C231+B231</f>
      </c>
      <c r="E231" s="9">
        <v>0.106911960969438</v>
      </c>
      <c r="F231" s="9">
        <v>0.903965375833326</v>
      </c>
      <c r="G231" s="9">
        <f>D231+E231+F231</f>
      </c>
      <c r="H231" s="3">
        <f>(E231/C231)*100</f>
      </c>
      <c r="I231" s="9">
        <f>(F231/B231)*100</f>
      </c>
      <c r="J231" s="9">
        <f>((G231-D231)/D231)*100</f>
      </c>
      <c r="K231" s="4" t="s">
        <v>464</v>
      </c>
      <c r="L231" s="5" t="s">
        <v>465</v>
      </c>
      <c r="M231" s="8">
        <v>9</v>
      </c>
      <c r="N231" s="8">
        <v>1</v>
      </c>
      <c r="O231" s="8">
        <v>2</v>
      </c>
      <c r="P231" s="8">
        <v>0</v>
      </c>
      <c r="Q231" s="8">
        <v>16</v>
      </c>
      <c r="R231" s="8">
        <v>8</v>
      </c>
      <c r="S231" s="8">
        <v>0</v>
      </c>
      <c r="T231" s="8">
        <v>0</v>
      </c>
      <c r="U231" s="8">
        <v>10</v>
      </c>
      <c r="V231" s="8">
        <v>1</v>
      </c>
      <c r="W231" s="8">
        <v>1</v>
      </c>
      <c r="X231" s="8">
        <v>2</v>
      </c>
      <c r="Y231" s="9">
        <f>(B231+F231)/G231</f>
      </c>
      <c r="Z231" s="9">
        <f>+(SUM(Q231:T231)/SUM(M231:X231))</f>
      </c>
      <c r="AA231" s="9">
        <f>SUM(O231+P231+S231+T231+W231+X231)/SUM(M231:X231)</f>
      </c>
      <c r="AB231" s="9">
        <f>G231*(Y231*$AG$3+Z231*$AG$4+AA231*$AG$5)</f>
      </c>
      <c r="AC231" s="9">
        <f>AB231/SUM($AB$2:$AB$247)</f>
      </c>
      <c r="AD231" s="10">
        <f>AC231*$AG$11</f>
      </c>
      <c r="AE231" s="4"/>
      <c r="AF231" s="4"/>
      <c r="AG231" s="3"/>
    </row>
    <row x14ac:dyDescent="0.25" r="232" customHeight="1" ht="18.75">
      <c r="A232" s="8">
        <v>9112102045</v>
      </c>
      <c r="B232" s="8">
        <v>16</v>
      </c>
      <c r="C232" s="8">
        <v>0</v>
      </c>
      <c r="D232" s="8">
        <f>+C232+B232</f>
      </c>
      <c r="E232" s="9">
        <v>0.0163251821397463</v>
      </c>
      <c r="F232" s="9">
        <v>0.41643950589328</v>
      </c>
      <c r="G232" s="9">
        <f>D232+E232+F232</f>
      </c>
      <c r="H232" s="3">
        <f>(E232/C232)*100</f>
      </c>
      <c r="I232" s="9">
        <f>(F232/B232)*100</f>
      </c>
      <c r="J232" s="9">
        <f>((G232-D232)/D232)*100</f>
      </c>
      <c r="K232" s="4" t="s">
        <v>466</v>
      </c>
      <c r="L232" s="5" t="s">
        <v>467</v>
      </c>
      <c r="M232" s="8">
        <v>4</v>
      </c>
      <c r="N232" s="8">
        <v>1</v>
      </c>
      <c r="O232" s="8">
        <v>0</v>
      </c>
      <c r="P232" s="8">
        <v>0</v>
      </c>
      <c r="Q232" s="8">
        <v>4</v>
      </c>
      <c r="R232" s="8">
        <v>2</v>
      </c>
      <c r="S232" s="8">
        <v>0</v>
      </c>
      <c r="T232" s="8">
        <v>0</v>
      </c>
      <c r="U232" s="8">
        <v>1</v>
      </c>
      <c r="V232" s="8">
        <v>0</v>
      </c>
      <c r="W232" s="8">
        <v>0</v>
      </c>
      <c r="X232" s="8">
        <v>0</v>
      </c>
      <c r="Y232" s="9">
        <f>(B232+F232)/G232</f>
      </c>
      <c r="Z232" s="9">
        <f>+(SUM(Q232:T232)/SUM(M232:X232))</f>
      </c>
      <c r="AA232" s="8">
        <f>SUM(O232+P232+S232+T232+W232+X232)/SUM(M232:X232)</f>
      </c>
      <c r="AB232" s="9">
        <f>G232*(Y232*$AG$3+Z232*$AG$4+AA232*$AG$5)</f>
      </c>
      <c r="AC232" s="9">
        <f>AB232/SUM($AB$2:$AB$247)</f>
      </c>
      <c r="AD232" s="10">
        <f>AC232*$AG$11</f>
      </c>
      <c r="AE232" s="4"/>
      <c r="AF232" s="4"/>
      <c r="AG232" s="3"/>
    </row>
    <row x14ac:dyDescent="0.25" r="233" customHeight="1" ht="18.75">
      <c r="A233" s="8">
        <v>9112102046</v>
      </c>
      <c r="B233" s="8">
        <v>36</v>
      </c>
      <c r="C233" s="8">
        <v>0</v>
      </c>
      <c r="D233" s="8">
        <f>+C233+B233</f>
      </c>
      <c r="E233" s="9">
        <v>0.0826752401783884</v>
      </c>
      <c r="F233" s="9">
        <v>0.931496574254577</v>
      </c>
      <c r="G233" s="9">
        <f>D233+E233+F233</f>
      </c>
      <c r="H233" s="3">
        <f>(E233/C233)*100</f>
      </c>
      <c r="I233" s="9">
        <f>(F233/B233)*100</f>
      </c>
      <c r="J233" s="9">
        <f>((G233-D233)/D233)*100</f>
      </c>
      <c r="K233" s="4" t="s">
        <v>468</v>
      </c>
      <c r="L233" s="5" t="s">
        <v>469</v>
      </c>
      <c r="M233" s="8">
        <v>15</v>
      </c>
      <c r="N233" s="8">
        <v>2</v>
      </c>
      <c r="O233" s="8">
        <v>0</v>
      </c>
      <c r="P233" s="8">
        <v>0</v>
      </c>
      <c r="Q233" s="8">
        <v>13</v>
      </c>
      <c r="R233" s="8">
        <v>4</v>
      </c>
      <c r="S233" s="8">
        <v>0</v>
      </c>
      <c r="T233" s="8">
        <v>0</v>
      </c>
      <c r="U233" s="8">
        <v>3</v>
      </c>
      <c r="V233" s="8">
        <v>0</v>
      </c>
      <c r="W233" s="8">
        <v>0</v>
      </c>
      <c r="X233" s="8">
        <v>0</v>
      </c>
      <c r="Y233" s="9">
        <f>(B233+F233)/G233</f>
      </c>
      <c r="Z233" s="9">
        <f>+(SUM(Q233:T233)/SUM(M233:X233))</f>
      </c>
      <c r="AA233" s="8">
        <f>SUM(O233+P233+S233+T233+W233+X233)/SUM(M233:X233)</f>
      </c>
      <c r="AB233" s="9">
        <f>G233*(Y233*$AG$3+Z233*$AG$4+AA233*$AG$5)</f>
      </c>
      <c r="AC233" s="9">
        <f>AB233/SUM($AB$2:$AB$247)</f>
      </c>
      <c r="AD233" s="10">
        <f>AC233*$AG$11</f>
      </c>
      <c r="AE233" s="4"/>
      <c r="AF233" s="4"/>
      <c r="AG233" s="3"/>
    </row>
    <row x14ac:dyDescent="0.25" r="234" customHeight="1" ht="18.75">
      <c r="A234" s="8">
        <v>9112102069</v>
      </c>
      <c r="B234" s="8">
        <v>188</v>
      </c>
      <c r="C234" s="8">
        <v>0</v>
      </c>
      <c r="D234" s="8">
        <f>+C234+B234</f>
      </c>
      <c r="E234" s="9">
        <v>0.550227568641816</v>
      </c>
      <c r="F234" s="9">
        <v>9.8470859024289</v>
      </c>
      <c r="G234" s="9">
        <f>D234+E234+F234</f>
      </c>
      <c r="H234" s="3">
        <f>(E234/C234)*100</f>
      </c>
      <c r="I234" s="9">
        <f>(F234/B234)*100</f>
      </c>
      <c r="J234" s="9">
        <f>((G234-D234)/D234)*100</f>
      </c>
      <c r="K234" s="4" t="s">
        <v>470</v>
      </c>
      <c r="L234" s="5" t="s">
        <v>471</v>
      </c>
      <c r="M234" s="8">
        <v>36</v>
      </c>
      <c r="N234" s="8">
        <v>5</v>
      </c>
      <c r="O234" s="8">
        <v>0</v>
      </c>
      <c r="P234" s="8">
        <v>1</v>
      </c>
      <c r="Q234" s="8">
        <v>69</v>
      </c>
      <c r="R234" s="8">
        <v>27</v>
      </c>
      <c r="S234" s="8">
        <v>0</v>
      </c>
      <c r="T234" s="8">
        <v>1</v>
      </c>
      <c r="U234" s="8">
        <v>32</v>
      </c>
      <c r="V234" s="8">
        <v>6</v>
      </c>
      <c r="W234" s="8">
        <v>2</v>
      </c>
      <c r="X234" s="8">
        <v>0</v>
      </c>
      <c r="Y234" s="9">
        <f>(B234+F234)/G234</f>
      </c>
      <c r="Z234" s="9">
        <f>+(SUM(Q234:T234)/SUM(M234:X234))</f>
      </c>
      <c r="AA234" s="9">
        <f>SUM(O234+P234+S234+T234+W234+X234)/SUM(M234:X234)</f>
      </c>
      <c r="AB234" s="9">
        <f>G234*(Y234*$AG$3+Z234*$AG$4+AA234*$AG$5)</f>
      </c>
      <c r="AC234" s="9">
        <f>AB234/SUM($AB$2:$AB$247)</f>
      </c>
      <c r="AD234" s="10">
        <f>AC234*$AG$11</f>
      </c>
      <c r="AE234" s="4"/>
      <c r="AF234" s="4"/>
      <c r="AG234" s="3"/>
    </row>
    <row x14ac:dyDescent="0.25" r="235" customHeight="1" ht="18.75">
      <c r="A235" s="8">
        <v>9112102078</v>
      </c>
      <c r="B235" s="8">
        <v>38</v>
      </c>
      <c r="C235" s="8">
        <v>0</v>
      </c>
      <c r="D235" s="8">
        <f>+C235+B235</f>
      </c>
      <c r="E235" s="9">
        <v>0.0692425911632006</v>
      </c>
      <c r="F235" s="9">
        <v>2.12860514014624</v>
      </c>
      <c r="G235" s="9">
        <f>D235+E235+F235</f>
      </c>
      <c r="H235" s="3">
        <f>(E235/C235)*100</f>
      </c>
      <c r="I235" s="9">
        <f>(F235/B235)*100</f>
      </c>
      <c r="J235" s="9">
        <f>((G235-D235)/D235)*100</f>
      </c>
      <c r="K235" s="4" t="s">
        <v>472</v>
      </c>
      <c r="L235" s="5" t="s">
        <v>473</v>
      </c>
      <c r="M235" s="8">
        <v>9</v>
      </c>
      <c r="N235" s="8">
        <v>0</v>
      </c>
      <c r="O235" s="8">
        <v>0</v>
      </c>
      <c r="P235" s="8">
        <v>0</v>
      </c>
      <c r="Q235" s="8">
        <v>12</v>
      </c>
      <c r="R235" s="8">
        <v>8</v>
      </c>
      <c r="S235" s="8">
        <v>1</v>
      </c>
      <c r="T235" s="8">
        <v>0</v>
      </c>
      <c r="U235" s="8">
        <v>5</v>
      </c>
      <c r="V235" s="8">
        <v>2</v>
      </c>
      <c r="W235" s="8">
        <v>0</v>
      </c>
      <c r="X235" s="8">
        <v>0</v>
      </c>
      <c r="Y235" s="9">
        <f>(B235+F235)/G235</f>
      </c>
      <c r="Z235" s="9">
        <f>+(SUM(Q235:T235)/SUM(M235:X235))</f>
      </c>
      <c r="AA235" s="9">
        <f>SUM(O235+P235+S235+T235+W235+X235)/SUM(M235:X235)</f>
      </c>
      <c r="AB235" s="9">
        <f>G235*(Y235*$AG$3+Z235*$AG$4+AA235*$AG$5)</f>
      </c>
      <c r="AC235" s="9">
        <f>AB235/SUM($AB$2:$AB$247)</f>
      </c>
      <c r="AD235" s="10">
        <f>AC235*$AG$11</f>
      </c>
      <c r="AE235" s="4"/>
      <c r="AF235" s="4"/>
      <c r="AG235" s="3"/>
    </row>
    <row x14ac:dyDescent="0.25" r="236" customHeight="1" ht="18.75">
      <c r="A236" s="8">
        <v>9112102080</v>
      </c>
      <c r="B236" s="8">
        <v>175</v>
      </c>
      <c r="C236" s="8">
        <v>0</v>
      </c>
      <c r="D236" s="8">
        <f>+C236+B236</f>
      </c>
      <c r="E236" s="9">
        <v>0.261620963381028</v>
      </c>
      <c r="F236" s="9">
        <v>7.10492259698561</v>
      </c>
      <c r="G236" s="9">
        <f>D236+E236+F236</f>
      </c>
      <c r="H236" s="3">
        <f>(E236/C236)*100</f>
      </c>
      <c r="I236" s="9">
        <f>(F236/B236)*100</f>
      </c>
      <c r="J236" s="9">
        <f>((G236-D236)/D236)*100</f>
      </c>
      <c r="K236" s="4" t="s">
        <v>474</v>
      </c>
      <c r="L236" s="5" t="s">
        <v>475</v>
      </c>
      <c r="M236" s="8">
        <v>37</v>
      </c>
      <c r="N236" s="8">
        <v>3</v>
      </c>
      <c r="O236" s="8">
        <v>1</v>
      </c>
      <c r="P236" s="8">
        <v>2</v>
      </c>
      <c r="Q236" s="8">
        <v>58</v>
      </c>
      <c r="R236" s="8">
        <v>21</v>
      </c>
      <c r="S236" s="8">
        <v>1</v>
      </c>
      <c r="T236" s="8">
        <v>2</v>
      </c>
      <c r="U236" s="8">
        <v>28</v>
      </c>
      <c r="V236" s="8">
        <v>7</v>
      </c>
      <c r="W236" s="8">
        <v>1</v>
      </c>
      <c r="X236" s="8">
        <v>3</v>
      </c>
      <c r="Y236" s="9">
        <f>(B236+F236)/G236</f>
      </c>
      <c r="Z236" s="9">
        <f>+(SUM(Q236:T236)/SUM(M236:X236))</f>
      </c>
      <c r="AA236" s="9">
        <f>SUM(O236+P236+S236+T236+W236+X236)/SUM(M236:X236)</f>
      </c>
      <c r="AB236" s="9">
        <f>G236*(Y236*$AG$3+Z236*$AG$4+AA236*$AG$5)</f>
      </c>
      <c r="AC236" s="9">
        <f>AB236/SUM($AB$2:$AB$247)</f>
      </c>
      <c r="AD236" s="10">
        <f>AC236*$AG$11</f>
      </c>
      <c r="AE236" s="4"/>
      <c r="AF236" s="4"/>
      <c r="AG236" s="3"/>
    </row>
    <row x14ac:dyDescent="0.25" r="237" customHeight="1" ht="18.75">
      <c r="A237" s="8">
        <v>9112102081</v>
      </c>
      <c r="B237" s="8">
        <v>78</v>
      </c>
      <c r="C237" s="8">
        <v>0</v>
      </c>
      <c r="D237" s="8">
        <f>+C237+B237</f>
      </c>
      <c r="E237" s="9">
        <v>0.0888981284666048</v>
      </c>
      <c r="F237" s="9">
        <v>3.09532099677765</v>
      </c>
      <c r="G237" s="9">
        <f>D237+E237+F237</f>
      </c>
      <c r="H237" s="3">
        <f>(E237/C237)*100</f>
      </c>
      <c r="I237" s="9">
        <f>(F237/B237)*100</f>
      </c>
      <c r="J237" s="9">
        <f>((G237-D237)/D237)*100</f>
      </c>
      <c r="K237" s="4" t="s">
        <v>476</v>
      </c>
      <c r="L237" s="5" t="s">
        <v>477</v>
      </c>
      <c r="M237" s="8">
        <v>19</v>
      </c>
      <c r="N237" s="8">
        <v>2</v>
      </c>
      <c r="O237" s="8">
        <v>0</v>
      </c>
      <c r="P237" s="8">
        <v>0</v>
      </c>
      <c r="Q237" s="8">
        <v>24</v>
      </c>
      <c r="R237" s="8">
        <v>14</v>
      </c>
      <c r="S237" s="8">
        <v>1</v>
      </c>
      <c r="T237" s="8">
        <v>0</v>
      </c>
      <c r="U237" s="8">
        <v>13</v>
      </c>
      <c r="V237" s="8">
        <v>3</v>
      </c>
      <c r="W237" s="8">
        <v>0</v>
      </c>
      <c r="X237" s="8">
        <v>0</v>
      </c>
      <c r="Y237" s="9">
        <f>(B237+F237)/G237</f>
      </c>
      <c r="Z237" s="9">
        <f>+(SUM(Q237:T237)/SUM(M237:X237))</f>
      </c>
      <c r="AA237" s="9">
        <f>SUM(O237+P237+S237+T237+W237+X237)/SUM(M237:X237)</f>
      </c>
      <c r="AB237" s="9">
        <f>G237*(Y237*$AG$3+Z237*$AG$4+AA237*$AG$5)</f>
      </c>
      <c r="AC237" s="9">
        <f>AB237/SUM($AB$2:$AB$247)</f>
      </c>
      <c r="AD237" s="10">
        <f>AC237*$AG$11</f>
      </c>
      <c r="AE237" s="4"/>
      <c r="AF237" s="4"/>
      <c r="AG237" s="3"/>
    </row>
    <row x14ac:dyDescent="0.25" r="238" customHeight="1" ht="18.75">
      <c r="A238" s="8">
        <v>9112102083</v>
      </c>
      <c r="B238" s="8">
        <v>32</v>
      </c>
      <c r="C238" s="8">
        <v>0</v>
      </c>
      <c r="D238" s="8">
        <f>+C238+B238</f>
      </c>
      <c r="E238" s="9">
        <v>0.0846156361053763</v>
      </c>
      <c r="F238" s="9">
        <v>1.95461646127048</v>
      </c>
      <c r="G238" s="9">
        <f>D238+E238+F238</f>
      </c>
      <c r="H238" s="3">
        <f>(E238/C238)*100</f>
      </c>
      <c r="I238" s="9">
        <f>(F238/B238)*100</f>
      </c>
      <c r="J238" s="9">
        <f>((G238-D238)/D238)*100</f>
      </c>
      <c r="K238" s="4" t="s">
        <v>478</v>
      </c>
      <c r="L238" s="5" t="s">
        <v>479</v>
      </c>
      <c r="M238" s="8">
        <v>8</v>
      </c>
      <c r="N238" s="8">
        <v>0</v>
      </c>
      <c r="O238" s="8">
        <v>0</v>
      </c>
      <c r="P238" s="8">
        <v>0</v>
      </c>
      <c r="Q238" s="8">
        <v>11</v>
      </c>
      <c r="R238" s="8">
        <v>9</v>
      </c>
      <c r="S238" s="8">
        <v>0</v>
      </c>
      <c r="T238" s="8">
        <v>0</v>
      </c>
      <c r="U238" s="8">
        <v>3</v>
      </c>
      <c r="V238" s="8">
        <v>1</v>
      </c>
      <c r="W238" s="8">
        <v>0</v>
      </c>
      <c r="X238" s="8">
        <v>0</v>
      </c>
      <c r="Y238" s="9">
        <f>(B238+F238)/G238</f>
      </c>
      <c r="Z238" s="9">
        <f>+(SUM(Q238:T238)/SUM(M238:X238))</f>
      </c>
      <c r="AA238" s="8">
        <f>SUM(O238+P238+S238+T238+W238+X238)/SUM(M238:X238)</f>
      </c>
      <c r="AB238" s="9">
        <f>G238*(Y238*$AG$3+Z238*$AG$4+AA238*$AG$5)</f>
      </c>
      <c r="AC238" s="9">
        <f>AB238/SUM($AB$2:$AB$247)</f>
      </c>
      <c r="AD238" s="10">
        <f>AC238*$AG$11</f>
      </c>
      <c r="AE238" s="4"/>
      <c r="AF238" s="4"/>
      <c r="AG238" s="3"/>
    </row>
    <row x14ac:dyDescent="0.25" r="239" customHeight="1" ht="18.75">
      <c r="A239" s="8">
        <v>9112102106</v>
      </c>
      <c r="B239" s="8">
        <v>71</v>
      </c>
      <c r="C239" s="8">
        <v>0</v>
      </c>
      <c r="D239" s="8">
        <f>+C239+B239</f>
      </c>
      <c r="E239" s="9">
        <v>0.12830040226967</v>
      </c>
      <c r="F239" s="9">
        <v>3.10030434435686</v>
      </c>
      <c r="G239" s="9">
        <f>D239+E239+F239</f>
      </c>
      <c r="H239" s="3">
        <f>(E239/C239)*100</f>
      </c>
      <c r="I239" s="9">
        <f>(F239/B239)*100</f>
      </c>
      <c r="J239" s="9">
        <f>((G239-D239)/D239)*100</f>
      </c>
      <c r="K239" s="4" t="s">
        <v>480</v>
      </c>
      <c r="L239" s="5" t="s">
        <v>481</v>
      </c>
      <c r="M239" s="8">
        <v>19</v>
      </c>
      <c r="N239" s="8">
        <v>1</v>
      </c>
      <c r="O239" s="8">
        <v>0</v>
      </c>
      <c r="P239" s="8">
        <v>0</v>
      </c>
      <c r="Q239" s="8">
        <v>24</v>
      </c>
      <c r="R239" s="8">
        <v>13</v>
      </c>
      <c r="S239" s="8">
        <v>0</v>
      </c>
      <c r="T239" s="8">
        <v>0</v>
      </c>
      <c r="U239" s="8">
        <v>9</v>
      </c>
      <c r="V239" s="8">
        <v>0</v>
      </c>
      <c r="W239" s="8">
        <v>0</v>
      </c>
      <c r="X239" s="8">
        <v>0</v>
      </c>
      <c r="Y239" s="9">
        <f>(B239+F239)/G239</f>
      </c>
      <c r="Z239" s="9">
        <f>+(SUM(Q239:T239)/SUM(M239:X239))</f>
      </c>
      <c r="AA239" s="8">
        <f>SUM(O239+P239+S239+T239+W239+X239)/SUM(M239:X239)</f>
      </c>
      <c r="AB239" s="9">
        <f>G239*(Y239*$AG$3+Z239*$AG$4+AA239*$AG$5)</f>
      </c>
      <c r="AC239" s="9">
        <f>AB239/SUM($AB$2:$AB$247)</f>
      </c>
      <c r="AD239" s="10">
        <f>AC239*$AG$11</f>
      </c>
      <c r="AE239" s="4"/>
      <c r="AF239" s="4"/>
      <c r="AG239" s="3"/>
    </row>
    <row x14ac:dyDescent="0.25" r="240" customHeight="1" ht="18.75">
      <c r="A240" s="8">
        <v>9112102109</v>
      </c>
      <c r="B240" s="8">
        <v>246</v>
      </c>
      <c r="C240" s="8">
        <v>0</v>
      </c>
      <c r="D240" s="8">
        <f>+C240+B240</f>
      </c>
      <c r="E240" s="9">
        <v>0.203527424667864</v>
      </c>
      <c r="F240" s="9">
        <v>14.3934287549243</v>
      </c>
      <c r="G240" s="9">
        <f>D240+E240+F240</f>
      </c>
      <c r="H240" s="3">
        <f>(E240/C240)*100</f>
      </c>
      <c r="I240" s="9">
        <f>(F240/B240)*100</f>
      </c>
      <c r="J240" s="9">
        <f>((G240-D240)/D240)*100</f>
      </c>
      <c r="K240" s="4" t="s">
        <v>482</v>
      </c>
      <c r="L240" s="5" t="s">
        <v>483</v>
      </c>
      <c r="M240" s="8">
        <v>39</v>
      </c>
      <c r="N240" s="8">
        <v>11</v>
      </c>
      <c r="O240" s="8">
        <v>3</v>
      </c>
      <c r="P240" s="8">
        <v>1</v>
      </c>
      <c r="Q240" s="8">
        <v>37</v>
      </c>
      <c r="R240" s="8">
        <v>60</v>
      </c>
      <c r="S240" s="8">
        <v>7</v>
      </c>
      <c r="T240" s="8">
        <v>10</v>
      </c>
      <c r="U240" s="8">
        <v>23</v>
      </c>
      <c r="V240" s="8">
        <v>15</v>
      </c>
      <c r="W240" s="8">
        <v>4</v>
      </c>
      <c r="X240" s="8">
        <v>11</v>
      </c>
      <c r="Y240" s="9">
        <f>(B240+F240)/G240</f>
      </c>
      <c r="Z240" s="9">
        <f>+(SUM(Q240:T240)/SUM(M240:X240))</f>
      </c>
      <c r="AA240" s="9">
        <f>SUM(O240+P240+S240+T240+W240+X240)/SUM(M240:X240)</f>
      </c>
      <c r="AB240" s="9">
        <f>G240*(Y240*$AG$3+Z240*$AG$4+AA240*$AG$5)</f>
      </c>
      <c r="AC240" s="9">
        <f>AB240/SUM($AB$2:$AB$247)</f>
      </c>
      <c r="AD240" s="10">
        <f>AC240*$AG$11</f>
      </c>
      <c r="AE240" s="4"/>
      <c r="AF240" s="4"/>
      <c r="AG240" s="3"/>
    </row>
    <row x14ac:dyDescent="0.25" r="241" customHeight="1" ht="18.75">
      <c r="A241" s="8">
        <v>9112102110</v>
      </c>
      <c r="B241" s="8">
        <v>10</v>
      </c>
      <c r="C241" s="8">
        <v>0</v>
      </c>
      <c r="D241" s="8">
        <f>+C241+B241</f>
      </c>
      <c r="E241" s="9">
        <v>0.0256420663008654</v>
      </c>
      <c r="F241" s="9">
        <v>0.912541245429414</v>
      </c>
      <c r="G241" s="9">
        <f>D241+E241+F241</f>
      </c>
      <c r="H241" s="3">
        <f>(E241/C241)*100</f>
      </c>
      <c r="I241" s="9">
        <f>(F241/B241)*100</f>
      </c>
      <c r="J241" s="9">
        <f>((G241-D241)/D241)*100</f>
      </c>
      <c r="K241" s="4" t="s">
        <v>484</v>
      </c>
      <c r="L241" s="5" t="s">
        <v>485</v>
      </c>
      <c r="M241" s="8">
        <v>1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0</v>
      </c>
      <c r="T241" s="8">
        <v>1</v>
      </c>
      <c r="U241" s="8">
        <v>1</v>
      </c>
      <c r="V241" s="8">
        <v>1</v>
      </c>
      <c r="W241" s="8">
        <v>0</v>
      </c>
      <c r="X241" s="8">
        <v>1</v>
      </c>
      <c r="Y241" s="9">
        <f>(B241+F241)/G241</f>
      </c>
      <c r="Z241" s="9">
        <f>+(SUM(Q241:T241)/SUM(M241:X241))</f>
      </c>
      <c r="AA241" s="9">
        <f>SUM(O241+P241+S241+T241+W241+X241)/SUM(M241:X241)</f>
      </c>
      <c r="AB241" s="9">
        <f>G241*(Y241*$AG$3+Z241*$AG$4+AA241*$AG$5)</f>
      </c>
      <c r="AC241" s="9">
        <f>AB241/SUM($AB$2:$AB$247)</f>
      </c>
      <c r="AD241" s="10">
        <f>AC241*$AG$11</f>
      </c>
      <c r="AE241" s="4"/>
      <c r="AF241" s="4"/>
      <c r="AG241" s="3"/>
    </row>
    <row x14ac:dyDescent="0.25" r="242" customHeight="1" ht="18.75">
      <c r="A242" s="8">
        <v>9119052034</v>
      </c>
      <c r="B242" s="8">
        <v>571</v>
      </c>
      <c r="C242" s="8">
        <v>0</v>
      </c>
      <c r="D242" s="8">
        <f>+C242+B242</f>
      </c>
      <c r="E242" s="9">
        <v>1.04253983494079</v>
      </c>
      <c r="F242" s="9">
        <v>6.7832838392098</v>
      </c>
      <c r="G242" s="9">
        <f>D242+E242+F242</f>
      </c>
      <c r="H242" s="3">
        <f>(E242/C242)*100</f>
      </c>
      <c r="I242" s="9">
        <f>(F242/B242)*100</f>
      </c>
      <c r="J242" s="9">
        <f>((G242-D242)/D242)*100</f>
      </c>
      <c r="K242" s="4" t="s">
        <v>486</v>
      </c>
      <c r="L242" s="5" t="s">
        <v>487</v>
      </c>
      <c r="M242" s="8">
        <v>96</v>
      </c>
      <c r="N242" s="8">
        <v>23</v>
      </c>
      <c r="O242" s="8">
        <v>5</v>
      </c>
      <c r="P242" s="8">
        <v>1</v>
      </c>
      <c r="Q242" s="8">
        <v>103</v>
      </c>
      <c r="R242" s="8">
        <v>89</v>
      </c>
      <c r="S242" s="8">
        <v>17</v>
      </c>
      <c r="T242" s="8">
        <v>15</v>
      </c>
      <c r="U242" s="8">
        <v>73</v>
      </c>
      <c r="V242" s="8">
        <v>35</v>
      </c>
      <c r="W242" s="8">
        <v>7</v>
      </c>
      <c r="X242" s="8">
        <v>11</v>
      </c>
      <c r="Y242" s="9">
        <f>(B242+F242)/G242</f>
      </c>
      <c r="Z242" s="9">
        <f>+(SUM(Q242:T242)/SUM(M242:X242))</f>
      </c>
      <c r="AA242" s="9">
        <f>SUM(O242+P242+S242+T242+W242+X242)/SUM(M242:X242)</f>
      </c>
      <c r="AB242" s="9">
        <f>G242*(Y242*$AG$3+Z242*$AG$4+AA242*$AG$5)</f>
      </c>
      <c r="AC242" s="9">
        <f>AB242/SUM($AB$2:$AB$247)</f>
      </c>
      <c r="AD242" s="10">
        <f>AC242*$AG$11</f>
      </c>
      <c r="AE242" s="4"/>
      <c r="AF242" s="4"/>
      <c r="AG242" s="3"/>
    </row>
    <row x14ac:dyDescent="0.25" r="243" customHeight="1" ht="18.75">
      <c r="A243" s="8">
        <v>9119052040</v>
      </c>
      <c r="B243" s="8">
        <v>242</v>
      </c>
      <c r="C243" s="8">
        <v>0</v>
      </c>
      <c r="D243" s="8">
        <f>+C243+B243</f>
      </c>
      <c r="E243" s="9">
        <v>0.753023946022346</v>
      </c>
      <c r="F243" s="9">
        <v>5.96487085779813</v>
      </c>
      <c r="G243" s="9">
        <f>D243+E243+F243</f>
      </c>
      <c r="H243" s="3">
        <f>(E243/C243)*100</f>
      </c>
      <c r="I243" s="9">
        <f>(F243/B243)*100</f>
      </c>
      <c r="J243" s="9">
        <f>((G243-D243)/D243)*100</f>
      </c>
      <c r="K243" s="4" t="s">
        <v>488</v>
      </c>
      <c r="L243" s="5" t="s">
        <v>489</v>
      </c>
      <c r="M243" s="8">
        <v>41</v>
      </c>
      <c r="N243" s="8">
        <v>8</v>
      </c>
      <c r="O243" s="8">
        <v>0</v>
      </c>
      <c r="P243" s="8">
        <v>1</v>
      </c>
      <c r="Q243" s="8">
        <v>65</v>
      </c>
      <c r="R243" s="8">
        <v>31</v>
      </c>
      <c r="S243" s="8">
        <v>3</v>
      </c>
      <c r="T243" s="8">
        <v>3</v>
      </c>
      <c r="U243" s="8">
        <v>37</v>
      </c>
      <c r="V243" s="8">
        <v>12</v>
      </c>
      <c r="W243" s="8">
        <v>2</v>
      </c>
      <c r="X243" s="8">
        <v>2</v>
      </c>
      <c r="Y243" s="9">
        <f>(B243+F243)/G243</f>
      </c>
      <c r="Z243" s="9">
        <f>+(SUM(Q243:T243)/SUM(M243:X243))</f>
      </c>
      <c r="AA243" s="9">
        <f>SUM(O243+P243+S243+T243+W243+X243)/SUM(M243:X243)</f>
      </c>
      <c r="AB243" s="9">
        <f>G243*(Y243*$AG$3+Z243*$AG$4+AA243*$AG$5)</f>
      </c>
      <c r="AC243" s="9">
        <f>AB243/SUM($AB$2:$AB$247)</f>
      </c>
      <c r="AD243" s="10">
        <f>AC243*$AG$11</f>
      </c>
      <c r="AE243" s="4"/>
      <c r="AF243" s="4"/>
      <c r="AG243" s="3"/>
    </row>
    <row x14ac:dyDescent="0.25" r="244" customHeight="1" ht="18.75">
      <c r="A244" s="8">
        <v>9119052049</v>
      </c>
      <c r="B244" s="8">
        <v>479</v>
      </c>
      <c r="C244" s="8">
        <v>0</v>
      </c>
      <c r="D244" s="8">
        <f>+C244+B244</f>
      </c>
      <c r="E244" s="9">
        <v>1.6302863411233</v>
      </c>
      <c r="F244" s="9">
        <v>15.1491656214641</v>
      </c>
      <c r="G244" s="9">
        <f>D244+E244+F244</f>
      </c>
      <c r="H244" s="3">
        <f>(E244/C244)*100</f>
      </c>
      <c r="I244" s="9">
        <f>(F244/B244)*100</f>
      </c>
      <c r="J244" s="9">
        <f>((G244-D244)/D244)*100</f>
      </c>
      <c r="K244" s="4" t="s">
        <v>490</v>
      </c>
      <c r="L244" s="5" t="s">
        <v>491</v>
      </c>
      <c r="M244" s="8">
        <v>145</v>
      </c>
      <c r="N244" s="8">
        <v>7</v>
      </c>
      <c r="O244" s="8">
        <v>1</v>
      </c>
      <c r="P244" s="8">
        <v>2</v>
      </c>
      <c r="Q244" s="8">
        <v>125</v>
      </c>
      <c r="R244" s="8">
        <v>45</v>
      </c>
      <c r="S244" s="8">
        <v>1</v>
      </c>
      <c r="T244" s="8">
        <v>6</v>
      </c>
      <c r="U244" s="8">
        <v>84</v>
      </c>
      <c r="V244" s="8">
        <v>16</v>
      </c>
      <c r="W244" s="8">
        <v>1</v>
      </c>
      <c r="X244" s="8">
        <v>1</v>
      </c>
      <c r="Y244" s="9">
        <f>(B244+F244)/G244</f>
      </c>
      <c r="Z244" s="9">
        <f>+(SUM(Q244:T244)/SUM(M244:X244))</f>
      </c>
      <c r="AA244" s="9">
        <f>SUM(O244+P244+S244+T244+W244+X244)/SUM(M244:X244)</f>
      </c>
      <c r="AB244" s="9">
        <f>G244*(Y244*$AG$3+Z244*$AG$4+AA244*$AG$5)</f>
      </c>
      <c r="AC244" s="9">
        <f>AB244/SUM($AB$2:$AB$247)</f>
      </c>
      <c r="AD244" s="10">
        <f>AC244*$AG$11</f>
      </c>
      <c r="AE244" s="4"/>
      <c r="AF244" s="4"/>
      <c r="AG244" s="3"/>
    </row>
    <row x14ac:dyDescent="0.25" r="245" customHeight="1" ht="18.75">
      <c r="A245" s="8">
        <v>9119101001</v>
      </c>
      <c r="B245" s="8">
        <v>1922</v>
      </c>
      <c r="C245" s="8">
        <v>1</v>
      </c>
      <c r="D245" s="8">
        <f>+C245+B245</f>
      </c>
      <c r="E245" s="9">
        <v>0.160534076434885</v>
      </c>
      <c r="F245" s="9">
        <v>3.28030296447121</v>
      </c>
      <c r="G245" s="9">
        <f>D245+E245+F245</f>
      </c>
      <c r="H245" s="9">
        <f>(E245/C245)*100</f>
      </c>
      <c r="I245" s="9">
        <f>(F245/B245)*100</f>
      </c>
      <c r="J245" s="9">
        <f>((G245-D245)/D245)*100</f>
      </c>
      <c r="K245" s="4" t="s">
        <v>492</v>
      </c>
      <c r="L245" s="5" t="s">
        <v>493</v>
      </c>
      <c r="M245" s="8">
        <v>129</v>
      </c>
      <c r="N245" s="8">
        <v>83</v>
      </c>
      <c r="O245" s="8">
        <v>11</v>
      </c>
      <c r="P245" s="8">
        <v>18</v>
      </c>
      <c r="Q245" s="8">
        <v>128</v>
      </c>
      <c r="R245" s="8">
        <v>600</v>
      </c>
      <c r="S245" s="8">
        <v>84</v>
      </c>
      <c r="T245" s="8">
        <v>159</v>
      </c>
      <c r="U245" s="8">
        <v>97</v>
      </c>
      <c r="V245" s="8">
        <v>318</v>
      </c>
      <c r="W245" s="8">
        <v>66</v>
      </c>
      <c r="X245" s="8">
        <v>124</v>
      </c>
      <c r="Y245" s="9">
        <f>(B245+F245)/G245</f>
      </c>
      <c r="Z245" s="9">
        <f>+(SUM(Q245:T245)/SUM(M245:X245))</f>
      </c>
      <c r="AA245" s="9">
        <f>SUM(O245+P245+S245+T245+W245+X245)/SUM(M245:X245)</f>
      </c>
      <c r="AB245" s="9">
        <f>G245*(Y245*$AG$3+Z245*$AG$4+AA245*$AG$5)</f>
      </c>
      <c r="AC245" s="9">
        <f>AB245/SUM($AB$2:$AB$247)</f>
      </c>
      <c r="AD245" s="10">
        <f>AC245*$AG$11</f>
      </c>
      <c r="AE245" s="4"/>
      <c r="AF245" s="4"/>
      <c r="AG245" s="3"/>
    </row>
    <row x14ac:dyDescent="0.25" r="246" customHeight="1" ht="18.75">
      <c r="A246" s="8">
        <v>9119102004</v>
      </c>
      <c r="B246" s="8">
        <v>18</v>
      </c>
      <c r="C246" s="8">
        <v>0</v>
      </c>
      <c r="D246" s="8">
        <f>+C246+B246</f>
      </c>
      <c r="E246" s="9">
        <v>0.566095560675037</v>
      </c>
      <c r="F246" s="9">
        <v>6.57819069778151</v>
      </c>
      <c r="G246" s="9">
        <f>D246+E246+F246</f>
      </c>
      <c r="H246" s="3">
        <f>(E246/C246)*100</f>
      </c>
      <c r="I246" s="9">
        <f>(F246/B246)*100</f>
      </c>
      <c r="J246" s="9">
        <f>((G246-D246)/D246)*100</f>
      </c>
      <c r="K246" s="4" t="s">
        <v>494</v>
      </c>
      <c r="L246" s="11">
        <v>-38.665928255058</v>
      </c>
      <c r="M246" s="8">
        <v>2</v>
      </c>
      <c r="N246" s="8">
        <v>0</v>
      </c>
      <c r="O246" s="8">
        <v>1</v>
      </c>
      <c r="P246" s="8">
        <v>1</v>
      </c>
      <c r="Q246" s="8">
        <v>3</v>
      </c>
      <c r="R246" s="8">
        <v>2</v>
      </c>
      <c r="S246" s="8">
        <v>2</v>
      </c>
      <c r="T246" s="8">
        <v>0</v>
      </c>
      <c r="U246" s="8">
        <v>3</v>
      </c>
      <c r="V246" s="8">
        <v>2</v>
      </c>
      <c r="W246" s="8">
        <v>0</v>
      </c>
      <c r="X246" s="8">
        <v>0</v>
      </c>
      <c r="Y246" s="9">
        <f>(B246+F246)/G246</f>
      </c>
      <c r="Z246" s="9">
        <f>+(SUM(Q246:T246)/SUM(M246:X246))</f>
      </c>
      <c r="AA246" s="9">
        <f>SUM(O246+P246+S246+T246+W246+X246)/SUM(M246:X246)</f>
      </c>
      <c r="AB246" s="9">
        <f>G246*(Y246*$AG$3+Z246*$AG$4+AA246*$AG$5)</f>
      </c>
      <c r="AC246" s="9">
        <f>AB246/SUM($AB$2:$AB$247)</f>
      </c>
      <c r="AD246" s="10">
        <f>AC246*$AG$11</f>
      </c>
      <c r="AE246" s="4"/>
      <c r="AF246" s="4"/>
      <c r="AG246" s="3"/>
    </row>
    <row x14ac:dyDescent="0.25" r="247" customHeight="1" ht="18.75">
      <c r="A247" s="8">
        <v>9119102044</v>
      </c>
      <c r="B247" s="8">
        <v>10</v>
      </c>
      <c r="C247" s="8">
        <v>0</v>
      </c>
      <c r="D247" s="8">
        <f>+C247+B247</f>
      </c>
      <c r="E247" s="9">
        <v>0.0449635903809355</v>
      </c>
      <c r="F247" s="9">
        <v>0.228355224173429</v>
      </c>
      <c r="G247" s="9">
        <f>D247+E247+F247</f>
      </c>
      <c r="H247" s="3">
        <f>(E247/C247)*100</f>
      </c>
      <c r="I247" s="9">
        <f>(F247/B247)*100</f>
      </c>
      <c r="J247" s="9">
        <f>((G247-D247)/D247)*100</f>
      </c>
      <c r="K247" s="4" t="s">
        <v>495</v>
      </c>
      <c r="L247" s="5" t="s">
        <v>496</v>
      </c>
      <c r="M247" s="8">
        <v>0</v>
      </c>
      <c r="N247" s="8">
        <v>0</v>
      </c>
      <c r="O247" s="8">
        <v>0</v>
      </c>
      <c r="P247" s="8">
        <v>1</v>
      </c>
      <c r="Q247" s="8">
        <v>3</v>
      </c>
      <c r="R247" s="8">
        <v>1</v>
      </c>
      <c r="S247" s="8">
        <v>0</v>
      </c>
      <c r="T247" s="8">
        <v>0</v>
      </c>
      <c r="U247" s="8">
        <v>4</v>
      </c>
      <c r="V247" s="8">
        <v>1</v>
      </c>
      <c r="W247" s="8">
        <v>0</v>
      </c>
      <c r="X247" s="8">
        <v>0</v>
      </c>
      <c r="Y247" s="9">
        <f>(B247+F247)/G247</f>
      </c>
      <c r="Z247" s="9">
        <f>+(SUM(Q247:T247)/SUM(M247:X247))</f>
      </c>
      <c r="AA247" s="9">
        <f>SUM(O247+P247+S247+T247+W247+X247)/SUM(M247:X247)</f>
      </c>
      <c r="AB247" s="9">
        <f>G247*(Y247*$AG$3+Z247*$AG$4+AA247*$AG$5)</f>
      </c>
      <c r="AC247" s="9">
        <f>AB247/SUM($AB$2:$AB$247)</f>
      </c>
      <c r="AD247" s="10">
        <f>AC247*$AG$11</f>
      </c>
      <c r="AE247" s="4"/>
      <c r="AF247" s="4"/>
      <c r="AG247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total casas y deptos 2017</vt:lpstr>
      <vt:lpstr>Total_casas_y_deptos_2050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2023-09-27T18:50:11.296Z</dcterms:created>
  <dcterms:modified xsi:type="dcterms:W3CDTF">2023-09-27T18:50:11.296Z</dcterms:modified>
</cp:coreProperties>
</file>