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fcf897e53909ecb/Escritorio/PHLISCO/Resultados_NSC_20122021/"/>
    </mc:Choice>
  </mc:AlternateContent>
  <xr:revisionPtr revIDLastSave="0" documentId="13_ncr:1_{4E4C63B8-DCA1-4C3E-9729-437F2C94BD65}" xr6:coauthVersionLast="47" xr6:coauthVersionMax="47" xr10:uidLastSave="{00000000-0000-0000-0000-000000000000}"/>
  <bookViews>
    <workbookView xWindow="-108" yWindow="-108" windowWidth="23256" windowHeight="12576" xr2:uid="{12BB33DA-C4AE-4AC4-BBEE-F996073FC35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8" i="1" l="1"/>
  <c r="AG31" i="1"/>
  <c r="AG15" i="1"/>
  <c r="AG12" i="1"/>
  <c r="AG7" i="1"/>
  <c r="AG2" i="1"/>
  <c r="AF12" i="1"/>
  <c r="AF15" i="1"/>
  <c r="AF28" i="1"/>
  <c r="AF31" i="1"/>
  <c r="AF38" i="1"/>
  <c r="AF33" i="1"/>
  <c r="AF23" i="1"/>
  <c r="AF18" i="1"/>
  <c r="AF7" i="1"/>
  <c r="AF2" i="1"/>
  <c r="AE31" i="1"/>
  <c r="AE15" i="1"/>
  <c r="AE12" i="1"/>
  <c r="AE7" i="1"/>
  <c r="AE2" i="1"/>
  <c r="AD31" i="1"/>
  <c r="AD15" i="1"/>
  <c r="AD12" i="1"/>
  <c r="AD7" i="1"/>
  <c r="AD2" i="1"/>
  <c r="AA3" i="1"/>
  <c r="AB3" i="1" s="1"/>
  <c r="AC3" i="1" s="1"/>
  <c r="AA4" i="1"/>
  <c r="AB4" i="1"/>
  <c r="AC4" i="1"/>
  <c r="AA5" i="1"/>
  <c r="AB5" i="1"/>
  <c r="AC5" i="1" s="1"/>
  <c r="AA6" i="1"/>
  <c r="AB6" i="1" s="1"/>
  <c r="AC6" i="1" s="1"/>
  <c r="AA7" i="1"/>
  <c r="AB7" i="1"/>
  <c r="AC7" i="1" s="1"/>
  <c r="AA8" i="1"/>
  <c r="AB8" i="1" s="1"/>
  <c r="AC8" i="1" s="1"/>
  <c r="AA9" i="1"/>
  <c r="AB9" i="1"/>
  <c r="AC9" i="1"/>
  <c r="AA10" i="1"/>
  <c r="AB10" i="1" s="1"/>
  <c r="AC10" i="1" s="1"/>
  <c r="AA11" i="1"/>
  <c r="AB11" i="1"/>
  <c r="AC11" i="1" s="1"/>
  <c r="AA12" i="1"/>
  <c r="AB12" i="1"/>
  <c r="AC12" i="1"/>
  <c r="AA13" i="1"/>
  <c r="AB13" i="1"/>
  <c r="AC13" i="1" s="1"/>
  <c r="AA14" i="1"/>
  <c r="AB14" i="1" s="1"/>
  <c r="AC14" i="1" s="1"/>
  <c r="AA15" i="1"/>
  <c r="AB15" i="1"/>
  <c r="AC15" i="1" s="1"/>
  <c r="AA16" i="1"/>
  <c r="AB16" i="1" s="1"/>
  <c r="AC16" i="1" s="1"/>
  <c r="AA17" i="1"/>
  <c r="AB17" i="1"/>
  <c r="AC17" i="1"/>
  <c r="AA18" i="1"/>
  <c r="AB18" i="1" s="1"/>
  <c r="AC18" i="1" s="1"/>
  <c r="AA19" i="1"/>
  <c r="AB19" i="1"/>
  <c r="AA20" i="1"/>
  <c r="AB20" i="1"/>
  <c r="AC20" i="1"/>
  <c r="AA21" i="1"/>
  <c r="AB21" i="1"/>
  <c r="AC21" i="1" s="1"/>
  <c r="AA22" i="1"/>
  <c r="AB22" i="1" s="1"/>
  <c r="AC22" i="1" s="1"/>
  <c r="AA23" i="1"/>
  <c r="AB23" i="1"/>
  <c r="AC23" i="1" s="1"/>
  <c r="AA24" i="1"/>
  <c r="AB24" i="1" s="1"/>
  <c r="AC24" i="1" s="1"/>
  <c r="AA25" i="1"/>
  <c r="AB25" i="1"/>
  <c r="AC25" i="1"/>
  <c r="AA26" i="1"/>
  <c r="AB26" i="1" s="1"/>
  <c r="AA27" i="1"/>
  <c r="AB27" i="1"/>
  <c r="AC27" i="1" s="1"/>
  <c r="AA28" i="1"/>
  <c r="AB28" i="1"/>
  <c r="AA29" i="1"/>
  <c r="AB29" i="1"/>
  <c r="AC29" i="1" s="1"/>
  <c r="AA30" i="1"/>
  <c r="AB30" i="1" s="1"/>
  <c r="AC30" i="1" s="1"/>
  <c r="AA31" i="1"/>
  <c r="AB31" i="1"/>
  <c r="AC31" i="1" s="1"/>
  <c r="AA32" i="1"/>
  <c r="AB32" i="1" s="1"/>
  <c r="AC32" i="1" s="1"/>
  <c r="AA33" i="1"/>
  <c r="AB33" i="1"/>
  <c r="AC33" i="1"/>
  <c r="AA34" i="1"/>
  <c r="AB34" i="1" s="1"/>
  <c r="AA35" i="1"/>
  <c r="AB35" i="1"/>
  <c r="AA36" i="1"/>
  <c r="AB36" i="1"/>
  <c r="AA37" i="1"/>
  <c r="AB37" i="1"/>
  <c r="AC37" i="1" s="1"/>
  <c r="AA38" i="1"/>
  <c r="AB38" i="1" s="1"/>
  <c r="AC38" i="1" s="1"/>
  <c r="AA39" i="1"/>
  <c r="AB39" i="1"/>
  <c r="AA40" i="1"/>
  <c r="AB40" i="1" s="1"/>
  <c r="AA41" i="1"/>
  <c r="AB41" i="1"/>
  <c r="AA42" i="1"/>
  <c r="AB42" i="1" s="1"/>
  <c r="AC42" i="1" s="1"/>
  <c r="AA43" i="1"/>
  <c r="AB43" i="1"/>
  <c r="AC43" i="1" s="1"/>
  <c r="AA44" i="1"/>
  <c r="AB44" i="1"/>
  <c r="AA45" i="1"/>
  <c r="AB45" i="1"/>
  <c r="AC45" i="1" s="1"/>
  <c r="AA46" i="1"/>
  <c r="AB46" i="1" s="1"/>
  <c r="AC46" i="1" s="1"/>
  <c r="AA47" i="1"/>
  <c r="AB47" i="1"/>
  <c r="AC47" i="1" s="1"/>
  <c r="AA48" i="1"/>
  <c r="AB48" i="1" s="1"/>
  <c r="AA49" i="1"/>
  <c r="AB49" i="1"/>
  <c r="AC49" i="1"/>
  <c r="AC2" i="1"/>
  <c r="AB2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2" i="1"/>
  <c r="Y49" i="1"/>
  <c r="X49" i="1"/>
  <c r="W49" i="1"/>
  <c r="V49" i="1"/>
  <c r="U49" i="1"/>
  <c r="T49" i="1"/>
  <c r="W48" i="1"/>
  <c r="V48" i="1"/>
  <c r="U48" i="1"/>
  <c r="T48" i="1"/>
  <c r="Y47" i="1"/>
  <c r="X47" i="1"/>
  <c r="W47" i="1"/>
  <c r="V47" i="1"/>
  <c r="U47" i="1"/>
  <c r="T47" i="1"/>
  <c r="Y46" i="1"/>
  <c r="X46" i="1"/>
  <c r="W46" i="1"/>
  <c r="V46" i="1"/>
  <c r="U46" i="1"/>
  <c r="T46" i="1"/>
  <c r="Y45" i="1"/>
  <c r="X45" i="1"/>
  <c r="W45" i="1"/>
  <c r="V45" i="1"/>
  <c r="U45" i="1"/>
  <c r="T45" i="1"/>
  <c r="W44" i="1"/>
  <c r="V44" i="1"/>
  <c r="U44" i="1"/>
  <c r="T44" i="1"/>
  <c r="Y43" i="1"/>
  <c r="X43" i="1"/>
  <c r="W43" i="1"/>
  <c r="V43" i="1"/>
  <c r="U43" i="1"/>
  <c r="T43" i="1"/>
  <c r="Y42" i="1"/>
  <c r="X42" i="1"/>
  <c r="W42" i="1"/>
  <c r="V42" i="1"/>
  <c r="U42" i="1"/>
  <c r="T42" i="1"/>
  <c r="W41" i="1"/>
  <c r="V41" i="1"/>
  <c r="U41" i="1"/>
  <c r="T41" i="1"/>
  <c r="W40" i="1"/>
  <c r="V40" i="1"/>
  <c r="U40" i="1"/>
  <c r="T40" i="1"/>
  <c r="W39" i="1"/>
  <c r="V39" i="1"/>
  <c r="U39" i="1"/>
  <c r="T39" i="1"/>
  <c r="Y38" i="1"/>
  <c r="X38" i="1"/>
  <c r="W38" i="1"/>
  <c r="V38" i="1"/>
  <c r="U38" i="1"/>
  <c r="T38" i="1"/>
  <c r="Y37" i="1"/>
  <c r="X37" i="1"/>
  <c r="W37" i="1"/>
  <c r="V37" i="1"/>
  <c r="U37" i="1"/>
  <c r="T37" i="1"/>
  <c r="W36" i="1"/>
  <c r="V36" i="1"/>
  <c r="U36" i="1"/>
  <c r="T36" i="1"/>
  <c r="W35" i="1"/>
  <c r="V35" i="1"/>
  <c r="U35" i="1"/>
  <c r="T35" i="1"/>
  <c r="W34" i="1"/>
  <c r="V34" i="1"/>
  <c r="U34" i="1"/>
  <c r="T34" i="1"/>
  <c r="Y33" i="1"/>
  <c r="X33" i="1"/>
  <c r="W33" i="1"/>
  <c r="V33" i="1"/>
  <c r="U33" i="1"/>
  <c r="T33" i="1"/>
  <c r="Y32" i="1"/>
  <c r="X32" i="1"/>
  <c r="W32" i="1"/>
  <c r="V32" i="1"/>
  <c r="U32" i="1"/>
  <c r="T32" i="1"/>
  <c r="Y31" i="1"/>
  <c r="X31" i="1"/>
  <c r="W31" i="1"/>
  <c r="V31" i="1"/>
  <c r="U31" i="1"/>
  <c r="T31" i="1"/>
  <c r="Y30" i="1"/>
  <c r="X30" i="1"/>
  <c r="W30" i="1"/>
  <c r="V30" i="1"/>
  <c r="U30" i="1"/>
  <c r="T30" i="1"/>
  <c r="Y29" i="1"/>
  <c r="X29" i="1"/>
  <c r="W29" i="1"/>
  <c r="V29" i="1"/>
  <c r="U29" i="1"/>
  <c r="T29" i="1"/>
  <c r="W28" i="1"/>
  <c r="V28" i="1"/>
  <c r="U28" i="1"/>
  <c r="T28" i="1"/>
  <c r="Y27" i="1"/>
  <c r="X27" i="1"/>
  <c r="W27" i="1"/>
  <c r="V27" i="1"/>
  <c r="U27" i="1"/>
  <c r="T27" i="1"/>
  <c r="W26" i="1"/>
  <c r="V26" i="1"/>
  <c r="U26" i="1"/>
  <c r="T26" i="1"/>
  <c r="Y25" i="1"/>
  <c r="X25" i="1"/>
  <c r="W25" i="1"/>
  <c r="V25" i="1"/>
  <c r="U25" i="1"/>
  <c r="T25" i="1"/>
  <c r="Y24" i="1"/>
  <c r="X24" i="1"/>
  <c r="W24" i="1"/>
  <c r="V24" i="1"/>
  <c r="U24" i="1"/>
  <c r="T24" i="1"/>
  <c r="Y23" i="1"/>
  <c r="X23" i="1"/>
  <c r="W23" i="1"/>
  <c r="V23" i="1"/>
  <c r="U23" i="1"/>
  <c r="T23" i="1"/>
  <c r="Y22" i="1"/>
  <c r="X22" i="1"/>
  <c r="W22" i="1"/>
  <c r="V22" i="1"/>
  <c r="U22" i="1"/>
  <c r="T22" i="1"/>
  <c r="Y21" i="1"/>
  <c r="X21" i="1"/>
  <c r="W21" i="1"/>
  <c r="V21" i="1"/>
  <c r="U21" i="1"/>
  <c r="T21" i="1"/>
  <c r="Y20" i="1"/>
  <c r="X20" i="1"/>
  <c r="W20" i="1"/>
  <c r="V20" i="1"/>
  <c r="U20" i="1"/>
  <c r="T20" i="1"/>
  <c r="W19" i="1"/>
  <c r="V19" i="1"/>
  <c r="U19" i="1"/>
  <c r="T19" i="1"/>
  <c r="Y18" i="1"/>
  <c r="X18" i="1"/>
  <c r="W18" i="1"/>
  <c r="V18" i="1"/>
  <c r="U18" i="1"/>
  <c r="T18" i="1"/>
  <c r="Y17" i="1"/>
  <c r="X17" i="1"/>
  <c r="W17" i="1"/>
  <c r="V17" i="1"/>
  <c r="U17" i="1"/>
  <c r="T17" i="1"/>
  <c r="Y16" i="1"/>
  <c r="X16" i="1"/>
  <c r="W16" i="1"/>
  <c r="V16" i="1"/>
  <c r="U16" i="1"/>
  <c r="T16" i="1"/>
  <c r="Y15" i="1"/>
  <c r="X15" i="1"/>
  <c r="W15" i="1"/>
  <c r="V15" i="1"/>
  <c r="U15" i="1"/>
  <c r="T15" i="1"/>
  <c r="Y14" i="1"/>
  <c r="X14" i="1"/>
  <c r="W14" i="1"/>
  <c r="V14" i="1"/>
  <c r="U14" i="1"/>
  <c r="T14" i="1"/>
  <c r="Y13" i="1"/>
  <c r="X13" i="1"/>
  <c r="W13" i="1"/>
  <c r="V13" i="1"/>
  <c r="U13" i="1"/>
  <c r="T13" i="1"/>
  <c r="Y12" i="1"/>
  <c r="X12" i="1"/>
  <c r="W12" i="1"/>
  <c r="V12" i="1"/>
  <c r="U12" i="1"/>
  <c r="T12" i="1"/>
  <c r="Y11" i="1"/>
  <c r="X11" i="1"/>
  <c r="W11" i="1"/>
  <c r="V11" i="1"/>
  <c r="U11" i="1"/>
  <c r="T11" i="1"/>
  <c r="Y10" i="1"/>
  <c r="X10" i="1"/>
  <c r="W10" i="1"/>
  <c r="V10" i="1"/>
  <c r="U10" i="1"/>
  <c r="T10" i="1"/>
  <c r="Y9" i="1"/>
  <c r="X9" i="1"/>
  <c r="W9" i="1"/>
  <c r="V9" i="1"/>
  <c r="U9" i="1"/>
  <c r="T9" i="1"/>
  <c r="Y8" i="1"/>
  <c r="X8" i="1"/>
  <c r="W8" i="1"/>
  <c r="V8" i="1"/>
  <c r="U8" i="1"/>
  <c r="T8" i="1"/>
  <c r="Y7" i="1"/>
  <c r="X7" i="1"/>
  <c r="W7" i="1"/>
  <c r="V7" i="1"/>
  <c r="U7" i="1"/>
  <c r="T7" i="1"/>
  <c r="Y6" i="1"/>
  <c r="X6" i="1"/>
  <c r="W6" i="1"/>
  <c r="V6" i="1"/>
  <c r="U6" i="1"/>
  <c r="T6" i="1"/>
  <c r="Y5" i="1"/>
  <c r="X5" i="1"/>
  <c r="W5" i="1"/>
  <c r="V5" i="1"/>
  <c r="U5" i="1"/>
  <c r="T5" i="1"/>
  <c r="Y4" i="1"/>
  <c r="X4" i="1"/>
  <c r="W4" i="1"/>
  <c r="V4" i="1"/>
  <c r="U4" i="1"/>
  <c r="T4" i="1"/>
  <c r="Y3" i="1"/>
  <c r="X3" i="1"/>
  <c r="W3" i="1"/>
  <c r="V3" i="1"/>
  <c r="U3" i="1"/>
  <c r="T3" i="1"/>
  <c r="Y2" i="1"/>
  <c r="X2" i="1"/>
  <c r="W2" i="1"/>
  <c r="V2" i="1"/>
  <c r="U2" i="1"/>
  <c r="T2" i="1"/>
  <c r="AD33" i="1" l="1"/>
  <c r="AE28" i="1"/>
  <c r="AG28" i="1" s="1"/>
  <c r="AD28" i="1"/>
  <c r="AE23" i="1"/>
  <c r="AG23" i="1" s="1"/>
  <c r="AE38" i="1" l="1"/>
  <c r="AG38" i="1" s="1"/>
  <c r="AD38" i="1"/>
  <c r="AE33" i="1"/>
  <c r="AG33" i="1" s="1"/>
  <c r="AD23" i="1"/>
  <c r="AE18" i="1"/>
  <c r="AG18" i="1" s="1"/>
</calcChain>
</file>

<file path=xl/sharedStrings.xml><?xml version="1.0" encoding="utf-8"?>
<sst xmlns="http://schemas.openxmlformats.org/spreadsheetml/2006/main" count="128" uniqueCount="36">
  <si>
    <t>Libres 01</t>
  </si>
  <si>
    <t>Libres 02</t>
  </si>
  <si>
    <t>Libres 03</t>
  </si>
  <si>
    <t>Sacarosa 01</t>
  </si>
  <si>
    <t>Sacarosa 02</t>
  </si>
  <si>
    <t>Vol extraccion</t>
  </si>
  <si>
    <t>Peso</t>
  </si>
  <si>
    <t>Vol libres</t>
  </si>
  <si>
    <t>Vol sacarosa</t>
  </si>
  <si>
    <t>rep_L01</t>
  </si>
  <si>
    <t>rep_L02</t>
  </si>
  <si>
    <t>rep_L03</t>
  </si>
  <si>
    <t>rep_S01</t>
  </si>
  <si>
    <t>rep_S02</t>
  </si>
  <si>
    <t>Sac 02-01</t>
  </si>
  <si>
    <t>Tratamiento (CO2)</t>
  </si>
  <si>
    <t>Tratamiento (Sq)</t>
  </si>
  <si>
    <t>Días en sequía</t>
  </si>
  <si>
    <t>ID</t>
  </si>
  <si>
    <t>amb</t>
  </si>
  <si>
    <t>ctr</t>
  </si>
  <si>
    <t>ele</t>
  </si>
  <si>
    <t>dro</t>
  </si>
  <si>
    <t>Sac_rep_02-01</t>
  </si>
  <si>
    <t>Glucosa libre 02-01</t>
  </si>
  <si>
    <t>Glucosa libre_rep 02-01</t>
  </si>
  <si>
    <t>Fructosa_libre 03-02</t>
  </si>
  <si>
    <t>Fructosa_libre_rep 03-02</t>
  </si>
  <si>
    <t>Campaña</t>
  </si>
  <si>
    <t>Promedio</t>
  </si>
  <si>
    <t>Desv std</t>
  </si>
  <si>
    <t>raiz</t>
  </si>
  <si>
    <t>ele ctr</t>
  </si>
  <si>
    <t>amb ctr</t>
  </si>
  <si>
    <t>ele dro</t>
  </si>
  <si>
    <t>amb 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</si>
</sst>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6DEF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6DE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Campaña</a:t>
            </a:r>
            <a:r>
              <a:rPr lang="es-MX" baseline="0"/>
              <a:t> 1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(Hoja1!$AG$2,Hoja1!$AG$7)</c:f>
                <c:numCache>
                  <c:formatCode>General</c:formatCode>
                  <c:ptCount val="2"/>
                  <c:pt idx="0">
                    <c:v>4.7481783706497534E-2</c:v>
                  </c:pt>
                  <c:pt idx="1">
                    <c:v>2.3498564114262339E-2</c:v>
                  </c:pt>
                </c:numCache>
              </c:numRef>
            </c:plus>
            <c:minus>
              <c:numRef>
                <c:f>(Hoja1!$AG$2,Hoja1!$AG$7)</c:f>
                <c:numCache>
                  <c:formatCode>General</c:formatCode>
                  <c:ptCount val="2"/>
                  <c:pt idx="0">
                    <c:v>4.7481783706497534E-2</c:v>
                  </c:pt>
                  <c:pt idx="1">
                    <c:v>2.3498564114262339E-2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Hoja1!$B$17:$B$18</c:f>
              <c:strCache>
                <c:ptCount val="2"/>
                <c:pt idx="0">
                  <c:v>amb</c:v>
                </c:pt>
                <c:pt idx="1">
                  <c:v>ele</c:v>
                </c:pt>
              </c:strCache>
            </c:strRef>
          </c:cat>
          <c:val>
            <c:numRef>
              <c:f>(Hoja1!$AD$2,Hoja1!$AD$7)</c:f>
              <c:numCache>
                <c:formatCode>General</c:formatCode>
                <c:ptCount val="2"/>
                <c:pt idx="0">
                  <c:v>0.67031111111111108</c:v>
                </c:pt>
                <c:pt idx="1">
                  <c:v>0.70824444444444457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F-4E75-ADBC-CDB14753C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039184"/>
        <c:axId val="665023376"/>
      </c:barChart>
      <c:catAx>
        <c:axId val="66503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23376"/>
        <c:crosses val="autoZero"/>
        <c:auto val="1"/>
        <c:lblAlgn val="ctr"/>
        <c:lblOffset val="100"/>
        <c:noMultiLvlLbl val="0"/>
      </c:catAx>
      <c:valAx>
        <c:axId val="66502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3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Campaña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(Hoja1!$AG$12,Hoja1!$AG$15,Hoja1!$AG$18,Hoja1!$AG$23)</c:f>
                <c:numCache>
                  <c:formatCode>General</c:formatCode>
                  <c:ptCount val="4"/>
                  <c:pt idx="0">
                    <c:v>8.8928810479694028E-3</c:v>
                  </c:pt>
                  <c:pt idx="1">
                    <c:v>4.726482373922667E-2</c:v>
                  </c:pt>
                  <c:pt idx="2">
                    <c:v>8.7272906363803304E-2</c:v>
                  </c:pt>
                  <c:pt idx="3">
                    <c:v>0.29919521233937807</c:v>
                  </c:pt>
                </c:numCache>
              </c:numRef>
            </c:plus>
            <c:minus>
              <c:numRef>
                <c:f>(Hoja1!$AG$12,Hoja1!$AG$15,Hoja1!$AG$18,Hoja1!$AG$23)</c:f>
                <c:numCache>
                  <c:formatCode>General</c:formatCode>
                  <c:ptCount val="4"/>
                  <c:pt idx="0">
                    <c:v>8.8928810479694028E-3</c:v>
                  </c:pt>
                  <c:pt idx="1">
                    <c:v>4.726482373922667E-2</c:v>
                  </c:pt>
                  <c:pt idx="2">
                    <c:v>8.7272906363803304E-2</c:v>
                  </c:pt>
                  <c:pt idx="3">
                    <c:v>0.29919521233937807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Hoja1!$AH$13:$AH$16</c:f>
              <c:strCache>
                <c:ptCount val="4"/>
                <c:pt idx="0">
                  <c:v>ele ctr</c:v>
                </c:pt>
                <c:pt idx="1">
                  <c:v>amb ctr</c:v>
                </c:pt>
                <c:pt idx="2">
                  <c:v>ele dro</c:v>
                </c:pt>
                <c:pt idx="3">
                  <c:v>amb dro</c:v>
                </c:pt>
              </c:strCache>
            </c:strRef>
          </c:cat>
          <c:val>
            <c:numRef>
              <c:f>(Hoja1!$AD$12,Hoja1!$AD$15,Hoja1!$AD$18,Hoja1!$AD$23)</c:f>
              <c:numCache>
                <c:formatCode>General</c:formatCode>
                <c:ptCount val="4"/>
                <c:pt idx="0">
                  <c:v>0.6627222222222221</c:v>
                </c:pt>
                <c:pt idx="1">
                  <c:v>0.61451851851851846</c:v>
                </c:pt>
                <c:pt idx="2">
                  <c:v>0.77202777777777798</c:v>
                </c:pt>
                <c:pt idx="3">
                  <c:v>0.66902083333333329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F-4EAD-9C24-2B7CA89CE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037936"/>
        <c:axId val="659461984"/>
      </c:barChart>
      <c:catAx>
        <c:axId val="66503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9461984"/>
        <c:crosses val="autoZero"/>
        <c:auto val="1"/>
        <c:lblAlgn val="ctr"/>
        <c:lblOffset val="100"/>
        <c:noMultiLvlLbl val="0"/>
      </c:catAx>
      <c:valAx>
        <c:axId val="65946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3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baseline="0">
                <a:effectLst/>
              </a:rPr>
              <a:t>Campaña 3</a:t>
            </a:r>
            <a:endParaRPr lang="es-MX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(Hoja1!$AG$28,Hoja1!$AG$31,Hoja1!$AG$33,Hoja1!$AG$38)</c:f>
                <c:numCache>
                  <c:formatCode>General</c:formatCode>
                  <c:ptCount val="4"/>
                  <c:pt idx="0">
                    <c:v>2.351963762283471E-2</c:v>
                  </c:pt>
                  <c:pt idx="1">
                    <c:v>6.8736111111111275E-2</c:v>
                  </c:pt>
                  <c:pt idx="2">
                    <c:v>9.3076372464289361E-2</c:v>
                  </c:pt>
                  <c:pt idx="3">
                    <c:v>3.9879834936567254E-3</c:v>
                  </c:pt>
                </c:numCache>
              </c:numRef>
            </c:plus>
            <c:minus>
              <c:numRef>
                <c:f>(Hoja1!$AG$28,Hoja1!$AG$31,Hoja1!$AG$33,Hoja1!$AG$38)</c:f>
                <c:numCache>
                  <c:formatCode>General</c:formatCode>
                  <c:ptCount val="4"/>
                  <c:pt idx="0">
                    <c:v>2.351963762283471E-2</c:v>
                  </c:pt>
                  <c:pt idx="1">
                    <c:v>6.8736111111111275E-2</c:v>
                  </c:pt>
                  <c:pt idx="2">
                    <c:v>9.3076372464289361E-2</c:v>
                  </c:pt>
                  <c:pt idx="3">
                    <c:v>3.9879834936567254E-3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Hoja1!$AH$13:$AH$16</c:f>
              <c:strCache>
                <c:ptCount val="4"/>
                <c:pt idx="0">
                  <c:v>ele ctr</c:v>
                </c:pt>
                <c:pt idx="1">
                  <c:v>amb ctr</c:v>
                </c:pt>
                <c:pt idx="2">
                  <c:v>ele dro</c:v>
                </c:pt>
                <c:pt idx="3">
                  <c:v>amb dro</c:v>
                </c:pt>
              </c:strCache>
            </c:strRef>
          </c:cat>
          <c:val>
            <c:numRef>
              <c:f>(Hoja1!$AD$28,Hoja1!$AD$31,Hoja1!$AD$33,Hoja1!$AD$38)</c:f>
              <c:numCache>
                <c:formatCode>General</c:formatCode>
                <c:ptCount val="4"/>
                <c:pt idx="0">
                  <c:v>0.70280555555555568</c:v>
                </c:pt>
                <c:pt idx="1">
                  <c:v>0.71706944444444431</c:v>
                </c:pt>
                <c:pt idx="2">
                  <c:v>0.53197222222222229</c:v>
                </c:pt>
                <c:pt idx="3">
                  <c:v>0.63308333333333344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7-4DFF-8991-69035D436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465648"/>
        <c:axId val="1145463152"/>
      </c:barChart>
      <c:catAx>
        <c:axId val="114546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45463152"/>
        <c:crosses val="autoZero"/>
        <c:auto val="1"/>
        <c:lblAlgn val="ctr"/>
        <c:lblOffset val="100"/>
        <c:noMultiLvlLbl val="0"/>
      </c:catAx>
      <c:valAx>
        <c:axId val="11454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4546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739140</xdr:colOff>
      <xdr:row>0</xdr:row>
      <xdr:rowOff>171450</xdr:rowOff>
    </xdr:from>
    <xdr:to>
      <xdr:col>39</xdr:col>
      <xdr:colOff>556260</xdr:colOff>
      <xdr:row>15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83709C-1E63-4FD6-B5A9-4CE2F9AD9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754380</xdr:colOff>
      <xdr:row>16</xdr:row>
      <xdr:rowOff>34290</xdr:rowOff>
    </xdr:from>
    <xdr:to>
      <xdr:col>39</xdr:col>
      <xdr:colOff>571500</xdr:colOff>
      <xdr:row>31</xdr:row>
      <xdr:rowOff>34290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BEB3A1-0BE1-41BA-BCE0-B31A2A318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38100</xdr:colOff>
      <xdr:row>32</xdr:row>
      <xdr:rowOff>80010</xdr:rowOff>
    </xdr:from>
    <xdr:to>
      <xdr:col>39</xdr:col>
      <xdr:colOff>647700</xdr:colOff>
      <xdr:row>47</xdr:row>
      <xdr:rowOff>80010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32CBFAB-9FCE-4B3B-839D-1AD38B0D0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1114C-E926-4954-AF80-003AA4E3AAD6}">
  <dimension ref="A1:AH77"/>
  <sheetViews>
    <sheetView tabSelected="1" zoomScale="130" zoomScaleNormal="13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2" sqref="E2"/>
    </sheetView>
  </sheetViews>
  <sheetFormatPr baseColWidth="10" defaultRowHeight="14.4" x14ac:dyDescent="0.3"/>
  <cols>
    <col min="20" max="25" width="11.5546875" style="1"/>
  </cols>
  <sheetData>
    <row r="1" spans="1:34" x14ac:dyDescent="0.3">
      <c r="A1" t="s">
        <v>28</v>
      </c>
      <c r="B1" t="s">
        <v>15</v>
      </c>
      <c r="C1" t="s">
        <v>16</v>
      </c>
      <c r="D1" t="s">
        <v>17</v>
      </c>
      <c r="E1" t="s">
        <v>18</v>
      </c>
      <c r="F1" t="s">
        <v>5</v>
      </c>
      <c r="G1" t="s">
        <v>6</v>
      </c>
      <c r="H1" t="s">
        <v>7</v>
      </c>
      <c r="I1" t="s">
        <v>8</v>
      </c>
      <c r="J1" t="s">
        <v>0</v>
      </c>
      <c r="K1" t="s">
        <v>9</v>
      </c>
      <c r="L1" t="s">
        <v>1</v>
      </c>
      <c r="M1" t="s">
        <v>10</v>
      </c>
      <c r="N1" t="s">
        <v>2</v>
      </c>
      <c r="O1" t="s">
        <v>11</v>
      </c>
      <c r="P1" t="s">
        <v>3</v>
      </c>
      <c r="Q1" t="s">
        <v>12</v>
      </c>
      <c r="R1" t="s">
        <v>4</v>
      </c>
      <c r="S1" t="s">
        <v>13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14</v>
      </c>
      <c r="Y1" s="1" t="s">
        <v>23</v>
      </c>
      <c r="Z1" s="3"/>
      <c r="AA1" s="3"/>
      <c r="AB1" s="3"/>
      <c r="AC1" s="3"/>
      <c r="AD1" t="s">
        <v>29</v>
      </c>
      <c r="AE1" t="s">
        <v>30</v>
      </c>
      <c r="AF1" t="s">
        <v>31</v>
      </c>
    </row>
    <row r="2" spans="1:34" x14ac:dyDescent="0.3">
      <c r="A2">
        <v>1</v>
      </c>
      <c r="B2" t="s">
        <v>19</v>
      </c>
      <c r="C2" t="s">
        <v>20</v>
      </c>
      <c r="D2">
        <v>1</v>
      </c>
      <c r="E2">
        <v>2</v>
      </c>
      <c r="F2">
        <v>500</v>
      </c>
      <c r="G2">
        <v>5.2</v>
      </c>
      <c r="H2">
        <v>60</v>
      </c>
      <c r="I2">
        <v>20</v>
      </c>
      <c r="J2">
        <v>1.2401666666666666</v>
      </c>
      <c r="K2">
        <v>1.26</v>
      </c>
      <c r="L2">
        <v>1.3535000000000001</v>
      </c>
      <c r="M2">
        <v>1.3739999999999999</v>
      </c>
      <c r="N2">
        <v>1.4488333333333332</v>
      </c>
      <c r="O2">
        <v>1.4746666666666666</v>
      </c>
      <c r="P2">
        <v>0.58650000000000002</v>
      </c>
      <c r="Q2">
        <v>0.52966666666666662</v>
      </c>
      <c r="R2">
        <v>1.3026666666666666</v>
      </c>
      <c r="S2">
        <v>1.2021666666666668</v>
      </c>
      <c r="T2" s="1">
        <f>L2-J2</f>
        <v>0.11333333333333351</v>
      </c>
      <c r="U2" s="1">
        <f>M2-K2</f>
        <v>0.11399999999999988</v>
      </c>
      <c r="V2" s="1">
        <f>N2-L2</f>
        <v>9.5333333333333048E-2</v>
      </c>
      <c r="W2" s="1">
        <f>O2-M2</f>
        <v>0.10066666666666668</v>
      </c>
      <c r="X2" s="1">
        <f>R2-P2</f>
        <v>0.71616666666666662</v>
      </c>
      <c r="Y2" s="1">
        <f>S2-Q2</f>
        <v>0.67250000000000021</v>
      </c>
      <c r="Z2">
        <f>AVERAGE(X2:Y2)</f>
        <v>0.69433333333333347</v>
      </c>
      <c r="AA2">
        <f>AVERAGE(T2:U2)</f>
        <v>0.11366666666666669</v>
      </c>
      <c r="AB2">
        <f>AA2/3</f>
        <v>3.7888888888888896E-2</v>
      </c>
      <c r="AC2">
        <f>Z2-AB2</f>
        <v>0.65644444444444461</v>
      </c>
      <c r="AD2">
        <f>AVERAGE(AC2:AC6)</f>
        <v>0.67031111111111108</v>
      </c>
      <c r="AE2">
        <f>_xlfn.STDEV.S(AC2:AC6)</f>
        <v>0.10617249606067042</v>
      </c>
      <c r="AF2">
        <f>SQRT(5)</f>
        <v>2.2360679774997898</v>
      </c>
      <c r="AG2">
        <f>AE2/AF2</f>
        <v>4.7481783706497534E-2</v>
      </c>
    </row>
    <row r="3" spans="1:34" x14ac:dyDescent="0.3">
      <c r="A3">
        <v>1</v>
      </c>
      <c r="B3" t="s">
        <v>19</v>
      </c>
      <c r="C3" t="s">
        <v>20</v>
      </c>
      <c r="D3">
        <v>1</v>
      </c>
      <c r="E3">
        <v>5</v>
      </c>
      <c r="F3">
        <v>500</v>
      </c>
      <c r="G3">
        <v>5.0999999999999996</v>
      </c>
      <c r="H3">
        <v>60</v>
      </c>
      <c r="I3">
        <v>20</v>
      </c>
      <c r="J3">
        <v>1.2041666666666666</v>
      </c>
      <c r="K3">
        <v>1.268</v>
      </c>
      <c r="L3">
        <v>1.2865</v>
      </c>
      <c r="M3">
        <v>1.3033333333333335</v>
      </c>
      <c r="N3">
        <v>1.2818333333333334</v>
      </c>
      <c r="O3">
        <v>1.329</v>
      </c>
      <c r="P3">
        <v>0.52483333333333337</v>
      </c>
      <c r="Q3">
        <v>0.50949999999999995</v>
      </c>
      <c r="R3">
        <v>1.3423333333333334</v>
      </c>
      <c r="S3">
        <v>1.3538333333333332</v>
      </c>
      <c r="T3" s="1">
        <f t="shared" ref="T3:T49" si="0">L3-J3</f>
        <v>8.2333333333333369E-2</v>
      </c>
      <c r="U3" s="1">
        <f t="shared" ref="U3:U49" si="1">M3-K3</f>
        <v>3.5333333333333439E-2</v>
      </c>
      <c r="V3" s="1">
        <f t="shared" ref="V3:V49" si="2">N3-L3</f>
        <v>-4.6666666666665968E-3</v>
      </c>
      <c r="W3" s="1">
        <f t="shared" ref="W3:W49" si="3">O3-M3</f>
        <v>2.5666666666666504E-2</v>
      </c>
      <c r="X3" s="1">
        <f t="shared" ref="X3:X49" si="4">R3-P3</f>
        <v>0.8175</v>
      </c>
      <c r="Y3" s="1">
        <f t="shared" ref="Y3:Y49" si="5">S3-Q3</f>
        <v>0.84433333333333327</v>
      </c>
      <c r="Z3">
        <f t="shared" ref="Z3:Z49" si="6">AVERAGE(X3:Y3)</f>
        <v>0.83091666666666664</v>
      </c>
      <c r="AA3">
        <f t="shared" ref="AA3:AA49" si="7">AVERAGE(T3:U3)</f>
        <v>5.8833333333333404E-2</v>
      </c>
      <c r="AB3">
        <f t="shared" ref="AB3:AB49" si="8">AA3/3</f>
        <v>1.9611111111111135E-2</v>
      </c>
      <c r="AC3">
        <f t="shared" ref="AC3:AC49" si="9">Z3-AB3</f>
        <v>0.8113055555555555</v>
      </c>
    </row>
    <row r="4" spans="1:34" x14ac:dyDescent="0.3">
      <c r="A4">
        <v>1</v>
      </c>
      <c r="B4" t="s">
        <v>19</v>
      </c>
      <c r="C4" t="s">
        <v>20</v>
      </c>
      <c r="D4">
        <v>1</v>
      </c>
      <c r="E4">
        <v>6</v>
      </c>
      <c r="F4">
        <v>500</v>
      </c>
      <c r="G4">
        <v>4.9000000000000004</v>
      </c>
      <c r="H4">
        <v>60</v>
      </c>
      <c r="I4">
        <v>20</v>
      </c>
      <c r="J4">
        <v>1.2526666666666666</v>
      </c>
      <c r="K4">
        <v>1.3081666666666667</v>
      </c>
      <c r="L4">
        <v>1.4320000000000002</v>
      </c>
      <c r="M4">
        <v>1.5003333333333331</v>
      </c>
      <c r="N4">
        <v>1.5163333333333335</v>
      </c>
      <c r="O4">
        <v>1.5896666666666663</v>
      </c>
      <c r="P4">
        <v>0.52916666666666667</v>
      </c>
      <c r="Q4">
        <v>0.56399999999999995</v>
      </c>
      <c r="R4">
        <v>1.2976666666666665</v>
      </c>
      <c r="S4">
        <v>1.3871666666666667</v>
      </c>
      <c r="T4" s="1">
        <f t="shared" si="0"/>
        <v>0.17933333333333357</v>
      </c>
      <c r="U4" s="1">
        <f t="shared" si="1"/>
        <v>0.19216666666666637</v>
      </c>
      <c r="V4" s="1">
        <f t="shared" si="2"/>
        <v>8.4333333333333371E-2</v>
      </c>
      <c r="W4" s="1">
        <f t="shared" si="3"/>
        <v>8.9333333333333265E-2</v>
      </c>
      <c r="X4" s="1">
        <f t="shared" si="4"/>
        <v>0.76849999999999985</v>
      </c>
      <c r="Y4" s="1">
        <f t="shared" si="5"/>
        <v>0.82316666666666671</v>
      </c>
      <c r="Z4">
        <f t="shared" si="6"/>
        <v>0.79583333333333328</v>
      </c>
      <c r="AA4">
        <f t="shared" si="7"/>
        <v>0.18574999999999997</v>
      </c>
      <c r="AB4">
        <f t="shared" si="8"/>
        <v>6.1916666666666655E-2</v>
      </c>
      <c r="AC4">
        <f t="shared" si="9"/>
        <v>0.73391666666666666</v>
      </c>
    </row>
    <row r="5" spans="1:34" x14ac:dyDescent="0.3">
      <c r="A5">
        <v>1</v>
      </c>
      <c r="B5" t="s">
        <v>19</v>
      </c>
      <c r="C5" t="s">
        <v>20</v>
      </c>
      <c r="D5">
        <v>1</v>
      </c>
      <c r="E5">
        <v>11</v>
      </c>
      <c r="F5">
        <v>500</v>
      </c>
      <c r="G5">
        <v>5.0999999999999996</v>
      </c>
      <c r="H5">
        <v>60</v>
      </c>
      <c r="I5">
        <v>20</v>
      </c>
      <c r="J5">
        <v>1.4536666666666667</v>
      </c>
      <c r="K5">
        <v>1.4723333333333333</v>
      </c>
      <c r="L5">
        <v>1.5181666666666667</v>
      </c>
      <c r="M5">
        <v>1.5503333333333333</v>
      </c>
      <c r="N5">
        <v>1.5625</v>
      </c>
      <c r="O5">
        <v>1.6023333333333332</v>
      </c>
      <c r="P5">
        <v>0.61199999999999999</v>
      </c>
      <c r="Q5">
        <v>0.59699999999999998</v>
      </c>
      <c r="R5">
        <v>1.2383333333333333</v>
      </c>
      <c r="S5">
        <v>1.2426666666666666</v>
      </c>
      <c r="T5" s="1">
        <f t="shared" si="0"/>
        <v>6.4500000000000002E-2</v>
      </c>
      <c r="U5" s="1">
        <f t="shared" si="1"/>
        <v>7.8000000000000069E-2</v>
      </c>
      <c r="V5" s="1">
        <f t="shared" si="2"/>
        <v>4.4333333333333336E-2</v>
      </c>
      <c r="W5" s="1">
        <f t="shared" si="3"/>
        <v>5.1999999999999824E-2</v>
      </c>
      <c r="X5" s="1">
        <f t="shared" si="4"/>
        <v>0.6263333333333333</v>
      </c>
      <c r="Y5" s="1">
        <f t="shared" si="5"/>
        <v>0.64566666666666661</v>
      </c>
      <c r="Z5">
        <f t="shared" si="6"/>
        <v>0.6359999999999999</v>
      </c>
      <c r="AA5">
        <f t="shared" si="7"/>
        <v>7.1250000000000036E-2</v>
      </c>
      <c r="AB5">
        <f t="shared" si="8"/>
        <v>2.3750000000000011E-2</v>
      </c>
      <c r="AC5">
        <f t="shared" si="9"/>
        <v>0.61224999999999985</v>
      </c>
    </row>
    <row r="6" spans="1:34" x14ac:dyDescent="0.3">
      <c r="A6">
        <v>1</v>
      </c>
      <c r="B6" t="s">
        <v>19</v>
      </c>
      <c r="C6" t="s">
        <v>20</v>
      </c>
      <c r="D6">
        <v>1</v>
      </c>
      <c r="E6">
        <v>12</v>
      </c>
      <c r="F6">
        <v>500</v>
      </c>
      <c r="G6">
        <v>5.3</v>
      </c>
      <c r="H6">
        <v>60</v>
      </c>
      <c r="I6">
        <v>20</v>
      </c>
      <c r="J6">
        <v>0.67333333333333334</v>
      </c>
      <c r="K6">
        <v>0.67333333333333334</v>
      </c>
      <c r="L6">
        <v>0.7101666666666665</v>
      </c>
      <c r="M6">
        <v>0.72016666666666662</v>
      </c>
      <c r="N6">
        <v>0.7503333333333333</v>
      </c>
      <c r="O6">
        <v>0.76833333333333342</v>
      </c>
      <c r="P6">
        <v>0.34449999999999997</v>
      </c>
      <c r="Q6">
        <v>0.33033333333333337</v>
      </c>
      <c r="R6">
        <v>0.90449999999999997</v>
      </c>
      <c r="S6">
        <v>0.87349999999999994</v>
      </c>
      <c r="T6" s="1">
        <f t="shared" si="0"/>
        <v>3.6833333333333163E-2</v>
      </c>
      <c r="U6" s="1">
        <f t="shared" si="1"/>
        <v>4.6833333333333282E-2</v>
      </c>
      <c r="V6" s="1">
        <f t="shared" si="2"/>
        <v>4.0166666666666795E-2</v>
      </c>
      <c r="W6" s="1">
        <f t="shared" si="3"/>
        <v>4.8166666666666802E-2</v>
      </c>
      <c r="X6" s="1">
        <f t="shared" si="4"/>
        <v>0.56000000000000005</v>
      </c>
      <c r="Y6" s="1">
        <f t="shared" si="5"/>
        <v>0.54316666666666658</v>
      </c>
      <c r="Z6">
        <f t="shared" si="6"/>
        <v>0.55158333333333331</v>
      </c>
      <c r="AA6">
        <f t="shared" si="7"/>
        <v>4.1833333333333222E-2</v>
      </c>
      <c r="AB6">
        <f t="shared" si="8"/>
        <v>1.3944444444444407E-2</v>
      </c>
      <c r="AC6">
        <f t="shared" si="9"/>
        <v>0.53763888888888889</v>
      </c>
    </row>
    <row r="7" spans="1:34" x14ac:dyDescent="0.3">
      <c r="A7">
        <v>1</v>
      </c>
      <c r="B7" t="s">
        <v>21</v>
      </c>
      <c r="C7" t="s">
        <v>20</v>
      </c>
      <c r="D7">
        <v>1</v>
      </c>
      <c r="E7">
        <v>13</v>
      </c>
      <c r="F7">
        <v>500</v>
      </c>
      <c r="G7">
        <v>5.2</v>
      </c>
      <c r="H7">
        <v>60</v>
      </c>
      <c r="I7">
        <v>20</v>
      </c>
      <c r="J7">
        <v>1.5876666666666666</v>
      </c>
      <c r="K7">
        <v>1.6150000000000002</v>
      </c>
      <c r="L7">
        <v>1.6743333333333332</v>
      </c>
      <c r="M7">
        <v>1.6913333333333334</v>
      </c>
      <c r="N7">
        <v>1.7529999999999999</v>
      </c>
      <c r="O7">
        <v>1.7578333333333334</v>
      </c>
      <c r="P7">
        <v>0.64383333333333326</v>
      </c>
      <c r="Q7">
        <v>0.65966666666666673</v>
      </c>
      <c r="R7">
        <v>1.3161666666666667</v>
      </c>
      <c r="S7">
        <v>1.3353333333333335</v>
      </c>
      <c r="T7" s="1">
        <f t="shared" si="0"/>
        <v>8.666666666666667E-2</v>
      </c>
      <c r="U7" s="1">
        <f t="shared" si="1"/>
        <v>7.6333333333333142E-2</v>
      </c>
      <c r="V7" s="1">
        <f t="shared" si="2"/>
        <v>7.8666666666666663E-2</v>
      </c>
      <c r="W7" s="1">
        <f t="shared" si="3"/>
        <v>6.6500000000000004E-2</v>
      </c>
      <c r="X7" s="1">
        <f t="shared" si="4"/>
        <v>0.67233333333333345</v>
      </c>
      <c r="Y7" s="1">
        <f t="shared" si="5"/>
        <v>0.67566666666666675</v>
      </c>
      <c r="Z7">
        <f t="shared" si="6"/>
        <v>0.67400000000000015</v>
      </c>
      <c r="AA7">
        <f t="shared" si="7"/>
        <v>8.1499999999999906E-2</v>
      </c>
      <c r="AB7">
        <f t="shared" si="8"/>
        <v>2.7166666666666634E-2</v>
      </c>
      <c r="AC7">
        <f t="shared" si="9"/>
        <v>0.64683333333333348</v>
      </c>
      <c r="AD7">
        <f>AVERAGE(AC7:AC11)</f>
        <v>0.70824444444444457</v>
      </c>
      <c r="AE7">
        <f>_xlfn.STDEV.S(AC7:AC11)</f>
        <v>5.2544386733127724E-2</v>
      </c>
      <c r="AF7">
        <f>SQRT(5)</f>
        <v>2.2360679774997898</v>
      </c>
      <c r="AG7">
        <f>AE7/AF7</f>
        <v>2.3498564114262339E-2</v>
      </c>
    </row>
    <row r="8" spans="1:34" x14ac:dyDescent="0.3">
      <c r="A8">
        <v>1</v>
      </c>
      <c r="B8" t="s">
        <v>21</v>
      </c>
      <c r="C8" t="s">
        <v>20</v>
      </c>
      <c r="D8">
        <v>1</v>
      </c>
      <c r="E8">
        <v>14</v>
      </c>
      <c r="F8">
        <v>500</v>
      </c>
      <c r="G8">
        <v>5</v>
      </c>
      <c r="H8">
        <v>60</v>
      </c>
      <c r="I8">
        <v>20</v>
      </c>
      <c r="J8">
        <v>1.1556666666666666</v>
      </c>
      <c r="K8">
        <v>1.1791666666666667</v>
      </c>
      <c r="L8">
        <v>1.2906666666666666</v>
      </c>
      <c r="M8">
        <v>1.3273333333333335</v>
      </c>
      <c r="N8">
        <v>1.4001666666666666</v>
      </c>
      <c r="O8">
        <v>1.4414999999999998</v>
      </c>
      <c r="P8">
        <v>0.52416666666666678</v>
      </c>
      <c r="Q8">
        <v>0.52166666666666661</v>
      </c>
      <c r="R8">
        <v>1.3063333333333333</v>
      </c>
      <c r="S8">
        <v>1.2915000000000001</v>
      </c>
      <c r="T8" s="1">
        <f t="shared" si="0"/>
        <v>0.13500000000000001</v>
      </c>
      <c r="U8" s="1">
        <f t="shared" si="1"/>
        <v>0.14816666666666678</v>
      </c>
      <c r="V8" s="1">
        <f t="shared" si="2"/>
        <v>0.10949999999999993</v>
      </c>
      <c r="W8" s="1">
        <f t="shared" si="3"/>
        <v>0.11416666666666631</v>
      </c>
      <c r="X8" s="1">
        <f t="shared" si="4"/>
        <v>0.78216666666666657</v>
      </c>
      <c r="Y8" s="1">
        <f t="shared" si="5"/>
        <v>0.76983333333333348</v>
      </c>
      <c r="Z8">
        <f t="shared" si="6"/>
        <v>0.77600000000000002</v>
      </c>
      <c r="AA8">
        <f t="shared" si="7"/>
        <v>0.14158333333333339</v>
      </c>
      <c r="AB8">
        <f t="shared" si="8"/>
        <v>4.7194444444444462E-2</v>
      </c>
      <c r="AC8">
        <f t="shared" si="9"/>
        <v>0.7288055555555556</v>
      </c>
    </row>
    <row r="9" spans="1:34" x14ac:dyDescent="0.3">
      <c r="A9">
        <v>1</v>
      </c>
      <c r="B9" t="s">
        <v>21</v>
      </c>
      <c r="C9" t="s">
        <v>20</v>
      </c>
      <c r="D9">
        <v>1</v>
      </c>
      <c r="E9">
        <v>18</v>
      </c>
      <c r="F9">
        <v>500</v>
      </c>
      <c r="G9">
        <v>5.3</v>
      </c>
      <c r="H9">
        <v>60</v>
      </c>
      <c r="I9">
        <v>20</v>
      </c>
      <c r="J9">
        <v>1.6881666666666666</v>
      </c>
      <c r="K9">
        <v>1.7411666666666668</v>
      </c>
      <c r="L9">
        <v>1.7965</v>
      </c>
      <c r="M9">
        <v>1.8648333333333333</v>
      </c>
      <c r="N9">
        <v>1.8985000000000001</v>
      </c>
      <c r="O9">
        <v>1.9669999999999999</v>
      </c>
      <c r="P9">
        <v>0.71933333333333327</v>
      </c>
      <c r="Q9">
        <v>0.6968333333333333</v>
      </c>
      <c r="R9">
        <v>1.4715</v>
      </c>
      <c r="S9">
        <v>1.4218333333333331</v>
      </c>
      <c r="T9" s="1">
        <f t="shared" si="0"/>
        <v>0.10833333333333339</v>
      </c>
      <c r="U9" s="1">
        <f t="shared" si="1"/>
        <v>0.12366666666666659</v>
      </c>
      <c r="V9" s="1">
        <f t="shared" si="2"/>
        <v>0.10200000000000009</v>
      </c>
      <c r="W9" s="1">
        <f t="shared" si="3"/>
        <v>0.10216666666666652</v>
      </c>
      <c r="X9" s="1">
        <f t="shared" si="4"/>
        <v>0.75216666666666676</v>
      </c>
      <c r="Y9" s="1">
        <f t="shared" si="5"/>
        <v>0.72499999999999976</v>
      </c>
      <c r="Z9">
        <f t="shared" si="6"/>
        <v>0.73858333333333326</v>
      </c>
      <c r="AA9">
        <f t="shared" si="7"/>
        <v>0.11599999999999999</v>
      </c>
      <c r="AB9">
        <f t="shared" si="8"/>
        <v>3.8666666666666662E-2</v>
      </c>
      <c r="AC9">
        <f t="shared" si="9"/>
        <v>0.69991666666666663</v>
      </c>
    </row>
    <row r="10" spans="1:34" x14ac:dyDescent="0.3">
      <c r="A10">
        <v>1</v>
      </c>
      <c r="B10" t="s">
        <v>21</v>
      </c>
      <c r="C10" t="s">
        <v>20</v>
      </c>
      <c r="D10">
        <v>1</v>
      </c>
      <c r="E10">
        <v>20</v>
      </c>
      <c r="F10">
        <v>500</v>
      </c>
      <c r="G10">
        <v>5.6</v>
      </c>
      <c r="H10">
        <v>60</v>
      </c>
      <c r="I10">
        <v>20</v>
      </c>
      <c r="J10">
        <v>0.87383333333333335</v>
      </c>
      <c r="K10">
        <v>0.88233333333333341</v>
      </c>
      <c r="L10">
        <v>1.0024999999999999</v>
      </c>
      <c r="M10">
        <v>1.0083333333333333</v>
      </c>
      <c r="N10">
        <v>1.1131666666666666</v>
      </c>
      <c r="O10">
        <v>1.1240000000000001</v>
      </c>
      <c r="P10">
        <v>0.41616666666666663</v>
      </c>
      <c r="Q10">
        <v>0.40116666666666667</v>
      </c>
      <c r="R10">
        <v>1.1395000000000002</v>
      </c>
      <c r="S10">
        <v>1.1228333333333333</v>
      </c>
      <c r="T10" s="1">
        <f t="shared" si="0"/>
        <v>0.1286666666666666</v>
      </c>
      <c r="U10" s="1">
        <f t="shared" si="1"/>
        <v>0.12599999999999989</v>
      </c>
      <c r="V10" s="1">
        <f t="shared" si="2"/>
        <v>0.11066666666666669</v>
      </c>
      <c r="W10" s="1">
        <f t="shared" si="3"/>
        <v>0.11566666666666681</v>
      </c>
      <c r="X10" s="1">
        <f t="shared" si="4"/>
        <v>0.72333333333333361</v>
      </c>
      <c r="Y10" s="1">
        <f t="shared" si="5"/>
        <v>0.72166666666666668</v>
      </c>
      <c r="Z10">
        <f t="shared" si="6"/>
        <v>0.72250000000000014</v>
      </c>
      <c r="AA10">
        <f t="shared" si="7"/>
        <v>0.12733333333333324</v>
      </c>
      <c r="AB10">
        <f t="shared" si="8"/>
        <v>4.2444444444444417E-2</v>
      </c>
      <c r="AC10">
        <f t="shared" si="9"/>
        <v>0.68005555555555575</v>
      </c>
    </row>
    <row r="11" spans="1:34" x14ac:dyDescent="0.3">
      <c r="A11">
        <v>1</v>
      </c>
      <c r="B11" t="s">
        <v>21</v>
      </c>
      <c r="C11" t="s">
        <v>20</v>
      </c>
      <c r="D11">
        <v>1</v>
      </c>
      <c r="E11">
        <v>21</v>
      </c>
      <c r="F11">
        <v>500</v>
      </c>
      <c r="G11">
        <v>5.6</v>
      </c>
      <c r="H11">
        <v>60</v>
      </c>
      <c r="I11">
        <v>20</v>
      </c>
      <c r="J11">
        <v>1.9358333333333333</v>
      </c>
      <c r="K11">
        <v>1.9198333333333333</v>
      </c>
      <c r="L11">
        <v>2.3778333333333332</v>
      </c>
      <c r="M11">
        <v>2.4166666666666665</v>
      </c>
      <c r="N11">
        <v>2.6641666666666666</v>
      </c>
      <c r="O11">
        <v>2.6963333333333335</v>
      </c>
      <c r="P11">
        <v>0.8693333333333334</v>
      </c>
      <c r="Q11">
        <v>0.74483333333333335</v>
      </c>
      <c r="R11">
        <v>1.8236666666666668</v>
      </c>
      <c r="S11">
        <v>1.6746666666666667</v>
      </c>
      <c r="T11" s="1">
        <f t="shared" si="0"/>
        <v>0.44199999999999995</v>
      </c>
      <c r="U11" s="1">
        <f t="shared" si="1"/>
        <v>0.49683333333333324</v>
      </c>
      <c r="V11" s="1">
        <f t="shared" si="2"/>
        <v>0.28633333333333333</v>
      </c>
      <c r="W11" s="1">
        <f t="shared" si="3"/>
        <v>0.27966666666666695</v>
      </c>
      <c r="X11" s="1">
        <f t="shared" si="4"/>
        <v>0.95433333333333337</v>
      </c>
      <c r="Y11" s="1">
        <f t="shared" si="5"/>
        <v>0.9298333333333334</v>
      </c>
      <c r="Z11">
        <f t="shared" si="6"/>
        <v>0.94208333333333338</v>
      </c>
      <c r="AA11">
        <f t="shared" si="7"/>
        <v>0.46941666666666659</v>
      </c>
      <c r="AB11">
        <f t="shared" si="8"/>
        <v>0.15647222222222221</v>
      </c>
      <c r="AC11">
        <f t="shared" si="9"/>
        <v>0.78561111111111115</v>
      </c>
    </row>
    <row r="12" spans="1:34" x14ac:dyDescent="0.3">
      <c r="A12">
        <v>2</v>
      </c>
      <c r="B12" t="s">
        <v>21</v>
      </c>
      <c r="C12" t="s">
        <v>20</v>
      </c>
      <c r="D12">
        <v>1</v>
      </c>
      <c r="E12">
        <v>24</v>
      </c>
      <c r="F12">
        <v>500</v>
      </c>
      <c r="G12">
        <v>5.2</v>
      </c>
      <c r="H12">
        <v>60</v>
      </c>
      <c r="I12">
        <v>20</v>
      </c>
      <c r="J12">
        <v>1.0238333333333332</v>
      </c>
      <c r="K12">
        <v>1.0326666666666666</v>
      </c>
      <c r="L12">
        <v>1.0488333333333335</v>
      </c>
      <c r="M12">
        <v>1.0633333333333332</v>
      </c>
      <c r="N12">
        <v>1.085</v>
      </c>
      <c r="O12">
        <v>1.1093333333333335</v>
      </c>
      <c r="P12">
        <v>0.45766666666666667</v>
      </c>
      <c r="Q12">
        <v>0.45766666666666667</v>
      </c>
      <c r="R12">
        <v>1.1528333333333334</v>
      </c>
      <c r="S12">
        <v>1.1415</v>
      </c>
      <c r="T12" s="1">
        <f t="shared" si="0"/>
        <v>2.5000000000000355E-2</v>
      </c>
      <c r="U12" s="1">
        <f t="shared" si="1"/>
        <v>3.066666666666662E-2</v>
      </c>
      <c r="V12" s="1">
        <f t="shared" si="2"/>
        <v>3.6166666666666458E-2</v>
      </c>
      <c r="W12" s="1">
        <f t="shared" si="3"/>
        <v>4.6000000000000263E-2</v>
      </c>
      <c r="X12" s="1">
        <f t="shared" si="4"/>
        <v>0.69516666666666671</v>
      </c>
      <c r="Y12" s="1">
        <f t="shared" si="5"/>
        <v>0.68383333333333329</v>
      </c>
      <c r="Z12">
        <f t="shared" si="6"/>
        <v>0.6895</v>
      </c>
      <c r="AA12">
        <f t="shared" si="7"/>
        <v>2.7833333333333488E-2</v>
      </c>
      <c r="AB12">
        <f t="shared" si="8"/>
        <v>9.2777777777778292E-3</v>
      </c>
      <c r="AC12">
        <f t="shared" si="9"/>
        <v>0.68022222222222217</v>
      </c>
      <c r="AD12">
        <f>AVERAGE(AC12:AC14)</f>
        <v>0.6627222222222221</v>
      </c>
      <c r="AE12">
        <f>_xlfn.STDEV.S(AC12:AC14)</f>
        <v>1.5402921800749366E-2</v>
      </c>
      <c r="AF12">
        <f>SQRT(3)</f>
        <v>1.7320508075688772</v>
      </c>
      <c r="AG12">
        <f>AE12/AF12</f>
        <v>8.8928810479694028E-3</v>
      </c>
    </row>
    <row r="13" spans="1:34" x14ac:dyDescent="0.3">
      <c r="A13">
        <v>2</v>
      </c>
      <c r="B13" t="s">
        <v>21</v>
      </c>
      <c r="C13" t="s">
        <v>20</v>
      </c>
      <c r="D13">
        <v>1</v>
      </c>
      <c r="E13">
        <v>25</v>
      </c>
      <c r="F13">
        <v>500</v>
      </c>
      <c r="G13">
        <v>5.0999999999999996</v>
      </c>
      <c r="H13">
        <v>60</v>
      </c>
      <c r="I13">
        <v>20</v>
      </c>
      <c r="J13">
        <v>1.4943333333333333</v>
      </c>
      <c r="K13">
        <v>1.5625</v>
      </c>
      <c r="L13">
        <v>1.593</v>
      </c>
      <c r="M13">
        <v>1.6734999999999998</v>
      </c>
      <c r="N13">
        <v>1.6830000000000005</v>
      </c>
      <c r="O13">
        <v>1.7385000000000002</v>
      </c>
      <c r="P13">
        <v>0.62816666666666665</v>
      </c>
      <c r="Q13">
        <v>0.64899999999999991</v>
      </c>
      <c r="R13">
        <v>1.3414999999999999</v>
      </c>
      <c r="S13">
        <v>1.3079999999999998</v>
      </c>
      <c r="T13" s="1">
        <f t="shared" si="0"/>
        <v>9.866666666666668E-2</v>
      </c>
      <c r="U13" s="1">
        <f t="shared" si="1"/>
        <v>0.11099999999999977</v>
      </c>
      <c r="V13" s="1">
        <f t="shared" si="2"/>
        <v>9.0000000000000524E-2</v>
      </c>
      <c r="W13" s="1">
        <f t="shared" si="3"/>
        <v>6.5000000000000391E-2</v>
      </c>
      <c r="X13" s="1">
        <f t="shared" si="4"/>
        <v>0.71333333333333326</v>
      </c>
      <c r="Y13" s="1">
        <f t="shared" si="5"/>
        <v>0.65899999999999992</v>
      </c>
      <c r="Z13">
        <f t="shared" si="6"/>
        <v>0.68616666666666659</v>
      </c>
      <c r="AA13">
        <f t="shared" si="7"/>
        <v>0.10483333333333322</v>
      </c>
      <c r="AB13">
        <f t="shared" si="8"/>
        <v>3.494444444444441E-2</v>
      </c>
      <c r="AC13">
        <f t="shared" si="9"/>
        <v>0.65122222222222215</v>
      </c>
      <c r="AH13" t="s">
        <v>32</v>
      </c>
    </row>
    <row r="14" spans="1:34" x14ac:dyDescent="0.3">
      <c r="A14">
        <v>2</v>
      </c>
      <c r="B14" t="s">
        <v>21</v>
      </c>
      <c r="C14" t="s">
        <v>20</v>
      </c>
      <c r="D14">
        <v>1</v>
      </c>
      <c r="E14">
        <v>28</v>
      </c>
      <c r="F14">
        <v>500</v>
      </c>
      <c r="G14">
        <v>5.3</v>
      </c>
      <c r="H14">
        <v>60</v>
      </c>
      <c r="I14">
        <v>20</v>
      </c>
      <c r="J14">
        <v>1.1743333333333332</v>
      </c>
      <c r="K14">
        <v>1.2394999999999998</v>
      </c>
      <c r="L14">
        <v>1.2155</v>
      </c>
      <c r="M14">
        <v>1.2665</v>
      </c>
      <c r="N14">
        <v>1.2533333333333332</v>
      </c>
      <c r="O14">
        <v>1.3261666666666667</v>
      </c>
      <c r="P14">
        <v>0.50983333333333336</v>
      </c>
      <c r="Q14">
        <v>0.4988333333333333</v>
      </c>
      <c r="R14">
        <v>1.1446666666666667</v>
      </c>
      <c r="S14">
        <v>1.2001666666666666</v>
      </c>
      <c r="T14" s="1">
        <f t="shared" si="0"/>
        <v>4.1166666666666796E-2</v>
      </c>
      <c r="U14" s="1">
        <f t="shared" si="1"/>
        <v>2.7000000000000135E-2</v>
      </c>
      <c r="V14" s="1">
        <f t="shared" si="2"/>
        <v>3.7833333333333163E-2</v>
      </c>
      <c r="W14" s="1">
        <f t="shared" si="3"/>
        <v>5.9666666666666757E-2</v>
      </c>
      <c r="X14" s="1">
        <f t="shared" si="4"/>
        <v>0.63483333333333336</v>
      </c>
      <c r="Y14" s="1">
        <f t="shared" si="5"/>
        <v>0.70133333333333336</v>
      </c>
      <c r="Z14">
        <f t="shared" si="6"/>
        <v>0.66808333333333336</v>
      </c>
      <c r="AA14">
        <f t="shared" si="7"/>
        <v>3.4083333333333465E-2</v>
      </c>
      <c r="AB14">
        <f t="shared" si="8"/>
        <v>1.1361111111111155E-2</v>
      </c>
      <c r="AC14">
        <f t="shared" si="9"/>
        <v>0.65672222222222221</v>
      </c>
      <c r="AH14" t="s">
        <v>33</v>
      </c>
    </row>
    <row r="15" spans="1:34" x14ac:dyDescent="0.3">
      <c r="A15">
        <v>2</v>
      </c>
      <c r="B15" t="s">
        <v>19</v>
      </c>
      <c r="C15" t="s">
        <v>20</v>
      </c>
      <c r="D15">
        <v>1</v>
      </c>
      <c r="E15">
        <v>31</v>
      </c>
      <c r="F15">
        <v>500</v>
      </c>
      <c r="G15">
        <v>5.2</v>
      </c>
      <c r="H15">
        <v>60</v>
      </c>
      <c r="I15">
        <v>20</v>
      </c>
      <c r="J15">
        <v>1.6950000000000003</v>
      </c>
      <c r="K15">
        <v>1.7283333333333333</v>
      </c>
      <c r="L15">
        <v>1.7033333333333334</v>
      </c>
      <c r="M15">
        <v>1.7653333333333334</v>
      </c>
      <c r="N15">
        <v>1.7328333333333334</v>
      </c>
      <c r="O15">
        <v>1.7888333333333331</v>
      </c>
      <c r="P15">
        <v>0.68366666666666676</v>
      </c>
      <c r="Q15">
        <v>0.66016666666666679</v>
      </c>
      <c r="R15">
        <v>1.3769999999999998</v>
      </c>
      <c r="S15">
        <v>1.3539999999999999</v>
      </c>
      <c r="T15" s="1">
        <f t="shared" si="0"/>
        <v>8.3333333333330817E-3</v>
      </c>
      <c r="U15" s="1">
        <f t="shared" si="1"/>
        <v>3.7000000000000144E-2</v>
      </c>
      <c r="V15" s="1">
        <f t="shared" si="2"/>
        <v>2.9500000000000082E-2</v>
      </c>
      <c r="W15" s="1">
        <f t="shared" si="3"/>
        <v>2.3499999999999632E-2</v>
      </c>
      <c r="X15" s="1">
        <f t="shared" si="4"/>
        <v>0.69333333333333302</v>
      </c>
      <c r="Y15" s="1">
        <f t="shared" si="5"/>
        <v>0.69383333333333308</v>
      </c>
      <c r="Z15">
        <f t="shared" si="6"/>
        <v>0.693583333333333</v>
      </c>
      <c r="AA15">
        <f t="shared" si="7"/>
        <v>2.2666666666666613E-2</v>
      </c>
      <c r="AB15">
        <f t="shared" si="8"/>
        <v>7.5555555555555376E-3</v>
      </c>
      <c r="AC15">
        <f t="shared" si="9"/>
        <v>0.68602777777777746</v>
      </c>
      <c r="AD15">
        <f>AVERAGE(AC15:AC17)</f>
        <v>0.61451851851851846</v>
      </c>
      <c r="AE15">
        <f>_xlfn.STDEV.S(AC15:AC17)</f>
        <v>8.1865076127128192E-2</v>
      </c>
      <c r="AF15">
        <f>SQRT(3)</f>
        <v>1.7320508075688772</v>
      </c>
      <c r="AG15">
        <f>AE15/AF15</f>
        <v>4.726482373922667E-2</v>
      </c>
      <c r="AH15" t="s">
        <v>34</v>
      </c>
    </row>
    <row r="16" spans="1:34" x14ac:dyDescent="0.3">
      <c r="A16">
        <v>2</v>
      </c>
      <c r="B16" t="s">
        <v>19</v>
      </c>
      <c r="C16" t="s">
        <v>20</v>
      </c>
      <c r="D16">
        <v>1</v>
      </c>
      <c r="E16">
        <v>34</v>
      </c>
      <c r="F16">
        <v>500</v>
      </c>
      <c r="G16">
        <v>5.2</v>
      </c>
      <c r="H16">
        <v>60</v>
      </c>
      <c r="I16">
        <v>20</v>
      </c>
      <c r="J16">
        <v>1.2064999999999999</v>
      </c>
      <c r="K16">
        <v>1.2289999999999999</v>
      </c>
      <c r="L16">
        <v>1.3866666666666667</v>
      </c>
      <c r="M16">
        <v>1.4279999999999999</v>
      </c>
      <c r="N16">
        <v>1.5403333333333336</v>
      </c>
      <c r="O16">
        <v>1.5888333333333333</v>
      </c>
      <c r="P16">
        <v>0.51933333333333342</v>
      </c>
      <c r="Q16">
        <v>0.50283333333333335</v>
      </c>
      <c r="R16">
        <v>1.1136666666666668</v>
      </c>
      <c r="S16">
        <v>1.0853333333333335</v>
      </c>
      <c r="T16" s="1">
        <f t="shared" si="0"/>
        <v>0.18016666666666681</v>
      </c>
      <c r="U16" s="1">
        <f t="shared" si="1"/>
        <v>0.19900000000000007</v>
      </c>
      <c r="V16" s="1">
        <f t="shared" si="2"/>
        <v>0.15366666666666684</v>
      </c>
      <c r="W16" s="1">
        <f t="shared" si="3"/>
        <v>0.16083333333333338</v>
      </c>
      <c r="X16" s="1">
        <f t="shared" si="4"/>
        <v>0.59433333333333338</v>
      </c>
      <c r="Y16" s="1">
        <f t="shared" si="5"/>
        <v>0.58250000000000013</v>
      </c>
      <c r="Z16">
        <f t="shared" si="6"/>
        <v>0.58841666666666681</v>
      </c>
      <c r="AA16">
        <f t="shared" si="7"/>
        <v>0.18958333333333344</v>
      </c>
      <c r="AB16">
        <f t="shared" si="8"/>
        <v>6.3194444444444484E-2</v>
      </c>
      <c r="AC16">
        <f t="shared" si="9"/>
        <v>0.52522222222222237</v>
      </c>
      <c r="AH16" t="s">
        <v>35</v>
      </c>
    </row>
    <row r="17" spans="1:33" x14ac:dyDescent="0.3">
      <c r="A17">
        <v>2</v>
      </c>
      <c r="B17" t="s">
        <v>19</v>
      </c>
      <c r="C17" t="s">
        <v>20</v>
      </c>
      <c r="D17">
        <v>1</v>
      </c>
      <c r="E17">
        <v>35</v>
      </c>
      <c r="F17">
        <v>500</v>
      </c>
      <c r="G17">
        <v>5.6</v>
      </c>
      <c r="H17">
        <v>60</v>
      </c>
      <c r="I17">
        <v>20</v>
      </c>
      <c r="J17">
        <v>1.1214999999999999</v>
      </c>
      <c r="K17">
        <v>1.1293333333333333</v>
      </c>
      <c r="L17">
        <v>1.204</v>
      </c>
      <c r="M17">
        <v>1.2195</v>
      </c>
      <c r="N17">
        <v>1.2601666666666667</v>
      </c>
      <c r="O17">
        <v>1.2728333333333333</v>
      </c>
      <c r="P17">
        <v>0.50483333333333336</v>
      </c>
      <c r="Q17">
        <v>0.49349999999999999</v>
      </c>
      <c r="R17">
        <v>1.1763333333333335</v>
      </c>
      <c r="S17">
        <v>1.1441666666666668</v>
      </c>
      <c r="T17" s="1">
        <f t="shared" si="0"/>
        <v>8.2500000000000018E-2</v>
      </c>
      <c r="U17" s="1">
        <f t="shared" si="1"/>
        <v>9.0166666666666728E-2</v>
      </c>
      <c r="V17" s="1">
        <f t="shared" si="2"/>
        <v>5.6166666666666698E-2</v>
      </c>
      <c r="W17" s="1">
        <f t="shared" si="3"/>
        <v>5.3333333333333233E-2</v>
      </c>
      <c r="X17" s="1">
        <f t="shared" si="4"/>
        <v>0.6715000000000001</v>
      </c>
      <c r="Y17" s="1">
        <f t="shared" si="5"/>
        <v>0.65066666666666673</v>
      </c>
      <c r="Z17">
        <f t="shared" si="6"/>
        <v>0.66108333333333347</v>
      </c>
      <c r="AA17">
        <f t="shared" si="7"/>
        <v>8.6333333333333373E-2</v>
      </c>
      <c r="AB17">
        <f t="shared" si="8"/>
        <v>2.8777777777777791E-2</v>
      </c>
      <c r="AC17">
        <f t="shared" si="9"/>
        <v>0.63230555555555568</v>
      </c>
    </row>
    <row r="18" spans="1:33" x14ac:dyDescent="0.3">
      <c r="A18">
        <v>2</v>
      </c>
      <c r="B18" t="s">
        <v>21</v>
      </c>
      <c r="C18" t="s">
        <v>22</v>
      </c>
      <c r="D18">
        <v>7</v>
      </c>
      <c r="E18">
        <v>36</v>
      </c>
      <c r="F18">
        <v>500</v>
      </c>
      <c r="G18">
        <v>5.6</v>
      </c>
      <c r="H18">
        <v>60</v>
      </c>
      <c r="I18">
        <v>20</v>
      </c>
      <c r="J18">
        <v>0.95533333333333337</v>
      </c>
      <c r="K18">
        <v>0.96733333333333338</v>
      </c>
      <c r="L18">
        <v>1.0301666666666665</v>
      </c>
      <c r="M18">
        <v>1.0141666666666664</v>
      </c>
      <c r="N18">
        <v>1.0185</v>
      </c>
      <c r="O18">
        <v>1.1170000000000002</v>
      </c>
      <c r="P18">
        <v>0.45033333333333331</v>
      </c>
      <c r="Q18">
        <v>0.44750000000000001</v>
      </c>
      <c r="R18">
        <v>1.0391666666666666</v>
      </c>
      <c r="S18">
        <v>0.996</v>
      </c>
      <c r="T18" s="1">
        <f t="shared" si="0"/>
        <v>7.4833333333333085E-2</v>
      </c>
      <c r="U18" s="1">
        <f t="shared" si="1"/>
        <v>4.683333333333306E-2</v>
      </c>
      <c r="V18" s="1">
        <f t="shared" si="2"/>
        <v>-1.1666666666666492E-2</v>
      </c>
      <c r="W18" s="1">
        <f t="shared" si="3"/>
        <v>0.10283333333333378</v>
      </c>
      <c r="X18" s="1">
        <f t="shared" si="4"/>
        <v>0.58883333333333332</v>
      </c>
      <c r="Y18" s="1">
        <f t="shared" si="5"/>
        <v>0.54849999999999999</v>
      </c>
      <c r="Z18">
        <f t="shared" si="6"/>
        <v>0.56866666666666665</v>
      </c>
      <c r="AA18">
        <f t="shared" si="7"/>
        <v>6.0833333333333073E-2</v>
      </c>
      <c r="AB18">
        <f t="shared" si="8"/>
        <v>2.027777777777769E-2</v>
      </c>
      <c r="AC18">
        <f t="shared" si="9"/>
        <v>0.54838888888888893</v>
      </c>
      <c r="AD18">
        <f>AVERAGE(AC18:AC22)</f>
        <v>0.77202777777777798</v>
      </c>
      <c r="AE18">
        <f>_xlfn.STDEV.S(AC18:AC22)</f>
        <v>0.19514815122343818</v>
      </c>
      <c r="AF18">
        <f>SQRT(5)</f>
        <v>2.2360679774997898</v>
      </c>
      <c r="AG18">
        <f>AE18/AF18</f>
        <v>8.7272906363803304E-2</v>
      </c>
    </row>
    <row r="19" spans="1:33" x14ac:dyDescent="0.3">
      <c r="A19">
        <v>2</v>
      </c>
      <c r="B19" t="s">
        <v>21</v>
      </c>
      <c r="C19" t="s">
        <v>22</v>
      </c>
      <c r="D19">
        <v>7</v>
      </c>
      <c r="E19">
        <v>37</v>
      </c>
      <c r="F19">
        <v>500</v>
      </c>
      <c r="G19">
        <v>5.4</v>
      </c>
      <c r="H19">
        <v>60</v>
      </c>
      <c r="I19">
        <v>20</v>
      </c>
      <c r="J19">
        <v>0.89716666666666678</v>
      </c>
      <c r="K19">
        <v>0.93183333333333318</v>
      </c>
      <c r="L19">
        <v>0.98316666666666663</v>
      </c>
      <c r="M19">
        <v>1.0076666666666665</v>
      </c>
      <c r="N19">
        <v>1.0963333333333332</v>
      </c>
      <c r="O19">
        <v>1.1333333333333331</v>
      </c>
      <c r="P19">
        <v>0.434</v>
      </c>
      <c r="Q19">
        <v>0.43050000000000005</v>
      </c>
      <c r="R19">
        <v>1.2351666666666665</v>
      </c>
      <c r="S19">
        <v>0.80900000000000016</v>
      </c>
      <c r="T19" s="1">
        <f t="shared" si="0"/>
        <v>8.5999999999999854E-2</v>
      </c>
      <c r="U19" s="1">
        <f t="shared" si="1"/>
        <v>7.5833333333333308E-2</v>
      </c>
      <c r="V19" s="1">
        <f t="shared" si="2"/>
        <v>0.11316666666666653</v>
      </c>
      <c r="W19" s="1">
        <f t="shared" si="3"/>
        <v>0.12566666666666659</v>
      </c>
      <c r="X19" s="2"/>
      <c r="Y19" s="2"/>
      <c r="Z19" t="e">
        <f t="shared" si="6"/>
        <v>#DIV/0!</v>
      </c>
      <c r="AA19">
        <f t="shared" si="7"/>
        <v>8.0916666666666581E-2</v>
      </c>
      <c r="AB19">
        <f t="shared" si="8"/>
        <v>2.6972222222222193E-2</v>
      </c>
    </row>
    <row r="20" spans="1:33" x14ac:dyDescent="0.3">
      <c r="A20">
        <v>2</v>
      </c>
      <c r="B20" t="s">
        <v>21</v>
      </c>
      <c r="C20" t="s">
        <v>22</v>
      </c>
      <c r="D20">
        <v>7</v>
      </c>
      <c r="E20">
        <v>39</v>
      </c>
      <c r="F20">
        <v>500</v>
      </c>
      <c r="G20">
        <v>5.2</v>
      </c>
      <c r="H20">
        <v>60</v>
      </c>
      <c r="I20">
        <v>20</v>
      </c>
      <c r="J20">
        <v>1.0508333333333333</v>
      </c>
      <c r="K20">
        <v>1.0845</v>
      </c>
      <c r="L20">
        <v>1.5189999999999999</v>
      </c>
      <c r="M20">
        <v>1.5661666666666667</v>
      </c>
      <c r="N20">
        <v>1.833666666666667</v>
      </c>
      <c r="O20">
        <v>1.8991666666666667</v>
      </c>
      <c r="P20">
        <v>0.55249999999999988</v>
      </c>
      <c r="Q20">
        <v>0.51850000000000007</v>
      </c>
      <c r="R20">
        <v>1.7508333333333335</v>
      </c>
      <c r="S20">
        <v>1.649</v>
      </c>
      <c r="T20" s="1">
        <f t="shared" si="0"/>
        <v>0.46816666666666662</v>
      </c>
      <c r="U20" s="1">
        <f t="shared" si="1"/>
        <v>0.48166666666666669</v>
      </c>
      <c r="V20" s="1">
        <f t="shared" si="2"/>
        <v>0.31466666666666709</v>
      </c>
      <c r="W20" s="1">
        <f t="shared" si="3"/>
        <v>0.33299999999999996</v>
      </c>
      <c r="X20" s="1">
        <f t="shared" si="4"/>
        <v>1.1983333333333337</v>
      </c>
      <c r="Y20" s="1">
        <f t="shared" si="5"/>
        <v>1.1305000000000001</v>
      </c>
      <c r="Z20">
        <f t="shared" si="6"/>
        <v>1.1644166666666669</v>
      </c>
      <c r="AA20">
        <f t="shared" si="7"/>
        <v>0.47491666666666665</v>
      </c>
      <c r="AB20">
        <f t="shared" si="8"/>
        <v>0.15830555555555556</v>
      </c>
      <c r="AC20">
        <f t="shared" si="9"/>
        <v>1.0061111111111114</v>
      </c>
    </row>
    <row r="21" spans="1:33" x14ac:dyDescent="0.3">
      <c r="A21">
        <v>2</v>
      </c>
      <c r="B21" t="s">
        <v>21</v>
      </c>
      <c r="C21" t="s">
        <v>22</v>
      </c>
      <c r="D21">
        <v>7</v>
      </c>
      <c r="E21">
        <v>40</v>
      </c>
      <c r="F21">
        <v>500</v>
      </c>
      <c r="G21">
        <v>5</v>
      </c>
      <c r="H21">
        <v>60</v>
      </c>
      <c r="I21">
        <v>20</v>
      </c>
      <c r="J21">
        <v>1.2315000000000003</v>
      </c>
      <c r="K21">
        <v>1.2661666666666667</v>
      </c>
      <c r="L21">
        <v>1.7913333333333334</v>
      </c>
      <c r="M21">
        <v>1.8335000000000001</v>
      </c>
      <c r="N21">
        <v>2.1173333333333333</v>
      </c>
      <c r="O21">
        <v>2.1626666666666665</v>
      </c>
      <c r="P21">
        <v>0.54749999999999999</v>
      </c>
      <c r="Q21">
        <v>0.55149999999999999</v>
      </c>
      <c r="R21">
        <v>1.5763333333333334</v>
      </c>
      <c r="S21">
        <v>1.5690000000000002</v>
      </c>
      <c r="T21" s="1">
        <f t="shared" si="0"/>
        <v>0.55983333333333318</v>
      </c>
      <c r="U21" s="1">
        <f t="shared" si="1"/>
        <v>0.56733333333333347</v>
      </c>
      <c r="V21" s="1">
        <f t="shared" si="2"/>
        <v>0.32599999999999985</v>
      </c>
      <c r="W21" s="1">
        <f t="shared" si="3"/>
        <v>0.32916666666666639</v>
      </c>
      <c r="X21" s="1">
        <f t="shared" si="4"/>
        <v>1.0288333333333335</v>
      </c>
      <c r="Y21" s="1">
        <f t="shared" si="5"/>
        <v>1.0175000000000001</v>
      </c>
      <c r="Z21">
        <f t="shared" si="6"/>
        <v>1.0231666666666668</v>
      </c>
      <c r="AA21">
        <f t="shared" si="7"/>
        <v>0.56358333333333333</v>
      </c>
      <c r="AB21">
        <f t="shared" si="8"/>
        <v>0.18786111111111112</v>
      </c>
      <c r="AC21">
        <f t="shared" si="9"/>
        <v>0.83530555555555563</v>
      </c>
    </row>
    <row r="22" spans="1:33" x14ac:dyDescent="0.3">
      <c r="A22">
        <v>2</v>
      </c>
      <c r="B22" t="s">
        <v>21</v>
      </c>
      <c r="C22" t="s">
        <v>22</v>
      </c>
      <c r="D22">
        <v>7</v>
      </c>
      <c r="E22">
        <v>42</v>
      </c>
      <c r="F22">
        <v>500</v>
      </c>
      <c r="G22">
        <v>5.0999999999999996</v>
      </c>
      <c r="H22">
        <v>60</v>
      </c>
      <c r="I22">
        <v>20</v>
      </c>
      <c r="J22">
        <v>1.1615</v>
      </c>
      <c r="K22">
        <v>1.1853333333333333</v>
      </c>
      <c r="L22">
        <v>1.4053333333333333</v>
      </c>
      <c r="M22">
        <v>1.4511666666666665</v>
      </c>
      <c r="N22">
        <v>1.4266666666666667</v>
      </c>
      <c r="O22">
        <v>1.4688333333333334</v>
      </c>
      <c r="P22">
        <v>0.49883333333333341</v>
      </c>
      <c r="Q22">
        <v>0.51650000000000007</v>
      </c>
      <c r="R22">
        <v>1.2775000000000001</v>
      </c>
      <c r="S22">
        <v>1.3043333333333333</v>
      </c>
      <c r="T22" s="1">
        <f t="shared" si="0"/>
        <v>0.24383333333333335</v>
      </c>
      <c r="U22" s="1">
        <f t="shared" si="1"/>
        <v>0.26583333333333314</v>
      </c>
      <c r="V22" s="1">
        <f t="shared" si="2"/>
        <v>2.1333333333333426E-2</v>
      </c>
      <c r="W22" s="1">
        <f t="shared" si="3"/>
        <v>1.7666666666666941E-2</v>
      </c>
      <c r="X22" s="1">
        <f t="shared" si="4"/>
        <v>0.77866666666666662</v>
      </c>
      <c r="Y22" s="1">
        <f t="shared" si="5"/>
        <v>0.78783333333333327</v>
      </c>
      <c r="Z22">
        <f t="shared" si="6"/>
        <v>0.78325</v>
      </c>
      <c r="AA22">
        <f t="shared" si="7"/>
        <v>0.25483333333333325</v>
      </c>
      <c r="AB22">
        <f t="shared" si="8"/>
        <v>8.494444444444442E-2</v>
      </c>
      <c r="AC22">
        <f t="shared" si="9"/>
        <v>0.69830555555555562</v>
      </c>
    </row>
    <row r="23" spans="1:33" x14ac:dyDescent="0.3">
      <c r="A23">
        <v>2</v>
      </c>
      <c r="B23" t="s">
        <v>19</v>
      </c>
      <c r="C23" t="s">
        <v>22</v>
      </c>
      <c r="D23">
        <v>7</v>
      </c>
      <c r="E23">
        <v>44</v>
      </c>
      <c r="F23">
        <v>500</v>
      </c>
      <c r="G23">
        <v>5.6</v>
      </c>
      <c r="H23">
        <v>60</v>
      </c>
      <c r="I23">
        <v>20</v>
      </c>
      <c r="J23">
        <v>1.8896666666666666</v>
      </c>
      <c r="K23">
        <v>1.9016666666666666</v>
      </c>
      <c r="L23">
        <v>2.0825</v>
      </c>
      <c r="M23">
        <v>2.1145</v>
      </c>
      <c r="N23">
        <v>2.2289999999999996</v>
      </c>
      <c r="O23">
        <v>2.2645</v>
      </c>
      <c r="P23">
        <v>0.77600000000000013</v>
      </c>
      <c r="Q23">
        <v>0.74733333333333329</v>
      </c>
      <c r="R23">
        <v>1.8068333333333335</v>
      </c>
      <c r="S23">
        <v>1.7208333333333332</v>
      </c>
      <c r="T23" s="1">
        <f t="shared" si="0"/>
        <v>0.19283333333333341</v>
      </c>
      <c r="U23" s="1">
        <f t="shared" si="1"/>
        <v>0.21283333333333343</v>
      </c>
      <c r="V23" s="1">
        <f t="shared" si="2"/>
        <v>0.14649999999999963</v>
      </c>
      <c r="W23" s="1">
        <f t="shared" si="3"/>
        <v>0.14999999999999991</v>
      </c>
      <c r="X23" s="1">
        <f t="shared" si="4"/>
        <v>1.0308333333333333</v>
      </c>
      <c r="Y23" s="1">
        <f t="shared" si="5"/>
        <v>0.97349999999999992</v>
      </c>
      <c r="Z23">
        <f t="shared" si="6"/>
        <v>1.0021666666666667</v>
      </c>
      <c r="AA23">
        <f t="shared" si="7"/>
        <v>0.20283333333333342</v>
      </c>
      <c r="AB23">
        <f t="shared" si="8"/>
        <v>6.7611111111111136E-2</v>
      </c>
      <c r="AC23">
        <f t="shared" si="9"/>
        <v>0.93455555555555547</v>
      </c>
      <c r="AD23">
        <f>AVERAGE(AC23:AC27)</f>
        <v>0.66902083333333329</v>
      </c>
      <c r="AE23">
        <f>AVERAGE(AC23:AC27)</f>
        <v>0.66902083333333329</v>
      </c>
      <c r="AF23">
        <f>SQRT(5)</f>
        <v>2.2360679774997898</v>
      </c>
      <c r="AG23">
        <f>AE23/AF23</f>
        <v>0.29919521233937807</v>
      </c>
    </row>
    <row r="24" spans="1:33" x14ac:dyDescent="0.3">
      <c r="A24">
        <v>2</v>
      </c>
      <c r="B24" t="s">
        <v>19</v>
      </c>
      <c r="C24" t="s">
        <v>22</v>
      </c>
      <c r="D24">
        <v>7</v>
      </c>
      <c r="E24">
        <v>45</v>
      </c>
      <c r="F24">
        <v>500</v>
      </c>
      <c r="G24">
        <v>5.2</v>
      </c>
      <c r="H24">
        <v>60</v>
      </c>
      <c r="I24">
        <v>20</v>
      </c>
      <c r="J24">
        <v>1.2286666666666668</v>
      </c>
      <c r="K24">
        <v>1.2716666666666667</v>
      </c>
      <c r="L24">
        <v>1.2930000000000001</v>
      </c>
      <c r="M24">
        <v>1.3386666666666669</v>
      </c>
      <c r="N24">
        <v>1.3759999999999997</v>
      </c>
      <c r="O24">
        <v>1.405</v>
      </c>
      <c r="P24">
        <v>0.53799999999999992</v>
      </c>
      <c r="Q24">
        <v>0.55800000000000005</v>
      </c>
      <c r="R24">
        <v>0.83433333333333337</v>
      </c>
      <c r="S24">
        <v>0.76250000000000007</v>
      </c>
      <c r="T24" s="1">
        <f t="shared" si="0"/>
        <v>6.4333333333333353E-2</v>
      </c>
      <c r="U24" s="1">
        <f t="shared" si="1"/>
        <v>6.7000000000000171E-2</v>
      </c>
      <c r="V24" s="1">
        <f t="shared" si="2"/>
        <v>8.2999999999999519E-2</v>
      </c>
      <c r="W24" s="1">
        <f t="shared" si="3"/>
        <v>6.6333333333333133E-2</v>
      </c>
      <c r="X24" s="1">
        <f t="shared" si="4"/>
        <v>0.29633333333333345</v>
      </c>
      <c r="Y24" s="1">
        <f t="shared" si="5"/>
        <v>0.20450000000000002</v>
      </c>
      <c r="Z24">
        <f t="shared" si="6"/>
        <v>0.25041666666666673</v>
      </c>
      <c r="AA24">
        <f t="shared" si="7"/>
        <v>6.5666666666666762E-2</v>
      </c>
      <c r="AB24">
        <f t="shared" si="8"/>
        <v>2.188888888888892E-2</v>
      </c>
      <c r="AC24">
        <f t="shared" si="9"/>
        <v>0.2285277777777778</v>
      </c>
    </row>
    <row r="25" spans="1:33" x14ac:dyDescent="0.3">
      <c r="A25">
        <v>2</v>
      </c>
      <c r="B25" t="s">
        <v>19</v>
      </c>
      <c r="C25" t="s">
        <v>22</v>
      </c>
      <c r="D25">
        <v>7</v>
      </c>
      <c r="E25">
        <v>46</v>
      </c>
      <c r="F25">
        <v>500</v>
      </c>
      <c r="G25">
        <v>5</v>
      </c>
      <c r="H25">
        <v>60</v>
      </c>
      <c r="I25">
        <v>20</v>
      </c>
      <c r="J25">
        <v>1.3023333333333331</v>
      </c>
      <c r="K25">
        <v>1.3003333333333333</v>
      </c>
      <c r="L25">
        <v>1.3348333333333333</v>
      </c>
      <c r="M25">
        <v>1.353</v>
      </c>
      <c r="N25">
        <v>1.3861666666666668</v>
      </c>
      <c r="O25">
        <v>1.4091666666666667</v>
      </c>
      <c r="P25">
        <v>0.5611666666666667</v>
      </c>
      <c r="Q25">
        <v>0.5545000000000001</v>
      </c>
      <c r="R25">
        <v>1.3296666666666666</v>
      </c>
      <c r="S25">
        <v>1.3469999999999998</v>
      </c>
      <c r="T25" s="1">
        <f t="shared" si="0"/>
        <v>3.2500000000000195E-2</v>
      </c>
      <c r="U25" s="1">
        <f t="shared" si="1"/>
        <v>5.2666666666666639E-2</v>
      </c>
      <c r="V25" s="1">
        <f t="shared" si="2"/>
        <v>5.1333333333333453E-2</v>
      </c>
      <c r="W25" s="1">
        <f t="shared" si="3"/>
        <v>5.6166666666666698E-2</v>
      </c>
      <c r="X25" s="1">
        <f t="shared" si="4"/>
        <v>0.76849999999999985</v>
      </c>
      <c r="Y25" s="1">
        <f t="shared" si="5"/>
        <v>0.79249999999999965</v>
      </c>
      <c r="Z25">
        <f t="shared" si="6"/>
        <v>0.78049999999999975</v>
      </c>
      <c r="AA25">
        <f t="shared" si="7"/>
        <v>4.2583333333333417E-2</v>
      </c>
      <c r="AB25">
        <f t="shared" si="8"/>
        <v>1.4194444444444473E-2</v>
      </c>
      <c r="AC25">
        <f t="shared" si="9"/>
        <v>0.76630555555555524</v>
      </c>
    </row>
    <row r="26" spans="1:33" x14ac:dyDescent="0.3">
      <c r="A26">
        <v>2</v>
      </c>
      <c r="B26" t="s">
        <v>19</v>
      </c>
      <c r="C26" t="s">
        <v>22</v>
      </c>
      <c r="D26">
        <v>7</v>
      </c>
      <c r="E26">
        <v>50</v>
      </c>
      <c r="F26">
        <v>500</v>
      </c>
      <c r="G26">
        <v>5.6</v>
      </c>
      <c r="H26">
        <v>60</v>
      </c>
      <c r="I26">
        <v>20</v>
      </c>
      <c r="J26">
        <v>1.1323333333333334</v>
      </c>
      <c r="K26">
        <v>1.2506666666666666</v>
      </c>
      <c r="L26">
        <v>1.2098333333333333</v>
      </c>
      <c r="M26">
        <v>1.3371666666666666</v>
      </c>
      <c r="N26">
        <v>1.2645</v>
      </c>
      <c r="O26">
        <v>1.4020000000000001</v>
      </c>
      <c r="P26">
        <v>0.53233333333333333</v>
      </c>
      <c r="Q26">
        <v>0.53249999999999997</v>
      </c>
      <c r="R26">
        <v>0.93516666666666659</v>
      </c>
      <c r="S26">
        <v>1.4211666666666665</v>
      </c>
      <c r="T26" s="1">
        <f t="shared" si="0"/>
        <v>7.7499999999999902E-2</v>
      </c>
      <c r="U26" s="1">
        <f t="shared" si="1"/>
        <v>8.6500000000000021E-2</v>
      </c>
      <c r="V26" s="1">
        <f t="shared" si="2"/>
        <v>5.4666666666666641E-2</v>
      </c>
      <c r="W26" s="1">
        <f t="shared" si="3"/>
        <v>6.483333333333352E-2</v>
      </c>
      <c r="X26" s="2"/>
      <c r="Y26" s="2"/>
      <c r="Z26" t="e">
        <f t="shared" si="6"/>
        <v>#DIV/0!</v>
      </c>
      <c r="AA26">
        <f t="shared" si="7"/>
        <v>8.1999999999999962E-2</v>
      </c>
      <c r="AB26">
        <f t="shared" si="8"/>
        <v>2.7333333333333321E-2</v>
      </c>
    </row>
    <row r="27" spans="1:33" x14ac:dyDescent="0.3">
      <c r="A27">
        <v>2</v>
      </c>
      <c r="B27" t="s">
        <v>19</v>
      </c>
      <c r="C27" t="s">
        <v>22</v>
      </c>
      <c r="D27">
        <v>7</v>
      </c>
      <c r="E27">
        <v>51</v>
      </c>
      <c r="F27">
        <v>500</v>
      </c>
      <c r="G27">
        <v>5.9</v>
      </c>
      <c r="H27">
        <v>60</v>
      </c>
      <c r="I27">
        <v>20</v>
      </c>
      <c r="J27">
        <v>0.88649999999999995</v>
      </c>
      <c r="K27">
        <v>0.89833333333333343</v>
      </c>
      <c r="L27">
        <v>1.1131666666666666</v>
      </c>
      <c r="M27">
        <v>1.0145000000000002</v>
      </c>
      <c r="N27">
        <v>1.2110000000000001</v>
      </c>
      <c r="O27">
        <v>1.110166666666667</v>
      </c>
      <c r="P27">
        <v>0.43483333333333335</v>
      </c>
      <c r="Q27">
        <v>0.43233333333333329</v>
      </c>
      <c r="R27">
        <v>1.2301666666666669</v>
      </c>
      <c r="S27">
        <v>1.2446666666666668</v>
      </c>
      <c r="T27" s="1">
        <f t="shared" si="0"/>
        <v>0.22666666666666668</v>
      </c>
      <c r="U27" s="1">
        <f t="shared" si="1"/>
        <v>0.11616666666666675</v>
      </c>
      <c r="V27" s="1">
        <f t="shared" si="2"/>
        <v>9.7833333333333439E-2</v>
      </c>
      <c r="W27" s="1">
        <f t="shared" si="3"/>
        <v>9.5666666666666789E-2</v>
      </c>
      <c r="X27" s="1">
        <f t="shared" si="4"/>
        <v>0.79533333333333345</v>
      </c>
      <c r="Y27" s="1">
        <f t="shared" si="5"/>
        <v>0.81233333333333357</v>
      </c>
      <c r="Z27">
        <f t="shared" si="6"/>
        <v>0.80383333333333351</v>
      </c>
      <c r="AA27">
        <f t="shared" si="7"/>
        <v>0.17141666666666672</v>
      </c>
      <c r="AB27">
        <f t="shared" si="8"/>
        <v>5.7138888888888906E-2</v>
      </c>
      <c r="AC27">
        <f t="shared" si="9"/>
        <v>0.74669444444444455</v>
      </c>
    </row>
    <row r="28" spans="1:33" x14ac:dyDescent="0.3">
      <c r="A28">
        <v>3</v>
      </c>
      <c r="B28" t="s">
        <v>21</v>
      </c>
      <c r="C28" t="s">
        <v>20</v>
      </c>
      <c r="D28">
        <v>1</v>
      </c>
      <c r="E28">
        <v>52</v>
      </c>
      <c r="F28">
        <v>500</v>
      </c>
      <c r="G28">
        <v>5</v>
      </c>
      <c r="H28">
        <v>60</v>
      </c>
      <c r="I28">
        <v>20</v>
      </c>
      <c r="J28">
        <v>0.92866666666666664</v>
      </c>
      <c r="K28">
        <v>0.90316666666666656</v>
      </c>
      <c r="L28">
        <v>1.0526666666666666</v>
      </c>
      <c r="M28">
        <v>0.97416666666666663</v>
      </c>
      <c r="N28">
        <v>1.1108333333333333</v>
      </c>
      <c r="O28">
        <v>1.0366666666666666</v>
      </c>
      <c r="P28">
        <v>0.44766666666666666</v>
      </c>
      <c r="Q28">
        <v>0.42649999999999993</v>
      </c>
      <c r="R28">
        <v>0.76650000000000007</v>
      </c>
      <c r="S28">
        <v>1.0993333333333333</v>
      </c>
      <c r="T28" s="1">
        <f t="shared" si="0"/>
        <v>0.124</v>
      </c>
      <c r="U28" s="1">
        <f t="shared" si="1"/>
        <v>7.1000000000000063E-2</v>
      </c>
      <c r="V28" s="1">
        <f t="shared" si="2"/>
        <v>5.81666666666667E-2</v>
      </c>
      <c r="W28" s="1">
        <f t="shared" si="3"/>
        <v>6.25E-2</v>
      </c>
      <c r="X28" s="2"/>
      <c r="Y28" s="2"/>
      <c r="Z28" t="e">
        <f t="shared" si="6"/>
        <v>#DIV/0!</v>
      </c>
      <c r="AA28">
        <f t="shared" si="7"/>
        <v>9.7500000000000031E-2</v>
      </c>
      <c r="AB28">
        <f t="shared" si="8"/>
        <v>3.2500000000000008E-2</v>
      </c>
      <c r="AD28">
        <f>AVERAGE(AC28:AC30)</f>
        <v>0.70280555555555568</v>
      </c>
      <c r="AE28">
        <f>_xlfn.STDEV.S(AC28:AC30)</f>
        <v>4.0737207338358207E-2</v>
      </c>
      <c r="AF28">
        <f>SQRT(3)</f>
        <v>1.7320508075688772</v>
      </c>
      <c r="AG28">
        <f>AE28/AF28</f>
        <v>2.351963762283471E-2</v>
      </c>
    </row>
    <row r="29" spans="1:33" x14ac:dyDescent="0.3">
      <c r="A29">
        <v>3</v>
      </c>
      <c r="B29" t="s">
        <v>21</v>
      </c>
      <c r="C29" t="s">
        <v>20</v>
      </c>
      <c r="D29">
        <v>1</v>
      </c>
      <c r="E29">
        <v>54</v>
      </c>
      <c r="F29">
        <v>500</v>
      </c>
      <c r="G29">
        <v>5.5</v>
      </c>
      <c r="H29">
        <v>60</v>
      </c>
      <c r="I29">
        <v>20</v>
      </c>
      <c r="J29">
        <v>0.89233333333333331</v>
      </c>
      <c r="K29">
        <v>0.90583333333333327</v>
      </c>
      <c r="L29">
        <v>0.96316666666666662</v>
      </c>
      <c r="M29">
        <v>0.97350000000000003</v>
      </c>
      <c r="N29">
        <v>1.0189999999999999</v>
      </c>
      <c r="O29">
        <v>1.0246666666666666</v>
      </c>
      <c r="P29">
        <v>0.41266666666666657</v>
      </c>
      <c r="Q29">
        <v>0.40483333333333338</v>
      </c>
      <c r="R29">
        <v>1.1073333333333335</v>
      </c>
      <c r="S29">
        <v>1.1043333333333334</v>
      </c>
      <c r="T29" s="1">
        <f t="shared" si="0"/>
        <v>7.0833333333333304E-2</v>
      </c>
      <c r="U29" s="1">
        <f t="shared" si="1"/>
        <v>6.7666666666666764E-2</v>
      </c>
      <c r="V29" s="1">
        <f t="shared" si="2"/>
        <v>5.583333333333329E-2</v>
      </c>
      <c r="W29" s="1">
        <f t="shared" si="3"/>
        <v>5.1166666666666583E-2</v>
      </c>
      <c r="X29" s="1">
        <f t="shared" si="4"/>
        <v>0.69466666666666699</v>
      </c>
      <c r="Y29" s="1">
        <f t="shared" si="5"/>
        <v>0.69950000000000001</v>
      </c>
      <c r="Z29">
        <f t="shared" si="6"/>
        <v>0.6970833333333335</v>
      </c>
      <c r="AA29">
        <f t="shared" si="7"/>
        <v>6.9250000000000034E-2</v>
      </c>
      <c r="AB29">
        <f t="shared" si="8"/>
        <v>2.3083333333333345E-2</v>
      </c>
      <c r="AC29">
        <f t="shared" si="9"/>
        <v>0.67400000000000015</v>
      </c>
    </row>
    <row r="30" spans="1:33" x14ac:dyDescent="0.3">
      <c r="A30">
        <v>3</v>
      </c>
      <c r="B30" t="s">
        <v>21</v>
      </c>
      <c r="C30" t="s">
        <v>20</v>
      </c>
      <c r="D30">
        <v>1</v>
      </c>
      <c r="E30">
        <v>56</v>
      </c>
      <c r="F30">
        <v>500</v>
      </c>
      <c r="G30">
        <v>5.7</v>
      </c>
      <c r="H30">
        <v>60</v>
      </c>
      <c r="I30">
        <v>20</v>
      </c>
      <c r="J30">
        <v>1.1556666666666666</v>
      </c>
      <c r="K30">
        <v>1.1888333333333334</v>
      </c>
      <c r="L30">
        <v>1.2504999999999999</v>
      </c>
      <c r="M30">
        <v>1.2418333333333333</v>
      </c>
      <c r="N30">
        <v>1.2689999999999999</v>
      </c>
      <c r="O30">
        <v>1.2891666666666666</v>
      </c>
      <c r="P30">
        <v>0.52166666666666661</v>
      </c>
      <c r="Q30">
        <v>0.50683333333333336</v>
      </c>
      <c r="R30">
        <v>1.2536666666666665</v>
      </c>
      <c r="S30">
        <v>1.2873333333333334</v>
      </c>
      <c r="T30" s="1">
        <f t="shared" si="0"/>
        <v>9.4833333333333325E-2</v>
      </c>
      <c r="U30" s="1">
        <f t="shared" si="1"/>
        <v>5.2999999999999936E-2</v>
      </c>
      <c r="V30" s="1">
        <f t="shared" si="2"/>
        <v>1.8499999999999961E-2</v>
      </c>
      <c r="W30" s="1">
        <f t="shared" si="3"/>
        <v>4.7333333333333227E-2</v>
      </c>
      <c r="X30" s="1">
        <f t="shared" si="4"/>
        <v>0.73199999999999987</v>
      </c>
      <c r="Y30" s="1">
        <f t="shared" si="5"/>
        <v>0.78050000000000008</v>
      </c>
      <c r="Z30">
        <f t="shared" si="6"/>
        <v>0.75624999999999998</v>
      </c>
      <c r="AA30">
        <f t="shared" si="7"/>
        <v>7.3916666666666631E-2</v>
      </c>
      <c r="AB30">
        <f t="shared" si="8"/>
        <v>2.4638888888888877E-2</v>
      </c>
      <c r="AC30">
        <f t="shared" si="9"/>
        <v>0.7316111111111111</v>
      </c>
    </row>
    <row r="31" spans="1:33" x14ac:dyDescent="0.3">
      <c r="A31">
        <v>3</v>
      </c>
      <c r="B31" t="s">
        <v>19</v>
      </c>
      <c r="C31" t="s">
        <v>20</v>
      </c>
      <c r="D31">
        <v>1</v>
      </c>
      <c r="E31">
        <v>57</v>
      </c>
      <c r="F31">
        <v>500</v>
      </c>
      <c r="G31">
        <v>5.3</v>
      </c>
      <c r="H31">
        <v>60</v>
      </c>
      <c r="I31">
        <v>20</v>
      </c>
      <c r="J31">
        <v>1.2121666666666666</v>
      </c>
      <c r="K31">
        <v>1.2228333333333334</v>
      </c>
      <c r="L31">
        <v>1.4136666666666666</v>
      </c>
      <c r="M31">
        <v>1.4488333333333336</v>
      </c>
      <c r="N31">
        <v>1.5548333333333331</v>
      </c>
      <c r="O31">
        <v>1.5885</v>
      </c>
      <c r="P31">
        <v>0.53016666666666679</v>
      </c>
      <c r="Q31">
        <v>0.51400000000000012</v>
      </c>
      <c r="R31">
        <v>1.2599999999999998</v>
      </c>
      <c r="S31">
        <v>1.2233333333333334</v>
      </c>
      <c r="T31" s="1">
        <f t="shared" si="0"/>
        <v>0.20150000000000001</v>
      </c>
      <c r="U31" s="1">
        <f t="shared" si="1"/>
        <v>0.2260000000000002</v>
      </c>
      <c r="V31" s="1">
        <f t="shared" si="2"/>
        <v>0.14116666666666644</v>
      </c>
      <c r="W31" s="1">
        <f t="shared" si="3"/>
        <v>0.13966666666666638</v>
      </c>
      <c r="X31" s="1">
        <f t="shared" si="4"/>
        <v>0.729833333333333</v>
      </c>
      <c r="Y31" s="1">
        <f t="shared" si="5"/>
        <v>0.70933333333333326</v>
      </c>
      <c r="Z31">
        <f t="shared" si="6"/>
        <v>0.71958333333333313</v>
      </c>
      <c r="AA31">
        <f t="shared" si="7"/>
        <v>0.21375000000000011</v>
      </c>
      <c r="AB31">
        <f t="shared" si="8"/>
        <v>7.1250000000000036E-2</v>
      </c>
      <c r="AC31">
        <f t="shared" si="9"/>
        <v>0.6483333333333331</v>
      </c>
      <c r="AD31">
        <f>AVERAGE(AC31:AC32)</f>
        <v>0.71706944444444431</v>
      </c>
      <c r="AE31">
        <f>_xlfn.STDEV.S(AC31:AC32)</f>
        <v>9.7207540558117561E-2</v>
      </c>
      <c r="AF31">
        <f>SQRT(2)</f>
        <v>1.4142135623730951</v>
      </c>
      <c r="AG31">
        <f>AE31/AF31</f>
        <v>6.8736111111111275E-2</v>
      </c>
    </row>
    <row r="32" spans="1:33" x14ac:dyDescent="0.3">
      <c r="A32">
        <v>3</v>
      </c>
      <c r="B32" t="s">
        <v>19</v>
      </c>
      <c r="C32" t="s">
        <v>20</v>
      </c>
      <c r="D32">
        <v>1</v>
      </c>
      <c r="E32">
        <v>61</v>
      </c>
      <c r="F32">
        <v>500</v>
      </c>
      <c r="G32">
        <v>5.5</v>
      </c>
      <c r="H32">
        <v>60</v>
      </c>
      <c r="I32">
        <v>20</v>
      </c>
      <c r="J32">
        <v>1.1336666666666666</v>
      </c>
      <c r="K32">
        <v>1.1683333333333332</v>
      </c>
      <c r="L32">
        <v>1.3105</v>
      </c>
      <c r="M32">
        <v>1.3561666666666667</v>
      </c>
      <c r="N32">
        <v>1.4219999999999999</v>
      </c>
      <c r="O32">
        <v>1.4686666666666668</v>
      </c>
      <c r="P32">
        <v>0.51066666666666671</v>
      </c>
      <c r="Q32">
        <v>0.50800000000000001</v>
      </c>
      <c r="R32">
        <v>1.3620000000000001</v>
      </c>
      <c r="S32">
        <v>1.3498333333333334</v>
      </c>
      <c r="T32" s="1">
        <f t="shared" si="0"/>
        <v>0.1768333333333334</v>
      </c>
      <c r="U32" s="1">
        <f t="shared" si="1"/>
        <v>0.18783333333333352</v>
      </c>
      <c r="V32" s="1">
        <f t="shared" si="2"/>
        <v>0.11149999999999993</v>
      </c>
      <c r="W32" s="1">
        <f t="shared" si="3"/>
        <v>0.11250000000000004</v>
      </c>
      <c r="X32" s="1">
        <f t="shared" si="4"/>
        <v>0.85133333333333339</v>
      </c>
      <c r="Y32" s="1">
        <f t="shared" si="5"/>
        <v>0.84183333333333343</v>
      </c>
      <c r="Z32">
        <f t="shared" si="6"/>
        <v>0.84658333333333347</v>
      </c>
      <c r="AA32">
        <f t="shared" si="7"/>
        <v>0.18233333333333346</v>
      </c>
      <c r="AB32">
        <f t="shared" si="8"/>
        <v>6.0777777777777819E-2</v>
      </c>
      <c r="AC32">
        <f t="shared" si="9"/>
        <v>0.78580555555555565</v>
      </c>
    </row>
    <row r="33" spans="1:33" x14ac:dyDescent="0.3">
      <c r="A33">
        <v>3</v>
      </c>
      <c r="B33" t="s">
        <v>21</v>
      </c>
      <c r="C33" t="s">
        <v>22</v>
      </c>
      <c r="D33">
        <v>14</v>
      </c>
      <c r="E33">
        <v>63</v>
      </c>
      <c r="F33">
        <v>500</v>
      </c>
      <c r="G33">
        <v>5.5</v>
      </c>
      <c r="H33">
        <v>60</v>
      </c>
      <c r="I33">
        <v>20</v>
      </c>
      <c r="J33">
        <v>1.3101666666666667</v>
      </c>
      <c r="K33">
        <v>1.3588333333333333</v>
      </c>
      <c r="L33">
        <v>1.4918333333333333</v>
      </c>
      <c r="M33">
        <v>1.5438333333333334</v>
      </c>
      <c r="N33">
        <v>1.594166666666667</v>
      </c>
      <c r="O33">
        <v>1.6479999999999997</v>
      </c>
      <c r="P33">
        <v>0.58966666666666667</v>
      </c>
      <c r="Q33">
        <v>0.58383333333333332</v>
      </c>
      <c r="R33">
        <v>1.3508333333333333</v>
      </c>
      <c r="S33">
        <v>1.3031666666666668</v>
      </c>
      <c r="T33" s="1">
        <f t="shared" si="0"/>
        <v>0.18166666666666664</v>
      </c>
      <c r="U33" s="1">
        <f t="shared" si="1"/>
        <v>0.18500000000000005</v>
      </c>
      <c r="V33" s="1">
        <f t="shared" si="2"/>
        <v>0.10233333333333361</v>
      </c>
      <c r="W33" s="1">
        <f t="shared" si="3"/>
        <v>0.1041666666666663</v>
      </c>
      <c r="X33" s="1">
        <f t="shared" si="4"/>
        <v>0.76116666666666666</v>
      </c>
      <c r="Y33" s="1">
        <f t="shared" si="5"/>
        <v>0.71933333333333349</v>
      </c>
      <c r="Z33">
        <f t="shared" si="6"/>
        <v>0.74025000000000007</v>
      </c>
      <c r="AA33">
        <f t="shared" si="7"/>
        <v>0.18333333333333335</v>
      </c>
      <c r="AB33">
        <f t="shared" si="8"/>
        <v>6.1111111111111116E-2</v>
      </c>
      <c r="AC33">
        <f t="shared" si="9"/>
        <v>0.67913888888888896</v>
      </c>
      <c r="AD33">
        <f>AVERAGE(AC33:AC37)</f>
        <v>0.53197222222222229</v>
      </c>
      <c r="AE33">
        <f>_xlfn.STDEV.S(AC33:AC37)</f>
        <v>0.20812509592924064</v>
      </c>
      <c r="AF33">
        <f>SQRT(5)</f>
        <v>2.2360679774997898</v>
      </c>
      <c r="AG33">
        <f>AE33/AF33</f>
        <v>9.3076372464289361E-2</v>
      </c>
    </row>
    <row r="34" spans="1:33" x14ac:dyDescent="0.3">
      <c r="A34">
        <v>3</v>
      </c>
      <c r="B34" t="s">
        <v>21</v>
      </c>
      <c r="C34" t="s">
        <v>22</v>
      </c>
      <c r="D34">
        <v>14</v>
      </c>
      <c r="E34">
        <v>64</v>
      </c>
      <c r="F34">
        <v>500</v>
      </c>
      <c r="G34">
        <v>5.3</v>
      </c>
      <c r="H34">
        <v>60</v>
      </c>
      <c r="I34">
        <v>20</v>
      </c>
      <c r="J34">
        <v>2.0618333333333334</v>
      </c>
      <c r="K34">
        <v>2.1833333333333331</v>
      </c>
      <c r="L34">
        <v>2.1278333333333332</v>
      </c>
      <c r="M34">
        <v>2.2323333333333331</v>
      </c>
      <c r="N34">
        <v>2.1581666666666663</v>
      </c>
      <c r="O34">
        <v>2.2313333333333332</v>
      </c>
      <c r="P34">
        <v>0.8696666666666667</v>
      </c>
      <c r="Q34">
        <v>0.86199999999999999</v>
      </c>
      <c r="R34">
        <v>1.4418333333333333</v>
      </c>
      <c r="S34">
        <v>1.9720000000000002</v>
      </c>
      <c r="T34" s="1">
        <f t="shared" si="0"/>
        <v>6.5999999999999837E-2</v>
      </c>
      <c r="U34" s="1">
        <f t="shared" si="1"/>
        <v>4.8999999999999932E-2</v>
      </c>
      <c r="V34" s="1">
        <f t="shared" si="2"/>
        <v>3.0333333333333101E-2</v>
      </c>
      <c r="W34" s="1">
        <f t="shared" si="3"/>
        <v>-9.9999999999988987E-4</v>
      </c>
      <c r="X34" s="2"/>
      <c r="Y34" s="2"/>
      <c r="Z34" t="e">
        <f t="shared" si="6"/>
        <v>#DIV/0!</v>
      </c>
      <c r="AA34">
        <f t="shared" si="7"/>
        <v>5.7499999999999885E-2</v>
      </c>
      <c r="AB34">
        <f t="shared" si="8"/>
        <v>1.9166666666666627E-2</v>
      </c>
    </row>
    <row r="35" spans="1:33" x14ac:dyDescent="0.3">
      <c r="A35">
        <v>3</v>
      </c>
      <c r="B35" t="s">
        <v>21</v>
      </c>
      <c r="C35" t="s">
        <v>22</v>
      </c>
      <c r="D35">
        <v>14</v>
      </c>
      <c r="E35">
        <v>65</v>
      </c>
      <c r="F35">
        <v>500</v>
      </c>
      <c r="G35">
        <v>5.0999999999999996</v>
      </c>
      <c r="H35">
        <v>60</v>
      </c>
      <c r="I35">
        <v>20</v>
      </c>
      <c r="J35">
        <v>1.3558333333333337</v>
      </c>
      <c r="K35">
        <v>1.3641666666666665</v>
      </c>
      <c r="L35">
        <v>1.3408333333333333</v>
      </c>
      <c r="M35">
        <v>1.3644999999999998</v>
      </c>
      <c r="N35">
        <v>1.3556666666666668</v>
      </c>
      <c r="O35">
        <v>1.3465</v>
      </c>
      <c r="P35">
        <v>0.57999999999999996</v>
      </c>
      <c r="Q35">
        <v>0.5585</v>
      </c>
      <c r="R35">
        <v>0.8889999999999999</v>
      </c>
      <c r="S35">
        <v>1.1673333333333333</v>
      </c>
      <c r="T35" s="1">
        <f t="shared" si="0"/>
        <v>-1.5000000000000346E-2</v>
      </c>
      <c r="U35" s="1">
        <f t="shared" si="1"/>
        <v>3.3333333333329662E-4</v>
      </c>
      <c r="V35" s="1">
        <f t="shared" si="2"/>
        <v>1.4833333333333476E-2</v>
      </c>
      <c r="W35" s="1">
        <f t="shared" si="3"/>
        <v>-1.7999999999999794E-2</v>
      </c>
      <c r="X35" s="2"/>
      <c r="Y35" s="2"/>
      <c r="Z35" t="e">
        <f t="shared" si="6"/>
        <v>#DIV/0!</v>
      </c>
      <c r="AA35">
        <f t="shared" si="7"/>
        <v>-7.3333333333335249E-3</v>
      </c>
      <c r="AB35">
        <f t="shared" si="8"/>
        <v>-2.4444444444445082E-3</v>
      </c>
    </row>
    <row r="36" spans="1:33" x14ac:dyDescent="0.3">
      <c r="A36">
        <v>3</v>
      </c>
      <c r="B36" t="s">
        <v>21</v>
      </c>
      <c r="C36" t="s">
        <v>22</v>
      </c>
      <c r="D36">
        <v>14</v>
      </c>
      <c r="E36">
        <v>67</v>
      </c>
      <c r="F36">
        <v>500</v>
      </c>
      <c r="G36">
        <v>5.0999999999999996</v>
      </c>
      <c r="H36">
        <v>60</v>
      </c>
      <c r="I36">
        <v>20</v>
      </c>
      <c r="J36">
        <v>1.1656666666666666</v>
      </c>
      <c r="K36">
        <v>1.214</v>
      </c>
      <c r="L36">
        <v>1.4781666666666666</v>
      </c>
      <c r="M36">
        <v>1.4215</v>
      </c>
      <c r="N36">
        <v>1.7329999999999999</v>
      </c>
      <c r="O36">
        <v>1.4848333333333334</v>
      </c>
      <c r="P36">
        <v>0.52183333333333326</v>
      </c>
      <c r="Q36">
        <v>0.50983333333333325</v>
      </c>
      <c r="R36">
        <v>1.1384999999999998</v>
      </c>
      <c r="S36">
        <v>0.91400000000000003</v>
      </c>
      <c r="T36" s="1">
        <f t="shared" si="0"/>
        <v>0.3125</v>
      </c>
      <c r="U36" s="1">
        <f t="shared" si="1"/>
        <v>0.20750000000000002</v>
      </c>
      <c r="V36" s="1">
        <f t="shared" si="2"/>
        <v>0.25483333333333325</v>
      </c>
      <c r="W36" s="1">
        <f t="shared" si="3"/>
        <v>6.3333333333333464E-2</v>
      </c>
      <c r="X36" s="2"/>
      <c r="Y36" s="2"/>
      <c r="Z36" t="e">
        <f t="shared" si="6"/>
        <v>#DIV/0!</v>
      </c>
      <c r="AA36">
        <f t="shared" si="7"/>
        <v>0.26</v>
      </c>
      <c r="AB36">
        <f t="shared" si="8"/>
        <v>8.666666666666667E-2</v>
      </c>
    </row>
    <row r="37" spans="1:33" x14ac:dyDescent="0.3">
      <c r="A37">
        <v>3</v>
      </c>
      <c r="B37" t="s">
        <v>21</v>
      </c>
      <c r="C37" t="s">
        <v>22</v>
      </c>
      <c r="D37">
        <v>14</v>
      </c>
      <c r="E37">
        <v>68</v>
      </c>
      <c r="F37">
        <v>500</v>
      </c>
      <c r="G37">
        <v>5.5</v>
      </c>
      <c r="H37">
        <v>60</v>
      </c>
      <c r="I37">
        <v>20</v>
      </c>
      <c r="J37">
        <v>1.264</v>
      </c>
      <c r="K37">
        <v>1.3283333333333334</v>
      </c>
      <c r="L37">
        <v>1.3391666666666666</v>
      </c>
      <c r="M37">
        <v>1.3408333333333333</v>
      </c>
      <c r="N37">
        <v>1.3768333333333331</v>
      </c>
      <c r="O37">
        <v>1.3788333333333334</v>
      </c>
      <c r="P37">
        <v>0.56799999999999995</v>
      </c>
      <c r="Q37">
        <v>0.56083333333333329</v>
      </c>
      <c r="R37">
        <v>1.0011666666666665</v>
      </c>
      <c r="S37">
        <v>0.92650000000000021</v>
      </c>
      <c r="T37" s="1">
        <f t="shared" si="0"/>
        <v>7.5166666666666604E-2</v>
      </c>
      <c r="U37" s="1">
        <f t="shared" si="1"/>
        <v>1.2499999999999956E-2</v>
      </c>
      <c r="V37" s="1">
        <f t="shared" si="2"/>
        <v>3.7666666666666515E-2</v>
      </c>
      <c r="W37" s="1">
        <f t="shared" si="3"/>
        <v>3.8000000000000034E-2</v>
      </c>
      <c r="X37" s="1">
        <f t="shared" si="4"/>
        <v>0.43316666666666659</v>
      </c>
      <c r="Y37" s="1">
        <f t="shared" si="5"/>
        <v>0.36566666666666692</v>
      </c>
      <c r="Z37">
        <f t="shared" si="6"/>
        <v>0.39941666666666675</v>
      </c>
      <c r="AA37">
        <f t="shared" si="7"/>
        <v>4.383333333333328E-2</v>
      </c>
      <c r="AB37">
        <f t="shared" si="8"/>
        <v>1.4611111111111094E-2</v>
      </c>
      <c r="AC37">
        <f t="shared" si="9"/>
        <v>0.38480555555555568</v>
      </c>
    </row>
    <row r="38" spans="1:33" x14ac:dyDescent="0.3">
      <c r="A38">
        <v>3</v>
      </c>
      <c r="B38" t="s">
        <v>19</v>
      </c>
      <c r="C38" t="s">
        <v>22</v>
      </c>
      <c r="D38">
        <v>14</v>
      </c>
      <c r="E38">
        <v>69</v>
      </c>
      <c r="F38">
        <v>500</v>
      </c>
      <c r="G38">
        <v>5.8</v>
      </c>
      <c r="H38">
        <v>60</v>
      </c>
      <c r="I38">
        <v>20</v>
      </c>
      <c r="J38">
        <v>1.0701666666666669</v>
      </c>
      <c r="K38">
        <v>1.0778333333333334</v>
      </c>
      <c r="L38">
        <v>1.1641666666666666</v>
      </c>
      <c r="M38">
        <v>1.1335</v>
      </c>
      <c r="N38">
        <v>1.2216666666666667</v>
      </c>
      <c r="O38">
        <v>1.1253333333333333</v>
      </c>
      <c r="P38">
        <v>0.53116666666666668</v>
      </c>
      <c r="Q38">
        <v>0.50516666666666665</v>
      </c>
      <c r="R38">
        <v>1.2163333333333333</v>
      </c>
      <c r="S38">
        <v>1.1486666666666665</v>
      </c>
      <c r="T38" s="1">
        <f t="shared" si="0"/>
        <v>9.3999999999999639E-2</v>
      </c>
      <c r="U38" s="1">
        <f t="shared" si="1"/>
        <v>5.5666666666666531E-2</v>
      </c>
      <c r="V38" s="1">
        <f t="shared" si="2"/>
        <v>5.7500000000000107E-2</v>
      </c>
      <c r="W38" s="1">
        <f t="shared" si="3"/>
        <v>-8.1666666666666554E-3</v>
      </c>
      <c r="X38" s="1">
        <f t="shared" si="4"/>
        <v>0.68516666666666659</v>
      </c>
      <c r="Y38" s="1">
        <f t="shared" si="5"/>
        <v>0.64349999999999985</v>
      </c>
      <c r="Z38">
        <f t="shared" si="6"/>
        <v>0.66433333333333322</v>
      </c>
      <c r="AA38">
        <f t="shared" si="7"/>
        <v>7.4833333333333085E-2</v>
      </c>
      <c r="AB38">
        <f t="shared" si="8"/>
        <v>2.4944444444444363E-2</v>
      </c>
      <c r="AC38">
        <f t="shared" si="9"/>
        <v>0.6393888888888889</v>
      </c>
      <c r="AD38">
        <f>AVERAGE(AC38:AC42)</f>
        <v>0.63308333333333344</v>
      </c>
      <c r="AE38">
        <f>_xlfn.STDEV.S(AC38:AC42)</f>
        <v>8.9174021849635389E-3</v>
      </c>
      <c r="AF38">
        <f>SQRT(5)</f>
        <v>2.2360679774997898</v>
      </c>
      <c r="AG38">
        <f>AE38/AF38</f>
        <v>3.9879834936567254E-3</v>
      </c>
    </row>
    <row r="39" spans="1:33" x14ac:dyDescent="0.3">
      <c r="A39">
        <v>3</v>
      </c>
      <c r="B39" t="s">
        <v>19</v>
      </c>
      <c r="C39" t="s">
        <v>22</v>
      </c>
      <c r="D39">
        <v>14</v>
      </c>
      <c r="E39">
        <v>70</v>
      </c>
      <c r="F39">
        <v>500</v>
      </c>
      <c r="G39">
        <v>5.6</v>
      </c>
      <c r="H39">
        <v>60</v>
      </c>
      <c r="I39">
        <v>20</v>
      </c>
      <c r="J39">
        <v>1.0638333333333334</v>
      </c>
      <c r="K39">
        <v>1.1023333333333334</v>
      </c>
      <c r="L39">
        <v>1.1423333333333334</v>
      </c>
      <c r="M39">
        <v>1.1713333333333331</v>
      </c>
      <c r="N39">
        <v>1.2355</v>
      </c>
      <c r="O39">
        <v>1.258</v>
      </c>
      <c r="P39">
        <v>0.47483333333333338</v>
      </c>
      <c r="Q39">
        <v>0.5043333333333333</v>
      </c>
      <c r="R39">
        <v>1.0743333333333334</v>
      </c>
      <c r="S39">
        <v>0.73466666666666658</v>
      </c>
      <c r="T39" s="1">
        <f t="shared" si="0"/>
        <v>7.8500000000000014E-2</v>
      </c>
      <c r="U39" s="1">
        <f t="shared" si="1"/>
        <v>6.8999999999999728E-2</v>
      </c>
      <c r="V39" s="1">
        <f t="shared" si="2"/>
        <v>9.316666666666662E-2</v>
      </c>
      <c r="W39" s="1">
        <f t="shared" si="3"/>
        <v>8.6666666666666892E-2</v>
      </c>
      <c r="X39" s="2"/>
      <c r="Y39" s="2"/>
      <c r="Z39" t="e">
        <f t="shared" si="6"/>
        <v>#DIV/0!</v>
      </c>
      <c r="AA39">
        <f t="shared" si="7"/>
        <v>7.3749999999999871E-2</v>
      </c>
      <c r="AB39">
        <f t="shared" si="8"/>
        <v>2.458333333333329E-2</v>
      </c>
    </row>
    <row r="40" spans="1:33" x14ac:dyDescent="0.3">
      <c r="A40">
        <v>3</v>
      </c>
      <c r="B40" t="s">
        <v>19</v>
      </c>
      <c r="C40" t="s">
        <v>22</v>
      </c>
      <c r="D40">
        <v>14</v>
      </c>
      <c r="E40">
        <v>72</v>
      </c>
      <c r="F40">
        <v>500</v>
      </c>
      <c r="G40">
        <v>5.5</v>
      </c>
      <c r="H40">
        <v>60</v>
      </c>
      <c r="I40">
        <v>20</v>
      </c>
      <c r="J40">
        <v>1.1950000000000001</v>
      </c>
      <c r="K40">
        <v>1.2340000000000002</v>
      </c>
      <c r="L40">
        <v>1.2888333333333333</v>
      </c>
      <c r="M40">
        <v>1.3313333333333333</v>
      </c>
      <c r="N40">
        <v>1.3884999999999998</v>
      </c>
      <c r="O40">
        <v>1.3141666666666667</v>
      </c>
      <c r="P40">
        <v>0.5555000000000001</v>
      </c>
      <c r="Q40">
        <v>0.55066666666666675</v>
      </c>
      <c r="R40">
        <v>1.381</v>
      </c>
      <c r="S40">
        <v>0.95299999999999996</v>
      </c>
      <c r="T40" s="1">
        <f t="shared" si="0"/>
        <v>9.3833333333333213E-2</v>
      </c>
      <c r="U40" s="1">
        <f t="shared" si="1"/>
        <v>9.733333333333305E-2</v>
      </c>
      <c r="V40" s="1">
        <f t="shared" si="2"/>
        <v>9.966666666666657E-2</v>
      </c>
      <c r="W40" s="1">
        <f t="shared" si="3"/>
        <v>-1.7166666666666552E-2</v>
      </c>
      <c r="X40" s="2"/>
      <c r="Y40" s="2"/>
      <c r="Z40" t="e">
        <f t="shared" si="6"/>
        <v>#DIV/0!</v>
      </c>
      <c r="AA40">
        <f t="shared" si="7"/>
        <v>9.5583333333333131E-2</v>
      </c>
      <c r="AB40">
        <f t="shared" si="8"/>
        <v>3.1861111111111041E-2</v>
      </c>
    </row>
    <row r="41" spans="1:33" x14ac:dyDescent="0.3">
      <c r="A41">
        <v>3</v>
      </c>
      <c r="B41" t="s">
        <v>19</v>
      </c>
      <c r="C41" t="s">
        <v>22</v>
      </c>
      <c r="D41">
        <v>14</v>
      </c>
      <c r="E41">
        <v>77</v>
      </c>
      <c r="F41">
        <v>500</v>
      </c>
      <c r="G41">
        <v>5</v>
      </c>
      <c r="H41">
        <v>60</v>
      </c>
      <c r="I41">
        <v>20</v>
      </c>
      <c r="J41">
        <v>1.0839999999999999</v>
      </c>
      <c r="K41">
        <v>1.1224999999999998</v>
      </c>
      <c r="L41">
        <v>1.1050000000000002</v>
      </c>
      <c r="M41">
        <v>1.1471666666666669</v>
      </c>
      <c r="N41">
        <v>1.1464999999999999</v>
      </c>
      <c r="O41">
        <v>1.1379999999999999</v>
      </c>
      <c r="P41">
        <v>0.50366666666666671</v>
      </c>
      <c r="Q41">
        <v>0.51900000000000002</v>
      </c>
      <c r="R41">
        <v>0.82483333333333331</v>
      </c>
      <c r="S41">
        <v>1.1491666666666667</v>
      </c>
      <c r="T41" s="1">
        <f t="shared" si="0"/>
        <v>2.1000000000000352E-2</v>
      </c>
      <c r="U41" s="1">
        <f t="shared" si="1"/>
        <v>2.4666666666667059E-2</v>
      </c>
      <c r="V41" s="1">
        <f t="shared" si="2"/>
        <v>4.1499999999999648E-2</v>
      </c>
      <c r="W41" s="1">
        <f t="shared" si="3"/>
        <v>-9.1666666666669894E-3</v>
      </c>
      <c r="X41" s="2"/>
      <c r="Y41" s="2"/>
      <c r="Z41" t="e">
        <f t="shared" si="6"/>
        <v>#DIV/0!</v>
      </c>
      <c r="AA41">
        <f t="shared" si="7"/>
        <v>2.2833333333333705E-2</v>
      </c>
      <c r="AB41">
        <f t="shared" si="8"/>
        <v>7.6111111111112351E-3</v>
      </c>
    </row>
    <row r="42" spans="1:33" x14ac:dyDescent="0.3">
      <c r="A42">
        <v>3</v>
      </c>
      <c r="B42" t="s">
        <v>19</v>
      </c>
      <c r="C42" t="s">
        <v>22</v>
      </c>
      <c r="D42">
        <v>14</v>
      </c>
      <c r="E42">
        <v>80</v>
      </c>
      <c r="F42">
        <v>500</v>
      </c>
      <c r="G42">
        <v>5.2</v>
      </c>
      <c r="H42">
        <v>60</v>
      </c>
      <c r="I42">
        <v>20</v>
      </c>
      <c r="J42">
        <v>0.98433333333333328</v>
      </c>
      <c r="K42">
        <v>0.97533333333333339</v>
      </c>
      <c r="L42">
        <v>1.1791666666666667</v>
      </c>
      <c r="M42">
        <v>1.1473333333333333</v>
      </c>
      <c r="N42">
        <v>1.2936666666666667</v>
      </c>
      <c r="O42">
        <v>1.1064999999999998</v>
      </c>
      <c r="P42">
        <v>0.43616666666666665</v>
      </c>
      <c r="Q42">
        <v>0.4486666666666666</v>
      </c>
      <c r="R42">
        <v>1.1260000000000001</v>
      </c>
      <c r="S42">
        <v>1.1346666666666667</v>
      </c>
      <c r="T42" s="1">
        <f t="shared" si="0"/>
        <v>0.19483333333333341</v>
      </c>
      <c r="U42" s="1">
        <f t="shared" si="1"/>
        <v>0.17199999999999993</v>
      </c>
      <c r="V42" s="1">
        <f t="shared" si="2"/>
        <v>0.11450000000000005</v>
      </c>
      <c r="W42" s="1">
        <f t="shared" si="3"/>
        <v>-4.0833333333333499E-2</v>
      </c>
      <c r="X42" s="1">
        <f t="shared" si="4"/>
        <v>0.68983333333333352</v>
      </c>
      <c r="Y42" s="1">
        <f t="shared" si="5"/>
        <v>0.68600000000000017</v>
      </c>
      <c r="Z42">
        <f t="shared" si="6"/>
        <v>0.68791666666666684</v>
      </c>
      <c r="AA42">
        <f t="shared" si="7"/>
        <v>0.18341666666666667</v>
      </c>
      <c r="AB42">
        <f t="shared" si="8"/>
        <v>6.1138888888888888E-2</v>
      </c>
      <c r="AC42">
        <f t="shared" si="9"/>
        <v>0.62677777777777799</v>
      </c>
    </row>
    <row r="43" spans="1:33" x14ac:dyDescent="0.3">
      <c r="A43">
        <v>4</v>
      </c>
      <c r="B43" t="s">
        <v>21</v>
      </c>
      <c r="C43" t="s">
        <v>20</v>
      </c>
      <c r="D43">
        <v>1</v>
      </c>
      <c r="E43">
        <v>81</v>
      </c>
      <c r="F43">
        <v>500</v>
      </c>
      <c r="G43">
        <v>4.9000000000000004</v>
      </c>
      <c r="H43">
        <v>60</v>
      </c>
      <c r="I43">
        <v>20</v>
      </c>
      <c r="J43">
        <v>0.8826666666666666</v>
      </c>
      <c r="K43">
        <v>0.89583333333333337</v>
      </c>
      <c r="L43">
        <v>0.91000000000000014</v>
      </c>
      <c r="M43">
        <v>0.9235000000000001</v>
      </c>
      <c r="N43">
        <v>0.95283333333333331</v>
      </c>
      <c r="O43">
        <v>0.93433333333333335</v>
      </c>
      <c r="P43">
        <v>0.42266666666666669</v>
      </c>
      <c r="Q43">
        <v>0.41216666666666657</v>
      </c>
      <c r="R43">
        <v>1.1640000000000001</v>
      </c>
      <c r="S43">
        <v>1.1155000000000002</v>
      </c>
      <c r="T43" s="1">
        <f t="shared" si="0"/>
        <v>2.7333333333333543E-2</v>
      </c>
      <c r="U43" s="1">
        <f t="shared" si="1"/>
        <v>2.7666666666666728E-2</v>
      </c>
      <c r="V43" s="1">
        <f t="shared" si="2"/>
        <v>4.2833333333333168E-2</v>
      </c>
      <c r="W43" s="1">
        <f t="shared" si="3"/>
        <v>1.083333333333325E-2</v>
      </c>
      <c r="X43" s="1">
        <f t="shared" si="4"/>
        <v>0.7413333333333334</v>
      </c>
      <c r="Y43" s="1">
        <f t="shared" si="5"/>
        <v>0.70333333333333359</v>
      </c>
      <c r="Z43">
        <f t="shared" si="6"/>
        <v>0.72233333333333349</v>
      </c>
      <c r="AA43">
        <f t="shared" si="7"/>
        <v>2.7500000000000135E-2</v>
      </c>
      <c r="AB43">
        <f t="shared" si="8"/>
        <v>9.1666666666667118E-3</v>
      </c>
      <c r="AC43">
        <f t="shared" si="9"/>
        <v>0.71316666666666673</v>
      </c>
    </row>
    <row r="44" spans="1:33" x14ac:dyDescent="0.3">
      <c r="A44">
        <v>4</v>
      </c>
      <c r="B44" t="s">
        <v>21</v>
      </c>
      <c r="C44" t="s">
        <v>20</v>
      </c>
      <c r="D44">
        <v>1</v>
      </c>
      <c r="E44">
        <v>84</v>
      </c>
      <c r="F44">
        <v>500</v>
      </c>
      <c r="G44">
        <v>5.0999999999999996</v>
      </c>
      <c r="H44">
        <v>60</v>
      </c>
      <c r="I44">
        <v>20</v>
      </c>
      <c r="J44">
        <v>1.2363333333333333</v>
      </c>
      <c r="K44">
        <v>1.2646666666666666</v>
      </c>
      <c r="L44">
        <v>1.4641666666666666</v>
      </c>
      <c r="M44">
        <v>1.4961666666666666</v>
      </c>
      <c r="N44">
        <v>1.6925000000000001</v>
      </c>
      <c r="O44">
        <v>1.4311666666666667</v>
      </c>
      <c r="P44">
        <v>0.55233333333333334</v>
      </c>
      <c r="Q44">
        <v>0.55500000000000005</v>
      </c>
      <c r="R44">
        <v>0.98483333333333334</v>
      </c>
      <c r="S44">
        <v>1.3061666666666667</v>
      </c>
      <c r="T44" s="1">
        <f t="shared" si="0"/>
        <v>0.22783333333333333</v>
      </c>
      <c r="U44" s="1">
        <f t="shared" si="1"/>
        <v>0.23150000000000004</v>
      </c>
      <c r="V44" s="1">
        <f t="shared" si="2"/>
        <v>0.2283333333333335</v>
      </c>
      <c r="W44" s="1">
        <f t="shared" si="3"/>
        <v>-6.4999999999999947E-2</v>
      </c>
      <c r="X44" s="2"/>
      <c r="Y44" s="2"/>
      <c r="Z44" t="e">
        <f t="shared" si="6"/>
        <v>#DIV/0!</v>
      </c>
      <c r="AA44">
        <f t="shared" si="7"/>
        <v>0.22966666666666669</v>
      </c>
      <c r="AB44">
        <f t="shared" si="8"/>
        <v>7.6555555555555557E-2</v>
      </c>
    </row>
    <row r="45" spans="1:33" x14ac:dyDescent="0.3">
      <c r="A45">
        <v>4</v>
      </c>
      <c r="B45" t="s">
        <v>21</v>
      </c>
      <c r="C45" t="s">
        <v>20</v>
      </c>
      <c r="D45">
        <v>1</v>
      </c>
      <c r="E45">
        <v>85</v>
      </c>
      <c r="F45">
        <v>500</v>
      </c>
      <c r="G45">
        <v>5.4</v>
      </c>
      <c r="H45">
        <v>60</v>
      </c>
      <c r="I45">
        <v>20</v>
      </c>
      <c r="J45">
        <v>1.3520000000000003</v>
      </c>
      <c r="K45">
        <v>1.3596666666666666</v>
      </c>
      <c r="L45">
        <v>1.3826666666666665</v>
      </c>
      <c r="M45">
        <v>1.3815</v>
      </c>
      <c r="N45">
        <v>1.4280000000000002</v>
      </c>
      <c r="O45">
        <v>1.4168333333333336</v>
      </c>
      <c r="P45">
        <v>0.57766666666666666</v>
      </c>
      <c r="Q45">
        <v>0.57033333333333325</v>
      </c>
      <c r="R45">
        <v>1.5050000000000001</v>
      </c>
      <c r="S45">
        <v>1.4781666666666666</v>
      </c>
      <c r="T45" s="1">
        <f t="shared" si="0"/>
        <v>3.0666666666666176E-2</v>
      </c>
      <c r="U45" s="1">
        <f t="shared" si="1"/>
        <v>2.1833333333333371E-2</v>
      </c>
      <c r="V45" s="1">
        <f t="shared" si="2"/>
        <v>4.533333333333367E-2</v>
      </c>
      <c r="W45" s="1">
        <f t="shared" si="3"/>
        <v>3.5333333333333661E-2</v>
      </c>
      <c r="X45" s="1">
        <f t="shared" si="4"/>
        <v>0.92733333333333345</v>
      </c>
      <c r="Y45" s="1">
        <f t="shared" si="5"/>
        <v>0.90783333333333338</v>
      </c>
      <c r="Z45">
        <f t="shared" si="6"/>
        <v>0.91758333333333342</v>
      </c>
      <c r="AA45">
        <f t="shared" si="7"/>
        <v>2.6249999999999774E-2</v>
      </c>
      <c r="AB45">
        <f t="shared" si="8"/>
        <v>8.7499999999999245E-3</v>
      </c>
      <c r="AC45">
        <f t="shared" si="9"/>
        <v>0.90883333333333349</v>
      </c>
    </row>
    <row r="46" spans="1:33" x14ac:dyDescent="0.3">
      <c r="A46">
        <v>4</v>
      </c>
      <c r="B46" t="s">
        <v>19</v>
      </c>
      <c r="C46" t="s">
        <v>20</v>
      </c>
      <c r="D46">
        <v>1</v>
      </c>
      <c r="E46">
        <v>86</v>
      </c>
      <c r="F46">
        <v>500</v>
      </c>
      <c r="G46">
        <v>5.9</v>
      </c>
      <c r="H46">
        <v>60</v>
      </c>
      <c r="I46">
        <v>20</v>
      </c>
      <c r="J46">
        <v>1.1318333333333335</v>
      </c>
      <c r="K46">
        <v>1.1353333333333333</v>
      </c>
      <c r="L46">
        <v>1.1809999999999998</v>
      </c>
      <c r="M46">
        <v>1.1849999999999998</v>
      </c>
      <c r="N46">
        <v>1.2215</v>
      </c>
      <c r="O46">
        <v>1.1926666666666665</v>
      </c>
      <c r="P46">
        <v>0.51300000000000001</v>
      </c>
      <c r="Q46">
        <v>0.5013333333333333</v>
      </c>
      <c r="R46">
        <v>1.2193333333333334</v>
      </c>
      <c r="S46">
        <v>1.1673333333333333</v>
      </c>
      <c r="T46" s="1">
        <f t="shared" si="0"/>
        <v>4.9166666666666359E-2</v>
      </c>
      <c r="U46" s="1">
        <f t="shared" si="1"/>
        <v>4.9666666666666526E-2</v>
      </c>
      <c r="V46" s="1">
        <f t="shared" si="2"/>
        <v>4.0500000000000203E-2</v>
      </c>
      <c r="W46" s="1">
        <f t="shared" si="3"/>
        <v>7.6666666666667105E-3</v>
      </c>
      <c r="X46" s="1">
        <f t="shared" si="4"/>
        <v>0.70633333333333337</v>
      </c>
      <c r="Y46" s="1">
        <f t="shared" si="5"/>
        <v>0.66600000000000004</v>
      </c>
      <c r="Z46">
        <f t="shared" si="6"/>
        <v>0.6861666666666667</v>
      </c>
      <c r="AA46">
        <f t="shared" si="7"/>
        <v>4.9416666666666442E-2</v>
      </c>
      <c r="AB46">
        <f t="shared" si="8"/>
        <v>1.6472222222222149E-2</v>
      </c>
      <c r="AC46">
        <f t="shared" si="9"/>
        <v>0.66969444444444459</v>
      </c>
    </row>
    <row r="47" spans="1:33" x14ac:dyDescent="0.3">
      <c r="A47">
        <v>4</v>
      </c>
      <c r="B47" t="s">
        <v>19</v>
      </c>
      <c r="C47" t="s">
        <v>20</v>
      </c>
      <c r="D47">
        <v>1</v>
      </c>
      <c r="E47">
        <v>87</v>
      </c>
      <c r="F47">
        <v>500</v>
      </c>
      <c r="G47">
        <v>5.8</v>
      </c>
      <c r="H47">
        <v>60</v>
      </c>
      <c r="I47">
        <v>20</v>
      </c>
      <c r="J47">
        <v>1.2381666666666666</v>
      </c>
      <c r="K47">
        <v>1.1930000000000001</v>
      </c>
      <c r="L47">
        <v>1.3123333333333334</v>
      </c>
      <c r="M47">
        <v>1.2876666666666667</v>
      </c>
      <c r="N47">
        <v>1.4115</v>
      </c>
      <c r="O47">
        <v>1.2636666666666667</v>
      </c>
      <c r="P47">
        <v>0.54816666666666669</v>
      </c>
      <c r="Q47">
        <v>0.52816666666666667</v>
      </c>
      <c r="R47">
        <v>0.98350000000000015</v>
      </c>
      <c r="S47">
        <v>0.90666666666666673</v>
      </c>
      <c r="T47" s="1">
        <f t="shared" si="0"/>
        <v>7.4166666666666714E-2</v>
      </c>
      <c r="U47" s="1">
        <f t="shared" si="1"/>
        <v>9.4666666666666677E-2</v>
      </c>
      <c r="V47" s="1">
        <f t="shared" si="2"/>
        <v>9.9166666666666625E-2</v>
      </c>
      <c r="W47" s="1">
        <f t="shared" si="3"/>
        <v>-2.4000000000000021E-2</v>
      </c>
      <c r="X47" s="1">
        <f t="shared" si="4"/>
        <v>0.43533333333333346</v>
      </c>
      <c r="Y47" s="1">
        <f t="shared" si="5"/>
        <v>0.37850000000000006</v>
      </c>
      <c r="Z47">
        <f t="shared" si="6"/>
        <v>0.40691666666666676</v>
      </c>
      <c r="AA47">
        <f t="shared" si="7"/>
        <v>8.4416666666666695E-2</v>
      </c>
      <c r="AB47">
        <f t="shared" si="8"/>
        <v>2.8138888888888897E-2</v>
      </c>
      <c r="AC47">
        <f t="shared" si="9"/>
        <v>0.37877777777777788</v>
      </c>
    </row>
    <row r="48" spans="1:33" x14ac:dyDescent="0.3">
      <c r="A48">
        <v>4</v>
      </c>
      <c r="B48" t="s">
        <v>19</v>
      </c>
      <c r="C48" t="s">
        <v>20</v>
      </c>
      <c r="D48">
        <v>1</v>
      </c>
      <c r="E48">
        <v>88</v>
      </c>
      <c r="F48">
        <v>500</v>
      </c>
      <c r="G48">
        <v>5.3</v>
      </c>
      <c r="H48">
        <v>60</v>
      </c>
      <c r="I48">
        <v>20</v>
      </c>
      <c r="J48">
        <v>1.2694999999999999</v>
      </c>
      <c r="K48">
        <v>1.2575000000000001</v>
      </c>
      <c r="L48">
        <v>1.3141666666666667</v>
      </c>
      <c r="M48">
        <v>1.3018333333333332</v>
      </c>
      <c r="N48">
        <v>1.3535000000000001</v>
      </c>
      <c r="O48">
        <v>1.3073333333333332</v>
      </c>
      <c r="P48">
        <v>0.5461666666666668</v>
      </c>
      <c r="Q48">
        <v>0.53300000000000003</v>
      </c>
      <c r="R48">
        <v>1.2563333333333333</v>
      </c>
      <c r="S48">
        <v>0.85783333333333334</v>
      </c>
      <c r="T48" s="1">
        <f t="shared" si="0"/>
        <v>4.4666666666666854E-2</v>
      </c>
      <c r="U48" s="1">
        <f t="shared" si="1"/>
        <v>4.4333333333333114E-2</v>
      </c>
      <c r="V48" s="1">
        <f t="shared" si="2"/>
        <v>3.9333333333333442E-2</v>
      </c>
      <c r="W48" s="1">
        <f t="shared" si="3"/>
        <v>5.5000000000000604E-3</v>
      </c>
      <c r="X48" s="2"/>
      <c r="Y48" s="2"/>
      <c r="Z48" t="e">
        <f t="shared" si="6"/>
        <v>#DIV/0!</v>
      </c>
      <c r="AA48">
        <f t="shared" si="7"/>
        <v>4.4499999999999984E-2</v>
      </c>
      <c r="AB48">
        <f t="shared" si="8"/>
        <v>1.4833333333333329E-2</v>
      </c>
    </row>
    <row r="49" spans="1:29" x14ac:dyDescent="0.3">
      <c r="A49">
        <v>4</v>
      </c>
      <c r="B49" t="s">
        <v>21</v>
      </c>
      <c r="C49" t="s">
        <v>22</v>
      </c>
      <c r="D49">
        <v>21</v>
      </c>
      <c r="E49">
        <v>89</v>
      </c>
      <c r="F49">
        <v>500</v>
      </c>
      <c r="G49">
        <v>5.0999999999999996</v>
      </c>
      <c r="H49">
        <v>60</v>
      </c>
      <c r="I49">
        <v>20</v>
      </c>
      <c r="J49">
        <v>1.2101666666666666</v>
      </c>
      <c r="K49">
        <v>1.2156666666666667</v>
      </c>
      <c r="L49">
        <v>1.2504999999999999</v>
      </c>
      <c r="M49">
        <v>1.2496666666666665</v>
      </c>
      <c r="N49">
        <v>1.3043333333333333</v>
      </c>
      <c r="O49">
        <v>1.2948333333333333</v>
      </c>
      <c r="P49">
        <v>0.55066666666666675</v>
      </c>
      <c r="Q49">
        <v>0.54700000000000015</v>
      </c>
      <c r="R49">
        <v>0.97616666666666674</v>
      </c>
      <c r="S49">
        <v>0.91283333333333327</v>
      </c>
      <c r="T49" s="1">
        <f t="shared" si="0"/>
        <v>4.0333333333333332E-2</v>
      </c>
      <c r="U49" s="1">
        <f t="shared" si="1"/>
        <v>3.3999999999999808E-2</v>
      </c>
      <c r="V49" s="1">
        <f t="shared" si="2"/>
        <v>5.38333333333334E-2</v>
      </c>
      <c r="W49" s="1">
        <f t="shared" si="3"/>
        <v>4.5166666666666799E-2</v>
      </c>
      <c r="X49" s="1">
        <f t="shared" si="4"/>
        <v>0.42549999999999999</v>
      </c>
      <c r="Y49" s="1">
        <f t="shared" si="5"/>
        <v>0.36583333333333312</v>
      </c>
      <c r="Z49">
        <f t="shared" si="6"/>
        <v>0.39566666666666656</v>
      </c>
      <c r="AA49">
        <f t="shared" si="7"/>
        <v>3.716666666666657E-2</v>
      </c>
      <c r="AB49">
        <f t="shared" si="8"/>
        <v>1.2388888888888857E-2</v>
      </c>
      <c r="AC49">
        <f t="shared" si="9"/>
        <v>0.38327777777777772</v>
      </c>
    </row>
    <row r="73" spans="1:1" x14ac:dyDescent="0.3">
      <c r="A73" s="4"/>
    </row>
    <row r="74" spans="1:1" x14ac:dyDescent="0.3">
      <c r="A74" s="4"/>
    </row>
    <row r="75" spans="1:1" x14ac:dyDescent="0.3">
      <c r="A75" s="4"/>
    </row>
    <row r="76" spans="1:1" x14ac:dyDescent="0.3">
      <c r="A76" s="4"/>
    </row>
    <row r="77" spans="1:1" x14ac:dyDescent="0.3">
      <c r="A77" s="4"/>
    </row>
  </sheetData>
  <conditionalFormatting sqref="Z1 AB1 T1:Y1048576">
    <cfRule type="cellIs" dxfId="2" priority="4" operator="lessThan">
      <formula>0</formula>
    </cfRule>
  </conditionalFormatting>
  <conditionalFormatting sqref="AA1">
    <cfRule type="cellIs" dxfId="1" priority="1" operator="lessThan">
      <formula>0</formula>
    </cfRule>
  </conditionalFormatting>
  <conditionalFormatting sqref="AC1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guillermo lopez castro</cp:lastModifiedBy>
  <dcterms:created xsi:type="dcterms:W3CDTF">2021-12-22T08:38:25Z</dcterms:created>
  <dcterms:modified xsi:type="dcterms:W3CDTF">2021-12-23T11:48:32Z</dcterms:modified>
</cp:coreProperties>
</file>