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e\Desktop\TFG\Excels\"/>
    </mc:Choice>
  </mc:AlternateContent>
  <xr:revisionPtr revIDLastSave="0" documentId="13_ncr:1_{120DC0D4-1120-415B-B482-CC0A0076634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lant_volume" sheetId="1" r:id="rId1"/>
    <sheet name="Stem_area" sheetId="3" r:id="rId2"/>
    <sheet name="Height" sheetId="4" r:id="rId3"/>
    <sheet name="Branching" sheetId="5" r:id="rId4"/>
    <sheet name="variable meanings" sheetId="2" r:id="rId5"/>
  </sheets>
  <definedNames>
    <definedName name="_xlnm._FilterDatabase" localSheetId="3" hidden="1">Branching!$A$1:$A$121</definedName>
    <definedName name="_xlnm._FilterDatabase" localSheetId="2" hidden="1">Height!$A$1:$A$121</definedName>
    <definedName name="_xlnm._FilterDatabase" localSheetId="0" hidden="1">Plant_volume!$A$1:$A$121</definedName>
    <definedName name="_xlnm._FilterDatabase" localSheetId="1" hidden="1">Stem_area!$A$1:$A$121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0" i="5" l="1"/>
  <c r="T10" i="5" s="1"/>
  <c r="S3" i="5"/>
  <c r="T3" i="5" s="1"/>
  <c r="U2" i="5" s="1"/>
  <c r="S4" i="5"/>
  <c r="S5" i="5"/>
  <c r="T5" i="5" s="1"/>
  <c r="S6" i="5"/>
  <c r="T6" i="5" s="1"/>
  <c r="S7" i="5"/>
  <c r="T7" i="5" s="1"/>
  <c r="S8" i="5"/>
  <c r="T8" i="5" s="1"/>
  <c r="S9" i="5"/>
  <c r="T9" i="5" s="1"/>
  <c r="S11" i="5"/>
  <c r="S12" i="5"/>
  <c r="T12" i="5" s="1"/>
  <c r="S13" i="5"/>
  <c r="T13" i="5" s="1"/>
  <c r="S14" i="5"/>
  <c r="T14" i="5" s="1"/>
  <c r="S15" i="5"/>
  <c r="S16" i="5"/>
  <c r="T16" i="5" s="1"/>
  <c r="S17" i="5"/>
  <c r="T17" i="5" s="1"/>
  <c r="S18" i="5"/>
  <c r="T18" i="5" s="1"/>
  <c r="S19" i="5"/>
  <c r="S20" i="5"/>
  <c r="T20" i="5" s="1"/>
  <c r="S21" i="5"/>
  <c r="T21" i="5" s="1"/>
  <c r="S22" i="5"/>
  <c r="T22" i="5" s="1"/>
  <c r="S23" i="5"/>
  <c r="S24" i="5"/>
  <c r="T24" i="5" s="1"/>
  <c r="S25" i="5"/>
  <c r="T25" i="5" s="1"/>
  <c r="S26" i="5"/>
  <c r="T26" i="5" s="1"/>
  <c r="S27" i="5"/>
  <c r="S28" i="5"/>
  <c r="T28" i="5" s="1"/>
  <c r="S29" i="5"/>
  <c r="T29" i="5" s="1"/>
  <c r="S30" i="5"/>
  <c r="T30" i="5" s="1"/>
  <c r="S31" i="5"/>
  <c r="S32" i="5"/>
  <c r="T32" i="5" s="1"/>
  <c r="S33" i="5"/>
  <c r="T33" i="5" s="1"/>
  <c r="S34" i="5"/>
  <c r="T34" i="5" s="1"/>
  <c r="S35" i="5"/>
  <c r="S36" i="5"/>
  <c r="T36" i="5" s="1"/>
  <c r="S37" i="5"/>
  <c r="T37" i="5" s="1"/>
  <c r="S38" i="5"/>
  <c r="T38" i="5" s="1"/>
  <c r="S39" i="5"/>
  <c r="S40" i="5"/>
  <c r="T40" i="5" s="1"/>
  <c r="S41" i="5"/>
  <c r="T41" i="5" s="1"/>
  <c r="S42" i="5"/>
  <c r="T42" i="5" s="1"/>
  <c r="S43" i="5"/>
  <c r="S44" i="5"/>
  <c r="T44" i="5" s="1"/>
  <c r="S45" i="5"/>
  <c r="T45" i="5" s="1"/>
  <c r="S46" i="5"/>
  <c r="T46" i="5" s="1"/>
  <c r="S47" i="5"/>
  <c r="S48" i="5"/>
  <c r="S49" i="5"/>
  <c r="T49" i="5" s="1"/>
  <c r="S50" i="5"/>
  <c r="T50" i="5" s="1"/>
  <c r="S51" i="5"/>
  <c r="S52" i="5"/>
  <c r="T52" i="5" s="1"/>
  <c r="S53" i="5"/>
  <c r="T53" i="5" s="1"/>
  <c r="S54" i="5"/>
  <c r="T54" i="5" s="1"/>
  <c r="S55" i="5"/>
  <c r="S56" i="5"/>
  <c r="T56" i="5" s="1"/>
  <c r="S57" i="5"/>
  <c r="T57" i="5" s="1"/>
  <c r="S63" i="5"/>
  <c r="S64" i="5"/>
  <c r="S65" i="5"/>
  <c r="T65" i="5" s="1"/>
  <c r="S66" i="5"/>
  <c r="T66" i="5" s="1"/>
  <c r="S67" i="5"/>
  <c r="S68" i="5"/>
  <c r="S69" i="5"/>
  <c r="T69" i="5" s="1"/>
  <c r="S70" i="5"/>
  <c r="T70" i="5" s="1"/>
  <c r="S71" i="5"/>
  <c r="S72" i="5"/>
  <c r="S73" i="5"/>
  <c r="T73" i="5" s="1"/>
  <c r="S74" i="5"/>
  <c r="T74" i="5" s="1"/>
  <c r="S75" i="5"/>
  <c r="S76" i="5"/>
  <c r="S77" i="5"/>
  <c r="T77" i="5" s="1"/>
  <c r="S78" i="5"/>
  <c r="T78" i="5" s="1"/>
  <c r="S79" i="5"/>
  <c r="S80" i="5"/>
  <c r="S81" i="5"/>
  <c r="T81" i="5" s="1"/>
  <c r="S82" i="5"/>
  <c r="T82" i="5" s="1"/>
  <c r="S83" i="5"/>
  <c r="S84" i="5"/>
  <c r="S85" i="5"/>
  <c r="T85" i="5" s="1"/>
  <c r="S86" i="5"/>
  <c r="T86" i="5" s="1"/>
  <c r="S87" i="5"/>
  <c r="S88" i="5"/>
  <c r="S89" i="5"/>
  <c r="T89" i="5" s="1"/>
  <c r="S90" i="5"/>
  <c r="T90" i="5" s="1"/>
  <c r="S91" i="5"/>
  <c r="S92" i="5"/>
  <c r="S93" i="5"/>
  <c r="T93" i="5" s="1"/>
  <c r="S94" i="5"/>
  <c r="T94" i="5" s="1"/>
  <c r="S95" i="5"/>
  <c r="S96" i="5"/>
  <c r="S97" i="5"/>
  <c r="T97" i="5" s="1"/>
  <c r="S98" i="5"/>
  <c r="T98" i="5" s="1"/>
  <c r="S99" i="5"/>
  <c r="S100" i="5"/>
  <c r="S101" i="5"/>
  <c r="T101" i="5" s="1"/>
  <c r="S102" i="5"/>
  <c r="T102" i="5" s="1"/>
  <c r="S103" i="5"/>
  <c r="S104" i="5"/>
  <c r="S105" i="5"/>
  <c r="T105" i="5" s="1"/>
  <c r="S106" i="5"/>
  <c r="T106" i="5" s="1"/>
  <c r="S107" i="5"/>
  <c r="S108" i="5"/>
  <c r="S109" i="5"/>
  <c r="T109" i="5" s="1"/>
  <c r="S110" i="5"/>
  <c r="T110" i="5" s="1"/>
  <c r="S111" i="5"/>
  <c r="S112" i="5"/>
  <c r="S113" i="5"/>
  <c r="T113" i="5" s="1"/>
  <c r="S114" i="5"/>
  <c r="T114" i="5" s="1"/>
  <c r="S115" i="5"/>
  <c r="S116" i="5"/>
  <c r="S117" i="5"/>
  <c r="T117" i="5" s="1"/>
  <c r="S2" i="5"/>
  <c r="T2" i="5" s="1"/>
  <c r="T4" i="5"/>
  <c r="T11" i="5"/>
  <c r="T15" i="5"/>
  <c r="T19" i="5"/>
  <c r="T23" i="5"/>
  <c r="T27" i="5"/>
  <c r="T31" i="5"/>
  <c r="T35" i="5"/>
  <c r="T39" i="5"/>
  <c r="T43" i="5"/>
  <c r="T47" i="5"/>
  <c r="T48" i="5"/>
  <c r="T51" i="5"/>
  <c r="T55" i="5"/>
  <c r="T63" i="5"/>
  <c r="T64" i="5"/>
  <c r="V63" i="5" s="1"/>
  <c r="W63" i="5" s="1"/>
  <c r="T67" i="5"/>
  <c r="T68" i="5"/>
  <c r="T71" i="5"/>
  <c r="T72" i="5"/>
  <c r="T75" i="5"/>
  <c r="T76" i="5"/>
  <c r="T79" i="5"/>
  <c r="T80" i="5"/>
  <c r="T83" i="5"/>
  <c r="T84" i="5"/>
  <c r="T87" i="5"/>
  <c r="T88" i="5"/>
  <c r="T91" i="5"/>
  <c r="T92" i="5"/>
  <c r="T95" i="5"/>
  <c r="T96" i="5"/>
  <c r="T99" i="5"/>
  <c r="T100" i="5"/>
  <c r="T103" i="5"/>
  <c r="T104" i="5"/>
  <c r="T107" i="5"/>
  <c r="T108" i="5"/>
  <c r="T111" i="5"/>
  <c r="T112" i="5"/>
  <c r="T115" i="5"/>
  <c r="T116" i="5"/>
  <c r="I121" i="5"/>
  <c r="I120" i="5"/>
  <c r="I119" i="5"/>
  <c r="I118" i="5"/>
  <c r="O117" i="5"/>
  <c r="I117" i="5"/>
  <c r="O116" i="5"/>
  <c r="I116" i="5"/>
  <c r="O115" i="5"/>
  <c r="I115" i="5"/>
  <c r="O114" i="5"/>
  <c r="I114" i="5"/>
  <c r="O113" i="5"/>
  <c r="I113" i="5"/>
  <c r="O112" i="5"/>
  <c r="I112" i="5"/>
  <c r="O111" i="5"/>
  <c r="I111" i="5"/>
  <c r="O110" i="5"/>
  <c r="I110" i="5"/>
  <c r="O109" i="5"/>
  <c r="I109" i="5"/>
  <c r="O108" i="5"/>
  <c r="I108" i="5"/>
  <c r="O107" i="5"/>
  <c r="I107" i="5"/>
  <c r="O106" i="5"/>
  <c r="I106" i="5"/>
  <c r="O105" i="5"/>
  <c r="I105" i="5"/>
  <c r="O104" i="5"/>
  <c r="I104" i="5"/>
  <c r="O103" i="5"/>
  <c r="I103" i="5"/>
  <c r="O102" i="5"/>
  <c r="I102" i="5"/>
  <c r="O101" i="5"/>
  <c r="I101" i="5"/>
  <c r="O100" i="5"/>
  <c r="I100" i="5"/>
  <c r="O99" i="5"/>
  <c r="I99" i="5"/>
  <c r="O98" i="5"/>
  <c r="I98" i="5"/>
  <c r="O97" i="5"/>
  <c r="I97" i="5"/>
  <c r="O96" i="5"/>
  <c r="I96" i="5"/>
  <c r="O95" i="5"/>
  <c r="I95" i="5"/>
  <c r="O94" i="5"/>
  <c r="I94" i="5"/>
  <c r="O93" i="5"/>
  <c r="I93" i="5"/>
  <c r="O92" i="5"/>
  <c r="I92" i="5"/>
  <c r="O91" i="5"/>
  <c r="I91" i="5"/>
  <c r="O90" i="5"/>
  <c r="I90" i="5"/>
  <c r="O89" i="5"/>
  <c r="I89" i="5"/>
  <c r="O88" i="5"/>
  <c r="I88" i="5"/>
  <c r="O87" i="5"/>
  <c r="I87" i="5"/>
  <c r="O86" i="5"/>
  <c r="I86" i="5"/>
  <c r="O85" i="5"/>
  <c r="I85" i="5"/>
  <c r="O84" i="5"/>
  <c r="I84" i="5"/>
  <c r="O83" i="5"/>
  <c r="I83" i="5"/>
  <c r="O82" i="5"/>
  <c r="I82" i="5"/>
  <c r="O81" i="5"/>
  <c r="I81" i="5"/>
  <c r="O80" i="5"/>
  <c r="I80" i="5"/>
  <c r="O79" i="5"/>
  <c r="I79" i="5"/>
  <c r="O78" i="5"/>
  <c r="I78" i="5"/>
  <c r="O77" i="5"/>
  <c r="I77" i="5"/>
  <c r="O76" i="5"/>
  <c r="I76" i="5"/>
  <c r="O75" i="5"/>
  <c r="I75" i="5"/>
  <c r="O74" i="5"/>
  <c r="I74" i="5"/>
  <c r="O73" i="5"/>
  <c r="I73" i="5"/>
  <c r="O72" i="5"/>
  <c r="I72" i="5"/>
  <c r="O71" i="5"/>
  <c r="I71" i="5"/>
  <c r="O70" i="5"/>
  <c r="I70" i="5"/>
  <c r="O69" i="5"/>
  <c r="I69" i="5"/>
  <c r="O68" i="5"/>
  <c r="I68" i="5"/>
  <c r="O67" i="5"/>
  <c r="I67" i="5"/>
  <c r="O66" i="5"/>
  <c r="I66" i="5"/>
  <c r="O65" i="5"/>
  <c r="I65" i="5"/>
  <c r="O64" i="5"/>
  <c r="I64" i="5"/>
  <c r="O63" i="5"/>
  <c r="I63" i="5"/>
  <c r="I62" i="5"/>
  <c r="I61" i="5"/>
  <c r="I60" i="5"/>
  <c r="I59" i="5"/>
  <c r="I58" i="5"/>
  <c r="O57" i="5"/>
  <c r="I57" i="5"/>
  <c r="O56" i="5"/>
  <c r="I56" i="5"/>
  <c r="O55" i="5"/>
  <c r="I55" i="5"/>
  <c r="O54" i="5"/>
  <c r="I54" i="5"/>
  <c r="O53" i="5"/>
  <c r="I53" i="5"/>
  <c r="O52" i="5"/>
  <c r="I52" i="5"/>
  <c r="O51" i="5"/>
  <c r="I51" i="5"/>
  <c r="O50" i="5"/>
  <c r="I50" i="5"/>
  <c r="O49" i="5"/>
  <c r="I49" i="5"/>
  <c r="O48" i="5"/>
  <c r="I48" i="5"/>
  <c r="O47" i="5"/>
  <c r="I47" i="5"/>
  <c r="O46" i="5"/>
  <c r="I46" i="5"/>
  <c r="O45" i="5"/>
  <c r="I45" i="5"/>
  <c r="O44" i="5"/>
  <c r="I44" i="5"/>
  <c r="O43" i="5"/>
  <c r="I43" i="5"/>
  <c r="O42" i="5"/>
  <c r="I42" i="5"/>
  <c r="O41" i="5"/>
  <c r="I41" i="5"/>
  <c r="O40" i="5"/>
  <c r="I40" i="5"/>
  <c r="O39" i="5"/>
  <c r="I39" i="5"/>
  <c r="O38" i="5"/>
  <c r="I38" i="5"/>
  <c r="O37" i="5"/>
  <c r="I37" i="5"/>
  <c r="O36" i="5"/>
  <c r="I36" i="5"/>
  <c r="O35" i="5"/>
  <c r="I35" i="5"/>
  <c r="O34" i="5"/>
  <c r="I34" i="5"/>
  <c r="O33" i="5"/>
  <c r="I33" i="5"/>
  <c r="O32" i="5"/>
  <c r="I32" i="5"/>
  <c r="O31" i="5"/>
  <c r="I31" i="5"/>
  <c r="O30" i="5"/>
  <c r="I30" i="5"/>
  <c r="O29" i="5"/>
  <c r="I29" i="5"/>
  <c r="O28" i="5"/>
  <c r="I28" i="5"/>
  <c r="O27" i="5"/>
  <c r="I27" i="5"/>
  <c r="O26" i="5"/>
  <c r="I26" i="5"/>
  <c r="O25" i="5"/>
  <c r="I25" i="5"/>
  <c r="O24" i="5"/>
  <c r="I24" i="5"/>
  <c r="O23" i="5"/>
  <c r="I23" i="5"/>
  <c r="O22" i="5"/>
  <c r="I22" i="5"/>
  <c r="O21" i="5"/>
  <c r="I21" i="5"/>
  <c r="O20" i="5"/>
  <c r="I20" i="5"/>
  <c r="O19" i="5"/>
  <c r="I19" i="5"/>
  <c r="O18" i="5"/>
  <c r="I18" i="5"/>
  <c r="O17" i="5"/>
  <c r="I17" i="5"/>
  <c r="O16" i="5"/>
  <c r="I16" i="5"/>
  <c r="O15" i="5"/>
  <c r="I15" i="5"/>
  <c r="O14" i="5"/>
  <c r="I14" i="5"/>
  <c r="O13" i="5"/>
  <c r="I13" i="5"/>
  <c r="O12" i="5"/>
  <c r="I12" i="5"/>
  <c r="O11" i="5"/>
  <c r="I11" i="5"/>
  <c r="O10" i="5"/>
  <c r="I10" i="5"/>
  <c r="O9" i="5"/>
  <c r="I9" i="5"/>
  <c r="O8" i="5"/>
  <c r="I8" i="5"/>
  <c r="O7" i="5"/>
  <c r="I7" i="5"/>
  <c r="O6" i="5"/>
  <c r="I6" i="5"/>
  <c r="O5" i="5"/>
  <c r="I5" i="5"/>
  <c r="O4" i="5"/>
  <c r="I4" i="5"/>
  <c r="O3" i="5"/>
  <c r="I3" i="5"/>
  <c r="O2" i="5"/>
  <c r="I2" i="5"/>
  <c r="U65" i="4"/>
  <c r="V55" i="4"/>
  <c r="W55" i="4" s="1"/>
  <c r="V34" i="4"/>
  <c r="W34" i="4" s="1"/>
  <c r="U2" i="4"/>
  <c r="T3" i="4"/>
  <c r="T5" i="4"/>
  <c r="T6" i="4"/>
  <c r="U4" i="4" s="1"/>
  <c r="T9" i="4"/>
  <c r="V7" i="4" s="1"/>
  <c r="W7" i="4" s="1"/>
  <c r="T10" i="4"/>
  <c r="T13" i="4"/>
  <c r="T14" i="4"/>
  <c r="T17" i="4"/>
  <c r="T18" i="4"/>
  <c r="T22" i="4"/>
  <c r="T23" i="4"/>
  <c r="T25" i="4"/>
  <c r="T33" i="4"/>
  <c r="T36" i="4"/>
  <c r="T37" i="4"/>
  <c r="T38" i="4"/>
  <c r="T41" i="4"/>
  <c r="T42" i="4"/>
  <c r="T43" i="4"/>
  <c r="T44" i="4"/>
  <c r="T46" i="4"/>
  <c r="T49" i="4"/>
  <c r="T52" i="4"/>
  <c r="T53" i="4"/>
  <c r="T54" i="4"/>
  <c r="T56" i="4"/>
  <c r="T57" i="4"/>
  <c r="T63" i="4"/>
  <c r="T65" i="4"/>
  <c r="T67" i="4"/>
  <c r="T70" i="4"/>
  <c r="T71" i="4"/>
  <c r="T74" i="4"/>
  <c r="V74" i="4" s="1"/>
  <c r="W74" i="4" s="1"/>
  <c r="T75" i="4"/>
  <c r="T78" i="4"/>
  <c r="T79" i="4"/>
  <c r="T81" i="4"/>
  <c r="T83" i="4"/>
  <c r="T84" i="4"/>
  <c r="T86" i="4"/>
  <c r="T92" i="4"/>
  <c r="T94" i="4"/>
  <c r="T95" i="4"/>
  <c r="T97" i="4"/>
  <c r="T98" i="4"/>
  <c r="T99" i="4"/>
  <c r="T101" i="4"/>
  <c r="T102" i="4"/>
  <c r="V102" i="4" s="1"/>
  <c r="W102" i="4" s="1"/>
  <c r="T103" i="4"/>
  <c r="T106" i="4"/>
  <c r="T107" i="4"/>
  <c r="T108" i="4"/>
  <c r="T109" i="4"/>
  <c r="T111" i="4"/>
  <c r="T113" i="4"/>
  <c r="T114" i="4"/>
  <c r="T115" i="4"/>
  <c r="T116" i="4"/>
  <c r="S110" i="4"/>
  <c r="T110" i="4" s="1"/>
  <c r="S4" i="4"/>
  <c r="T4" i="4" s="1"/>
  <c r="S6" i="4"/>
  <c r="S7" i="4"/>
  <c r="T7" i="4" s="1"/>
  <c r="S8" i="4"/>
  <c r="T8" i="4" s="1"/>
  <c r="S9" i="4"/>
  <c r="S10" i="4"/>
  <c r="S11" i="4"/>
  <c r="T11" i="4" s="1"/>
  <c r="S12" i="4"/>
  <c r="T12" i="4" s="1"/>
  <c r="S14" i="4"/>
  <c r="S15" i="4"/>
  <c r="T15" i="4" s="1"/>
  <c r="S16" i="4"/>
  <c r="T16" i="4" s="1"/>
  <c r="S17" i="4"/>
  <c r="S18" i="4"/>
  <c r="S19" i="4"/>
  <c r="T19" i="4" s="1"/>
  <c r="S20" i="4"/>
  <c r="T20" i="4" s="1"/>
  <c r="S21" i="4"/>
  <c r="T21" i="4" s="1"/>
  <c r="S22" i="4"/>
  <c r="S24" i="4"/>
  <c r="T24" i="4" s="1"/>
  <c r="S25" i="4"/>
  <c r="S26" i="4"/>
  <c r="T26" i="4" s="1"/>
  <c r="S27" i="4"/>
  <c r="T27" i="4" s="1"/>
  <c r="S28" i="4"/>
  <c r="T28" i="4" s="1"/>
  <c r="S29" i="4"/>
  <c r="T29" i="4" s="1"/>
  <c r="S30" i="4"/>
  <c r="T30" i="4" s="1"/>
  <c r="S31" i="4"/>
  <c r="T31" i="4" s="1"/>
  <c r="S32" i="4"/>
  <c r="T32" i="4" s="1"/>
  <c r="S33" i="4"/>
  <c r="S34" i="4"/>
  <c r="T34" i="4" s="1"/>
  <c r="U34" i="4" s="1"/>
  <c r="S35" i="4"/>
  <c r="T35" i="4" s="1"/>
  <c r="S37" i="4"/>
  <c r="S38" i="4"/>
  <c r="S39" i="4"/>
  <c r="T39" i="4" s="1"/>
  <c r="U39" i="4" s="1"/>
  <c r="S40" i="4"/>
  <c r="T40" i="4" s="1"/>
  <c r="S42" i="4"/>
  <c r="S45" i="4"/>
  <c r="T45" i="4" s="1"/>
  <c r="S46" i="4"/>
  <c r="S47" i="4"/>
  <c r="T47" i="4" s="1"/>
  <c r="S48" i="4"/>
  <c r="T48" i="4" s="1"/>
  <c r="S49" i="4"/>
  <c r="S50" i="4"/>
  <c r="T50" i="4" s="1"/>
  <c r="S51" i="4"/>
  <c r="T51" i="4" s="1"/>
  <c r="S53" i="4"/>
  <c r="S54" i="4"/>
  <c r="S55" i="4"/>
  <c r="T55" i="4" s="1"/>
  <c r="U55" i="4" s="1"/>
  <c r="S57" i="4"/>
  <c r="S64" i="4"/>
  <c r="T64" i="4" s="1"/>
  <c r="S66" i="4"/>
  <c r="T66" i="4" s="1"/>
  <c r="V65" i="4" s="1"/>
  <c r="W65" i="4" s="1"/>
  <c r="S68" i="4"/>
  <c r="T68" i="4" s="1"/>
  <c r="S69" i="4"/>
  <c r="T69" i="4" s="1"/>
  <c r="S71" i="4"/>
  <c r="S72" i="4"/>
  <c r="T72" i="4" s="1"/>
  <c r="S73" i="4"/>
  <c r="T73" i="4" s="1"/>
  <c r="S74" i="4"/>
  <c r="S75" i="4"/>
  <c r="S76" i="4"/>
  <c r="T76" i="4" s="1"/>
  <c r="S77" i="4"/>
  <c r="T77" i="4" s="1"/>
  <c r="S78" i="4"/>
  <c r="S79" i="4"/>
  <c r="S80" i="4"/>
  <c r="T80" i="4" s="1"/>
  <c r="S82" i="4"/>
  <c r="T82" i="4" s="1"/>
  <c r="S83" i="4"/>
  <c r="S85" i="4"/>
  <c r="T85" i="4" s="1"/>
  <c r="S86" i="4"/>
  <c r="S87" i="4"/>
  <c r="T87" i="4" s="1"/>
  <c r="S88" i="4"/>
  <c r="T88" i="4" s="1"/>
  <c r="S89" i="4"/>
  <c r="T89" i="4" s="1"/>
  <c r="S90" i="4"/>
  <c r="T90" i="4" s="1"/>
  <c r="S91" i="4"/>
  <c r="T91" i="4" s="1"/>
  <c r="S93" i="4"/>
  <c r="T93" i="4" s="1"/>
  <c r="S96" i="4"/>
  <c r="T96" i="4" s="1"/>
  <c r="S98" i="4"/>
  <c r="S100" i="4"/>
  <c r="T100" i="4" s="1"/>
  <c r="S102" i="4"/>
  <c r="S103" i="4"/>
  <c r="S104" i="4"/>
  <c r="T104" i="4" s="1"/>
  <c r="S105" i="4"/>
  <c r="T105" i="4" s="1"/>
  <c r="S106" i="4"/>
  <c r="S107" i="4"/>
  <c r="S111" i="4"/>
  <c r="S112" i="4"/>
  <c r="T112" i="4" s="1"/>
  <c r="S114" i="4"/>
  <c r="S115" i="4"/>
  <c r="S117" i="4"/>
  <c r="T117" i="4" s="1"/>
  <c r="S2" i="4"/>
  <c r="T2" i="4" s="1"/>
  <c r="V2" i="4" s="1"/>
  <c r="W2" i="4" s="1"/>
  <c r="I121" i="4"/>
  <c r="I120" i="4"/>
  <c r="I119" i="4"/>
  <c r="I118" i="4"/>
  <c r="O117" i="4"/>
  <c r="I117" i="4"/>
  <c r="O116" i="4"/>
  <c r="I116" i="4"/>
  <c r="O115" i="4"/>
  <c r="I115" i="4"/>
  <c r="O114" i="4"/>
  <c r="I114" i="4"/>
  <c r="O113" i="4"/>
  <c r="I113" i="4"/>
  <c r="O112" i="4"/>
  <c r="I112" i="4"/>
  <c r="O111" i="4"/>
  <c r="I111" i="4"/>
  <c r="O110" i="4"/>
  <c r="I110" i="4"/>
  <c r="O109" i="4"/>
  <c r="I109" i="4"/>
  <c r="O108" i="4"/>
  <c r="I108" i="4"/>
  <c r="O107" i="4"/>
  <c r="I107" i="4"/>
  <c r="O106" i="4"/>
  <c r="I106" i="4"/>
  <c r="O105" i="4"/>
  <c r="I105" i="4"/>
  <c r="O104" i="4"/>
  <c r="I104" i="4"/>
  <c r="O103" i="4"/>
  <c r="I103" i="4"/>
  <c r="O102" i="4"/>
  <c r="I102" i="4"/>
  <c r="O101" i="4"/>
  <c r="I101" i="4"/>
  <c r="O100" i="4"/>
  <c r="I100" i="4"/>
  <c r="O99" i="4"/>
  <c r="I99" i="4"/>
  <c r="O98" i="4"/>
  <c r="I98" i="4"/>
  <c r="O97" i="4"/>
  <c r="I97" i="4"/>
  <c r="O96" i="4"/>
  <c r="I96" i="4"/>
  <c r="O95" i="4"/>
  <c r="I95" i="4"/>
  <c r="O94" i="4"/>
  <c r="I94" i="4"/>
  <c r="O93" i="4"/>
  <c r="I93" i="4"/>
  <c r="O92" i="4"/>
  <c r="I92" i="4"/>
  <c r="O91" i="4"/>
  <c r="I91" i="4"/>
  <c r="O90" i="4"/>
  <c r="I90" i="4"/>
  <c r="O89" i="4"/>
  <c r="I89" i="4"/>
  <c r="O88" i="4"/>
  <c r="I88" i="4"/>
  <c r="O87" i="4"/>
  <c r="I87" i="4"/>
  <c r="O86" i="4"/>
  <c r="I86" i="4"/>
  <c r="O85" i="4"/>
  <c r="I85" i="4"/>
  <c r="O84" i="4"/>
  <c r="I84" i="4"/>
  <c r="O83" i="4"/>
  <c r="I83" i="4"/>
  <c r="O82" i="4"/>
  <c r="I82" i="4"/>
  <c r="O81" i="4"/>
  <c r="I81" i="4"/>
  <c r="O80" i="4"/>
  <c r="I80" i="4"/>
  <c r="O79" i="4"/>
  <c r="I79" i="4"/>
  <c r="O78" i="4"/>
  <c r="I78" i="4"/>
  <c r="O77" i="4"/>
  <c r="I77" i="4"/>
  <c r="O76" i="4"/>
  <c r="I76" i="4"/>
  <c r="O75" i="4"/>
  <c r="I75" i="4"/>
  <c r="O74" i="4"/>
  <c r="I74" i="4"/>
  <c r="O73" i="4"/>
  <c r="I73" i="4"/>
  <c r="O72" i="4"/>
  <c r="I72" i="4"/>
  <c r="O71" i="4"/>
  <c r="I71" i="4"/>
  <c r="O70" i="4"/>
  <c r="I70" i="4"/>
  <c r="O69" i="4"/>
  <c r="I69" i="4"/>
  <c r="O68" i="4"/>
  <c r="I68" i="4"/>
  <c r="O67" i="4"/>
  <c r="I67" i="4"/>
  <c r="O66" i="4"/>
  <c r="I66" i="4"/>
  <c r="O65" i="4"/>
  <c r="I65" i="4"/>
  <c r="O64" i="4"/>
  <c r="I64" i="4"/>
  <c r="O63" i="4"/>
  <c r="I63" i="4"/>
  <c r="I62" i="4"/>
  <c r="I61" i="4"/>
  <c r="I60" i="4"/>
  <c r="I59" i="4"/>
  <c r="I58" i="4"/>
  <c r="O57" i="4"/>
  <c r="I57" i="4"/>
  <c r="O56" i="4"/>
  <c r="I56" i="4"/>
  <c r="O55" i="4"/>
  <c r="I55" i="4"/>
  <c r="O54" i="4"/>
  <c r="I54" i="4"/>
  <c r="O53" i="4"/>
  <c r="I53" i="4"/>
  <c r="O52" i="4"/>
  <c r="I52" i="4"/>
  <c r="O51" i="4"/>
  <c r="I51" i="4"/>
  <c r="O50" i="4"/>
  <c r="I50" i="4"/>
  <c r="O49" i="4"/>
  <c r="I49" i="4"/>
  <c r="O48" i="4"/>
  <c r="I48" i="4"/>
  <c r="O47" i="4"/>
  <c r="I47" i="4"/>
  <c r="O46" i="4"/>
  <c r="I46" i="4"/>
  <c r="O45" i="4"/>
  <c r="I45" i="4"/>
  <c r="O44" i="4"/>
  <c r="I44" i="4"/>
  <c r="O43" i="4"/>
  <c r="I43" i="4"/>
  <c r="O42" i="4"/>
  <c r="I42" i="4"/>
  <c r="O41" i="4"/>
  <c r="I41" i="4"/>
  <c r="O40" i="4"/>
  <c r="I40" i="4"/>
  <c r="O39" i="4"/>
  <c r="I39" i="4"/>
  <c r="O38" i="4"/>
  <c r="I38" i="4"/>
  <c r="O37" i="4"/>
  <c r="I37" i="4"/>
  <c r="O36" i="4"/>
  <c r="I36" i="4"/>
  <c r="O35" i="4"/>
  <c r="I35" i="4"/>
  <c r="O34" i="4"/>
  <c r="I34" i="4"/>
  <c r="O33" i="4"/>
  <c r="I33" i="4"/>
  <c r="O32" i="4"/>
  <c r="I32" i="4"/>
  <c r="O31" i="4"/>
  <c r="I31" i="4"/>
  <c r="O30" i="4"/>
  <c r="I30" i="4"/>
  <c r="O29" i="4"/>
  <c r="I29" i="4"/>
  <c r="O28" i="4"/>
  <c r="I28" i="4"/>
  <c r="O27" i="4"/>
  <c r="I27" i="4"/>
  <c r="O26" i="4"/>
  <c r="I26" i="4"/>
  <c r="O25" i="4"/>
  <c r="I25" i="4"/>
  <c r="O24" i="4"/>
  <c r="I24" i="4"/>
  <c r="O23" i="4"/>
  <c r="I23" i="4"/>
  <c r="O22" i="4"/>
  <c r="I22" i="4"/>
  <c r="O21" i="4"/>
  <c r="I21" i="4"/>
  <c r="O20" i="4"/>
  <c r="I20" i="4"/>
  <c r="O19" i="4"/>
  <c r="I19" i="4"/>
  <c r="O18" i="4"/>
  <c r="I18" i="4"/>
  <c r="O17" i="4"/>
  <c r="I17" i="4"/>
  <c r="O16" i="4"/>
  <c r="I16" i="4"/>
  <c r="O15" i="4"/>
  <c r="I15" i="4"/>
  <c r="O14" i="4"/>
  <c r="I14" i="4"/>
  <c r="O13" i="4"/>
  <c r="I13" i="4"/>
  <c r="O12" i="4"/>
  <c r="I12" i="4"/>
  <c r="O11" i="4"/>
  <c r="I11" i="4"/>
  <c r="O10" i="4"/>
  <c r="I10" i="4"/>
  <c r="O9" i="4"/>
  <c r="I9" i="4"/>
  <c r="O8" i="4"/>
  <c r="I8" i="4"/>
  <c r="O7" i="4"/>
  <c r="I7" i="4"/>
  <c r="O6" i="4"/>
  <c r="I6" i="4"/>
  <c r="O5" i="4"/>
  <c r="I5" i="4"/>
  <c r="O4" i="4"/>
  <c r="I4" i="4"/>
  <c r="O3" i="4"/>
  <c r="I3" i="4"/>
  <c r="O2" i="4"/>
  <c r="I2" i="4"/>
  <c r="V10" i="3"/>
  <c r="V34" i="3"/>
  <c r="V64" i="3"/>
  <c r="V85" i="3"/>
  <c r="V110" i="3"/>
  <c r="V114" i="3"/>
  <c r="U22" i="3"/>
  <c r="V22" i="3" s="1"/>
  <c r="U54" i="3"/>
  <c r="V54" i="3" s="1"/>
  <c r="U104" i="3"/>
  <c r="V104" i="3" s="1"/>
  <c r="U116" i="3"/>
  <c r="V116" i="3" s="1"/>
  <c r="Q4" i="3"/>
  <c r="U4" i="3" s="1"/>
  <c r="V4" i="3" s="1"/>
  <c r="Q6" i="3"/>
  <c r="U6" i="3" s="1"/>
  <c r="V6" i="3" s="1"/>
  <c r="Q8" i="3"/>
  <c r="Q10" i="3"/>
  <c r="Q14" i="3"/>
  <c r="U14" i="3" s="1"/>
  <c r="V14" i="3" s="1"/>
  <c r="Q16" i="3"/>
  <c r="U16" i="3" s="1"/>
  <c r="V16" i="3" s="1"/>
  <c r="Q20" i="3"/>
  <c r="U20" i="3" s="1"/>
  <c r="V20" i="3" s="1"/>
  <c r="Q22" i="3"/>
  <c r="Q24" i="3"/>
  <c r="Q26" i="3"/>
  <c r="U26" i="3" s="1"/>
  <c r="V26" i="3" s="1"/>
  <c r="Q30" i="3"/>
  <c r="U30" i="3" s="1"/>
  <c r="V30" i="3" s="1"/>
  <c r="Q32" i="3"/>
  <c r="U32" i="3" s="1"/>
  <c r="V32" i="3" s="1"/>
  <c r="Q36" i="3"/>
  <c r="U36" i="3" s="1"/>
  <c r="V36" i="3" s="1"/>
  <c r="Q38" i="3"/>
  <c r="U38" i="3" s="1"/>
  <c r="V38" i="3" s="1"/>
  <c r="Q40" i="3"/>
  <c r="Q42" i="3"/>
  <c r="U42" i="3" s="1"/>
  <c r="V42" i="3" s="1"/>
  <c r="Q46" i="3"/>
  <c r="U46" i="3" s="1"/>
  <c r="V46" i="3" s="1"/>
  <c r="Q48" i="3"/>
  <c r="U48" i="3" s="1"/>
  <c r="V48" i="3" s="1"/>
  <c r="Q52" i="3"/>
  <c r="U52" i="3" s="1"/>
  <c r="V52" i="3" s="1"/>
  <c r="Q54" i="3"/>
  <c r="Q56" i="3"/>
  <c r="Q64" i="3"/>
  <c r="Q68" i="3"/>
  <c r="Q80" i="3"/>
  <c r="U80" i="3" s="1"/>
  <c r="V80" i="3" s="1"/>
  <c r="Q84" i="3"/>
  <c r="Q88" i="3"/>
  <c r="U88" i="3" s="1"/>
  <c r="V88" i="3" s="1"/>
  <c r="Q92" i="3"/>
  <c r="Q96" i="3"/>
  <c r="Q100" i="3"/>
  <c r="Q104" i="3"/>
  <c r="Q108" i="3"/>
  <c r="U108" i="3" s="1"/>
  <c r="V108" i="3" s="1"/>
  <c r="Q112" i="3"/>
  <c r="Q116" i="3"/>
  <c r="J76" i="3"/>
  <c r="J108" i="3"/>
  <c r="J120" i="3"/>
  <c r="P2" i="3"/>
  <c r="Q2" i="3" s="1"/>
  <c r="U2" i="3" s="1"/>
  <c r="V2" i="3" s="1"/>
  <c r="I121" i="3"/>
  <c r="J121" i="3" s="1"/>
  <c r="I120" i="3"/>
  <c r="I119" i="3"/>
  <c r="J119" i="3" s="1"/>
  <c r="I118" i="3"/>
  <c r="J118" i="3" s="1"/>
  <c r="P117" i="3"/>
  <c r="Q117" i="3" s="1"/>
  <c r="U117" i="3" s="1"/>
  <c r="V117" i="3" s="1"/>
  <c r="I117" i="3"/>
  <c r="J117" i="3" s="1"/>
  <c r="P116" i="3"/>
  <c r="I116" i="3"/>
  <c r="J116" i="3" s="1"/>
  <c r="P115" i="3"/>
  <c r="Q115" i="3" s="1"/>
  <c r="U115" i="3" s="1"/>
  <c r="V115" i="3" s="1"/>
  <c r="I115" i="3"/>
  <c r="J115" i="3" s="1"/>
  <c r="P114" i="3"/>
  <c r="Q114" i="3" s="1"/>
  <c r="I114" i="3"/>
  <c r="J114" i="3" s="1"/>
  <c r="P113" i="3"/>
  <c r="Q113" i="3" s="1"/>
  <c r="U113" i="3" s="1"/>
  <c r="V113" i="3" s="1"/>
  <c r="I113" i="3"/>
  <c r="J113" i="3" s="1"/>
  <c r="P112" i="3"/>
  <c r="I112" i="3"/>
  <c r="J112" i="3" s="1"/>
  <c r="P111" i="3"/>
  <c r="Q111" i="3" s="1"/>
  <c r="U111" i="3" s="1"/>
  <c r="V111" i="3" s="1"/>
  <c r="I111" i="3"/>
  <c r="J111" i="3" s="1"/>
  <c r="P110" i="3"/>
  <c r="Q110" i="3" s="1"/>
  <c r="I110" i="3"/>
  <c r="J110" i="3" s="1"/>
  <c r="P109" i="3"/>
  <c r="Q109" i="3" s="1"/>
  <c r="U109" i="3" s="1"/>
  <c r="V109" i="3" s="1"/>
  <c r="I109" i="3"/>
  <c r="J109" i="3" s="1"/>
  <c r="P108" i="3"/>
  <c r="I108" i="3"/>
  <c r="P107" i="3"/>
  <c r="Q107" i="3" s="1"/>
  <c r="U107" i="3" s="1"/>
  <c r="V107" i="3" s="1"/>
  <c r="I107" i="3"/>
  <c r="J107" i="3" s="1"/>
  <c r="P106" i="3"/>
  <c r="Q106" i="3" s="1"/>
  <c r="I106" i="3"/>
  <c r="J106" i="3" s="1"/>
  <c r="P105" i="3"/>
  <c r="Q105" i="3" s="1"/>
  <c r="U105" i="3" s="1"/>
  <c r="V105" i="3" s="1"/>
  <c r="I105" i="3"/>
  <c r="J105" i="3" s="1"/>
  <c r="P104" i="3"/>
  <c r="I104" i="3"/>
  <c r="J104" i="3" s="1"/>
  <c r="P103" i="3"/>
  <c r="Q103" i="3" s="1"/>
  <c r="U103" i="3" s="1"/>
  <c r="V103" i="3" s="1"/>
  <c r="I103" i="3"/>
  <c r="J103" i="3" s="1"/>
  <c r="P102" i="3"/>
  <c r="Q102" i="3" s="1"/>
  <c r="I102" i="3"/>
  <c r="J102" i="3" s="1"/>
  <c r="U102" i="3" s="1"/>
  <c r="V102" i="3" s="1"/>
  <c r="P101" i="3"/>
  <c r="Q101" i="3" s="1"/>
  <c r="U101" i="3" s="1"/>
  <c r="V101" i="3" s="1"/>
  <c r="I101" i="3"/>
  <c r="J101" i="3" s="1"/>
  <c r="P100" i="3"/>
  <c r="I100" i="3"/>
  <c r="J100" i="3" s="1"/>
  <c r="P99" i="3"/>
  <c r="Q99" i="3" s="1"/>
  <c r="U99" i="3" s="1"/>
  <c r="V99" i="3" s="1"/>
  <c r="I99" i="3"/>
  <c r="J99" i="3" s="1"/>
  <c r="P98" i="3"/>
  <c r="Q98" i="3" s="1"/>
  <c r="U98" i="3" s="1"/>
  <c r="V98" i="3" s="1"/>
  <c r="I98" i="3"/>
  <c r="J98" i="3" s="1"/>
  <c r="P97" i="3"/>
  <c r="Q97" i="3" s="1"/>
  <c r="U97" i="3" s="1"/>
  <c r="V97" i="3" s="1"/>
  <c r="I97" i="3"/>
  <c r="J97" i="3" s="1"/>
  <c r="P96" i="3"/>
  <c r="I96" i="3"/>
  <c r="J96" i="3" s="1"/>
  <c r="P95" i="3"/>
  <c r="Q95" i="3" s="1"/>
  <c r="U95" i="3" s="1"/>
  <c r="V95" i="3" s="1"/>
  <c r="I95" i="3"/>
  <c r="J95" i="3" s="1"/>
  <c r="P94" i="3"/>
  <c r="Q94" i="3" s="1"/>
  <c r="I94" i="3"/>
  <c r="J94" i="3" s="1"/>
  <c r="P93" i="3"/>
  <c r="Q93" i="3" s="1"/>
  <c r="U93" i="3" s="1"/>
  <c r="V93" i="3" s="1"/>
  <c r="I93" i="3"/>
  <c r="J93" i="3" s="1"/>
  <c r="P92" i="3"/>
  <c r="I92" i="3"/>
  <c r="J92" i="3" s="1"/>
  <c r="U92" i="3" s="1"/>
  <c r="V92" i="3" s="1"/>
  <c r="P91" i="3"/>
  <c r="Q91" i="3" s="1"/>
  <c r="U91" i="3" s="1"/>
  <c r="V91" i="3" s="1"/>
  <c r="I91" i="3"/>
  <c r="J91" i="3" s="1"/>
  <c r="P90" i="3"/>
  <c r="Q90" i="3" s="1"/>
  <c r="I90" i="3"/>
  <c r="J90" i="3" s="1"/>
  <c r="P89" i="3"/>
  <c r="Q89" i="3" s="1"/>
  <c r="U89" i="3" s="1"/>
  <c r="V89" i="3" s="1"/>
  <c r="I89" i="3"/>
  <c r="J89" i="3" s="1"/>
  <c r="P88" i="3"/>
  <c r="I88" i="3"/>
  <c r="J88" i="3" s="1"/>
  <c r="P87" i="3"/>
  <c r="Q87" i="3" s="1"/>
  <c r="U87" i="3" s="1"/>
  <c r="V87" i="3" s="1"/>
  <c r="I87" i="3"/>
  <c r="J87" i="3" s="1"/>
  <c r="P86" i="3"/>
  <c r="Q86" i="3" s="1"/>
  <c r="U86" i="3" s="1"/>
  <c r="V86" i="3" s="1"/>
  <c r="W85" i="3" s="1"/>
  <c r="I86" i="3"/>
  <c r="J86" i="3" s="1"/>
  <c r="P85" i="3"/>
  <c r="Q85" i="3" s="1"/>
  <c r="I85" i="3"/>
  <c r="J85" i="3" s="1"/>
  <c r="P84" i="3"/>
  <c r="I84" i="3"/>
  <c r="J84" i="3" s="1"/>
  <c r="P83" i="3"/>
  <c r="Q83" i="3" s="1"/>
  <c r="U83" i="3" s="1"/>
  <c r="V83" i="3" s="1"/>
  <c r="I83" i="3"/>
  <c r="J83" i="3" s="1"/>
  <c r="P82" i="3"/>
  <c r="Q82" i="3" s="1"/>
  <c r="I82" i="3"/>
  <c r="J82" i="3" s="1"/>
  <c r="P81" i="3"/>
  <c r="Q81" i="3" s="1"/>
  <c r="U81" i="3" s="1"/>
  <c r="V81" i="3" s="1"/>
  <c r="I81" i="3"/>
  <c r="J81" i="3" s="1"/>
  <c r="P80" i="3"/>
  <c r="I80" i="3"/>
  <c r="J80" i="3" s="1"/>
  <c r="P79" i="3"/>
  <c r="Q79" i="3" s="1"/>
  <c r="U79" i="3" s="1"/>
  <c r="V79" i="3" s="1"/>
  <c r="I79" i="3"/>
  <c r="J79" i="3" s="1"/>
  <c r="P78" i="3"/>
  <c r="Q78" i="3" s="1"/>
  <c r="I78" i="3"/>
  <c r="J78" i="3" s="1"/>
  <c r="P77" i="3"/>
  <c r="Q77" i="3" s="1"/>
  <c r="U77" i="3" s="1"/>
  <c r="V77" i="3" s="1"/>
  <c r="I77" i="3"/>
  <c r="J77" i="3" s="1"/>
  <c r="P76" i="3"/>
  <c r="Q76" i="3" s="1"/>
  <c r="U76" i="3" s="1"/>
  <c r="V76" i="3" s="1"/>
  <c r="I76" i="3"/>
  <c r="P75" i="3"/>
  <c r="Q75" i="3" s="1"/>
  <c r="U75" i="3" s="1"/>
  <c r="V75" i="3" s="1"/>
  <c r="I75" i="3"/>
  <c r="J75" i="3" s="1"/>
  <c r="P74" i="3"/>
  <c r="Q74" i="3" s="1"/>
  <c r="I74" i="3"/>
  <c r="J74" i="3" s="1"/>
  <c r="P73" i="3"/>
  <c r="Q73" i="3" s="1"/>
  <c r="U73" i="3" s="1"/>
  <c r="V73" i="3" s="1"/>
  <c r="I73" i="3"/>
  <c r="J73" i="3" s="1"/>
  <c r="P72" i="3"/>
  <c r="Q72" i="3" s="1"/>
  <c r="I72" i="3"/>
  <c r="J72" i="3" s="1"/>
  <c r="P71" i="3"/>
  <c r="Q71" i="3" s="1"/>
  <c r="U71" i="3" s="1"/>
  <c r="V71" i="3" s="1"/>
  <c r="I71" i="3"/>
  <c r="J71" i="3" s="1"/>
  <c r="P70" i="3"/>
  <c r="Q70" i="3" s="1"/>
  <c r="I70" i="3"/>
  <c r="J70" i="3" s="1"/>
  <c r="P69" i="3"/>
  <c r="Q69" i="3" s="1"/>
  <c r="U69" i="3" s="1"/>
  <c r="V69" i="3" s="1"/>
  <c r="I69" i="3"/>
  <c r="J69" i="3" s="1"/>
  <c r="P68" i="3"/>
  <c r="I68" i="3"/>
  <c r="J68" i="3" s="1"/>
  <c r="P67" i="3"/>
  <c r="Q67" i="3" s="1"/>
  <c r="U67" i="3" s="1"/>
  <c r="V67" i="3" s="1"/>
  <c r="I67" i="3"/>
  <c r="J67" i="3" s="1"/>
  <c r="P66" i="3"/>
  <c r="Q66" i="3" s="1"/>
  <c r="I66" i="3"/>
  <c r="J66" i="3" s="1"/>
  <c r="P65" i="3"/>
  <c r="Q65" i="3" s="1"/>
  <c r="U65" i="3" s="1"/>
  <c r="V65" i="3" s="1"/>
  <c r="I65" i="3"/>
  <c r="J65" i="3" s="1"/>
  <c r="P64" i="3"/>
  <c r="I64" i="3"/>
  <c r="J64" i="3" s="1"/>
  <c r="P63" i="3"/>
  <c r="Q63" i="3" s="1"/>
  <c r="U63" i="3" s="1"/>
  <c r="V63" i="3" s="1"/>
  <c r="W63" i="3" s="1"/>
  <c r="I63" i="3"/>
  <c r="J63" i="3" s="1"/>
  <c r="I62" i="3"/>
  <c r="J62" i="3" s="1"/>
  <c r="I61" i="3"/>
  <c r="J61" i="3" s="1"/>
  <c r="I60" i="3"/>
  <c r="J60" i="3" s="1"/>
  <c r="I59" i="3"/>
  <c r="J59" i="3" s="1"/>
  <c r="I58" i="3"/>
  <c r="J58" i="3" s="1"/>
  <c r="P57" i="3"/>
  <c r="Q57" i="3" s="1"/>
  <c r="I57" i="3"/>
  <c r="J57" i="3" s="1"/>
  <c r="P56" i="3"/>
  <c r="I56" i="3"/>
  <c r="J56" i="3" s="1"/>
  <c r="P55" i="3"/>
  <c r="Q55" i="3" s="1"/>
  <c r="I55" i="3"/>
  <c r="J55" i="3" s="1"/>
  <c r="P54" i="3"/>
  <c r="I54" i="3"/>
  <c r="J54" i="3" s="1"/>
  <c r="P53" i="3"/>
  <c r="Q53" i="3" s="1"/>
  <c r="U53" i="3" s="1"/>
  <c r="V53" i="3" s="1"/>
  <c r="I53" i="3"/>
  <c r="J53" i="3" s="1"/>
  <c r="P52" i="3"/>
  <c r="I52" i="3"/>
  <c r="J52" i="3" s="1"/>
  <c r="P51" i="3"/>
  <c r="Q51" i="3" s="1"/>
  <c r="I51" i="3"/>
  <c r="J51" i="3" s="1"/>
  <c r="P50" i="3"/>
  <c r="Q50" i="3" s="1"/>
  <c r="U50" i="3" s="1"/>
  <c r="V50" i="3" s="1"/>
  <c r="I50" i="3"/>
  <c r="J50" i="3" s="1"/>
  <c r="P49" i="3"/>
  <c r="Q49" i="3" s="1"/>
  <c r="U49" i="3" s="1"/>
  <c r="V49" i="3" s="1"/>
  <c r="I49" i="3"/>
  <c r="J49" i="3" s="1"/>
  <c r="P48" i="3"/>
  <c r="I48" i="3"/>
  <c r="J48" i="3" s="1"/>
  <c r="P47" i="3"/>
  <c r="Q47" i="3" s="1"/>
  <c r="U47" i="3" s="1"/>
  <c r="V47" i="3" s="1"/>
  <c r="I47" i="3"/>
  <c r="J47" i="3" s="1"/>
  <c r="P46" i="3"/>
  <c r="I46" i="3"/>
  <c r="J46" i="3" s="1"/>
  <c r="P45" i="3"/>
  <c r="Q45" i="3" s="1"/>
  <c r="I45" i="3"/>
  <c r="J45" i="3" s="1"/>
  <c r="P44" i="3"/>
  <c r="Q44" i="3" s="1"/>
  <c r="U44" i="3" s="1"/>
  <c r="V44" i="3" s="1"/>
  <c r="I44" i="3"/>
  <c r="J44" i="3" s="1"/>
  <c r="P43" i="3"/>
  <c r="Q43" i="3" s="1"/>
  <c r="U43" i="3" s="1"/>
  <c r="V43" i="3" s="1"/>
  <c r="I43" i="3"/>
  <c r="J43" i="3" s="1"/>
  <c r="P42" i="3"/>
  <c r="I42" i="3"/>
  <c r="J42" i="3" s="1"/>
  <c r="P41" i="3"/>
  <c r="Q41" i="3" s="1"/>
  <c r="I41" i="3"/>
  <c r="J41" i="3" s="1"/>
  <c r="P40" i="3"/>
  <c r="I40" i="3"/>
  <c r="J40" i="3" s="1"/>
  <c r="P39" i="3"/>
  <c r="Q39" i="3" s="1"/>
  <c r="I39" i="3"/>
  <c r="J39" i="3" s="1"/>
  <c r="P38" i="3"/>
  <c r="I38" i="3"/>
  <c r="J38" i="3" s="1"/>
  <c r="P37" i="3"/>
  <c r="Q37" i="3" s="1"/>
  <c r="U37" i="3" s="1"/>
  <c r="V37" i="3" s="1"/>
  <c r="I37" i="3"/>
  <c r="J37" i="3" s="1"/>
  <c r="P36" i="3"/>
  <c r="I36" i="3"/>
  <c r="J36" i="3" s="1"/>
  <c r="P35" i="3"/>
  <c r="Q35" i="3" s="1"/>
  <c r="I35" i="3"/>
  <c r="J35" i="3" s="1"/>
  <c r="P34" i="3"/>
  <c r="Q34" i="3" s="1"/>
  <c r="U34" i="3" s="1"/>
  <c r="I34" i="3"/>
  <c r="J34" i="3" s="1"/>
  <c r="P33" i="3"/>
  <c r="Q33" i="3" s="1"/>
  <c r="I33" i="3"/>
  <c r="J33" i="3" s="1"/>
  <c r="U33" i="3" s="1"/>
  <c r="V33" i="3" s="1"/>
  <c r="P32" i="3"/>
  <c r="I32" i="3"/>
  <c r="J32" i="3" s="1"/>
  <c r="P31" i="3"/>
  <c r="Q31" i="3" s="1"/>
  <c r="U31" i="3" s="1"/>
  <c r="V31" i="3" s="1"/>
  <c r="I31" i="3"/>
  <c r="J31" i="3" s="1"/>
  <c r="P30" i="3"/>
  <c r="I30" i="3"/>
  <c r="J30" i="3" s="1"/>
  <c r="P29" i="3"/>
  <c r="Q29" i="3" s="1"/>
  <c r="I29" i="3"/>
  <c r="J29" i="3" s="1"/>
  <c r="P28" i="3"/>
  <c r="Q28" i="3" s="1"/>
  <c r="U28" i="3" s="1"/>
  <c r="V28" i="3" s="1"/>
  <c r="I28" i="3"/>
  <c r="J28" i="3" s="1"/>
  <c r="P27" i="3"/>
  <c r="Q27" i="3" s="1"/>
  <c r="U27" i="3" s="1"/>
  <c r="V27" i="3" s="1"/>
  <c r="I27" i="3"/>
  <c r="J27" i="3" s="1"/>
  <c r="P26" i="3"/>
  <c r="I26" i="3"/>
  <c r="J26" i="3" s="1"/>
  <c r="P25" i="3"/>
  <c r="Q25" i="3" s="1"/>
  <c r="I25" i="3"/>
  <c r="J25" i="3" s="1"/>
  <c r="P24" i="3"/>
  <c r="I24" i="3"/>
  <c r="J24" i="3" s="1"/>
  <c r="P23" i="3"/>
  <c r="Q23" i="3" s="1"/>
  <c r="I23" i="3"/>
  <c r="J23" i="3" s="1"/>
  <c r="P22" i="3"/>
  <c r="I22" i="3"/>
  <c r="J22" i="3" s="1"/>
  <c r="P21" i="3"/>
  <c r="Q21" i="3" s="1"/>
  <c r="U21" i="3" s="1"/>
  <c r="V21" i="3" s="1"/>
  <c r="I21" i="3"/>
  <c r="J21" i="3" s="1"/>
  <c r="P20" i="3"/>
  <c r="I20" i="3"/>
  <c r="J20" i="3" s="1"/>
  <c r="P19" i="3"/>
  <c r="Q19" i="3" s="1"/>
  <c r="I19" i="3"/>
  <c r="J19" i="3" s="1"/>
  <c r="P18" i="3"/>
  <c r="Q18" i="3" s="1"/>
  <c r="U18" i="3" s="1"/>
  <c r="V18" i="3" s="1"/>
  <c r="I18" i="3"/>
  <c r="J18" i="3" s="1"/>
  <c r="P17" i="3"/>
  <c r="Q17" i="3" s="1"/>
  <c r="U17" i="3" s="1"/>
  <c r="V17" i="3" s="1"/>
  <c r="I17" i="3"/>
  <c r="J17" i="3" s="1"/>
  <c r="P16" i="3"/>
  <c r="I16" i="3"/>
  <c r="J16" i="3" s="1"/>
  <c r="P15" i="3"/>
  <c r="Q15" i="3" s="1"/>
  <c r="U15" i="3" s="1"/>
  <c r="V15" i="3" s="1"/>
  <c r="I15" i="3"/>
  <c r="J15" i="3" s="1"/>
  <c r="P14" i="3"/>
  <c r="I14" i="3"/>
  <c r="J14" i="3" s="1"/>
  <c r="P13" i="3"/>
  <c r="Q13" i="3" s="1"/>
  <c r="I13" i="3"/>
  <c r="J13" i="3" s="1"/>
  <c r="P12" i="3"/>
  <c r="Q12" i="3" s="1"/>
  <c r="U12" i="3" s="1"/>
  <c r="V12" i="3" s="1"/>
  <c r="I12" i="3"/>
  <c r="J12" i="3" s="1"/>
  <c r="P11" i="3"/>
  <c r="Q11" i="3" s="1"/>
  <c r="U11" i="3" s="1"/>
  <c r="V11" i="3" s="1"/>
  <c r="I11" i="3"/>
  <c r="J11" i="3" s="1"/>
  <c r="P10" i="3"/>
  <c r="I10" i="3"/>
  <c r="J10" i="3" s="1"/>
  <c r="P9" i="3"/>
  <c r="Q9" i="3" s="1"/>
  <c r="U9" i="3" s="1"/>
  <c r="V9" i="3" s="1"/>
  <c r="I9" i="3"/>
  <c r="J9" i="3" s="1"/>
  <c r="P8" i="3"/>
  <c r="I8" i="3"/>
  <c r="J8" i="3" s="1"/>
  <c r="P7" i="3"/>
  <c r="Q7" i="3" s="1"/>
  <c r="I7" i="3"/>
  <c r="J7" i="3" s="1"/>
  <c r="P6" i="3"/>
  <c r="I6" i="3"/>
  <c r="J6" i="3" s="1"/>
  <c r="P5" i="3"/>
  <c r="Q5" i="3" s="1"/>
  <c r="I5" i="3"/>
  <c r="J5" i="3" s="1"/>
  <c r="P4" i="3"/>
  <c r="I4" i="3"/>
  <c r="J4" i="3" s="1"/>
  <c r="P3" i="3"/>
  <c r="Q3" i="3" s="1"/>
  <c r="I3" i="3"/>
  <c r="J3" i="3" s="1"/>
  <c r="I2" i="3"/>
  <c r="J2" i="3" s="1"/>
  <c r="X65" i="3" l="1"/>
  <c r="Y65" i="3" s="1"/>
  <c r="W65" i="3"/>
  <c r="X71" i="3"/>
  <c r="Y71" i="3" s="1"/>
  <c r="X87" i="3"/>
  <c r="Y87" i="3" s="1"/>
  <c r="X26" i="3"/>
  <c r="Y26" i="3" s="1"/>
  <c r="W26" i="3"/>
  <c r="W102" i="3"/>
  <c r="X102" i="3"/>
  <c r="Y102" i="3" s="1"/>
  <c r="X2" i="3"/>
  <c r="Y2" i="3" s="1"/>
  <c r="W2" i="3"/>
  <c r="V85" i="4"/>
  <c r="W85" i="4" s="1"/>
  <c r="U85" i="4"/>
  <c r="U3" i="3"/>
  <c r="V3" i="3" s="1"/>
  <c r="U5" i="3"/>
  <c r="V5" i="3" s="1"/>
  <c r="U7" i="3"/>
  <c r="V7" i="3" s="1"/>
  <c r="U13" i="3"/>
  <c r="V13" i="3" s="1"/>
  <c r="U19" i="3"/>
  <c r="V19" i="3" s="1"/>
  <c r="U23" i="3"/>
  <c r="V23" i="3" s="1"/>
  <c r="U25" i="3"/>
  <c r="V25" i="3" s="1"/>
  <c r="U29" i="3"/>
  <c r="V29" i="3" s="1"/>
  <c r="U35" i="3"/>
  <c r="V35" i="3" s="1"/>
  <c r="X34" i="3" s="1"/>
  <c r="Y34" i="3" s="1"/>
  <c r="U39" i="3"/>
  <c r="V39" i="3" s="1"/>
  <c r="U41" i="3"/>
  <c r="V41" i="3" s="1"/>
  <c r="U45" i="3"/>
  <c r="V45" i="3" s="1"/>
  <c r="W42" i="3" s="1"/>
  <c r="U51" i="3"/>
  <c r="V51" i="3" s="1"/>
  <c r="U55" i="3"/>
  <c r="V55" i="3" s="1"/>
  <c r="U57" i="3"/>
  <c r="V57" i="3" s="1"/>
  <c r="U112" i="3"/>
  <c r="V112" i="3" s="1"/>
  <c r="W105" i="3" s="1"/>
  <c r="U96" i="3"/>
  <c r="V96" i="3" s="1"/>
  <c r="W34" i="3"/>
  <c r="V71" i="4"/>
  <c r="W71" i="4" s="1"/>
  <c r="U71" i="4"/>
  <c r="U72" i="3"/>
  <c r="V72" i="3" s="1"/>
  <c r="W71" i="3" s="1"/>
  <c r="U82" i="3"/>
  <c r="V82" i="3" s="1"/>
  <c r="U90" i="3"/>
  <c r="V90" i="3" s="1"/>
  <c r="W87" i="3" s="1"/>
  <c r="U94" i="3"/>
  <c r="V94" i="3" s="1"/>
  <c r="W92" i="3" s="1"/>
  <c r="U106" i="3"/>
  <c r="V106" i="3" s="1"/>
  <c r="X105" i="3" s="1"/>
  <c r="Y105" i="3" s="1"/>
  <c r="U68" i="3"/>
  <c r="V68" i="3" s="1"/>
  <c r="U74" i="4"/>
  <c r="U100" i="3"/>
  <c r="V100" i="3" s="1"/>
  <c r="U84" i="3"/>
  <c r="V84" i="3" s="1"/>
  <c r="W4" i="3"/>
  <c r="X4" i="3"/>
  <c r="Y4" i="3" s="1"/>
  <c r="U29" i="4"/>
  <c r="U7" i="4"/>
  <c r="U42" i="4"/>
  <c r="V42" i="4"/>
  <c r="W42" i="4" s="1"/>
  <c r="V29" i="4"/>
  <c r="W29" i="4" s="1"/>
  <c r="X10" i="3"/>
  <c r="Y10" i="3" s="1"/>
  <c r="V92" i="4"/>
  <c r="W92" i="4" s="1"/>
  <c r="V63" i="4"/>
  <c r="W63" i="4" s="1"/>
  <c r="U63" i="4"/>
  <c r="U66" i="3"/>
  <c r="V66" i="3" s="1"/>
  <c r="U70" i="3"/>
  <c r="V70" i="3" s="1"/>
  <c r="U74" i="3"/>
  <c r="V74" i="3" s="1"/>
  <c r="U78" i="3"/>
  <c r="V78" i="3" s="1"/>
  <c r="U56" i="3"/>
  <c r="V56" i="3" s="1"/>
  <c r="U40" i="3"/>
  <c r="V40" i="3" s="1"/>
  <c r="U24" i="3"/>
  <c r="V24" i="3" s="1"/>
  <c r="U8" i="3"/>
  <c r="V8" i="3" s="1"/>
  <c r="X85" i="3"/>
  <c r="Y85" i="3" s="1"/>
  <c r="W10" i="3"/>
  <c r="V105" i="4"/>
  <c r="W105" i="4" s="1"/>
  <c r="U105" i="4"/>
  <c r="U87" i="4"/>
  <c r="V87" i="4"/>
  <c r="W87" i="4" s="1"/>
  <c r="U68" i="4"/>
  <c r="V68" i="4"/>
  <c r="W68" i="4" s="1"/>
  <c r="U26" i="4"/>
  <c r="V26" i="4"/>
  <c r="W26" i="4" s="1"/>
  <c r="U102" i="4"/>
  <c r="U68" i="5"/>
  <c r="U10" i="4"/>
  <c r="V10" i="4"/>
  <c r="W10" i="4" s="1"/>
  <c r="V39" i="4"/>
  <c r="W39" i="4" s="1"/>
  <c r="V4" i="4"/>
  <c r="W4" i="4" s="1"/>
  <c r="V13" i="4"/>
  <c r="W13" i="4" s="1"/>
  <c r="U13" i="4"/>
  <c r="U65" i="5"/>
  <c r="U92" i="4"/>
  <c r="X63" i="3"/>
  <c r="Y63" i="3" s="1"/>
  <c r="U26" i="5"/>
  <c r="V65" i="5"/>
  <c r="W65" i="5" s="1"/>
  <c r="V39" i="5"/>
  <c r="W39" i="5" s="1"/>
  <c r="U63" i="5"/>
  <c r="V34" i="5"/>
  <c r="W34" i="5" s="1"/>
  <c r="U55" i="5"/>
  <c r="V2" i="5"/>
  <c r="W2" i="5" s="1"/>
  <c r="U87" i="5"/>
  <c r="V42" i="5"/>
  <c r="W42" i="5" s="1"/>
  <c r="U13" i="5"/>
  <c r="U29" i="5"/>
  <c r="V29" i="5"/>
  <c r="W29" i="5" s="1"/>
  <c r="V7" i="5"/>
  <c r="W7" i="5" s="1"/>
  <c r="U7" i="5"/>
  <c r="V102" i="5"/>
  <c r="W102" i="5" s="1"/>
  <c r="V105" i="5"/>
  <c r="W105" i="5" s="1"/>
  <c r="U105" i="5"/>
  <c r="U85" i="5"/>
  <c r="V85" i="5"/>
  <c r="W85" i="5" s="1"/>
  <c r="V74" i="5"/>
  <c r="W74" i="5" s="1"/>
  <c r="V4" i="5"/>
  <c r="W4" i="5" s="1"/>
  <c r="U4" i="5"/>
  <c r="U74" i="5"/>
  <c r="U102" i="5"/>
  <c r="U92" i="5"/>
  <c r="U71" i="5"/>
  <c r="V71" i="5"/>
  <c r="W71" i="5" s="1"/>
  <c r="V68" i="5"/>
  <c r="W68" i="5" s="1"/>
  <c r="U42" i="5"/>
  <c r="U39" i="5"/>
  <c r="U34" i="5"/>
  <c r="U10" i="5"/>
  <c r="V92" i="5"/>
  <c r="W92" i="5" s="1"/>
  <c r="V87" i="5"/>
  <c r="W87" i="5" s="1"/>
  <c r="V55" i="5"/>
  <c r="W55" i="5" s="1"/>
  <c r="V26" i="5"/>
  <c r="W26" i="5" s="1"/>
  <c r="V13" i="5"/>
  <c r="W13" i="5" s="1"/>
  <c r="V10" i="5"/>
  <c r="W10" i="5" s="1"/>
  <c r="X29" i="3" l="1"/>
  <c r="Y29" i="3" s="1"/>
  <c r="W29" i="3"/>
  <c r="W13" i="3"/>
  <c r="X13" i="3"/>
  <c r="Y13" i="3" s="1"/>
  <c r="X92" i="3"/>
  <c r="Y92" i="3" s="1"/>
  <c r="X74" i="3"/>
  <c r="Y74" i="3" s="1"/>
  <c r="W74" i="3"/>
  <c r="W7" i="3"/>
  <c r="X7" i="3"/>
  <c r="Y7" i="3" s="1"/>
  <c r="W68" i="3"/>
  <c r="X68" i="3"/>
  <c r="Y68" i="3" s="1"/>
  <c r="X55" i="3"/>
  <c r="Y55" i="3" s="1"/>
  <c r="W55" i="3"/>
  <c r="W39" i="3"/>
  <c r="X39" i="3"/>
  <c r="Y39" i="3" s="1"/>
  <c r="X42" i="3"/>
  <c r="Y42" i="3" s="1"/>
  <c r="Y10" i="1" l="1"/>
  <c r="Y22" i="1"/>
  <c r="Y64" i="1"/>
  <c r="Y85" i="1"/>
  <c r="Y106" i="1"/>
  <c r="Y110" i="1"/>
  <c r="Y114" i="1"/>
  <c r="T64" i="1"/>
  <c r="S41" i="1"/>
  <c r="T41" i="1" s="1"/>
  <c r="W41" i="1" s="1"/>
  <c r="X41" i="1" s="1"/>
  <c r="Y41" i="1" s="1"/>
  <c r="S58" i="1"/>
  <c r="T58" i="1" s="1"/>
  <c r="S59" i="1"/>
  <c r="T59" i="1" s="1"/>
  <c r="S60" i="1"/>
  <c r="T60" i="1" s="1"/>
  <c r="S61" i="1"/>
  <c r="T61" i="1" s="1"/>
  <c r="S62" i="1"/>
  <c r="T62" i="1" s="1"/>
  <c r="S118" i="1"/>
  <c r="T118" i="1" s="1"/>
  <c r="S119" i="1"/>
  <c r="T119" i="1" s="1"/>
  <c r="S120" i="1"/>
  <c r="T120" i="1" s="1"/>
  <c r="S121" i="1"/>
  <c r="T121" i="1" s="1"/>
  <c r="I3" i="1"/>
  <c r="K3" i="1" s="1"/>
  <c r="L3" i="1" s="1"/>
  <c r="I4" i="1"/>
  <c r="K4" i="1" s="1"/>
  <c r="L4" i="1" s="1"/>
  <c r="I5" i="1"/>
  <c r="K5" i="1" s="1"/>
  <c r="L5" i="1" s="1"/>
  <c r="I6" i="1"/>
  <c r="K6" i="1" s="1"/>
  <c r="L6" i="1" s="1"/>
  <c r="I7" i="1"/>
  <c r="K7" i="1" s="1"/>
  <c r="L7" i="1" s="1"/>
  <c r="I8" i="1"/>
  <c r="K8" i="1" s="1"/>
  <c r="L8" i="1" s="1"/>
  <c r="I9" i="1"/>
  <c r="K9" i="1" s="1"/>
  <c r="L9" i="1" s="1"/>
  <c r="I10" i="1"/>
  <c r="K10" i="1" s="1"/>
  <c r="L10" i="1" s="1"/>
  <c r="I11" i="1"/>
  <c r="K11" i="1" s="1"/>
  <c r="L11" i="1" s="1"/>
  <c r="I12" i="1"/>
  <c r="K12" i="1" s="1"/>
  <c r="L12" i="1" s="1"/>
  <c r="I13" i="1"/>
  <c r="K13" i="1" s="1"/>
  <c r="L13" i="1" s="1"/>
  <c r="I14" i="1"/>
  <c r="K14" i="1" s="1"/>
  <c r="L14" i="1" s="1"/>
  <c r="I15" i="1"/>
  <c r="K15" i="1" s="1"/>
  <c r="L15" i="1" s="1"/>
  <c r="I16" i="1"/>
  <c r="K16" i="1" s="1"/>
  <c r="L16" i="1" s="1"/>
  <c r="I17" i="1"/>
  <c r="K17" i="1" s="1"/>
  <c r="L17" i="1" s="1"/>
  <c r="I18" i="1"/>
  <c r="K18" i="1" s="1"/>
  <c r="L18" i="1" s="1"/>
  <c r="I19" i="1"/>
  <c r="K19" i="1" s="1"/>
  <c r="L19" i="1" s="1"/>
  <c r="I20" i="1"/>
  <c r="K20" i="1" s="1"/>
  <c r="L20" i="1" s="1"/>
  <c r="I21" i="1"/>
  <c r="K21" i="1" s="1"/>
  <c r="L21" i="1" s="1"/>
  <c r="I22" i="1"/>
  <c r="K22" i="1" s="1"/>
  <c r="L22" i="1" s="1"/>
  <c r="I23" i="1"/>
  <c r="K23" i="1" s="1"/>
  <c r="L23" i="1" s="1"/>
  <c r="I24" i="1"/>
  <c r="K24" i="1" s="1"/>
  <c r="L24" i="1" s="1"/>
  <c r="I25" i="1"/>
  <c r="K25" i="1" s="1"/>
  <c r="L25" i="1" s="1"/>
  <c r="I26" i="1"/>
  <c r="K26" i="1" s="1"/>
  <c r="L26" i="1" s="1"/>
  <c r="I27" i="1"/>
  <c r="K27" i="1" s="1"/>
  <c r="L27" i="1" s="1"/>
  <c r="I28" i="1"/>
  <c r="K28" i="1" s="1"/>
  <c r="L28" i="1" s="1"/>
  <c r="I29" i="1"/>
  <c r="K29" i="1" s="1"/>
  <c r="L29" i="1" s="1"/>
  <c r="I30" i="1"/>
  <c r="K30" i="1" s="1"/>
  <c r="L30" i="1" s="1"/>
  <c r="I31" i="1"/>
  <c r="K31" i="1" s="1"/>
  <c r="L31" i="1" s="1"/>
  <c r="I32" i="1"/>
  <c r="K32" i="1" s="1"/>
  <c r="L32" i="1" s="1"/>
  <c r="I33" i="1"/>
  <c r="K33" i="1" s="1"/>
  <c r="L33" i="1" s="1"/>
  <c r="I34" i="1"/>
  <c r="K34" i="1" s="1"/>
  <c r="L34" i="1" s="1"/>
  <c r="I35" i="1"/>
  <c r="K35" i="1" s="1"/>
  <c r="L35" i="1" s="1"/>
  <c r="I36" i="1"/>
  <c r="K36" i="1" s="1"/>
  <c r="L36" i="1" s="1"/>
  <c r="I37" i="1"/>
  <c r="K37" i="1" s="1"/>
  <c r="L37" i="1" s="1"/>
  <c r="I38" i="1"/>
  <c r="K38" i="1" s="1"/>
  <c r="L38" i="1" s="1"/>
  <c r="I39" i="1"/>
  <c r="K39" i="1" s="1"/>
  <c r="L39" i="1" s="1"/>
  <c r="I40" i="1"/>
  <c r="K40" i="1" s="1"/>
  <c r="L40" i="1" s="1"/>
  <c r="I41" i="1"/>
  <c r="K41" i="1" s="1"/>
  <c r="L41" i="1" s="1"/>
  <c r="I42" i="1"/>
  <c r="K42" i="1" s="1"/>
  <c r="L42" i="1" s="1"/>
  <c r="I43" i="1"/>
  <c r="K43" i="1" s="1"/>
  <c r="L43" i="1" s="1"/>
  <c r="I44" i="1"/>
  <c r="K44" i="1" s="1"/>
  <c r="L44" i="1" s="1"/>
  <c r="I45" i="1"/>
  <c r="K45" i="1" s="1"/>
  <c r="L45" i="1" s="1"/>
  <c r="I46" i="1"/>
  <c r="K46" i="1" s="1"/>
  <c r="L46" i="1" s="1"/>
  <c r="I47" i="1"/>
  <c r="K47" i="1" s="1"/>
  <c r="L47" i="1" s="1"/>
  <c r="I48" i="1"/>
  <c r="K48" i="1" s="1"/>
  <c r="L48" i="1" s="1"/>
  <c r="I49" i="1"/>
  <c r="K49" i="1" s="1"/>
  <c r="L49" i="1" s="1"/>
  <c r="I50" i="1"/>
  <c r="K50" i="1" s="1"/>
  <c r="L50" i="1" s="1"/>
  <c r="I51" i="1"/>
  <c r="K51" i="1" s="1"/>
  <c r="L51" i="1" s="1"/>
  <c r="I52" i="1"/>
  <c r="K52" i="1" s="1"/>
  <c r="L52" i="1" s="1"/>
  <c r="I53" i="1"/>
  <c r="K53" i="1" s="1"/>
  <c r="L53" i="1" s="1"/>
  <c r="I54" i="1"/>
  <c r="K54" i="1" s="1"/>
  <c r="L54" i="1" s="1"/>
  <c r="I55" i="1"/>
  <c r="K55" i="1" s="1"/>
  <c r="L55" i="1" s="1"/>
  <c r="I56" i="1"/>
  <c r="K56" i="1" s="1"/>
  <c r="L56" i="1" s="1"/>
  <c r="I57" i="1"/>
  <c r="K57" i="1" s="1"/>
  <c r="L57" i="1" s="1"/>
  <c r="I58" i="1"/>
  <c r="K58" i="1" s="1"/>
  <c r="L58" i="1" s="1"/>
  <c r="I59" i="1"/>
  <c r="K59" i="1" s="1"/>
  <c r="L59" i="1" s="1"/>
  <c r="I60" i="1"/>
  <c r="K60" i="1" s="1"/>
  <c r="L60" i="1" s="1"/>
  <c r="I61" i="1"/>
  <c r="K61" i="1" s="1"/>
  <c r="L61" i="1" s="1"/>
  <c r="I62" i="1"/>
  <c r="K62" i="1" s="1"/>
  <c r="L62" i="1" s="1"/>
  <c r="I63" i="1"/>
  <c r="K63" i="1" s="1"/>
  <c r="L63" i="1" s="1"/>
  <c r="I64" i="1"/>
  <c r="K64" i="1" s="1"/>
  <c r="L64" i="1" s="1"/>
  <c r="I65" i="1"/>
  <c r="K65" i="1" s="1"/>
  <c r="L65" i="1" s="1"/>
  <c r="I66" i="1"/>
  <c r="K66" i="1" s="1"/>
  <c r="L66" i="1" s="1"/>
  <c r="I67" i="1"/>
  <c r="K67" i="1" s="1"/>
  <c r="L67" i="1" s="1"/>
  <c r="I68" i="1"/>
  <c r="K68" i="1" s="1"/>
  <c r="L68" i="1" s="1"/>
  <c r="I69" i="1"/>
  <c r="K69" i="1" s="1"/>
  <c r="L69" i="1" s="1"/>
  <c r="I70" i="1"/>
  <c r="K70" i="1" s="1"/>
  <c r="L70" i="1" s="1"/>
  <c r="I71" i="1"/>
  <c r="K71" i="1" s="1"/>
  <c r="L71" i="1" s="1"/>
  <c r="I72" i="1"/>
  <c r="K72" i="1" s="1"/>
  <c r="L72" i="1" s="1"/>
  <c r="I73" i="1"/>
  <c r="K73" i="1" s="1"/>
  <c r="L73" i="1" s="1"/>
  <c r="I74" i="1"/>
  <c r="K74" i="1" s="1"/>
  <c r="L74" i="1" s="1"/>
  <c r="I75" i="1"/>
  <c r="K75" i="1" s="1"/>
  <c r="L75" i="1" s="1"/>
  <c r="I76" i="1"/>
  <c r="K76" i="1" s="1"/>
  <c r="L76" i="1" s="1"/>
  <c r="I77" i="1"/>
  <c r="K77" i="1" s="1"/>
  <c r="L77" i="1" s="1"/>
  <c r="I78" i="1"/>
  <c r="K78" i="1" s="1"/>
  <c r="L78" i="1" s="1"/>
  <c r="I79" i="1"/>
  <c r="K79" i="1" s="1"/>
  <c r="L79" i="1" s="1"/>
  <c r="I80" i="1"/>
  <c r="K80" i="1" s="1"/>
  <c r="L80" i="1" s="1"/>
  <c r="I81" i="1"/>
  <c r="K81" i="1" s="1"/>
  <c r="L81" i="1" s="1"/>
  <c r="I82" i="1"/>
  <c r="K82" i="1" s="1"/>
  <c r="L82" i="1" s="1"/>
  <c r="I83" i="1"/>
  <c r="K83" i="1" s="1"/>
  <c r="L83" i="1" s="1"/>
  <c r="I84" i="1"/>
  <c r="K84" i="1" s="1"/>
  <c r="L84" i="1" s="1"/>
  <c r="I85" i="1"/>
  <c r="K85" i="1" s="1"/>
  <c r="L85" i="1" s="1"/>
  <c r="I86" i="1"/>
  <c r="K86" i="1" s="1"/>
  <c r="L86" i="1" s="1"/>
  <c r="I87" i="1"/>
  <c r="K87" i="1" s="1"/>
  <c r="L87" i="1" s="1"/>
  <c r="I88" i="1"/>
  <c r="K88" i="1" s="1"/>
  <c r="L88" i="1" s="1"/>
  <c r="I89" i="1"/>
  <c r="K89" i="1" s="1"/>
  <c r="L89" i="1" s="1"/>
  <c r="I90" i="1"/>
  <c r="K90" i="1" s="1"/>
  <c r="L90" i="1" s="1"/>
  <c r="I91" i="1"/>
  <c r="K91" i="1" s="1"/>
  <c r="L91" i="1" s="1"/>
  <c r="I92" i="1"/>
  <c r="K92" i="1" s="1"/>
  <c r="L92" i="1" s="1"/>
  <c r="I93" i="1"/>
  <c r="K93" i="1" s="1"/>
  <c r="L93" i="1" s="1"/>
  <c r="I94" i="1"/>
  <c r="K94" i="1" s="1"/>
  <c r="L94" i="1" s="1"/>
  <c r="I95" i="1"/>
  <c r="K95" i="1" s="1"/>
  <c r="L95" i="1" s="1"/>
  <c r="I96" i="1"/>
  <c r="K96" i="1" s="1"/>
  <c r="L96" i="1" s="1"/>
  <c r="I97" i="1"/>
  <c r="K97" i="1" s="1"/>
  <c r="L97" i="1" s="1"/>
  <c r="I98" i="1"/>
  <c r="K98" i="1" s="1"/>
  <c r="L98" i="1" s="1"/>
  <c r="I99" i="1"/>
  <c r="K99" i="1" s="1"/>
  <c r="L99" i="1" s="1"/>
  <c r="I100" i="1"/>
  <c r="K100" i="1" s="1"/>
  <c r="L100" i="1" s="1"/>
  <c r="I101" i="1"/>
  <c r="K101" i="1" s="1"/>
  <c r="L101" i="1" s="1"/>
  <c r="I102" i="1"/>
  <c r="K102" i="1" s="1"/>
  <c r="L102" i="1" s="1"/>
  <c r="I103" i="1"/>
  <c r="K103" i="1" s="1"/>
  <c r="L103" i="1" s="1"/>
  <c r="I104" i="1"/>
  <c r="K104" i="1" s="1"/>
  <c r="L104" i="1" s="1"/>
  <c r="I105" i="1"/>
  <c r="K105" i="1" s="1"/>
  <c r="L105" i="1" s="1"/>
  <c r="I106" i="1"/>
  <c r="K106" i="1" s="1"/>
  <c r="L106" i="1" s="1"/>
  <c r="I107" i="1"/>
  <c r="K107" i="1" s="1"/>
  <c r="L107" i="1" s="1"/>
  <c r="I108" i="1"/>
  <c r="K108" i="1" s="1"/>
  <c r="L108" i="1" s="1"/>
  <c r="I109" i="1"/>
  <c r="K109" i="1" s="1"/>
  <c r="L109" i="1" s="1"/>
  <c r="I110" i="1"/>
  <c r="K110" i="1" s="1"/>
  <c r="L110" i="1" s="1"/>
  <c r="I111" i="1"/>
  <c r="K111" i="1" s="1"/>
  <c r="L111" i="1" s="1"/>
  <c r="I112" i="1"/>
  <c r="K112" i="1" s="1"/>
  <c r="L112" i="1" s="1"/>
  <c r="I113" i="1"/>
  <c r="K113" i="1" s="1"/>
  <c r="L113" i="1" s="1"/>
  <c r="I114" i="1"/>
  <c r="K114" i="1" s="1"/>
  <c r="L114" i="1" s="1"/>
  <c r="I115" i="1"/>
  <c r="K115" i="1" s="1"/>
  <c r="L115" i="1" s="1"/>
  <c r="I116" i="1"/>
  <c r="K116" i="1" s="1"/>
  <c r="L116" i="1" s="1"/>
  <c r="I117" i="1"/>
  <c r="K117" i="1" s="1"/>
  <c r="L117" i="1" s="1"/>
  <c r="I118" i="1"/>
  <c r="K118" i="1" s="1"/>
  <c r="L118" i="1" s="1"/>
  <c r="I119" i="1"/>
  <c r="K119" i="1" s="1"/>
  <c r="L119" i="1" s="1"/>
  <c r="I120" i="1"/>
  <c r="K120" i="1" s="1"/>
  <c r="L120" i="1" s="1"/>
  <c r="W120" i="1" s="1"/>
  <c r="X120" i="1" s="1"/>
  <c r="Y120" i="1" s="1"/>
  <c r="I121" i="1"/>
  <c r="K121" i="1" s="1"/>
  <c r="L121" i="1" s="1"/>
  <c r="I2" i="1"/>
  <c r="Q26" i="1"/>
  <c r="S26" i="1" s="1"/>
  <c r="T26" i="1" s="1"/>
  <c r="W26" i="1" s="1"/>
  <c r="X26" i="1" s="1"/>
  <c r="Y26" i="1" s="1"/>
  <c r="Q14" i="1"/>
  <c r="S14" i="1" s="1"/>
  <c r="T14" i="1" s="1"/>
  <c r="W14" i="1" s="1"/>
  <c r="X14" i="1" s="1"/>
  <c r="Y14" i="1" s="1"/>
  <c r="Q10" i="1"/>
  <c r="S10" i="1" s="1"/>
  <c r="T10" i="1" s="1"/>
  <c r="Q19" i="1"/>
  <c r="S19" i="1" s="1"/>
  <c r="T19" i="1" s="1"/>
  <c r="Q4" i="1"/>
  <c r="S4" i="1" s="1"/>
  <c r="T4" i="1" s="1"/>
  <c r="Q15" i="1"/>
  <c r="S15" i="1" s="1"/>
  <c r="T15" i="1" s="1"/>
  <c r="Q16" i="1"/>
  <c r="S16" i="1" s="1"/>
  <c r="T16" i="1" s="1"/>
  <c r="Q22" i="1"/>
  <c r="S22" i="1" s="1"/>
  <c r="T22" i="1" s="1"/>
  <c r="W22" i="1" s="1"/>
  <c r="X22" i="1" s="1"/>
  <c r="Q20" i="1"/>
  <c r="S20" i="1" s="1"/>
  <c r="T20" i="1" s="1"/>
  <c r="Q23" i="1"/>
  <c r="S23" i="1" s="1"/>
  <c r="T23" i="1" s="1"/>
  <c r="Q2" i="1"/>
  <c r="S2" i="1" s="1"/>
  <c r="T2" i="1" s="1"/>
  <c r="Q11" i="1"/>
  <c r="S11" i="1" s="1"/>
  <c r="T11" i="1" s="1"/>
  <c r="Q5" i="1"/>
  <c r="S5" i="1" s="1"/>
  <c r="T5" i="1" s="1"/>
  <c r="W5" i="1" s="1"/>
  <c r="X5" i="1" s="1"/>
  <c r="Y5" i="1" s="1"/>
  <c r="Q3" i="1"/>
  <c r="S3" i="1" s="1"/>
  <c r="T3" i="1" s="1"/>
  <c r="Q24" i="1"/>
  <c r="S24" i="1" s="1"/>
  <c r="T24" i="1" s="1"/>
  <c r="Q21" i="1"/>
  <c r="S21" i="1" s="1"/>
  <c r="T21" i="1" s="1"/>
  <c r="W21" i="1" s="1"/>
  <c r="X21" i="1" s="1"/>
  <c r="Y21" i="1" s="1"/>
  <c r="Q7" i="1"/>
  <c r="S7" i="1" s="1"/>
  <c r="T7" i="1" s="1"/>
  <c r="W7" i="1" s="1"/>
  <c r="X7" i="1" s="1"/>
  <c r="Y7" i="1" s="1"/>
  <c r="Q12" i="1"/>
  <c r="S12" i="1" s="1"/>
  <c r="T12" i="1" s="1"/>
  <c r="W12" i="1" s="1"/>
  <c r="X12" i="1" s="1"/>
  <c r="Y12" i="1" s="1"/>
  <c r="Q17" i="1"/>
  <c r="S17" i="1" s="1"/>
  <c r="T17" i="1" s="1"/>
  <c r="W17" i="1" s="1"/>
  <c r="X17" i="1" s="1"/>
  <c r="Y17" i="1" s="1"/>
  <c r="Q25" i="1"/>
  <c r="S25" i="1" s="1"/>
  <c r="T25" i="1" s="1"/>
  <c r="W25" i="1" s="1"/>
  <c r="X25" i="1" s="1"/>
  <c r="Y25" i="1" s="1"/>
  <c r="Q18" i="1"/>
  <c r="S18" i="1" s="1"/>
  <c r="T18" i="1" s="1"/>
  <c r="W18" i="1" s="1"/>
  <c r="X18" i="1" s="1"/>
  <c r="Y18" i="1" s="1"/>
  <c r="Q6" i="1"/>
  <c r="S6" i="1" s="1"/>
  <c r="T6" i="1" s="1"/>
  <c r="W6" i="1" s="1"/>
  <c r="X6" i="1" s="1"/>
  <c r="Y6" i="1" s="1"/>
  <c r="Q8" i="1"/>
  <c r="S8" i="1" s="1"/>
  <c r="T8" i="1" s="1"/>
  <c r="Q9" i="1"/>
  <c r="S9" i="1" s="1"/>
  <c r="T9" i="1" s="1"/>
  <c r="W9" i="1" s="1"/>
  <c r="X9" i="1" s="1"/>
  <c r="Y9" i="1" s="1"/>
  <c r="Q34" i="1"/>
  <c r="S34" i="1" s="1"/>
  <c r="T34" i="1" s="1"/>
  <c r="W34" i="1" s="1"/>
  <c r="X34" i="1" s="1"/>
  <c r="Y34" i="1" s="1"/>
  <c r="Q29" i="1"/>
  <c r="S29" i="1" s="1"/>
  <c r="T29" i="1" s="1"/>
  <c r="W29" i="1" s="1"/>
  <c r="X29" i="1" s="1"/>
  <c r="Y29" i="1" s="1"/>
  <c r="Q53" i="1"/>
  <c r="S53" i="1" s="1"/>
  <c r="T53" i="1" s="1"/>
  <c r="W53" i="1" s="1"/>
  <c r="X53" i="1" s="1"/>
  <c r="Y53" i="1" s="1"/>
  <c r="Q42" i="1"/>
  <c r="S42" i="1" s="1"/>
  <c r="T42" i="1" s="1"/>
  <c r="W42" i="1" s="1"/>
  <c r="X42" i="1" s="1"/>
  <c r="Y42" i="1" s="1"/>
  <c r="Q43" i="1"/>
  <c r="S43" i="1" s="1"/>
  <c r="T43" i="1" s="1"/>
  <c r="W43" i="1" s="1"/>
  <c r="X43" i="1" s="1"/>
  <c r="Y43" i="1" s="1"/>
  <c r="Q27" i="1"/>
  <c r="S27" i="1" s="1"/>
  <c r="T27" i="1" s="1"/>
  <c r="Q44" i="1"/>
  <c r="S44" i="1" s="1"/>
  <c r="T44" i="1" s="1"/>
  <c r="Q39" i="1"/>
  <c r="S39" i="1" s="1"/>
  <c r="T39" i="1" s="1"/>
  <c r="Q55" i="1"/>
  <c r="S55" i="1" s="1"/>
  <c r="T55" i="1" s="1"/>
  <c r="W55" i="1" s="1"/>
  <c r="X55" i="1" s="1"/>
  <c r="Y55" i="1" s="1"/>
  <c r="Q30" i="1"/>
  <c r="S30" i="1" s="1"/>
  <c r="T30" i="1" s="1"/>
  <c r="W30" i="1" s="1"/>
  <c r="X30" i="1" s="1"/>
  <c r="Y30" i="1" s="1"/>
  <c r="Q35" i="1"/>
  <c r="S35" i="1" s="1"/>
  <c r="T35" i="1" s="1"/>
  <c r="Q45" i="1"/>
  <c r="S45" i="1" s="1"/>
  <c r="T45" i="1" s="1"/>
  <c r="W45" i="1" s="1"/>
  <c r="X45" i="1" s="1"/>
  <c r="Y45" i="1" s="1"/>
  <c r="Q31" i="1"/>
  <c r="S31" i="1" s="1"/>
  <c r="T31" i="1" s="1"/>
  <c r="W31" i="1" s="1"/>
  <c r="X31" i="1" s="1"/>
  <c r="Y31" i="1" s="1"/>
  <c r="Q54" i="1"/>
  <c r="S54" i="1" s="1"/>
  <c r="T54" i="1" s="1"/>
  <c r="W54" i="1" s="1"/>
  <c r="X54" i="1" s="1"/>
  <c r="Y54" i="1" s="1"/>
  <c r="Q46" i="1"/>
  <c r="S46" i="1" s="1"/>
  <c r="T46" i="1" s="1"/>
  <c r="Q36" i="1"/>
  <c r="S36" i="1" s="1"/>
  <c r="T36" i="1" s="1"/>
  <c r="Q32" i="1"/>
  <c r="S32" i="1" s="1"/>
  <c r="T32" i="1" s="1"/>
  <c r="Q56" i="1"/>
  <c r="S56" i="1" s="1"/>
  <c r="T56" i="1" s="1"/>
  <c r="W56" i="1" s="1"/>
  <c r="X56" i="1" s="1"/>
  <c r="Y56" i="1" s="1"/>
  <c r="Q47" i="1"/>
  <c r="S47" i="1" s="1"/>
  <c r="T47" i="1" s="1"/>
  <c r="Q37" i="1"/>
  <c r="S37" i="1" s="1"/>
  <c r="T37" i="1" s="1"/>
  <c r="W37" i="1" s="1"/>
  <c r="X37" i="1" s="1"/>
  <c r="Y37" i="1" s="1"/>
  <c r="Q48" i="1"/>
  <c r="S48" i="1" s="1"/>
  <c r="T48" i="1" s="1"/>
  <c r="Q49" i="1"/>
  <c r="S49" i="1" s="1"/>
  <c r="T49" i="1" s="1"/>
  <c r="W49" i="1" s="1"/>
  <c r="X49" i="1" s="1"/>
  <c r="Y49" i="1" s="1"/>
  <c r="Q50" i="1"/>
  <c r="S50" i="1" s="1"/>
  <c r="T50" i="1" s="1"/>
  <c r="Q51" i="1"/>
  <c r="S51" i="1" s="1"/>
  <c r="T51" i="1" s="1"/>
  <c r="Q33" i="1"/>
  <c r="S33" i="1" s="1"/>
  <c r="T33" i="1" s="1"/>
  <c r="W33" i="1" s="1"/>
  <c r="X33" i="1" s="1"/>
  <c r="Y33" i="1" s="1"/>
  <c r="Q28" i="1"/>
  <c r="S28" i="1" s="1"/>
  <c r="T28" i="1" s="1"/>
  <c r="W28" i="1" s="1"/>
  <c r="X28" i="1" s="1"/>
  <c r="Y28" i="1" s="1"/>
  <c r="Q57" i="1"/>
  <c r="S57" i="1" s="1"/>
  <c r="T57" i="1" s="1"/>
  <c r="W57" i="1" s="1"/>
  <c r="X57" i="1" s="1"/>
  <c r="Y57" i="1" s="1"/>
  <c r="Q40" i="1"/>
  <c r="S40" i="1" s="1"/>
  <c r="T40" i="1" s="1"/>
  <c r="Q38" i="1"/>
  <c r="S38" i="1" s="1"/>
  <c r="T38" i="1" s="1"/>
  <c r="W38" i="1" s="1"/>
  <c r="X38" i="1" s="1"/>
  <c r="Y38" i="1" s="1"/>
  <c r="Q52" i="1"/>
  <c r="S52" i="1" s="1"/>
  <c r="T52" i="1" s="1"/>
  <c r="W52" i="1" s="1"/>
  <c r="X52" i="1" s="1"/>
  <c r="Y52" i="1" s="1"/>
  <c r="Q41" i="1"/>
  <c r="Q78" i="1"/>
  <c r="S78" i="1" s="1"/>
  <c r="T78" i="1" s="1"/>
  <c r="W78" i="1" s="1"/>
  <c r="X78" i="1" s="1"/>
  <c r="Y78" i="1" s="1"/>
  <c r="Q79" i="1"/>
  <c r="S79" i="1" s="1"/>
  <c r="T79" i="1" s="1"/>
  <c r="W79" i="1" s="1"/>
  <c r="X79" i="1" s="1"/>
  <c r="Y79" i="1" s="1"/>
  <c r="Q80" i="1"/>
  <c r="S80" i="1" s="1"/>
  <c r="T80" i="1" s="1"/>
  <c r="W80" i="1" s="1"/>
  <c r="X80" i="1" s="1"/>
  <c r="Y80" i="1" s="1"/>
  <c r="Q63" i="1"/>
  <c r="S63" i="1" s="1"/>
  <c r="T63" i="1" s="1"/>
  <c r="Q71" i="1"/>
  <c r="S71" i="1" s="1"/>
  <c r="T71" i="1" s="1"/>
  <c r="Q74" i="1"/>
  <c r="S74" i="1" s="1"/>
  <c r="T74" i="1" s="1"/>
  <c r="W74" i="1" s="1"/>
  <c r="X74" i="1" s="1"/>
  <c r="Y74" i="1" s="1"/>
  <c r="Q75" i="1"/>
  <c r="S75" i="1" s="1"/>
  <c r="T75" i="1" s="1"/>
  <c r="Q72" i="1"/>
  <c r="S72" i="1" s="1"/>
  <c r="T72" i="1" s="1"/>
  <c r="Q81" i="1"/>
  <c r="S81" i="1" s="1"/>
  <c r="T81" i="1" s="1"/>
  <c r="W81" i="1" s="1"/>
  <c r="X81" i="1" s="1"/>
  <c r="Y81" i="1" s="1"/>
  <c r="Q82" i="1"/>
  <c r="S82" i="1" s="1"/>
  <c r="T82" i="1" s="1"/>
  <c r="W82" i="1" s="1"/>
  <c r="X82" i="1" s="1"/>
  <c r="Y82" i="1" s="1"/>
  <c r="Q65" i="1"/>
  <c r="S65" i="1" s="1"/>
  <c r="T65" i="1" s="1"/>
  <c r="W65" i="1" s="1"/>
  <c r="X65" i="1" s="1"/>
  <c r="Y65" i="1" s="1"/>
  <c r="Q76" i="1"/>
  <c r="S76" i="1" s="1"/>
  <c r="T76" i="1" s="1"/>
  <c r="Q68" i="1"/>
  <c r="S68" i="1" s="1"/>
  <c r="T68" i="1" s="1"/>
  <c r="Q77" i="1"/>
  <c r="S77" i="1" s="1"/>
  <c r="T77" i="1" s="1"/>
  <c r="W77" i="1" s="1"/>
  <c r="X77" i="1" s="1"/>
  <c r="Y77" i="1" s="1"/>
  <c r="Q83" i="1"/>
  <c r="S83" i="1" s="1"/>
  <c r="T83" i="1" s="1"/>
  <c r="Q64" i="1"/>
  <c r="S64" i="1" s="1"/>
  <c r="Q69" i="1"/>
  <c r="S69" i="1" s="1"/>
  <c r="T69" i="1" s="1"/>
  <c r="W69" i="1" s="1"/>
  <c r="X69" i="1" s="1"/>
  <c r="Y69" i="1" s="1"/>
  <c r="Q70" i="1"/>
  <c r="S70" i="1" s="1"/>
  <c r="T70" i="1" s="1"/>
  <c r="W70" i="1" s="1"/>
  <c r="X70" i="1" s="1"/>
  <c r="Y70" i="1" s="1"/>
  <c r="Q84" i="1"/>
  <c r="S84" i="1" s="1"/>
  <c r="T84" i="1" s="1"/>
  <c r="W84" i="1" s="1"/>
  <c r="X84" i="1" s="1"/>
  <c r="Y84" i="1" s="1"/>
  <c r="Q66" i="1"/>
  <c r="S66" i="1" s="1"/>
  <c r="T66" i="1" s="1"/>
  <c r="Q67" i="1"/>
  <c r="S67" i="1" s="1"/>
  <c r="T67" i="1" s="1"/>
  <c r="Q73" i="1"/>
  <c r="S73" i="1" s="1"/>
  <c r="T73" i="1" s="1"/>
  <c r="W73" i="1" s="1"/>
  <c r="X73" i="1" s="1"/>
  <c r="Y73" i="1" s="1"/>
  <c r="Q97" i="1"/>
  <c r="S97" i="1" s="1"/>
  <c r="T97" i="1" s="1"/>
  <c r="W97" i="1" s="1"/>
  <c r="X97" i="1" s="1"/>
  <c r="Y97" i="1" s="1"/>
  <c r="Q105" i="1"/>
  <c r="S105" i="1" s="1"/>
  <c r="T105" i="1" s="1"/>
  <c r="W105" i="1" s="1"/>
  <c r="X105" i="1" s="1"/>
  <c r="Y105" i="1" s="1"/>
  <c r="Q106" i="1"/>
  <c r="S106" i="1" s="1"/>
  <c r="T106" i="1" s="1"/>
  <c r="W106" i="1" s="1"/>
  <c r="X106" i="1" s="1"/>
  <c r="Q107" i="1"/>
  <c r="S107" i="1" s="1"/>
  <c r="T107" i="1" s="1"/>
  <c r="W107" i="1" s="1"/>
  <c r="X107" i="1" s="1"/>
  <c r="Y107" i="1" s="1"/>
  <c r="Q87" i="1"/>
  <c r="S87" i="1" s="1"/>
  <c r="T87" i="1" s="1"/>
  <c r="Q98" i="1"/>
  <c r="S98" i="1" s="1"/>
  <c r="T98" i="1" s="1"/>
  <c r="Q108" i="1"/>
  <c r="S108" i="1" s="1"/>
  <c r="T108" i="1" s="1"/>
  <c r="Q102" i="1"/>
  <c r="S102" i="1" s="1"/>
  <c r="T102" i="1" s="1"/>
  <c r="W102" i="1" s="1"/>
  <c r="X102" i="1" s="1"/>
  <c r="Y102" i="1" s="1"/>
  <c r="Q109" i="1"/>
  <c r="S109" i="1" s="1"/>
  <c r="T109" i="1" s="1"/>
  <c r="W109" i="1" s="1"/>
  <c r="X109" i="1" s="1"/>
  <c r="Y109" i="1" s="1"/>
  <c r="Q99" i="1"/>
  <c r="S99" i="1" s="1"/>
  <c r="T99" i="1" s="1"/>
  <c r="Q88" i="1"/>
  <c r="S88" i="1" s="1"/>
  <c r="T88" i="1" s="1"/>
  <c r="Q110" i="1"/>
  <c r="S110" i="1" s="1"/>
  <c r="T110" i="1" s="1"/>
  <c r="W110" i="1" s="1"/>
  <c r="Q100" i="1"/>
  <c r="S100" i="1" s="1"/>
  <c r="T100" i="1" s="1"/>
  <c r="W100" i="1" s="1"/>
  <c r="X100" i="1" s="1"/>
  <c r="Y100" i="1" s="1"/>
  <c r="Q92" i="1"/>
  <c r="S92" i="1" s="1"/>
  <c r="T92" i="1" s="1"/>
  <c r="Q85" i="1"/>
  <c r="S85" i="1" s="1"/>
  <c r="T85" i="1" s="1"/>
  <c r="W85" i="1" s="1"/>
  <c r="Q111" i="1"/>
  <c r="S111" i="1" s="1"/>
  <c r="T111" i="1" s="1"/>
  <c r="W111" i="1" s="1"/>
  <c r="X111" i="1" s="1"/>
  <c r="Y111" i="1" s="1"/>
  <c r="Q112" i="1"/>
  <c r="S112" i="1" s="1"/>
  <c r="T112" i="1" s="1"/>
  <c r="W112" i="1" s="1"/>
  <c r="X112" i="1" s="1"/>
  <c r="Y112" i="1" s="1"/>
  <c r="Q101" i="1"/>
  <c r="S101" i="1" s="1"/>
  <c r="T101" i="1" s="1"/>
  <c r="W101" i="1" s="1"/>
  <c r="X101" i="1" s="1"/>
  <c r="Y101" i="1" s="1"/>
  <c r="Q113" i="1"/>
  <c r="S113" i="1" s="1"/>
  <c r="T113" i="1" s="1"/>
  <c r="W113" i="1" s="1"/>
  <c r="X113" i="1" s="1"/>
  <c r="Y113" i="1" s="1"/>
  <c r="Q103" i="1"/>
  <c r="S103" i="1" s="1"/>
  <c r="T103" i="1" s="1"/>
  <c r="W103" i="1" s="1"/>
  <c r="X103" i="1" s="1"/>
  <c r="Y103" i="1" s="1"/>
  <c r="Q114" i="1"/>
  <c r="S114" i="1" s="1"/>
  <c r="T114" i="1" s="1"/>
  <c r="W114" i="1" s="1"/>
  <c r="Q115" i="1"/>
  <c r="S115" i="1" s="1"/>
  <c r="T115" i="1" s="1"/>
  <c r="Q89" i="1"/>
  <c r="S89" i="1" s="1"/>
  <c r="T89" i="1" s="1"/>
  <c r="W89" i="1" s="1"/>
  <c r="X89" i="1" s="1"/>
  <c r="Y89" i="1" s="1"/>
  <c r="Q86" i="1"/>
  <c r="S86" i="1" s="1"/>
  <c r="T86" i="1" s="1"/>
  <c r="W86" i="1" s="1"/>
  <c r="X86" i="1" s="1"/>
  <c r="Y86" i="1" s="1"/>
  <c r="Q93" i="1"/>
  <c r="S93" i="1" s="1"/>
  <c r="T93" i="1" s="1"/>
  <c r="W93" i="1" s="1"/>
  <c r="X93" i="1" s="1"/>
  <c r="Y93" i="1" s="1"/>
  <c r="Q90" i="1"/>
  <c r="S90" i="1" s="1"/>
  <c r="T90" i="1" s="1"/>
  <c r="Q94" i="1"/>
  <c r="S94" i="1" s="1"/>
  <c r="T94" i="1" s="1"/>
  <c r="W94" i="1" s="1"/>
  <c r="X94" i="1" s="1"/>
  <c r="Y94" i="1" s="1"/>
  <c r="Q95" i="1"/>
  <c r="S95" i="1" s="1"/>
  <c r="T95" i="1" s="1"/>
  <c r="W95" i="1" s="1"/>
  <c r="X95" i="1" s="1"/>
  <c r="Y95" i="1" s="1"/>
  <c r="Q96" i="1"/>
  <c r="S96" i="1" s="1"/>
  <c r="T96" i="1" s="1"/>
  <c r="W96" i="1" s="1"/>
  <c r="X96" i="1" s="1"/>
  <c r="Y96" i="1" s="1"/>
  <c r="Q91" i="1"/>
  <c r="S91" i="1" s="1"/>
  <c r="T91" i="1" s="1"/>
  <c r="Q104" i="1"/>
  <c r="S104" i="1" s="1"/>
  <c r="T104" i="1" s="1"/>
  <c r="Q116" i="1"/>
  <c r="S116" i="1" s="1"/>
  <c r="T116" i="1" s="1"/>
  <c r="Q117" i="1"/>
  <c r="S117" i="1" s="1"/>
  <c r="T117" i="1" s="1"/>
  <c r="W117" i="1" s="1"/>
  <c r="X117" i="1" s="1"/>
  <c r="Y117" i="1" s="1"/>
  <c r="Q13" i="1"/>
  <c r="S13" i="1" s="1"/>
  <c r="T13" i="1" s="1"/>
  <c r="W13" i="1" s="1"/>
  <c r="X13" i="1" s="1"/>
  <c r="Y13" i="1" s="1"/>
  <c r="W48" i="1" l="1"/>
  <c r="X48" i="1" s="1"/>
  <c r="Y48" i="1" s="1"/>
  <c r="W104" i="1"/>
  <c r="X104" i="1" s="1"/>
  <c r="Y104" i="1" s="1"/>
  <c r="W11" i="1"/>
  <c r="X11" i="1" s="1"/>
  <c r="Y11" i="1" s="1"/>
  <c r="AD10" i="1" s="1"/>
  <c r="AE10" i="1" s="1"/>
  <c r="W116" i="1"/>
  <c r="X116" i="1" s="1"/>
  <c r="Y116" i="1" s="1"/>
  <c r="AD102" i="1"/>
  <c r="AE102" i="1" s="1"/>
  <c r="AD55" i="1"/>
  <c r="AE55" i="1" s="1"/>
  <c r="W20" i="1"/>
  <c r="X20" i="1" s="1"/>
  <c r="Y20" i="1" s="1"/>
  <c r="W4" i="1"/>
  <c r="X4" i="1" s="1"/>
  <c r="Y4" i="1" s="1"/>
  <c r="AD4" i="1" s="1"/>
  <c r="AE4" i="1" s="1"/>
  <c r="W119" i="1"/>
  <c r="X119" i="1" s="1"/>
  <c r="Y119" i="1" s="1"/>
  <c r="W108" i="1"/>
  <c r="X108" i="1" s="1"/>
  <c r="Y108" i="1" s="1"/>
  <c r="W67" i="1"/>
  <c r="X67" i="1" s="1"/>
  <c r="Y67" i="1" s="1"/>
  <c r="AC65" i="1" s="1"/>
  <c r="W68" i="1"/>
  <c r="X68" i="1" s="1"/>
  <c r="Y68" i="1" s="1"/>
  <c r="AD68" i="1" s="1"/>
  <c r="AE68" i="1" s="1"/>
  <c r="W36" i="1"/>
  <c r="X36" i="1" s="1"/>
  <c r="Y36" i="1" s="1"/>
  <c r="AD34" i="1" s="1"/>
  <c r="AE34" i="1" s="1"/>
  <c r="K2" i="1"/>
  <c r="L2" i="1" s="1"/>
  <c r="W2" i="1" s="1"/>
  <c r="X2" i="1" s="1"/>
  <c r="Y2" i="1" s="1"/>
  <c r="W90" i="1"/>
  <c r="X90" i="1" s="1"/>
  <c r="Y90" i="1" s="1"/>
  <c r="W92" i="1"/>
  <c r="X92" i="1" s="1"/>
  <c r="Y92" i="1" s="1"/>
  <c r="W99" i="1"/>
  <c r="X99" i="1" s="1"/>
  <c r="Y99" i="1" s="1"/>
  <c r="W98" i="1"/>
  <c r="X98" i="1" s="1"/>
  <c r="Y98" i="1" s="1"/>
  <c r="W66" i="1"/>
  <c r="X66" i="1" s="1"/>
  <c r="Y66" i="1" s="1"/>
  <c r="AD65" i="1" s="1"/>
  <c r="AE65" i="1" s="1"/>
  <c r="W72" i="1"/>
  <c r="X72" i="1" s="1"/>
  <c r="Y72" i="1" s="1"/>
  <c r="W50" i="1"/>
  <c r="X50" i="1" s="1"/>
  <c r="Y50" i="1" s="1"/>
  <c r="W46" i="1"/>
  <c r="X46" i="1" s="1"/>
  <c r="Y46" i="1" s="1"/>
  <c r="W16" i="1"/>
  <c r="X16" i="1" s="1"/>
  <c r="Y16" i="1" s="1"/>
  <c r="W10" i="1"/>
  <c r="W62" i="1"/>
  <c r="X62" i="1" s="1"/>
  <c r="Y62" i="1" s="1"/>
  <c r="W58" i="1"/>
  <c r="X58" i="1" s="1"/>
  <c r="Y58" i="1" s="1"/>
  <c r="AD85" i="1"/>
  <c r="AE85" i="1" s="1"/>
  <c r="AC68" i="1"/>
  <c r="AC92" i="1"/>
  <c r="AC102" i="1"/>
  <c r="AC55" i="1"/>
  <c r="AC4" i="1"/>
  <c r="W71" i="1"/>
  <c r="X71" i="1" s="1"/>
  <c r="Y71" i="1" s="1"/>
  <c r="W51" i="1"/>
  <c r="X51" i="1" s="1"/>
  <c r="Y51" i="1" s="1"/>
  <c r="W19" i="1"/>
  <c r="X19" i="1" s="1"/>
  <c r="Y19" i="1" s="1"/>
  <c r="W118" i="1"/>
  <c r="X118" i="1" s="1"/>
  <c r="Y118" i="1" s="1"/>
  <c r="W61" i="1"/>
  <c r="X61" i="1" s="1"/>
  <c r="Y61" i="1" s="1"/>
  <c r="AC85" i="1"/>
  <c r="W91" i="1"/>
  <c r="X91" i="1" s="1"/>
  <c r="Y91" i="1" s="1"/>
  <c r="W115" i="1"/>
  <c r="X115" i="1" s="1"/>
  <c r="Y115" i="1" s="1"/>
  <c r="AC105" i="1" s="1"/>
  <c r="W47" i="1"/>
  <c r="X47" i="1" s="1"/>
  <c r="Y47" i="1" s="1"/>
  <c r="W35" i="1"/>
  <c r="X35" i="1" s="1"/>
  <c r="Y35" i="1" s="1"/>
  <c r="W121" i="1"/>
  <c r="X121" i="1" s="1"/>
  <c r="Y121" i="1" s="1"/>
  <c r="W60" i="1"/>
  <c r="X60" i="1" s="1"/>
  <c r="Y60" i="1" s="1"/>
  <c r="W87" i="1"/>
  <c r="X87" i="1" s="1"/>
  <c r="Y87" i="1" s="1"/>
  <c r="W83" i="1"/>
  <c r="X83" i="1" s="1"/>
  <c r="Y83" i="1" s="1"/>
  <c r="W75" i="1"/>
  <c r="X75" i="1" s="1"/>
  <c r="Y75" i="1" s="1"/>
  <c r="AD74" i="1" s="1"/>
  <c r="AE74" i="1" s="1"/>
  <c r="W27" i="1"/>
  <c r="X27" i="1" s="1"/>
  <c r="Y27" i="1" s="1"/>
  <c r="AC26" i="1" s="1"/>
  <c r="W3" i="1"/>
  <c r="X3" i="1" s="1"/>
  <c r="Y3" i="1" s="1"/>
  <c r="W23" i="1"/>
  <c r="X23" i="1" s="1"/>
  <c r="Y23" i="1" s="1"/>
  <c r="W15" i="1"/>
  <c r="X15" i="1" s="1"/>
  <c r="Y15" i="1" s="1"/>
  <c r="W88" i="1"/>
  <c r="X88" i="1" s="1"/>
  <c r="Y88" i="1" s="1"/>
  <c r="W76" i="1"/>
  <c r="X76" i="1" s="1"/>
  <c r="Y76" i="1" s="1"/>
  <c r="W63" i="1"/>
  <c r="X63" i="1" s="1"/>
  <c r="Y63" i="1" s="1"/>
  <c r="AD62" i="1" s="1"/>
  <c r="AE62" i="1" s="1"/>
  <c r="W39" i="1"/>
  <c r="X39" i="1" s="1"/>
  <c r="Y39" i="1" s="1"/>
  <c r="W59" i="1"/>
  <c r="X59" i="1" s="1"/>
  <c r="Y59" i="1" s="1"/>
  <c r="W64" i="1"/>
  <c r="W32" i="1"/>
  <c r="X32" i="1" s="1"/>
  <c r="Y32" i="1" s="1"/>
  <c r="AC29" i="1" s="1"/>
  <c r="W40" i="1"/>
  <c r="X40" i="1" s="1"/>
  <c r="Y40" i="1" s="1"/>
  <c r="W44" i="1"/>
  <c r="X44" i="1" s="1"/>
  <c r="Y44" i="1" s="1"/>
  <c r="AD42" i="1" s="1"/>
  <c r="AE42" i="1" s="1"/>
  <c r="W8" i="1"/>
  <c r="X8" i="1" s="1"/>
  <c r="Y8" i="1" s="1"/>
  <c r="AC7" i="1" s="1"/>
  <c r="W24" i="1"/>
  <c r="X24" i="1" s="1"/>
  <c r="Y24" i="1" s="1"/>
  <c r="AC2" i="1" l="1"/>
  <c r="AA2" i="1"/>
  <c r="AB2" i="1" s="1"/>
  <c r="AD2" i="1"/>
  <c r="AE2" i="1" s="1"/>
  <c r="AD26" i="1"/>
  <c r="AE26" i="1" s="1"/>
  <c r="AD105" i="1"/>
  <c r="AE105" i="1" s="1"/>
  <c r="AC13" i="1"/>
  <c r="AD13" i="1"/>
  <c r="AE13" i="1" s="1"/>
  <c r="AC10" i="1"/>
  <c r="AC34" i="1"/>
  <c r="AD29" i="1"/>
  <c r="AE29" i="1" s="1"/>
  <c r="AD39" i="1"/>
  <c r="AE39" i="1" s="1"/>
  <c r="AC74" i="1"/>
  <c r="AC87" i="1"/>
  <c r="AD87" i="1"/>
  <c r="AE87" i="1" s="1"/>
  <c r="AC42" i="1"/>
  <c r="AC71" i="1"/>
  <c r="AD71" i="1"/>
  <c r="AE71" i="1" s="1"/>
  <c r="AD92" i="1"/>
  <c r="AE92" i="1" s="1"/>
  <c r="AD7" i="1"/>
  <c r="AE7" i="1" s="1"/>
  <c r="AA26" i="1"/>
  <c r="AB26" i="1" s="1"/>
  <c r="Z85" i="1"/>
  <c r="Z26" i="1"/>
  <c r="AC62" i="1"/>
  <c r="AA62" i="1"/>
  <c r="AB62" i="1" s="1"/>
  <c r="Z62" i="1"/>
  <c r="Z2" i="1"/>
  <c r="AC39" i="1"/>
  <c r="AA85" i="1"/>
  <c r="AB85" i="1" s="1"/>
</calcChain>
</file>

<file path=xl/sharedStrings.xml><?xml version="1.0" encoding="utf-8"?>
<sst xmlns="http://schemas.openxmlformats.org/spreadsheetml/2006/main" count="1908" uniqueCount="83">
  <si>
    <t>phytotron</t>
  </si>
  <si>
    <t>ID_plant</t>
  </si>
  <si>
    <t>water_treatment1</t>
  </si>
  <si>
    <t>water_treatment</t>
  </si>
  <si>
    <t>date_i</t>
  </si>
  <si>
    <t>initial_height_cm</t>
  </si>
  <si>
    <t>initial_stem_width_1_cm</t>
  </si>
  <si>
    <t>initial_stem_width_2_cm</t>
  </si>
  <si>
    <t>initial_branching</t>
  </si>
  <si>
    <t>date_f</t>
  </si>
  <si>
    <t>height_cm</t>
  </si>
  <si>
    <t>stem_width_1_cm</t>
  </si>
  <si>
    <t>stem_width_2_cm</t>
  </si>
  <si>
    <t>branching</t>
  </si>
  <si>
    <t>OBS</t>
  </si>
  <si>
    <t>n_days</t>
  </si>
  <si>
    <t>control</t>
  </si>
  <si>
    <t>Final measurement, not harvested</t>
  </si>
  <si>
    <t>NA</t>
  </si>
  <si>
    <t>destructive harvest</t>
  </si>
  <si>
    <t>drought</t>
  </si>
  <si>
    <t>drought_test</t>
  </si>
  <si>
    <t>moderate_drought</t>
  </si>
  <si>
    <t>Final measurement, not harvested. Fueron medidas por Nerea días después de que se la llevara, el diámetro es calculado a partir de valores de perímetro.</t>
  </si>
  <si>
    <t>Final measurement, not harvested. Fueron medidas por Nerea días después de que se la llevara, el diámetro es calculado a partir de valores de perímetro. Había dos etiquetas en esta maceta.</t>
  </si>
  <si>
    <t>Variable</t>
  </si>
  <si>
    <t>Meaning</t>
  </si>
  <si>
    <t>Units/Levels</t>
  </si>
  <si>
    <t>Plant label</t>
  </si>
  <si>
    <t>n</t>
  </si>
  <si>
    <t>Phytotron number</t>
  </si>
  <si>
    <t>1 or 2</t>
  </si>
  <si>
    <t>Water treatment</t>
  </si>
  <si>
    <t>control, drought, drought_test, moderate drought</t>
  </si>
  <si>
    <t>control, drought</t>
  </si>
  <si>
    <t>Initial day of morphological measurements</t>
  </si>
  <si>
    <t>YYYYMMDD</t>
  </si>
  <si>
    <t>Plant height from the root collar to the tip of the plant on the 20-April-2021</t>
  </si>
  <si>
    <t>cm</t>
  </si>
  <si>
    <t>Plant diameter1 at the base of the tree measured on the 20-April-2021</t>
  </si>
  <si>
    <t>Plant diameter2 at the base of the tree measured on the 20-April-2021</t>
  </si>
  <si>
    <t>Number of branches from the main trunk with green leaves counted on the 20-April-2021</t>
  </si>
  <si>
    <t>count</t>
  </si>
  <si>
    <t>Final date of morphological measurements</t>
  </si>
  <si>
    <t>Plant height from the root collar to the tip of the plant the day the plant was harvested</t>
  </si>
  <si>
    <t>Plant diameter1 at the base of the tree measured on the day the plant was harvested</t>
  </si>
  <si>
    <t>Plant diameter2 at the base of the tree measured on the day the plant was harvested</t>
  </si>
  <si>
    <t>Number of branches from the main trunk with green leaves counted on the day the plant was harvested</t>
  </si>
  <si>
    <t>observations</t>
  </si>
  <si>
    <t>number of days since the first until the last day of sampling</t>
  </si>
  <si>
    <t>stem_width_mean</t>
  </si>
  <si>
    <t>initial_stem_width_mean</t>
  </si>
  <si>
    <t>r^2</t>
  </si>
  <si>
    <t>initial_vol</t>
  </si>
  <si>
    <t>vol</t>
  </si>
  <si>
    <t>initial_r^2</t>
  </si>
  <si>
    <t>diff_vol</t>
  </si>
  <si>
    <t>mean_diff_vol</t>
  </si>
  <si>
    <t>diff_vol_corrections</t>
  </si>
  <si>
    <t>DAYS_diff_vol_corrections</t>
  </si>
  <si>
    <t>sd_diff_vol</t>
  </si>
  <si>
    <t>se_diff_vol</t>
  </si>
  <si>
    <t>per days_mean_diff_vol</t>
  </si>
  <si>
    <t>per days_sd_diff_vol</t>
  </si>
  <si>
    <t>per days_se_diff_vol</t>
  </si>
  <si>
    <t>initial_stem_area</t>
  </si>
  <si>
    <t>stem_area</t>
  </si>
  <si>
    <t>diff_stem_area</t>
  </si>
  <si>
    <t>DAYS_diff_stem_area</t>
  </si>
  <si>
    <t>grouped per days_mean_diff_stem_area</t>
  </si>
  <si>
    <t>grouped per days_sd_diff_stem_area</t>
  </si>
  <si>
    <t>grouped per days_se_diff_stem_area</t>
  </si>
  <si>
    <t>diff_height</t>
  </si>
  <si>
    <t>HAY MUCHOS VALORES NEGATIVOS, POR LO QE LA ALTURA NO SÉ SI ES UNA VARIABLE MUY FIABLE (LAS MEDIDAS NO SON MUY ACCURATE</t>
  </si>
  <si>
    <t>DAYS_diff_height</t>
  </si>
  <si>
    <t>grouped per days_mean_diff_height</t>
  </si>
  <si>
    <t>grouped per days_sd_diff_height</t>
  </si>
  <si>
    <t>grouped per days_se_diff_height</t>
  </si>
  <si>
    <t>diff_branching</t>
  </si>
  <si>
    <t>DAYS_diff_branching</t>
  </si>
  <si>
    <t>grouped per days_mean_diff_branching</t>
  </si>
  <si>
    <t>grouped per days_sd_diff_branching</t>
  </si>
  <si>
    <t>grouped per days_se_diff_branching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</si>
</sst>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Font="1" applyBorder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1" fillId="3" borderId="0" xfId="0" applyFont="1" applyFill="1" applyAlignment="1">
      <alignment horizontal="right"/>
    </xf>
    <xf numFmtId="0" fontId="0" fillId="3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0" fillId="4" borderId="0" xfId="0" applyFont="1" applyFill="1" applyAlignment="1"/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C05"/>
      <color rgb="FF7BD1ED"/>
      <color rgb="FFC6152D"/>
      <color rgb="FF147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elevatedCO2_control</c:v>
          </c:tx>
          <c:spPr>
            <a:ln w="19050" cap="rnd">
              <a:solidFill>
                <a:srgbClr val="1479E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479E5"/>
              </a:solidFill>
              <a:ln w="9525">
                <a:solidFill>
                  <a:srgbClr val="1479E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(Plant_volume!$AE$2,Plant_volume!$AE$4,Plant_volume!$AE$7,Plant_volume!$AE$10,Plant_volume!$AE$13)</c:f>
                <c:numCache>
                  <c:formatCode>General</c:formatCode>
                  <c:ptCount val="5"/>
                  <c:pt idx="0">
                    <c:v>0.19757890714123563</c:v>
                  </c:pt>
                  <c:pt idx="1">
                    <c:v>9.9238031576755453E-2</c:v>
                  </c:pt>
                  <c:pt idx="2">
                    <c:v>3.7486422395067172E-2</c:v>
                  </c:pt>
                  <c:pt idx="3">
                    <c:v>0.1211218505213405</c:v>
                  </c:pt>
                  <c:pt idx="4">
                    <c:v>5.4142418955455247E-2</c:v>
                  </c:pt>
                </c:numCache>
              </c:numRef>
            </c:plus>
            <c:minus>
              <c:numRef>
                <c:f>(Plant_volume!$AE$2,Plant_volume!$AE$4,Plant_volume!$AE$7,Plant_volume!$AE$10,Plant_volume!$AE$13)</c:f>
                <c:numCache>
                  <c:formatCode>General</c:formatCode>
                  <c:ptCount val="5"/>
                  <c:pt idx="0">
                    <c:v>0.19757890714123563</c:v>
                  </c:pt>
                  <c:pt idx="1">
                    <c:v>9.9238031576755453E-2</c:v>
                  </c:pt>
                  <c:pt idx="2">
                    <c:v>3.7486422395067172E-2</c:v>
                  </c:pt>
                  <c:pt idx="3">
                    <c:v>0.1211218505213405</c:v>
                  </c:pt>
                  <c:pt idx="4">
                    <c:v>5.4142418955455247E-2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1479E5"/>
                </a:solidFill>
                <a:round/>
              </a:ln>
              <a:effectLst/>
            </c:spPr>
          </c:errBars>
          <c:xVal>
            <c:numRef>
              <c:f>(Plant_volume!$V$2,Plant_volume!$V$4,Plant_volume!$V$7,Plant_volume!$V$10,Plant_volume!$V$19)</c:f>
              <c:numCache>
                <c:formatCode>General</c:formatCode>
                <c:ptCount val="5"/>
                <c:pt idx="0">
                  <c:v>15</c:v>
                </c:pt>
                <c:pt idx="1">
                  <c:v>28</c:v>
                </c:pt>
                <c:pt idx="2">
                  <c:v>35</c:v>
                </c:pt>
                <c:pt idx="3">
                  <c:v>42</c:v>
                </c:pt>
                <c:pt idx="4">
                  <c:v>50</c:v>
                </c:pt>
              </c:numCache>
            </c:numRef>
          </c:xVal>
          <c:yVal>
            <c:numRef>
              <c:f>(Plant_volume!$AC$2,Plant_volume!$AC$4,Plant_volume!$AC$7,Plant_volume!$AC$10,Plant_volume!$AC$13)</c:f>
              <c:numCache>
                <c:formatCode>General</c:formatCode>
                <c:ptCount val="5"/>
                <c:pt idx="0">
                  <c:v>0.37616579586073878</c:v>
                </c:pt>
                <c:pt idx="1">
                  <c:v>0.45837827582053148</c:v>
                </c:pt>
                <c:pt idx="2">
                  <c:v>0.42282617608180567</c:v>
                </c:pt>
                <c:pt idx="3">
                  <c:v>0.21634381989830351</c:v>
                </c:pt>
                <c:pt idx="4">
                  <c:v>0.4630856932567724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9-454C-A76D-A0BF28CD124F}"/>
            </c:ext>
          </c:extLst>
        </c:ser>
        <c:ser>
          <c:idx val="2"/>
          <c:order val="1"/>
          <c:tx>
            <c:v>ambient_control</c:v>
          </c:tx>
          <c:spPr>
            <a:ln w="19050" cap="rnd">
              <a:solidFill>
                <a:srgbClr val="7BD1E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BD1ED"/>
              </a:solidFill>
              <a:ln w="9525">
                <a:solidFill>
                  <a:srgbClr val="7BD1ED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(Plant_volume!$AE$62,Plant_volume!$AE$65,Plant_volume!$AE$68,Plant_volume!$AE$71,Plant_volume!$AE$74)</c:f>
                <c:numCache>
                  <c:formatCode>General</c:formatCode>
                  <c:ptCount val="5"/>
                  <c:pt idx="0">
                    <c:v>0.16481498646586829</c:v>
                  </c:pt>
                  <c:pt idx="1">
                    <c:v>3.9542643452451676E-2</c:v>
                  </c:pt>
                  <c:pt idx="2">
                    <c:v>3.0954566391632601E-2</c:v>
                  </c:pt>
                  <c:pt idx="3">
                    <c:v>0.16032616165400015</c:v>
                  </c:pt>
                  <c:pt idx="4">
                    <c:v>3.0041630403306385E-2</c:v>
                  </c:pt>
                </c:numCache>
              </c:numRef>
            </c:plus>
            <c:minus>
              <c:numRef>
                <c:f>(Plant_volume!$AE$62,Plant_volume!$AE$65,Plant_volume!$AE$68,Plant_volume!$AE$71,Plant_volume!$AE$74)</c:f>
                <c:numCache>
                  <c:formatCode>General</c:formatCode>
                  <c:ptCount val="5"/>
                  <c:pt idx="0">
                    <c:v>0.16481498646586829</c:v>
                  </c:pt>
                  <c:pt idx="1">
                    <c:v>3.9542643452451676E-2</c:v>
                  </c:pt>
                  <c:pt idx="2">
                    <c:v>3.0954566391632601E-2</c:v>
                  </c:pt>
                  <c:pt idx="3">
                    <c:v>0.16032616165400015</c:v>
                  </c:pt>
                  <c:pt idx="4">
                    <c:v>3.0041630403306385E-2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BD1ED"/>
                </a:solidFill>
                <a:round/>
              </a:ln>
              <a:effectLst/>
            </c:spPr>
          </c:errBars>
          <c:xVal>
            <c:numRef>
              <c:f>(Plant_volume!$V$62,Plant_volume!$V$65,Plant_volume!$V$68,Plant_volume!$V$71,Plant_volume!$V$78)</c:f>
              <c:numCache>
                <c:formatCode>General</c:formatCode>
                <c:ptCount val="5"/>
                <c:pt idx="0">
                  <c:v>14</c:v>
                </c:pt>
                <c:pt idx="1">
                  <c:v>28</c:v>
                </c:pt>
                <c:pt idx="2">
                  <c:v>35</c:v>
                </c:pt>
                <c:pt idx="3">
                  <c:v>45</c:v>
                </c:pt>
                <c:pt idx="4">
                  <c:v>49</c:v>
                </c:pt>
              </c:numCache>
            </c:numRef>
          </c:xVal>
          <c:yVal>
            <c:numRef>
              <c:f>(Plant_volume!$AC$62,Plant_volume!$AC$65,Plant_volume!$AC$68,Plant_volume!$AC$71,Plant_volume!$AC$74)</c:f>
              <c:numCache>
                <c:formatCode>General</c:formatCode>
                <c:ptCount val="5"/>
                <c:pt idx="0">
                  <c:v>0.16481498646586829</c:v>
                </c:pt>
                <c:pt idx="1">
                  <c:v>0.23582982352728746</c:v>
                </c:pt>
                <c:pt idx="2">
                  <c:v>0.42039689592918589</c:v>
                </c:pt>
                <c:pt idx="3">
                  <c:v>0.54012269300614169</c:v>
                </c:pt>
                <c:pt idx="4">
                  <c:v>0.28811464929833536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59-454C-A76D-A0BF28CD124F}"/>
            </c:ext>
          </c:extLst>
        </c:ser>
        <c:ser>
          <c:idx val="1"/>
          <c:order val="2"/>
          <c:tx>
            <c:v>elevatedCO2_drought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6152D"/>
              </a:solidFill>
              <a:ln w="9525">
                <a:solidFill>
                  <a:srgbClr val="C6152D">
                    <a:alpha val="87000"/>
                  </a:srgb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(Plant_volume!$AE$26,Plant_volume!$AE$29,Plant_volume!$AE$34,Plant_volume!$AE$39,Plant_volume!$AE$42,Plant_volume!$AE$55)</c:f>
                <c:numCache>
                  <c:formatCode>General</c:formatCode>
                  <c:ptCount val="6"/>
                  <c:pt idx="0">
                    <c:v>4.3505152888663357E-2</c:v>
                  </c:pt>
                  <c:pt idx="1">
                    <c:v>6.4924477519933174E-2</c:v>
                  </c:pt>
                  <c:pt idx="2">
                    <c:v>9.3980211073103809E-2</c:v>
                  </c:pt>
                  <c:pt idx="3">
                    <c:v>8.1555524307360433E-2</c:v>
                  </c:pt>
                  <c:pt idx="4">
                    <c:v>3.4602624017993973E-2</c:v>
                  </c:pt>
                  <c:pt idx="5">
                    <c:v>0.15747303413379016</c:v>
                  </c:pt>
                </c:numCache>
              </c:numRef>
            </c:plus>
            <c:minus>
              <c:numRef>
                <c:f>(Plant_volume!$AE$26,Plant_volume!$AE$29,Plant_volume!$AE$34,Plant_volume!$AE$39,Plant_volume!$AE$42,Plant_volume!$AE$55)</c:f>
                <c:numCache>
                  <c:formatCode>General</c:formatCode>
                  <c:ptCount val="6"/>
                  <c:pt idx="0">
                    <c:v>4.3505152888663357E-2</c:v>
                  </c:pt>
                  <c:pt idx="1">
                    <c:v>6.4924477519933174E-2</c:v>
                  </c:pt>
                  <c:pt idx="2">
                    <c:v>9.3980211073103809E-2</c:v>
                  </c:pt>
                  <c:pt idx="3">
                    <c:v>8.1555524307360433E-2</c:v>
                  </c:pt>
                  <c:pt idx="4">
                    <c:v>3.4602624017993973E-2</c:v>
                  </c:pt>
                  <c:pt idx="5">
                    <c:v>0.15747303413379016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C6152D"/>
                </a:solidFill>
                <a:round/>
              </a:ln>
              <a:effectLst/>
            </c:spPr>
          </c:errBars>
          <c:xVal>
            <c:numRef>
              <c:f>(Plant_volume!$V$26,Plant_volume!$V$29,Plant_volume!$V$34,Plant_volume!$V$39,Plant_volume!$V$53,Plant_volume!$V$55)</c:f>
              <c:numCache>
                <c:formatCode>General</c:formatCode>
                <c:ptCount val="6"/>
                <c:pt idx="0">
                  <c:v>15</c:v>
                </c:pt>
                <c:pt idx="1">
                  <c:v>30</c:v>
                </c:pt>
                <c:pt idx="2">
                  <c:v>37</c:v>
                </c:pt>
                <c:pt idx="3">
                  <c:v>44</c:v>
                </c:pt>
                <c:pt idx="4">
                  <c:v>50</c:v>
                </c:pt>
                <c:pt idx="5">
                  <c:v>68</c:v>
                </c:pt>
              </c:numCache>
            </c:numRef>
          </c:xVal>
          <c:yVal>
            <c:numRef>
              <c:f>(Plant_volume!$AC$26,Plant_volume!$AC$29,Plant_volume!$AC$34,Plant_volume!$AC$39,Plant_volume!$AC$42,Plant_volume!$AC$55)</c:f>
              <c:numCache>
                <c:formatCode>General</c:formatCode>
                <c:ptCount val="6"/>
                <c:pt idx="0">
                  <c:v>0.26913282498371666</c:v>
                </c:pt>
                <c:pt idx="1">
                  <c:v>0.4717414437799653</c:v>
                </c:pt>
                <c:pt idx="2">
                  <c:v>0.45693955699006217</c:v>
                </c:pt>
                <c:pt idx="3">
                  <c:v>0.3233098729192117</c:v>
                </c:pt>
                <c:pt idx="4">
                  <c:v>0.31902763457901001</c:v>
                </c:pt>
                <c:pt idx="5">
                  <c:v>0.52410954107057373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59-454C-A76D-A0BF28CD124F}"/>
            </c:ext>
          </c:extLst>
        </c:ser>
        <c:ser>
          <c:idx val="3"/>
          <c:order val="3"/>
          <c:tx>
            <c:v>ambient_drought</c:v>
          </c:tx>
          <c:spPr>
            <a:ln w="19050" cap="rnd">
              <a:solidFill>
                <a:srgbClr val="FF4C0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4C05"/>
              </a:solidFill>
              <a:ln w="9525">
                <a:solidFill>
                  <a:srgbClr val="FF4C0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(Plant_volume!$AE$85,Plant_volume!$AE$87,Plant_volume!$AE$92,Plant_volume!$AE$102,Plant_volume!$AE$105)</c:f>
                <c:numCache>
                  <c:formatCode>General</c:formatCode>
                  <c:ptCount val="5"/>
                  <c:pt idx="0">
                    <c:v>0.17385372720435932</c:v>
                  </c:pt>
                  <c:pt idx="1">
                    <c:v>8.6913018583676338E-2</c:v>
                  </c:pt>
                  <c:pt idx="2">
                    <c:v>6.1368232479534268E-2</c:v>
                  </c:pt>
                  <c:pt idx="3">
                    <c:v>7.0702027923606386E-2</c:v>
                  </c:pt>
                  <c:pt idx="4">
                    <c:v>4.8453291874105617E-2</c:v>
                  </c:pt>
                </c:numCache>
              </c:numRef>
            </c:plus>
            <c:minus>
              <c:numRef>
                <c:f>(Plant_volume!$AE$85,Plant_volume!$AE$87,Plant_volume!$AE$92,Plant_volume!$AE$102,Plant_volume!$AE$105)</c:f>
                <c:numCache>
                  <c:formatCode>General</c:formatCode>
                  <c:ptCount val="5"/>
                  <c:pt idx="0">
                    <c:v>0.17385372720435932</c:v>
                  </c:pt>
                  <c:pt idx="1">
                    <c:v>8.6913018583676338E-2</c:v>
                  </c:pt>
                  <c:pt idx="2">
                    <c:v>6.1368232479534268E-2</c:v>
                  </c:pt>
                  <c:pt idx="3">
                    <c:v>7.0702027923606386E-2</c:v>
                  </c:pt>
                  <c:pt idx="4">
                    <c:v>4.8453291874105617E-2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4C05"/>
                </a:solidFill>
                <a:round/>
              </a:ln>
              <a:effectLst/>
            </c:spPr>
          </c:errBars>
          <c:xVal>
            <c:numRef>
              <c:f>(Plant_volume!$V$85,Plant_volume!$V$87,Plant_volume!$V$97,Plant_volume!$V$102,Plant_volume!$V$105)</c:f>
              <c:numCache>
                <c:formatCode>General</c:formatCode>
                <c:ptCount val="5"/>
                <c:pt idx="0">
                  <c:v>14</c:v>
                </c:pt>
                <c:pt idx="1">
                  <c:v>29</c:v>
                </c:pt>
                <c:pt idx="2">
                  <c:v>37</c:v>
                </c:pt>
                <c:pt idx="3">
                  <c:v>43</c:v>
                </c:pt>
                <c:pt idx="4">
                  <c:v>49</c:v>
                </c:pt>
              </c:numCache>
            </c:numRef>
          </c:xVal>
          <c:yVal>
            <c:numRef>
              <c:f>(Plant_volume!$AC$85,Plant_volume!$AC$87,Plant_volume!$AC$92,Plant_volume!$AC$102,Plant_volume!$AC$105)</c:f>
              <c:numCache>
                <c:formatCode>General</c:formatCode>
                <c:ptCount val="5"/>
                <c:pt idx="0">
                  <c:v>0.17385372720435935</c:v>
                </c:pt>
                <c:pt idx="1">
                  <c:v>0.29995822839476699</c:v>
                </c:pt>
                <c:pt idx="2">
                  <c:v>0.24674188545270734</c:v>
                </c:pt>
                <c:pt idx="3">
                  <c:v>0.21628992755339752</c:v>
                </c:pt>
                <c:pt idx="4">
                  <c:v>0.21330403087271885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59-454C-A76D-A0BF28CD1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80760"/>
        <c:axId val="530379776"/>
      </c:scatterChart>
      <c:valAx>
        <c:axId val="53038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(number of days since the first until the last day of sampling)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379776"/>
        <c:crosses val="autoZero"/>
        <c:crossBetween val="midCat"/>
      </c:valAx>
      <c:valAx>
        <c:axId val="5303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gpd_Vol_diff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0380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elevatedCO2_control</c:v>
          </c:tx>
          <c:spPr>
            <a:ln w="19050" cap="rnd">
              <a:solidFill>
                <a:srgbClr val="1479E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479E5"/>
              </a:solidFill>
              <a:ln w="9525">
                <a:solidFill>
                  <a:srgbClr val="1479E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(Stem_area!$Y$2,Stem_area!$Y$4,Stem_area!$Y$7,Stem_area!$Y$10,Stem_area!$Y$13)</c:f>
                <c:numCache>
                  <c:formatCode>General</c:formatCode>
                  <c:ptCount val="5"/>
                  <c:pt idx="0">
                    <c:v>7.4920439803421637E-3</c:v>
                  </c:pt>
                  <c:pt idx="1">
                    <c:v>1.8994780461895594E-3</c:v>
                  </c:pt>
                  <c:pt idx="2">
                    <c:v>5.1013521837210739E-4</c:v>
                  </c:pt>
                  <c:pt idx="3">
                    <c:v>2.9082611175487521E-3</c:v>
                  </c:pt>
                  <c:pt idx="4">
                    <c:v>1.4593303157042728E-3</c:v>
                  </c:pt>
                </c:numCache>
              </c:numRef>
            </c:plus>
            <c:minus>
              <c:numRef>
                <c:f>(Stem_area!$Y$2,Stem_area!$Y$4,Stem_area!$Y$7,Stem_area!$Y$10,Stem_area!$Y$13)</c:f>
                <c:numCache>
                  <c:formatCode>General</c:formatCode>
                  <c:ptCount val="5"/>
                  <c:pt idx="0">
                    <c:v>7.4920439803421637E-3</c:v>
                  </c:pt>
                  <c:pt idx="1">
                    <c:v>1.8994780461895594E-3</c:v>
                  </c:pt>
                  <c:pt idx="2">
                    <c:v>5.1013521837210739E-4</c:v>
                  </c:pt>
                  <c:pt idx="3">
                    <c:v>2.9082611175487521E-3</c:v>
                  </c:pt>
                  <c:pt idx="4">
                    <c:v>1.4593303157042728E-3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1479E5"/>
                </a:solidFill>
                <a:round/>
              </a:ln>
              <a:effectLst/>
            </c:spPr>
          </c:errBars>
          <c:xVal>
            <c:numRef>
              <c:f>(Stem_area!$T$2,Stem_area!$T$4,Stem_area!$T$7,Stem_area!$T$11,Stem_area!$T$19)</c:f>
              <c:numCache>
                <c:formatCode>General</c:formatCode>
                <c:ptCount val="5"/>
                <c:pt idx="0">
                  <c:v>15</c:v>
                </c:pt>
                <c:pt idx="1">
                  <c:v>28</c:v>
                </c:pt>
                <c:pt idx="2">
                  <c:v>35</c:v>
                </c:pt>
                <c:pt idx="3">
                  <c:v>43</c:v>
                </c:pt>
                <c:pt idx="4">
                  <c:v>50</c:v>
                </c:pt>
              </c:numCache>
            </c:numRef>
          </c:xVal>
          <c:yVal>
            <c:numRef>
              <c:f>(Stem_area!$W$2,Stem_area!$W$4,Stem_area!$W$7,Stem_area!$W$10,Stem_area!$W$13)</c:f>
              <c:numCache>
                <c:formatCode>General</c:formatCode>
                <c:ptCount val="5"/>
                <c:pt idx="0">
                  <c:v>1.0078621931797756E-2</c:v>
                </c:pt>
                <c:pt idx="1">
                  <c:v>9.9789979147620455E-3</c:v>
                </c:pt>
                <c:pt idx="2">
                  <c:v>9.9115378225130887E-3</c:v>
                </c:pt>
                <c:pt idx="3">
                  <c:v>5.2142737660620629E-3</c:v>
                </c:pt>
                <c:pt idx="4">
                  <c:v>1.1043978078770758E-2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83-4183-A1BD-7EA25639AFDB}"/>
            </c:ext>
          </c:extLst>
        </c:ser>
        <c:ser>
          <c:idx val="2"/>
          <c:order val="1"/>
          <c:tx>
            <c:v>ambient_control</c:v>
          </c:tx>
          <c:spPr>
            <a:ln w="19050" cap="rnd">
              <a:solidFill>
                <a:srgbClr val="7BD1E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BD1ED"/>
              </a:solidFill>
              <a:ln w="9525">
                <a:solidFill>
                  <a:srgbClr val="7BD1ED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(Stem_area!$Y$63,Stem_area!$Y$65,Stem_area!$Y$68,Stem_area!$Y$71,Stem_area!$Y$74)</c:f>
                <c:numCache>
                  <c:formatCode>General</c:formatCode>
                  <c:ptCount val="5"/>
                  <c:pt idx="0">
                    <c:v>3.788675100973696E-3</c:v>
                  </c:pt>
                  <c:pt idx="1">
                    <c:v>1.2465301247967929E-3</c:v>
                  </c:pt>
                  <c:pt idx="2">
                    <c:v>1.1351023948781016E-3</c:v>
                  </c:pt>
                  <c:pt idx="3">
                    <c:v>3.2708996814948626E-3</c:v>
                  </c:pt>
                  <c:pt idx="4">
                    <c:v>8.1246660696521883E-4</c:v>
                  </c:pt>
                </c:numCache>
              </c:numRef>
            </c:plus>
            <c:minus>
              <c:numRef>
                <c:f>(Stem_area!$Y$63,Stem_area!$Y$65,Stem_area!$Y$68,Stem_area!$Y$71,Stem_area!$Y$74)</c:f>
                <c:numCache>
                  <c:formatCode>General</c:formatCode>
                  <c:ptCount val="5"/>
                  <c:pt idx="0">
                    <c:v>3.788675100973696E-3</c:v>
                  </c:pt>
                  <c:pt idx="1">
                    <c:v>1.2465301247967929E-3</c:v>
                  </c:pt>
                  <c:pt idx="2">
                    <c:v>1.1351023948781016E-3</c:v>
                  </c:pt>
                  <c:pt idx="3">
                    <c:v>3.2708996814948626E-3</c:v>
                  </c:pt>
                  <c:pt idx="4">
                    <c:v>8.1246660696521883E-4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BD1ED"/>
                </a:solidFill>
                <a:round/>
              </a:ln>
              <a:effectLst/>
            </c:spPr>
          </c:errBars>
          <c:xVal>
            <c:numRef>
              <c:f>(Stem_area!$T$63,Stem_area!$T$65,Stem_area!$T$68,Stem_area!$T$72,Stem_area!$T$78)</c:f>
              <c:numCache>
                <c:formatCode>General</c:formatCode>
                <c:ptCount val="5"/>
                <c:pt idx="0">
                  <c:v>14</c:v>
                </c:pt>
                <c:pt idx="1">
                  <c:v>28</c:v>
                </c:pt>
                <c:pt idx="2">
                  <c:v>35</c:v>
                </c:pt>
                <c:pt idx="3">
                  <c:v>46</c:v>
                </c:pt>
                <c:pt idx="4">
                  <c:v>49</c:v>
                </c:pt>
              </c:numCache>
            </c:numRef>
          </c:xVal>
          <c:yVal>
            <c:numRef>
              <c:f>(Stem_area!$W$63,Stem_area!$W$65,Stem_area!$W$68,Stem_area!$W$71,Stem_area!$W$74)</c:f>
              <c:numCache>
                <c:formatCode>General</c:formatCode>
                <c:ptCount val="5"/>
                <c:pt idx="0">
                  <c:v>4.6401603992865447E-3</c:v>
                </c:pt>
                <c:pt idx="1">
                  <c:v>6.0924457532116278E-3</c:v>
                </c:pt>
                <c:pt idx="2">
                  <c:v>1.0682537019581573E-2</c:v>
                </c:pt>
                <c:pt idx="3">
                  <c:v>1.1980379547103378E-2</c:v>
                </c:pt>
                <c:pt idx="4">
                  <c:v>6.7720229587073712E-3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83-4183-A1BD-7EA25639AFDB}"/>
            </c:ext>
          </c:extLst>
        </c:ser>
        <c:ser>
          <c:idx val="1"/>
          <c:order val="2"/>
          <c:tx>
            <c:v>elevatedCO2_drought</c:v>
          </c:tx>
          <c:spPr>
            <a:ln w="19050" cap="rnd">
              <a:solidFill>
                <a:srgbClr val="C6152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6152D"/>
              </a:solidFill>
              <a:ln w="9525">
                <a:solidFill>
                  <a:srgbClr val="C6152D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(Stem_area!$Y$26,Stem_area!$Y$29,Stem_area!$Y$34,Stem_area!$Y$39,Stem_area!$Y$42,Stem_area!$Y$55)</c:f>
                <c:numCache>
                  <c:formatCode>General</c:formatCode>
                  <c:ptCount val="6"/>
                  <c:pt idx="0">
                    <c:v>1.0913759743791205E-3</c:v>
                  </c:pt>
                  <c:pt idx="1">
                    <c:v>1.4495314830196807E-3</c:v>
                  </c:pt>
                  <c:pt idx="2">
                    <c:v>1.6490372155484815E-3</c:v>
                  </c:pt>
                  <c:pt idx="3">
                    <c:v>6.2123519864374179E-4</c:v>
                  </c:pt>
                  <c:pt idx="4">
                    <c:v>8.378233698735359E-4</c:v>
                  </c:pt>
                  <c:pt idx="5">
                    <c:v>2.3594808051040873E-3</c:v>
                  </c:pt>
                </c:numCache>
              </c:numRef>
            </c:plus>
            <c:minus>
              <c:numRef>
                <c:f>(Stem_area!$Y$26,Stem_area!$Y$29,Stem_area!$Y$34,Stem_area!$Y$39,Stem_area!$Y$42,Stem_area!$Y$55)</c:f>
                <c:numCache>
                  <c:formatCode>General</c:formatCode>
                  <c:ptCount val="6"/>
                  <c:pt idx="0">
                    <c:v>1.0913759743791205E-3</c:v>
                  </c:pt>
                  <c:pt idx="1">
                    <c:v>1.4495314830196807E-3</c:v>
                  </c:pt>
                  <c:pt idx="2">
                    <c:v>1.6490372155484815E-3</c:v>
                  </c:pt>
                  <c:pt idx="3">
                    <c:v>6.2123519864374179E-4</c:v>
                  </c:pt>
                  <c:pt idx="4">
                    <c:v>8.378233698735359E-4</c:v>
                  </c:pt>
                  <c:pt idx="5">
                    <c:v>2.3594808051040873E-3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C6152D"/>
                </a:solidFill>
                <a:round/>
              </a:ln>
              <a:effectLst/>
            </c:spPr>
          </c:errBars>
          <c:xVal>
            <c:numRef>
              <c:f>(Stem_area!$T$26,Stem_area!$T$29,Stem_area!$T$34,Stem_area!$T$39,Stem_area!$T$42,Stem_area!$T$55)</c:f>
              <c:numCache>
                <c:formatCode>General</c:formatCode>
                <c:ptCount val="6"/>
                <c:pt idx="0">
                  <c:v>15</c:v>
                </c:pt>
                <c:pt idx="1">
                  <c:v>30</c:v>
                </c:pt>
                <c:pt idx="2">
                  <c:v>37</c:v>
                </c:pt>
                <c:pt idx="3">
                  <c:v>44</c:v>
                </c:pt>
                <c:pt idx="4">
                  <c:v>49</c:v>
                </c:pt>
                <c:pt idx="5">
                  <c:v>68</c:v>
                </c:pt>
              </c:numCache>
            </c:numRef>
          </c:xVal>
          <c:yVal>
            <c:numRef>
              <c:f>(Stem_area!$W$26,Stem_area!$W$29,Stem_area!$W$34,Stem_area!$W$39,Stem_area!$W$42,Stem_area!$W$55)</c:f>
              <c:numCache>
                <c:formatCode>General</c:formatCode>
                <c:ptCount val="6"/>
                <c:pt idx="0">
                  <c:v>3.905174201337324E-3</c:v>
                </c:pt>
                <c:pt idx="1">
                  <c:v>1.0799551995949667E-2</c:v>
                </c:pt>
                <c:pt idx="2">
                  <c:v>1.0933697648474992E-2</c:v>
                </c:pt>
                <c:pt idx="3">
                  <c:v>6.9760611869343755E-3</c:v>
                </c:pt>
                <c:pt idx="4">
                  <c:v>7.6017325809853552E-3</c:v>
                </c:pt>
                <c:pt idx="5">
                  <c:v>1.1136387708281242E-2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83-4183-A1BD-7EA25639AFDB}"/>
            </c:ext>
          </c:extLst>
        </c:ser>
        <c:ser>
          <c:idx val="3"/>
          <c:order val="3"/>
          <c:tx>
            <c:v>ambient_drought</c:v>
          </c:tx>
          <c:spPr>
            <a:ln w="19050" cap="rnd">
              <a:solidFill>
                <a:srgbClr val="FF4C0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4C05"/>
              </a:solidFill>
              <a:ln w="9525">
                <a:solidFill>
                  <a:srgbClr val="FF4C0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(Stem_area!$Y$85,Stem_area!$Y$87,Stem_area!$Y$92,Stem_area!$Y$102,Stem_area!$Y$105)</c:f>
                <c:numCache>
                  <c:formatCode>General</c:formatCode>
                  <c:ptCount val="5"/>
                  <c:pt idx="0">
                    <c:v>3.7306412761378615E-3</c:v>
                  </c:pt>
                  <c:pt idx="1">
                    <c:v>1.662509162271951E-3</c:v>
                  </c:pt>
                  <c:pt idx="2">
                    <c:v>1.6952752061394954E-3</c:v>
                  </c:pt>
                  <c:pt idx="3">
                    <c:v>2.0011329745503394E-3</c:v>
                  </c:pt>
                  <c:pt idx="4">
                    <c:v>1.1602026165953943E-3</c:v>
                  </c:pt>
                </c:numCache>
              </c:numRef>
            </c:plus>
            <c:minus>
              <c:numRef>
                <c:f>(Stem_area!$Y$85,Stem_area!$Y$87,Stem_area!$Y$92,Stem_area!$Y$102,Stem_area!$Y$105)</c:f>
                <c:numCache>
                  <c:formatCode>General</c:formatCode>
                  <c:ptCount val="5"/>
                  <c:pt idx="0">
                    <c:v>3.7306412761378615E-3</c:v>
                  </c:pt>
                  <c:pt idx="1">
                    <c:v>1.662509162271951E-3</c:v>
                  </c:pt>
                  <c:pt idx="2">
                    <c:v>1.6952752061394954E-3</c:v>
                  </c:pt>
                  <c:pt idx="3">
                    <c:v>2.0011329745503394E-3</c:v>
                  </c:pt>
                  <c:pt idx="4">
                    <c:v>1.1602026165953943E-3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4C05"/>
                </a:solidFill>
                <a:round/>
              </a:ln>
              <a:effectLst/>
            </c:spPr>
          </c:errBars>
          <c:xVal>
            <c:numRef>
              <c:f>(Stem_area!$T$85,Stem_area!$T$87,Stem_area!$T$97,Stem_area!$T$102,Stem_area!$T$105)</c:f>
              <c:numCache>
                <c:formatCode>General</c:formatCode>
                <c:ptCount val="5"/>
                <c:pt idx="0">
                  <c:v>14</c:v>
                </c:pt>
                <c:pt idx="1">
                  <c:v>29</c:v>
                </c:pt>
                <c:pt idx="2">
                  <c:v>37</c:v>
                </c:pt>
                <c:pt idx="3">
                  <c:v>43</c:v>
                </c:pt>
                <c:pt idx="4">
                  <c:v>49</c:v>
                </c:pt>
              </c:numCache>
            </c:numRef>
          </c:xVal>
          <c:yVal>
            <c:numRef>
              <c:f>(Stem_area!$W$85,Stem_area!$W$87,Stem_area!$W$92,Stem_area!$W$102,Stem_area!$W$105)</c:f>
              <c:numCache>
                <c:formatCode>General</c:formatCode>
                <c:ptCount val="5"/>
                <c:pt idx="0">
                  <c:v>3.7306412761378615E-3</c:v>
                </c:pt>
                <c:pt idx="1">
                  <c:v>5.3879668143829353E-3</c:v>
                </c:pt>
                <c:pt idx="2">
                  <c:v>6.7325368329768263E-3</c:v>
                </c:pt>
                <c:pt idx="3">
                  <c:v>5.6574543285503433E-3</c:v>
                </c:pt>
                <c:pt idx="4">
                  <c:v>5.278936007199646E-3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83-4183-A1BD-7EA25639A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153272"/>
        <c:axId val="540151304"/>
      </c:scatterChart>
      <c:valAx>
        <c:axId val="54015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baseline="0">
                    <a:effectLst/>
                  </a:rPr>
                  <a:t>Days (number of days since the first until the last day of sampling)</a:t>
                </a:r>
                <a:endParaRPr lang="es-E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0151304"/>
        <c:crosses val="autoZero"/>
        <c:crossBetween val="midCat"/>
      </c:valAx>
      <c:valAx>
        <c:axId val="54015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gpd_diff_stem_area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0153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33490064"/>
        <c:axId val="533490720"/>
      </c:scatterChart>
      <c:valAx>
        <c:axId val="53349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490720"/>
        <c:crosses val="autoZero"/>
        <c:crossBetween val="midCat"/>
      </c:valAx>
      <c:valAx>
        <c:axId val="53349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49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elvatedCO2_control</c:v>
          </c:tx>
          <c:spPr>
            <a:ln w="19050" cap="rnd">
              <a:solidFill>
                <a:srgbClr val="1479E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479E5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(Branching!$W$2,Branching!$W$4,Branching!$W$7,Branching!$W$10,Branching!$W$13)</c:f>
                <c:numCache>
                  <c:formatCode>General</c:formatCode>
                  <c:ptCount val="5"/>
                  <c:pt idx="0">
                    <c:v>0.26666666666666666</c:v>
                  </c:pt>
                  <c:pt idx="1">
                    <c:v>2.0619652471058063E-2</c:v>
                  </c:pt>
                  <c:pt idx="2">
                    <c:v>1.9047619047619046E-2</c:v>
                  </c:pt>
                  <c:pt idx="3">
                    <c:v>2.0378480375411078E-2</c:v>
                  </c:pt>
                  <c:pt idx="4">
                    <c:v>2.3573064221859043E-2</c:v>
                  </c:pt>
                </c:numCache>
              </c:numRef>
            </c:plus>
            <c:minus>
              <c:numRef>
                <c:f>(Branching!$W$2,Branching!$W$4,Branching!$W$7,Branching!$W$10,Branching!$W$13)</c:f>
                <c:numCache>
                  <c:formatCode>General</c:formatCode>
                  <c:ptCount val="5"/>
                  <c:pt idx="0">
                    <c:v>0.26666666666666666</c:v>
                  </c:pt>
                  <c:pt idx="1">
                    <c:v>2.0619652471058063E-2</c:v>
                  </c:pt>
                  <c:pt idx="2">
                    <c:v>1.9047619047619046E-2</c:v>
                  </c:pt>
                  <c:pt idx="3">
                    <c:v>2.0378480375411078E-2</c:v>
                  </c:pt>
                  <c:pt idx="4">
                    <c:v>2.3573064221859043E-2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1479E5"/>
                </a:solidFill>
                <a:round/>
              </a:ln>
              <a:effectLst/>
            </c:spPr>
          </c:errBars>
          <c:xVal>
            <c:numRef>
              <c:f>(Branching!$R$2,Branching!$R$4,Branching!$R$7,Branching!$R$11,Branching!$R$19)</c:f>
              <c:numCache>
                <c:formatCode>General</c:formatCode>
                <c:ptCount val="5"/>
                <c:pt idx="0">
                  <c:v>15</c:v>
                </c:pt>
                <c:pt idx="1">
                  <c:v>28</c:v>
                </c:pt>
                <c:pt idx="2">
                  <c:v>35</c:v>
                </c:pt>
                <c:pt idx="3">
                  <c:v>43</c:v>
                </c:pt>
                <c:pt idx="4">
                  <c:v>50</c:v>
                </c:pt>
              </c:numCache>
            </c:numRef>
          </c:xVal>
          <c:yVal>
            <c:numRef>
              <c:f>(Branching!$U$2,Branching!$U$4,Branching!$U$7,Branching!$U$10,Branching!$U$13)</c:f>
              <c:numCache>
                <c:formatCode>General</c:formatCode>
                <c:ptCount val="5"/>
                <c:pt idx="0">
                  <c:v>0.26666666666666666</c:v>
                </c:pt>
                <c:pt idx="1">
                  <c:v>3.5714285714285712E-2</c:v>
                </c:pt>
                <c:pt idx="2">
                  <c:v>6.6666666666666666E-2</c:v>
                </c:pt>
                <c:pt idx="3">
                  <c:v>-1.5864626329742608E-2</c:v>
                </c:pt>
                <c:pt idx="4">
                  <c:v>5.4324499030381383E-2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91-4852-B3DB-D27210F63449}"/>
            </c:ext>
          </c:extLst>
        </c:ser>
        <c:ser>
          <c:idx val="2"/>
          <c:order val="1"/>
          <c:tx>
            <c:v>ambient_control</c:v>
          </c:tx>
          <c:spPr>
            <a:ln w="19050" cap="rnd">
              <a:solidFill>
                <a:srgbClr val="7BD1E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BD1ED"/>
              </a:solidFill>
              <a:ln w="9525">
                <a:solidFill>
                  <a:srgbClr val="7BD1ED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(Branching!$W$63,Branching!$W$65,Branching!$W$68,Branching!$W$71,Branching!$W$74)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7.8064744336928588E-2</c:v>
                  </c:pt>
                  <c:pt idx="2">
                    <c:v>1.6495721976846452E-2</c:v>
                  </c:pt>
                  <c:pt idx="3">
                    <c:v>1.2285015795165813E-2</c:v>
                  </c:pt>
                  <c:pt idx="4">
                    <c:v>2.2596122312009404E-2</c:v>
                  </c:pt>
                </c:numCache>
              </c:numRef>
            </c:plus>
            <c:minus>
              <c:numRef>
                <c:f>(Branching!$W$63,Branching!$W$65,Branching!$W$68,Branching!$W$71,Branching!$W$74)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7.8064744336928588E-2</c:v>
                  </c:pt>
                  <c:pt idx="2">
                    <c:v>1.6495721976846452E-2</c:v>
                  </c:pt>
                  <c:pt idx="3">
                    <c:v>1.2285015795165813E-2</c:v>
                  </c:pt>
                  <c:pt idx="4">
                    <c:v>2.2596122312009404E-2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BD1ED"/>
                </a:solidFill>
                <a:round/>
              </a:ln>
              <a:effectLst/>
            </c:spPr>
          </c:errBars>
          <c:xVal>
            <c:numRef>
              <c:f>(Branching!$R$63,Branching!$R$65,Branching!$R$68,Branching!$R$72,Branching!$R$78)</c:f>
              <c:numCache>
                <c:formatCode>General</c:formatCode>
                <c:ptCount val="5"/>
                <c:pt idx="0">
                  <c:v>14</c:v>
                </c:pt>
                <c:pt idx="1">
                  <c:v>28</c:v>
                </c:pt>
                <c:pt idx="2">
                  <c:v>35</c:v>
                </c:pt>
                <c:pt idx="3">
                  <c:v>46</c:v>
                </c:pt>
                <c:pt idx="4">
                  <c:v>49</c:v>
                </c:pt>
              </c:numCache>
            </c:numRef>
          </c:xVal>
          <c:yVal>
            <c:numRef>
              <c:f>(Branching!$U$63,Branching!$U$65,Branching!$U$68,Branching!$U$71,Branching!$U$74)</c:f>
              <c:numCache>
                <c:formatCode>General</c:formatCode>
                <c:ptCount val="5"/>
                <c:pt idx="0">
                  <c:v>0</c:v>
                </c:pt>
                <c:pt idx="1">
                  <c:v>-2.3809523809523808E-2</c:v>
                </c:pt>
                <c:pt idx="2">
                  <c:v>0</c:v>
                </c:pt>
                <c:pt idx="3">
                  <c:v>-2.1430773974714767E-2</c:v>
                </c:pt>
                <c:pt idx="4">
                  <c:v>9.7016079158936327E-3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91-4852-B3DB-D27210F63449}"/>
            </c:ext>
          </c:extLst>
        </c:ser>
        <c:ser>
          <c:idx val="1"/>
          <c:order val="2"/>
          <c:tx>
            <c:v>elevatedCO2_drought</c:v>
          </c:tx>
          <c:spPr>
            <a:ln w="19050" cap="rnd">
              <a:solidFill>
                <a:srgbClr val="C6152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6152D"/>
              </a:solidFill>
              <a:ln w="9525">
                <a:solidFill>
                  <a:srgbClr val="C6152D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(Branching!$W$26,Branching!$W$29,Branching!$W$34,Branching!$W$39,Branching!$W$42,Branching!$W$55)</c:f>
                <c:numCache>
                  <c:formatCode>General</c:formatCode>
                  <c:ptCount val="6"/>
                  <c:pt idx="0">
                    <c:v>8.0123361676977548E-2</c:v>
                  </c:pt>
                  <c:pt idx="1">
                    <c:v>3.0912061651652348E-2</c:v>
                  </c:pt>
                  <c:pt idx="2">
                    <c:v>2.8856968248733277E-2</c:v>
                  </c:pt>
                  <c:pt idx="3">
                    <c:v>3.0303030303030304E-2</c:v>
                  </c:pt>
                  <c:pt idx="4">
                    <c:v>3.8116613516475488E-2</c:v>
                  </c:pt>
                  <c:pt idx="5">
                    <c:v>1.4705882352941199E-2</c:v>
                  </c:pt>
                </c:numCache>
              </c:numRef>
            </c:plus>
            <c:minus>
              <c:numRef>
                <c:f>(Branching!$W$26,Branching!$W$29,Branching!$W$34,Branching!$W$39,Branching!$W$42,Branching!$W$55)</c:f>
                <c:numCache>
                  <c:formatCode>General</c:formatCode>
                  <c:ptCount val="6"/>
                  <c:pt idx="0">
                    <c:v>8.0123361676977548E-2</c:v>
                  </c:pt>
                  <c:pt idx="1">
                    <c:v>3.0912061651652348E-2</c:v>
                  </c:pt>
                  <c:pt idx="2">
                    <c:v>2.8856968248733277E-2</c:v>
                  </c:pt>
                  <c:pt idx="3">
                    <c:v>3.0303030303030304E-2</c:v>
                  </c:pt>
                  <c:pt idx="4">
                    <c:v>3.8116613516475488E-2</c:v>
                  </c:pt>
                  <c:pt idx="5">
                    <c:v>1.4705882352941199E-2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C6152D"/>
                </a:solidFill>
                <a:round/>
              </a:ln>
              <a:effectLst/>
            </c:spPr>
          </c:errBars>
          <c:xVal>
            <c:numRef>
              <c:f>(Branching!$R$26,Branching!$R$29,Branching!$R$34,Branching!$R$39,Branching!$R$42,Branching!$R$55)</c:f>
              <c:numCache>
                <c:formatCode>General</c:formatCode>
                <c:ptCount val="6"/>
                <c:pt idx="0">
                  <c:v>15</c:v>
                </c:pt>
                <c:pt idx="1">
                  <c:v>30</c:v>
                </c:pt>
                <c:pt idx="2">
                  <c:v>37</c:v>
                </c:pt>
                <c:pt idx="3">
                  <c:v>44</c:v>
                </c:pt>
                <c:pt idx="4">
                  <c:v>49</c:v>
                </c:pt>
                <c:pt idx="5">
                  <c:v>68</c:v>
                </c:pt>
              </c:numCache>
            </c:numRef>
          </c:xVal>
          <c:yVal>
            <c:numRef>
              <c:f>(Branching!$U$26,Branching!$U$29,Branching!$U$34,Branching!$U$39,Branching!$U$42,Branching!$U$55)</c:f>
              <c:numCache>
                <c:formatCode>General</c:formatCode>
                <c:ptCount val="6"/>
                <c:pt idx="0">
                  <c:v>0.1111111111111111</c:v>
                </c:pt>
                <c:pt idx="1">
                  <c:v>1.3333333333333336E-2</c:v>
                </c:pt>
                <c:pt idx="2">
                  <c:v>-2.1621621621621623E-2</c:v>
                </c:pt>
                <c:pt idx="3">
                  <c:v>1.5151515151515152E-2</c:v>
                </c:pt>
                <c:pt idx="4">
                  <c:v>5.2778649921507062E-2</c:v>
                </c:pt>
                <c:pt idx="5">
                  <c:v>-7.3529411764705885E-2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91-4852-B3DB-D27210F63449}"/>
            </c:ext>
          </c:extLst>
        </c:ser>
        <c:ser>
          <c:idx val="3"/>
          <c:order val="3"/>
          <c:tx>
            <c:v>ambient_drought</c:v>
          </c:tx>
          <c:spPr>
            <a:ln w="19050" cap="rnd">
              <a:solidFill>
                <a:srgbClr val="FF4C0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4C05"/>
              </a:solidFill>
              <a:ln w="9525">
                <a:solidFill>
                  <a:srgbClr val="FF4C0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(Branching!$W$85,Branching!$W$87,Branching!$W$92,Branching!$W$102,Branching!$W$105)</c:f>
                <c:numCache>
                  <c:formatCode>General</c:formatCode>
                  <c:ptCount val="5"/>
                  <c:pt idx="0">
                    <c:v>3.5714285714285712E-2</c:v>
                  </c:pt>
                  <c:pt idx="1">
                    <c:v>7.586206896551724E-2</c:v>
                  </c:pt>
                  <c:pt idx="2">
                    <c:v>1.5632550460214369E-2</c:v>
                  </c:pt>
                  <c:pt idx="3">
                    <c:v>1.3426750446270367E-2</c:v>
                  </c:pt>
                  <c:pt idx="4">
                    <c:v>3.1767827856904331E-2</c:v>
                  </c:pt>
                </c:numCache>
              </c:numRef>
            </c:plus>
            <c:minus>
              <c:numRef>
                <c:f>(Branching!$W$85,Branching!$W$87,Branching!$W$92,Branching!$W$102,Branching!$W$105)</c:f>
                <c:numCache>
                  <c:formatCode>General</c:formatCode>
                  <c:ptCount val="5"/>
                  <c:pt idx="0">
                    <c:v>3.5714285714285712E-2</c:v>
                  </c:pt>
                  <c:pt idx="1">
                    <c:v>7.586206896551724E-2</c:v>
                  </c:pt>
                  <c:pt idx="2">
                    <c:v>1.5632550460214369E-2</c:v>
                  </c:pt>
                  <c:pt idx="3">
                    <c:v>1.3426750446270367E-2</c:v>
                  </c:pt>
                  <c:pt idx="4">
                    <c:v>3.1767827856904331E-2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4C05"/>
                </a:solidFill>
                <a:round/>
              </a:ln>
              <a:effectLst/>
            </c:spPr>
          </c:errBars>
          <c:xVal>
            <c:numRef>
              <c:f>(Branching!$R$85,Branching!$R$87,Branching!$R$97,Branching!$R$102,Branching!$R$105)</c:f>
              <c:numCache>
                <c:formatCode>General</c:formatCode>
                <c:ptCount val="5"/>
                <c:pt idx="0">
                  <c:v>14</c:v>
                </c:pt>
                <c:pt idx="1">
                  <c:v>29</c:v>
                </c:pt>
                <c:pt idx="2">
                  <c:v>37</c:v>
                </c:pt>
                <c:pt idx="3">
                  <c:v>43</c:v>
                </c:pt>
                <c:pt idx="4">
                  <c:v>49</c:v>
                </c:pt>
              </c:numCache>
            </c:numRef>
          </c:xVal>
          <c:yVal>
            <c:numRef>
              <c:f>(Branching!$U$85,Branching!$U$87,Branching!$U$92,Branching!$U$102,Branching!$U$105)</c:f>
              <c:numCache>
                <c:formatCode>General</c:formatCode>
                <c:ptCount val="5"/>
                <c:pt idx="0">
                  <c:v>-3.5714285714285712E-2</c:v>
                </c:pt>
                <c:pt idx="1">
                  <c:v>-7.586206896551724E-2</c:v>
                </c:pt>
                <c:pt idx="2">
                  <c:v>-3.2807807807807808E-2</c:v>
                </c:pt>
                <c:pt idx="3">
                  <c:v>-4.6511627906976744E-2</c:v>
                </c:pt>
                <c:pt idx="4">
                  <c:v>2.0408163265306121E-2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91-4852-B3DB-D27210F63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500232"/>
        <c:axId val="533500560"/>
      </c:scatterChart>
      <c:valAx>
        <c:axId val="533500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Days (number of days since the first until the last day of sampling)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500560"/>
        <c:crosses val="autoZero"/>
        <c:crossBetween val="midCat"/>
      </c:valAx>
      <c:valAx>
        <c:axId val="5335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gpd_diff_branching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500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747486</xdr:colOff>
      <xdr:row>0</xdr:row>
      <xdr:rowOff>128812</xdr:rowOff>
    </xdr:from>
    <xdr:to>
      <xdr:col>44</xdr:col>
      <xdr:colOff>736600</xdr:colOff>
      <xdr:row>36</xdr:row>
      <xdr:rowOff>25399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969703-6962-45A5-8B6D-45809151B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58207</xdr:colOff>
      <xdr:row>5</xdr:row>
      <xdr:rowOff>35981</xdr:rowOff>
    </xdr:from>
    <xdr:to>
      <xdr:col>34</xdr:col>
      <xdr:colOff>804334</xdr:colOff>
      <xdr:row>32</xdr:row>
      <xdr:rowOff>52917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2FC819-CB1A-43BC-9AE8-AE3D39C89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185208</xdr:colOff>
      <xdr:row>5</xdr:row>
      <xdr:rowOff>173566</xdr:rowOff>
    </xdr:from>
    <xdr:to>
      <xdr:col>30</xdr:col>
      <xdr:colOff>592666</xdr:colOff>
      <xdr:row>25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BB99D6-6952-43F2-851B-AE0A91FB3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265906</xdr:colOff>
      <xdr:row>3</xdr:row>
      <xdr:rowOff>112711</xdr:rowOff>
    </xdr:from>
    <xdr:to>
      <xdr:col>31</xdr:col>
      <xdr:colOff>785812</xdr:colOff>
      <xdr:row>25</xdr:row>
      <xdr:rowOff>7937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2E83864-16B7-4897-A965-70FB2D31B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U121"/>
  <sheetViews>
    <sheetView topLeftCell="AA1" zoomScale="70" zoomScaleNormal="70" workbookViewId="0">
      <selection activeCell="AC12" sqref="AC12"/>
    </sheetView>
  </sheetViews>
  <sheetFormatPr baseColWidth="10" defaultColWidth="14.453125" defaultRowHeight="15.75" customHeight="1" x14ac:dyDescent="0.25"/>
  <cols>
    <col min="1" max="1" width="9.7265625" customWidth="1"/>
    <col min="2" max="2" width="8.453125" customWidth="1"/>
    <col min="3" max="3" width="17.81640625" customWidth="1"/>
    <col min="4" max="4" width="16.54296875" customWidth="1"/>
    <col min="5" max="5" width="9.54296875" customWidth="1"/>
    <col min="6" max="6" width="11.7265625" customWidth="1"/>
    <col min="7" max="9" width="18.453125" customWidth="1"/>
    <col min="10" max="12" width="11.08984375" customWidth="1"/>
    <col min="13" max="13" width="9.54296875" customWidth="1"/>
    <col min="14" max="14" width="11.81640625" customWidth="1"/>
    <col min="15" max="17" width="18.7265625" customWidth="1"/>
    <col min="18" max="20" width="11.26953125" customWidth="1"/>
    <col min="29" max="29" width="22" customWidth="1"/>
  </cols>
  <sheetData>
    <row r="1" spans="1:31" ht="15.75" customHeigh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2" t="s">
        <v>5</v>
      </c>
      <c r="G1" s="2" t="s">
        <v>6</v>
      </c>
      <c r="H1" s="2" t="s">
        <v>7</v>
      </c>
      <c r="I1" s="2" t="s">
        <v>51</v>
      </c>
      <c r="J1" s="2" t="s">
        <v>8</v>
      </c>
      <c r="K1" s="22" t="s">
        <v>55</v>
      </c>
      <c r="L1" s="21" t="s">
        <v>53</v>
      </c>
      <c r="M1" s="15" t="s">
        <v>9</v>
      </c>
      <c r="N1" s="2" t="s">
        <v>10</v>
      </c>
      <c r="O1" s="2" t="s">
        <v>11</v>
      </c>
      <c r="P1" s="2" t="s">
        <v>12</v>
      </c>
      <c r="Q1" s="2" t="s">
        <v>50</v>
      </c>
      <c r="R1" s="2" t="s">
        <v>13</v>
      </c>
      <c r="S1" s="20" t="s">
        <v>52</v>
      </c>
      <c r="T1" s="21" t="s">
        <v>54</v>
      </c>
      <c r="U1" s="15" t="s">
        <v>14</v>
      </c>
      <c r="V1" s="15" t="s">
        <v>15</v>
      </c>
      <c r="W1" s="23" t="s">
        <v>56</v>
      </c>
      <c r="X1" s="26" t="s">
        <v>58</v>
      </c>
      <c r="Y1" s="26" t="s">
        <v>59</v>
      </c>
      <c r="Z1" s="26" t="s">
        <v>57</v>
      </c>
      <c r="AA1" s="26" t="s">
        <v>60</v>
      </c>
      <c r="AB1" s="26" t="s">
        <v>61</v>
      </c>
      <c r="AC1" s="26" t="s">
        <v>62</v>
      </c>
      <c r="AD1" s="26" t="s">
        <v>63</v>
      </c>
      <c r="AE1" s="26" t="s">
        <v>64</v>
      </c>
    </row>
    <row r="2" spans="1:31" ht="15.75" customHeight="1" x14ac:dyDescent="0.35">
      <c r="A2" s="3">
        <v>1</v>
      </c>
      <c r="B2" s="3">
        <v>67</v>
      </c>
      <c r="C2" s="1" t="s">
        <v>16</v>
      </c>
      <c r="D2" s="1" t="s">
        <v>16</v>
      </c>
      <c r="E2" s="16">
        <v>20210420</v>
      </c>
      <c r="F2" s="3">
        <v>113</v>
      </c>
      <c r="G2" s="3">
        <v>1.19</v>
      </c>
      <c r="H2" s="3">
        <v>1.26</v>
      </c>
      <c r="I2" s="3">
        <f>AVERAGE(G2:H2)</f>
        <v>1.2250000000000001</v>
      </c>
      <c r="J2" s="3">
        <v>18</v>
      </c>
      <c r="K2" s="3">
        <f>(I2/2)^2</f>
        <v>0.37515625000000008</v>
      </c>
      <c r="L2" s="3">
        <f>(K2*F2*PI())/3</f>
        <v>44.393485813719145</v>
      </c>
      <c r="M2" s="16">
        <v>20210505</v>
      </c>
      <c r="N2" s="3">
        <v>116</v>
      </c>
      <c r="O2" s="3">
        <v>1.27</v>
      </c>
      <c r="P2" s="3">
        <v>1.22</v>
      </c>
      <c r="Q2" s="3">
        <f t="shared" ref="Q2:Q33" si="0">AVERAGE(O2:P2)</f>
        <v>1.2450000000000001</v>
      </c>
      <c r="R2" s="3">
        <v>26</v>
      </c>
      <c r="S2" s="3">
        <f>(Q2/2)^2</f>
        <v>0.38750625000000005</v>
      </c>
      <c r="T2" s="3">
        <f>(S2*N2*PI())/3</f>
        <v>47.072289144511693</v>
      </c>
      <c r="U2" s="1" t="s">
        <v>19</v>
      </c>
      <c r="V2" s="3">
        <v>15</v>
      </c>
      <c r="W2">
        <f>T2-L2</f>
        <v>2.6788033307925474</v>
      </c>
      <c r="X2">
        <f>W2</f>
        <v>2.6788033307925474</v>
      </c>
      <c r="Y2">
        <f>X2/V2</f>
        <v>0.17858688871950315</v>
      </c>
      <c r="Z2">
        <f>AVERAGE(Y2:Y25)</f>
        <v>0.41937876747756003</v>
      </c>
      <c r="AA2">
        <f>_xlfn.STDEV.S(Y2:Y25)</f>
        <v>0.19198660355151531</v>
      </c>
      <c r="AB2">
        <f>AA2/SQRT(COUNT(Y2:Y25))</f>
        <v>3.9189101345934771E-2</v>
      </c>
      <c r="AC2">
        <f>AVERAGE(Y2:Y3)</f>
        <v>0.37616579586073878</v>
      </c>
      <c r="AD2">
        <f>_xlfn.STDEV.S(Y2:Y3)</f>
        <v>0.27941877011798982</v>
      </c>
      <c r="AE2">
        <f>AD2/SQRT(COUNT(Y2:Y3))</f>
        <v>0.19757890714123563</v>
      </c>
    </row>
    <row r="3" spans="1:31" ht="15.75" customHeight="1" x14ac:dyDescent="0.35">
      <c r="A3" s="3">
        <v>1</v>
      </c>
      <c r="B3" s="3">
        <v>72</v>
      </c>
      <c r="C3" s="1" t="s">
        <v>16</v>
      </c>
      <c r="D3" s="1" t="s">
        <v>16</v>
      </c>
      <c r="E3" s="16">
        <v>20210420</v>
      </c>
      <c r="F3" s="3">
        <v>114</v>
      </c>
      <c r="G3" s="3">
        <v>1</v>
      </c>
      <c r="H3" s="3">
        <v>1.01</v>
      </c>
      <c r="I3" s="3">
        <f t="shared" ref="I3:I66" si="1">AVERAGE(G3:H3)</f>
        <v>1.0049999999999999</v>
      </c>
      <c r="J3" s="3">
        <v>29</v>
      </c>
      <c r="K3" s="3">
        <f t="shared" ref="K3:K66" si="2">(I3/2)^2</f>
        <v>0.25250624999999993</v>
      </c>
      <c r="L3" s="3">
        <f t="shared" ref="L3:L66" si="3">(K3*F3*PI())/3</f>
        <v>30.144327639449283</v>
      </c>
      <c r="M3" s="16">
        <v>20210505</v>
      </c>
      <c r="N3" s="3">
        <v>110</v>
      </c>
      <c r="O3" s="3">
        <v>1.1599999999999999</v>
      </c>
      <c r="P3" s="3">
        <v>1.1599999999999999</v>
      </c>
      <c r="Q3" s="3">
        <f t="shared" si="0"/>
        <v>1.1599999999999999</v>
      </c>
      <c r="R3" s="3">
        <v>29</v>
      </c>
      <c r="S3" s="3">
        <f t="shared" ref="S3:S66" si="4">(Q3/2)^2</f>
        <v>0.33639999999999998</v>
      </c>
      <c r="T3" s="3">
        <f t="shared" ref="T3:T66" si="5">(S3*N3*PI())/3</f>
        <v>38.7504981844789</v>
      </c>
      <c r="U3" s="1" t="s">
        <v>19</v>
      </c>
      <c r="V3" s="3">
        <v>15</v>
      </c>
      <c r="W3">
        <f t="shared" ref="W3:W66" si="6">T3-L3</f>
        <v>8.6061705450296166</v>
      </c>
      <c r="X3">
        <f t="shared" ref="X3:X66" si="7">W3</f>
        <v>8.6061705450296166</v>
      </c>
      <c r="Y3">
        <f t="shared" ref="Y3:Y66" si="8">X3/V3</f>
        <v>0.57374470300197444</v>
      </c>
    </row>
    <row r="4" spans="1:31" ht="15.75" customHeight="1" x14ac:dyDescent="0.35">
      <c r="A4" s="3">
        <v>1</v>
      </c>
      <c r="B4" s="3">
        <v>44</v>
      </c>
      <c r="C4" s="1" t="s">
        <v>16</v>
      </c>
      <c r="D4" s="1" t="s">
        <v>16</v>
      </c>
      <c r="E4" s="16">
        <v>20210420</v>
      </c>
      <c r="F4" s="3">
        <v>111</v>
      </c>
      <c r="G4" s="3">
        <v>1.07</v>
      </c>
      <c r="H4" s="3">
        <v>1</v>
      </c>
      <c r="I4" s="3">
        <f t="shared" si="1"/>
        <v>1.0350000000000001</v>
      </c>
      <c r="J4" s="3">
        <v>23</v>
      </c>
      <c r="K4" s="3">
        <f t="shared" si="2"/>
        <v>0.26780625000000008</v>
      </c>
      <c r="L4" s="3">
        <f t="shared" si="3"/>
        <v>31.129511460660979</v>
      </c>
      <c r="M4" s="16">
        <v>20210518</v>
      </c>
      <c r="N4" s="3">
        <v>120</v>
      </c>
      <c r="O4" s="3">
        <v>1.18</v>
      </c>
      <c r="P4" s="3">
        <v>1.24</v>
      </c>
      <c r="Q4" s="3">
        <f t="shared" si="0"/>
        <v>1.21</v>
      </c>
      <c r="R4" s="3">
        <v>24</v>
      </c>
      <c r="S4" s="3">
        <f t="shared" si="4"/>
        <v>0.36602499999999999</v>
      </c>
      <c r="T4" s="3">
        <f t="shared" si="5"/>
        <v>45.996058041208158</v>
      </c>
      <c r="U4" s="1" t="s">
        <v>19</v>
      </c>
      <c r="V4" s="3">
        <v>28</v>
      </c>
      <c r="W4">
        <f t="shared" si="6"/>
        <v>14.86654658054718</v>
      </c>
      <c r="X4">
        <f t="shared" si="7"/>
        <v>14.86654658054718</v>
      </c>
      <c r="Y4">
        <f t="shared" si="8"/>
        <v>0.53094809216239924</v>
      </c>
      <c r="AC4">
        <f>AVERAGE(Y4:Y6)</f>
        <v>0.45837827582053148</v>
      </c>
      <c r="AD4">
        <f>_xlfn.STDEV.S(Y4:Y6)</f>
        <v>0.17188531273406502</v>
      </c>
      <c r="AE4">
        <f>AD4/SQRT(COUNT(Y4:Y6))</f>
        <v>9.9238031576755453E-2</v>
      </c>
    </row>
    <row r="5" spans="1:31" ht="15.75" customHeight="1" x14ac:dyDescent="0.35">
      <c r="A5" s="3">
        <v>1</v>
      </c>
      <c r="B5" s="3">
        <v>70</v>
      </c>
      <c r="C5" s="1" t="s">
        <v>16</v>
      </c>
      <c r="D5" s="1" t="s">
        <v>16</v>
      </c>
      <c r="E5" s="16">
        <v>20210420</v>
      </c>
      <c r="F5" s="3">
        <v>127.5</v>
      </c>
      <c r="G5" s="3">
        <v>0.94</v>
      </c>
      <c r="H5" s="3">
        <v>0.99</v>
      </c>
      <c r="I5" s="3">
        <f t="shared" si="1"/>
        <v>0.96499999999999997</v>
      </c>
      <c r="J5" s="3">
        <v>18</v>
      </c>
      <c r="K5" s="3">
        <f t="shared" si="2"/>
        <v>0.23280624999999999</v>
      </c>
      <c r="L5" s="3">
        <f t="shared" si="3"/>
        <v>31.083752200166021</v>
      </c>
      <c r="M5" s="16">
        <v>20210518</v>
      </c>
      <c r="N5" s="3">
        <v>127</v>
      </c>
      <c r="O5" s="3">
        <v>1.1000000000000001</v>
      </c>
      <c r="P5" s="3">
        <v>1.05</v>
      </c>
      <c r="Q5" s="3">
        <f t="shared" si="0"/>
        <v>1.0750000000000002</v>
      </c>
      <c r="R5" s="3">
        <v>18</v>
      </c>
      <c r="S5" s="3">
        <f t="shared" si="4"/>
        <v>0.28890625000000009</v>
      </c>
      <c r="T5" s="3">
        <f t="shared" si="5"/>
        <v>38.422823525724802</v>
      </c>
      <c r="U5" s="1" t="s">
        <v>19</v>
      </c>
      <c r="V5" s="3">
        <v>28</v>
      </c>
      <c r="W5">
        <f t="shared" si="6"/>
        <v>7.3390713255587805</v>
      </c>
      <c r="X5">
        <f t="shared" si="7"/>
        <v>7.3390713255587805</v>
      </c>
      <c r="Y5">
        <f t="shared" si="8"/>
        <v>0.26210969019852787</v>
      </c>
    </row>
    <row r="6" spans="1:31" ht="15.75" customHeight="1" x14ac:dyDescent="0.35">
      <c r="A6" s="3">
        <v>1</v>
      </c>
      <c r="B6" s="3">
        <v>118</v>
      </c>
      <c r="C6" s="1" t="s">
        <v>16</v>
      </c>
      <c r="D6" s="1" t="s">
        <v>16</v>
      </c>
      <c r="E6" s="16">
        <v>20210420</v>
      </c>
      <c r="F6" s="3">
        <v>115</v>
      </c>
      <c r="G6" s="3">
        <v>1.03</v>
      </c>
      <c r="H6" s="3">
        <v>1.02</v>
      </c>
      <c r="I6" s="3">
        <f t="shared" si="1"/>
        <v>1.0249999999999999</v>
      </c>
      <c r="J6" s="3">
        <v>21</v>
      </c>
      <c r="K6" s="3">
        <f t="shared" si="2"/>
        <v>0.26265624999999998</v>
      </c>
      <c r="L6" s="3">
        <f t="shared" si="3"/>
        <v>31.631092907745355</v>
      </c>
      <c r="M6" s="16">
        <v>20210518</v>
      </c>
      <c r="N6" s="3">
        <v>122</v>
      </c>
      <c r="O6" s="3">
        <v>1.23</v>
      </c>
      <c r="P6" s="3">
        <v>1.22</v>
      </c>
      <c r="Q6" s="3">
        <f t="shared" si="0"/>
        <v>1.2250000000000001</v>
      </c>
      <c r="R6" s="3">
        <v>23</v>
      </c>
      <c r="S6" s="3">
        <f t="shared" si="4"/>
        <v>0.37515625000000008</v>
      </c>
      <c r="T6" s="3">
        <f t="shared" si="5"/>
        <v>47.929250170564046</v>
      </c>
      <c r="U6" s="1" t="s">
        <v>19</v>
      </c>
      <c r="V6" s="3">
        <v>28</v>
      </c>
      <c r="W6">
        <f t="shared" si="6"/>
        <v>16.298157262818691</v>
      </c>
      <c r="X6">
        <f t="shared" si="7"/>
        <v>16.298157262818691</v>
      </c>
      <c r="Y6">
        <f t="shared" si="8"/>
        <v>0.58207704510066749</v>
      </c>
    </row>
    <row r="7" spans="1:31" ht="15.75" customHeight="1" x14ac:dyDescent="0.35">
      <c r="A7" s="3">
        <v>1</v>
      </c>
      <c r="B7" s="3">
        <v>96</v>
      </c>
      <c r="C7" s="1" t="s">
        <v>16</v>
      </c>
      <c r="D7" s="1" t="s">
        <v>16</v>
      </c>
      <c r="E7" s="16">
        <v>20210420</v>
      </c>
      <c r="F7" s="3">
        <v>119</v>
      </c>
      <c r="G7" s="3">
        <v>1.22</v>
      </c>
      <c r="H7" s="3">
        <v>1.22</v>
      </c>
      <c r="I7" s="3">
        <f t="shared" si="1"/>
        <v>1.22</v>
      </c>
      <c r="J7" s="3">
        <v>13</v>
      </c>
      <c r="K7" s="3">
        <f t="shared" si="2"/>
        <v>0.37209999999999999</v>
      </c>
      <c r="L7" s="3">
        <f t="shared" si="3"/>
        <v>46.369802847230225</v>
      </c>
      <c r="M7" s="16">
        <v>20210525</v>
      </c>
      <c r="N7" s="3">
        <v>122</v>
      </c>
      <c r="O7" s="3">
        <v>1.38</v>
      </c>
      <c r="P7" s="3">
        <v>1.37</v>
      </c>
      <c r="Q7" s="3">
        <f t="shared" si="0"/>
        <v>1.375</v>
      </c>
      <c r="R7" s="3">
        <v>16</v>
      </c>
      <c r="S7" s="3">
        <f t="shared" si="4"/>
        <v>0.47265625</v>
      </c>
      <c r="T7" s="3">
        <f t="shared" si="5"/>
        <v>60.385665042047556</v>
      </c>
      <c r="U7" s="1" t="s">
        <v>19</v>
      </c>
      <c r="V7" s="3">
        <v>35</v>
      </c>
      <c r="W7">
        <f t="shared" si="6"/>
        <v>14.015862194817331</v>
      </c>
      <c r="X7">
        <f t="shared" si="7"/>
        <v>14.015862194817331</v>
      </c>
      <c r="Y7">
        <f t="shared" si="8"/>
        <v>0.40045320556620945</v>
      </c>
      <c r="AC7">
        <f>AVERAGE(Y7:Y9)</f>
        <v>0.42282617608180567</v>
      </c>
      <c r="AD7">
        <f>_xlfn.STDEV.S(Y7:Y9)</f>
        <v>6.492838818224414E-2</v>
      </c>
      <c r="AE7">
        <f>AD7/SQRT(COUNT(Y7:Y9))</f>
        <v>3.7486422395067172E-2</v>
      </c>
    </row>
    <row r="8" spans="1:31" ht="15.75" customHeight="1" x14ac:dyDescent="0.35">
      <c r="A8" s="3">
        <v>1</v>
      </c>
      <c r="B8" s="3">
        <v>119</v>
      </c>
      <c r="C8" s="1" t="s">
        <v>16</v>
      </c>
      <c r="D8" s="1" t="s">
        <v>16</v>
      </c>
      <c r="E8" s="16">
        <v>20210420</v>
      </c>
      <c r="F8" s="3">
        <v>128</v>
      </c>
      <c r="G8" s="3">
        <v>1.4</v>
      </c>
      <c r="H8" s="3">
        <v>1.35</v>
      </c>
      <c r="I8" s="3">
        <f t="shared" si="1"/>
        <v>1.375</v>
      </c>
      <c r="J8" s="3">
        <v>25</v>
      </c>
      <c r="K8" s="3">
        <f t="shared" si="2"/>
        <v>0.47265625</v>
      </c>
      <c r="L8" s="3">
        <f t="shared" si="3"/>
        <v>63.355451847394164</v>
      </c>
      <c r="M8" s="16">
        <v>20210525</v>
      </c>
      <c r="N8" s="3">
        <v>130</v>
      </c>
      <c r="O8" s="3">
        <v>1.54</v>
      </c>
      <c r="P8" s="3">
        <v>1.54</v>
      </c>
      <c r="Q8" s="3">
        <f t="shared" si="0"/>
        <v>1.54</v>
      </c>
      <c r="R8" s="3">
        <v>26</v>
      </c>
      <c r="S8" s="3">
        <f t="shared" si="4"/>
        <v>0.59289999999999998</v>
      </c>
      <c r="T8" s="3">
        <f t="shared" si="5"/>
        <v>80.714845653580156</v>
      </c>
      <c r="U8" s="1" t="s">
        <v>19</v>
      </c>
      <c r="V8" s="3">
        <v>35</v>
      </c>
      <c r="W8">
        <f t="shared" si="6"/>
        <v>17.359393806185992</v>
      </c>
      <c r="X8">
        <f t="shared" si="7"/>
        <v>17.359393806185992</v>
      </c>
      <c r="Y8">
        <f t="shared" si="8"/>
        <v>0.49598268017674263</v>
      </c>
    </row>
    <row r="9" spans="1:31" ht="15.75" customHeight="1" x14ac:dyDescent="0.35">
      <c r="A9" s="12">
        <v>1</v>
      </c>
      <c r="B9" s="12">
        <v>120</v>
      </c>
      <c r="C9" s="13" t="s">
        <v>16</v>
      </c>
      <c r="D9" s="13" t="s">
        <v>16</v>
      </c>
      <c r="E9" s="17">
        <v>20210420</v>
      </c>
      <c r="F9" s="12">
        <v>110.5</v>
      </c>
      <c r="G9" s="12">
        <v>1.1499999999999999</v>
      </c>
      <c r="H9" s="12">
        <v>1.2</v>
      </c>
      <c r="I9" s="3">
        <f t="shared" si="1"/>
        <v>1.1749999999999998</v>
      </c>
      <c r="J9" s="12">
        <v>24</v>
      </c>
      <c r="K9" s="3">
        <f t="shared" si="2"/>
        <v>0.34515624999999989</v>
      </c>
      <c r="L9" s="3">
        <f t="shared" si="3"/>
        <v>39.93986916571216</v>
      </c>
      <c r="M9" s="17">
        <v>20210525</v>
      </c>
      <c r="N9" s="12">
        <v>111</v>
      </c>
      <c r="O9" s="12">
        <v>1.35</v>
      </c>
      <c r="P9" s="12">
        <v>1.35</v>
      </c>
      <c r="Q9" s="12">
        <f t="shared" si="0"/>
        <v>1.35</v>
      </c>
      <c r="R9" s="12">
        <v>27</v>
      </c>
      <c r="S9" s="3">
        <f t="shared" si="4"/>
        <v>0.45562500000000006</v>
      </c>
      <c r="T9" s="3">
        <f t="shared" si="5"/>
        <v>52.961361653298432</v>
      </c>
      <c r="U9" s="13" t="s">
        <v>19</v>
      </c>
      <c r="V9" s="12">
        <v>35</v>
      </c>
      <c r="W9">
        <f t="shared" si="6"/>
        <v>13.021492487586272</v>
      </c>
      <c r="X9">
        <f t="shared" si="7"/>
        <v>13.021492487586272</v>
      </c>
      <c r="Y9">
        <f t="shared" si="8"/>
        <v>0.37204264250246494</v>
      </c>
    </row>
    <row r="10" spans="1:31" ht="15.75" customHeight="1" x14ac:dyDescent="0.35">
      <c r="A10" s="3">
        <v>1</v>
      </c>
      <c r="B10" s="3">
        <v>36</v>
      </c>
      <c r="C10" s="1" t="s">
        <v>16</v>
      </c>
      <c r="D10" s="1" t="s">
        <v>16</v>
      </c>
      <c r="E10" s="16">
        <v>20210420</v>
      </c>
      <c r="F10" s="3">
        <v>118</v>
      </c>
      <c r="G10" s="24">
        <v>1.91</v>
      </c>
      <c r="H10" s="3">
        <v>1.0900000000000001</v>
      </c>
      <c r="I10" s="3">
        <f t="shared" si="1"/>
        <v>1.5</v>
      </c>
      <c r="J10" s="3">
        <v>27</v>
      </c>
      <c r="K10" s="3">
        <f t="shared" si="2"/>
        <v>0.5625</v>
      </c>
      <c r="L10" s="3">
        <f t="shared" si="3"/>
        <v>69.507737460674164</v>
      </c>
      <c r="M10" s="16">
        <v>20210601</v>
      </c>
      <c r="N10" s="3">
        <v>119</v>
      </c>
      <c r="O10" s="3">
        <v>1.35</v>
      </c>
      <c r="P10" s="3">
        <v>1.36</v>
      </c>
      <c r="Q10" s="3">
        <f t="shared" si="0"/>
        <v>1.355</v>
      </c>
      <c r="R10" s="3">
        <v>26</v>
      </c>
      <c r="S10" s="3">
        <f t="shared" si="4"/>
        <v>0.45900625</v>
      </c>
      <c r="T10" s="3">
        <f t="shared" si="5"/>
        <v>57.199756297088065</v>
      </c>
      <c r="U10" s="1" t="s">
        <v>19</v>
      </c>
      <c r="V10" s="3">
        <v>42</v>
      </c>
      <c r="W10" s="25">
        <f>T10-L10</f>
        <v>-12.307981163586099</v>
      </c>
      <c r="X10">
        <v>0</v>
      </c>
      <c r="Y10">
        <f>X10/V10</f>
        <v>0</v>
      </c>
      <c r="AC10">
        <f>AVERAGE(Y10:Y12)</f>
        <v>0.21634381989830351</v>
      </c>
      <c r="AD10">
        <f>_xlfn.STDEV.S(Y10:Y12)</f>
        <v>0.20978919900972465</v>
      </c>
      <c r="AE10">
        <f>AD10/SQRT(COUNT(Y10:Y12))</f>
        <v>0.1211218505213405</v>
      </c>
    </row>
    <row r="11" spans="1:31" ht="15.75" customHeight="1" x14ac:dyDescent="0.35">
      <c r="A11" s="3">
        <v>1</v>
      </c>
      <c r="B11" s="3">
        <v>68</v>
      </c>
      <c r="C11" s="1" t="s">
        <v>16</v>
      </c>
      <c r="D11" s="1" t="s">
        <v>16</v>
      </c>
      <c r="E11" s="16">
        <v>20210420</v>
      </c>
      <c r="F11" s="3">
        <v>125</v>
      </c>
      <c r="G11" s="3">
        <v>1.26</v>
      </c>
      <c r="H11" s="3">
        <v>1.22</v>
      </c>
      <c r="I11" s="3">
        <f t="shared" si="1"/>
        <v>1.24</v>
      </c>
      <c r="J11" s="3">
        <v>28</v>
      </c>
      <c r="K11" s="3">
        <f t="shared" si="2"/>
        <v>0.38440000000000002</v>
      </c>
      <c r="L11" s="3">
        <f t="shared" si="3"/>
        <v>50.317842334996527</v>
      </c>
      <c r="M11" s="16">
        <v>20210602</v>
      </c>
      <c r="N11" s="3">
        <v>125</v>
      </c>
      <c r="O11" s="3">
        <v>1.45</v>
      </c>
      <c r="P11" s="3">
        <v>1.44</v>
      </c>
      <c r="Q11" s="3">
        <f t="shared" si="0"/>
        <v>1.4449999999999998</v>
      </c>
      <c r="R11" s="3">
        <v>26</v>
      </c>
      <c r="S11" s="3">
        <f t="shared" si="4"/>
        <v>0.52200624999999989</v>
      </c>
      <c r="T11" s="3">
        <f t="shared" si="5"/>
        <v>68.330458338664855</v>
      </c>
      <c r="U11" s="1" t="s">
        <v>19</v>
      </c>
      <c r="V11" s="3">
        <v>43</v>
      </c>
      <c r="W11">
        <f t="shared" si="6"/>
        <v>18.012616003668327</v>
      </c>
      <c r="X11">
        <f t="shared" si="7"/>
        <v>18.012616003668327</v>
      </c>
      <c r="Y11">
        <f t="shared" si="8"/>
        <v>0.41889804659693786</v>
      </c>
    </row>
    <row r="12" spans="1:31" ht="15.75" customHeight="1" x14ac:dyDescent="0.35">
      <c r="A12" s="3">
        <v>1</v>
      </c>
      <c r="B12" s="3">
        <v>111</v>
      </c>
      <c r="C12" s="1" t="s">
        <v>16</v>
      </c>
      <c r="D12" s="1" t="s">
        <v>16</v>
      </c>
      <c r="E12" s="16">
        <v>20210420</v>
      </c>
      <c r="F12" s="3">
        <v>118</v>
      </c>
      <c r="G12" s="3">
        <v>1.21</v>
      </c>
      <c r="H12" s="3">
        <v>1.17</v>
      </c>
      <c r="I12" s="3">
        <f t="shared" si="1"/>
        <v>1.19</v>
      </c>
      <c r="J12" s="3">
        <v>18</v>
      </c>
      <c r="K12" s="3">
        <f t="shared" si="2"/>
        <v>0.35402499999999998</v>
      </c>
      <c r="L12" s="3">
        <f t="shared" si="3"/>
        <v>43.746625341360307</v>
      </c>
      <c r="M12" s="16">
        <v>20210603</v>
      </c>
      <c r="N12" s="3">
        <v>119</v>
      </c>
      <c r="O12" s="3">
        <v>1.22</v>
      </c>
      <c r="P12" s="3">
        <v>1.41</v>
      </c>
      <c r="Q12" s="3">
        <f t="shared" si="0"/>
        <v>1.3149999999999999</v>
      </c>
      <c r="R12" s="3">
        <v>19</v>
      </c>
      <c r="S12" s="3">
        <f t="shared" si="4"/>
        <v>0.43230624999999995</v>
      </c>
      <c r="T12" s="3">
        <f t="shared" si="5"/>
        <v>53.872495517671105</v>
      </c>
      <c r="U12" s="1" t="s">
        <v>19</v>
      </c>
      <c r="V12" s="3">
        <v>44</v>
      </c>
      <c r="W12">
        <f t="shared" si="6"/>
        <v>10.125870176310798</v>
      </c>
      <c r="X12">
        <f t="shared" si="7"/>
        <v>10.125870176310798</v>
      </c>
      <c r="Y12">
        <f t="shared" si="8"/>
        <v>0.23013341309797267</v>
      </c>
    </row>
    <row r="13" spans="1:31" ht="15.75" customHeight="1" x14ac:dyDescent="0.35">
      <c r="A13" s="3">
        <v>1</v>
      </c>
      <c r="B13" s="3">
        <v>7</v>
      </c>
      <c r="C13" s="1" t="s">
        <v>16</v>
      </c>
      <c r="D13" s="1" t="s">
        <v>16</v>
      </c>
      <c r="E13" s="16">
        <v>20210420</v>
      </c>
      <c r="F13" s="3">
        <v>132</v>
      </c>
      <c r="G13" s="3">
        <v>0.9</v>
      </c>
      <c r="H13" s="3">
        <v>0.96</v>
      </c>
      <c r="I13" s="3">
        <f t="shared" si="1"/>
        <v>0.92999999999999994</v>
      </c>
      <c r="J13" s="3">
        <v>20</v>
      </c>
      <c r="K13" s="3">
        <f t="shared" si="2"/>
        <v>0.21622499999999997</v>
      </c>
      <c r="L13" s="3">
        <f t="shared" si="3"/>
        <v>29.888798346987926</v>
      </c>
      <c r="M13" s="16">
        <v>20210608</v>
      </c>
      <c r="N13" s="3">
        <v>109</v>
      </c>
      <c r="O13" s="3">
        <v>1.53</v>
      </c>
      <c r="P13" s="3">
        <v>1.37</v>
      </c>
      <c r="Q13" s="3">
        <f t="shared" si="0"/>
        <v>1.4500000000000002</v>
      </c>
      <c r="R13" s="3">
        <v>24</v>
      </c>
      <c r="S13" s="3">
        <f t="shared" si="4"/>
        <v>0.52562500000000012</v>
      </c>
      <c r="T13" s="3">
        <f t="shared" si="5"/>
        <v>59.997220200400584</v>
      </c>
      <c r="U13" s="1" t="s">
        <v>17</v>
      </c>
      <c r="V13" s="3">
        <v>49</v>
      </c>
      <c r="W13">
        <f t="shared" si="6"/>
        <v>30.108421853412658</v>
      </c>
      <c r="X13">
        <f t="shared" si="7"/>
        <v>30.108421853412658</v>
      </c>
      <c r="Y13">
        <f t="shared" si="8"/>
        <v>0.61445758884515633</v>
      </c>
      <c r="AC13">
        <f>AVERAGE(Y13:Y25)</f>
        <v>0.4630856932567724</v>
      </c>
      <c r="AD13">
        <f>_xlfn.STDEV.S(Y13:Y25)</f>
        <v>0.19521326772154732</v>
      </c>
      <c r="AE13">
        <f>AD13/SQRT(COUNT(Y13:Y25))</f>
        <v>5.4142418955455247E-2</v>
      </c>
    </row>
    <row r="14" spans="1:31" ht="15.75" customHeight="1" x14ac:dyDescent="0.35">
      <c r="A14" s="3">
        <v>1</v>
      </c>
      <c r="B14" s="3">
        <v>26</v>
      </c>
      <c r="C14" s="1" t="s">
        <v>16</v>
      </c>
      <c r="D14" s="1" t="s">
        <v>16</v>
      </c>
      <c r="E14" s="16">
        <v>20210420</v>
      </c>
      <c r="F14" s="3">
        <v>128</v>
      </c>
      <c r="G14" s="3">
        <v>1.31</v>
      </c>
      <c r="H14" s="3">
        <v>1.3</v>
      </c>
      <c r="I14" s="3">
        <f t="shared" si="1"/>
        <v>1.3050000000000002</v>
      </c>
      <c r="J14" s="3">
        <v>21</v>
      </c>
      <c r="K14" s="3">
        <f t="shared" si="2"/>
        <v>0.42575625000000011</v>
      </c>
      <c r="L14" s="3">
        <f t="shared" si="3"/>
        <v>57.068915508050765</v>
      </c>
      <c r="M14" s="16">
        <v>20210608</v>
      </c>
      <c r="N14" s="3">
        <v>132</v>
      </c>
      <c r="O14" s="3">
        <v>1.5</v>
      </c>
      <c r="P14" s="3">
        <v>1.53</v>
      </c>
      <c r="Q14" s="3">
        <f t="shared" si="0"/>
        <v>1.5150000000000001</v>
      </c>
      <c r="R14" s="3">
        <v>21</v>
      </c>
      <c r="S14" s="3">
        <f t="shared" si="4"/>
        <v>0.57380625000000007</v>
      </c>
      <c r="T14" s="3">
        <f t="shared" si="5"/>
        <v>79.317281981691977</v>
      </c>
      <c r="U14" s="1" t="s">
        <v>17</v>
      </c>
      <c r="V14" s="3">
        <v>49</v>
      </c>
      <c r="W14">
        <f t="shared" si="6"/>
        <v>22.248366473641212</v>
      </c>
      <c r="X14">
        <f t="shared" si="7"/>
        <v>22.248366473641212</v>
      </c>
      <c r="Y14">
        <f t="shared" si="8"/>
        <v>0.4540482953804329</v>
      </c>
    </row>
    <row r="15" spans="1:31" ht="15.75" customHeight="1" x14ac:dyDescent="0.35">
      <c r="A15" s="3">
        <v>1</v>
      </c>
      <c r="B15" s="3">
        <v>48</v>
      </c>
      <c r="C15" s="1" t="s">
        <v>16</v>
      </c>
      <c r="D15" s="1" t="s">
        <v>16</v>
      </c>
      <c r="E15" s="16">
        <v>20210420</v>
      </c>
      <c r="F15" s="3">
        <v>115</v>
      </c>
      <c r="G15" s="3">
        <v>1.49</v>
      </c>
      <c r="H15" s="3">
        <v>1.55</v>
      </c>
      <c r="I15" s="3">
        <f t="shared" si="1"/>
        <v>1.52</v>
      </c>
      <c r="J15" s="3">
        <v>0</v>
      </c>
      <c r="K15" s="3">
        <f t="shared" si="2"/>
        <v>0.5776</v>
      </c>
      <c r="L15" s="3">
        <f t="shared" si="3"/>
        <v>69.559050140682814</v>
      </c>
      <c r="M15" s="16">
        <v>20210608</v>
      </c>
      <c r="N15" s="3">
        <v>117</v>
      </c>
      <c r="O15" s="3">
        <v>1.42</v>
      </c>
      <c r="P15" s="3">
        <v>1.65</v>
      </c>
      <c r="Q15" s="3">
        <f t="shared" si="0"/>
        <v>1.5349999999999999</v>
      </c>
      <c r="R15" s="3">
        <v>13</v>
      </c>
      <c r="S15" s="3">
        <f t="shared" si="4"/>
        <v>0.58905624999999995</v>
      </c>
      <c r="T15" s="3">
        <f t="shared" si="5"/>
        <v>72.172416714494943</v>
      </c>
      <c r="U15" s="1" t="s">
        <v>17</v>
      </c>
      <c r="V15" s="3">
        <v>49</v>
      </c>
      <c r="W15">
        <f t="shared" si="6"/>
        <v>2.6133665738121294</v>
      </c>
      <c r="X15">
        <f t="shared" si="7"/>
        <v>2.6133665738121294</v>
      </c>
      <c r="Y15">
        <f t="shared" si="8"/>
        <v>5.3334011710451622E-2</v>
      </c>
    </row>
    <row r="16" spans="1:31" ht="15.75" customHeight="1" x14ac:dyDescent="0.35">
      <c r="A16" s="3">
        <v>1</v>
      </c>
      <c r="B16" s="3">
        <v>53</v>
      </c>
      <c r="C16" s="1" t="s">
        <v>16</v>
      </c>
      <c r="D16" s="1" t="s">
        <v>16</v>
      </c>
      <c r="E16" s="16">
        <v>20210420</v>
      </c>
      <c r="F16" s="3">
        <v>117</v>
      </c>
      <c r="G16" s="3">
        <v>1.26</v>
      </c>
      <c r="H16" s="3">
        <v>1.3</v>
      </c>
      <c r="I16" s="3">
        <f t="shared" si="1"/>
        <v>1.28</v>
      </c>
      <c r="J16" s="3">
        <v>28</v>
      </c>
      <c r="K16" s="3">
        <f t="shared" si="2"/>
        <v>0.40960000000000002</v>
      </c>
      <c r="L16" s="3">
        <f t="shared" si="3"/>
        <v>50.185057685504795</v>
      </c>
      <c r="M16" s="16">
        <v>20210608</v>
      </c>
      <c r="N16" s="3">
        <v>121</v>
      </c>
      <c r="O16" s="3">
        <v>1.59</v>
      </c>
      <c r="P16" s="3">
        <v>1.67</v>
      </c>
      <c r="Q16" s="3">
        <f t="shared" si="0"/>
        <v>1.63</v>
      </c>
      <c r="R16" s="3">
        <v>25</v>
      </c>
      <c r="S16" s="3">
        <f t="shared" si="4"/>
        <v>0.66422499999999995</v>
      </c>
      <c r="T16" s="3">
        <f t="shared" si="5"/>
        <v>84.164550006670765</v>
      </c>
      <c r="U16" s="1" t="s">
        <v>17</v>
      </c>
      <c r="V16" s="3">
        <v>49</v>
      </c>
      <c r="W16">
        <f t="shared" si="6"/>
        <v>33.979492321165971</v>
      </c>
      <c r="X16">
        <f t="shared" si="7"/>
        <v>33.979492321165971</v>
      </c>
      <c r="Y16">
        <f t="shared" si="8"/>
        <v>0.69345902696257078</v>
      </c>
    </row>
    <row r="17" spans="1:151" ht="15.75" customHeight="1" x14ac:dyDescent="0.35">
      <c r="A17" s="3">
        <v>1</v>
      </c>
      <c r="B17" s="3">
        <v>113</v>
      </c>
      <c r="C17" s="1" t="s">
        <v>16</v>
      </c>
      <c r="D17" s="1" t="s">
        <v>16</v>
      </c>
      <c r="E17" s="16">
        <v>20210420</v>
      </c>
      <c r="F17" s="3">
        <v>126</v>
      </c>
      <c r="G17" s="3">
        <v>1.45</v>
      </c>
      <c r="H17" s="3">
        <v>1.49</v>
      </c>
      <c r="I17" s="3">
        <f t="shared" si="1"/>
        <v>1.47</v>
      </c>
      <c r="J17" s="3">
        <v>22</v>
      </c>
      <c r="K17" s="3">
        <f t="shared" si="2"/>
        <v>0.54022499999999996</v>
      </c>
      <c r="L17" s="3">
        <f t="shared" si="3"/>
        <v>71.281009433992935</v>
      </c>
      <c r="M17" s="16">
        <v>20210608</v>
      </c>
      <c r="N17" s="3">
        <v>127</v>
      </c>
      <c r="O17" s="3">
        <v>1.74</v>
      </c>
      <c r="P17" s="3">
        <v>1.7</v>
      </c>
      <c r="Q17" s="3">
        <f t="shared" si="0"/>
        <v>1.72</v>
      </c>
      <c r="R17" s="3">
        <v>22</v>
      </c>
      <c r="S17" s="3">
        <f t="shared" si="4"/>
        <v>0.73959999999999992</v>
      </c>
      <c r="T17" s="3">
        <f t="shared" si="5"/>
        <v>98.362428225855467</v>
      </c>
      <c r="U17" s="1" t="s">
        <v>17</v>
      </c>
      <c r="V17" s="3">
        <v>49</v>
      </c>
      <c r="W17">
        <f t="shared" si="6"/>
        <v>27.081418791862532</v>
      </c>
      <c r="X17">
        <f t="shared" si="7"/>
        <v>27.081418791862532</v>
      </c>
      <c r="Y17">
        <f t="shared" si="8"/>
        <v>0.55268201616045987</v>
      </c>
    </row>
    <row r="18" spans="1:151" ht="15.75" customHeight="1" x14ac:dyDescent="0.35">
      <c r="A18" s="3">
        <v>1</v>
      </c>
      <c r="B18" s="3">
        <v>117</v>
      </c>
      <c r="C18" s="1" t="s">
        <v>16</v>
      </c>
      <c r="D18" s="1" t="s">
        <v>16</v>
      </c>
      <c r="E18" s="16">
        <v>20210420</v>
      </c>
      <c r="F18" s="3">
        <v>116</v>
      </c>
      <c r="G18" s="3">
        <v>1.1599999999999999</v>
      </c>
      <c r="H18" s="3">
        <v>1.2</v>
      </c>
      <c r="I18" s="3">
        <f t="shared" si="1"/>
        <v>1.18</v>
      </c>
      <c r="J18" s="3">
        <v>18</v>
      </c>
      <c r="K18" s="3">
        <f t="shared" si="2"/>
        <v>0.34809999999999997</v>
      </c>
      <c r="L18" s="3">
        <f t="shared" si="3"/>
        <v>42.285418238298135</v>
      </c>
      <c r="M18" s="16">
        <v>20210608</v>
      </c>
      <c r="N18" s="3">
        <v>122</v>
      </c>
      <c r="O18" s="3">
        <v>1.47</v>
      </c>
      <c r="P18" s="3">
        <v>1.46</v>
      </c>
      <c r="Q18" s="3">
        <f t="shared" si="0"/>
        <v>1.4649999999999999</v>
      </c>
      <c r="R18" s="3">
        <v>25</v>
      </c>
      <c r="S18" s="3">
        <f t="shared" si="4"/>
        <v>0.53655624999999985</v>
      </c>
      <c r="T18" s="3">
        <f t="shared" si="5"/>
        <v>68.549407711665978</v>
      </c>
      <c r="U18" s="1" t="s">
        <v>17</v>
      </c>
      <c r="V18" s="3">
        <v>49</v>
      </c>
      <c r="W18">
        <f t="shared" si="6"/>
        <v>26.263989473367843</v>
      </c>
      <c r="X18">
        <f t="shared" si="7"/>
        <v>26.263989473367843</v>
      </c>
      <c r="Y18">
        <f t="shared" si="8"/>
        <v>0.53599978517077229</v>
      </c>
    </row>
    <row r="19" spans="1:151" ht="15.75" customHeight="1" x14ac:dyDescent="0.35">
      <c r="A19" s="3">
        <v>1</v>
      </c>
      <c r="B19" s="3">
        <v>39</v>
      </c>
      <c r="C19" s="1" t="s">
        <v>22</v>
      </c>
      <c r="D19" s="1" t="s">
        <v>16</v>
      </c>
      <c r="E19" s="16">
        <v>20210420</v>
      </c>
      <c r="F19" s="3">
        <v>108.5</v>
      </c>
      <c r="G19" s="3">
        <v>1.1599999999999999</v>
      </c>
      <c r="H19" s="3">
        <v>1.23</v>
      </c>
      <c r="I19" s="3">
        <f t="shared" si="1"/>
        <v>1.1949999999999998</v>
      </c>
      <c r="J19" s="3">
        <v>20</v>
      </c>
      <c r="K19" s="3">
        <f t="shared" si="2"/>
        <v>0.35700624999999991</v>
      </c>
      <c r="L19" s="3">
        <f t="shared" si="3"/>
        <v>40.563383677664007</v>
      </c>
      <c r="M19" s="16">
        <v>20210609</v>
      </c>
      <c r="N19" s="3">
        <v>109</v>
      </c>
      <c r="O19" s="3">
        <v>1.44</v>
      </c>
      <c r="P19" s="3">
        <v>1.04</v>
      </c>
      <c r="Q19" s="3">
        <f t="shared" si="0"/>
        <v>1.24</v>
      </c>
      <c r="R19" s="3">
        <v>21</v>
      </c>
      <c r="S19" s="3">
        <f t="shared" si="4"/>
        <v>0.38440000000000002</v>
      </c>
      <c r="T19" s="3">
        <f t="shared" si="5"/>
        <v>43.877158516116964</v>
      </c>
      <c r="U19" s="1" t="s">
        <v>19</v>
      </c>
      <c r="V19" s="3">
        <v>50</v>
      </c>
      <c r="W19">
        <f t="shared" si="6"/>
        <v>3.3137748384529573</v>
      </c>
      <c r="X19">
        <f t="shared" si="7"/>
        <v>3.3137748384529573</v>
      </c>
      <c r="Y19">
        <f t="shared" si="8"/>
        <v>6.6275496769059139E-2</v>
      </c>
    </row>
    <row r="20" spans="1:151" ht="15.75" customHeight="1" x14ac:dyDescent="0.35">
      <c r="A20" s="3">
        <v>1</v>
      </c>
      <c r="B20" s="3">
        <v>58</v>
      </c>
      <c r="C20" s="1" t="s">
        <v>22</v>
      </c>
      <c r="D20" s="1" t="s">
        <v>16</v>
      </c>
      <c r="E20" s="16">
        <v>20210420</v>
      </c>
      <c r="F20" s="3">
        <v>125</v>
      </c>
      <c r="G20" s="3">
        <v>1.1499999999999999</v>
      </c>
      <c r="H20" s="3">
        <v>1.18</v>
      </c>
      <c r="I20" s="3">
        <f t="shared" si="1"/>
        <v>1.165</v>
      </c>
      <c r="J20" s="3">
        <v>14</v>
      </c>
      <c r="K20" s="3">
        <f t="shared" si="2"/>
        <v>0.33930625000000003</v>
      </c>
      <c r="L20" s="3">
        <f t="shared" si="3"/>
        <v>44.415084263212577</v>
      </c>
      <c r="M20" s="16">
        <v>20210609</v>
      </c>
      <c r="N20" s="3">
        <v>125</v>
      </c>
      <c r="O20" s="3">
        <v>1.56</v>
      </c>
      <c r="P20" s="3">
        <v>1.48</v>
      </c>
      <c r="Q20" s="3">
        <f t="shared" si="0"/>
        <v>1.52</v>
      </c>
      <c r="R20" s="3">
        <v>21</v>
      </c>
      <c r="S20" s="3">
        <f t="shared" si="4"/>
        <v>0.5776</v>
      </c>
      <c r="T20" s="3">
        <f t="shared" si="5"/>
        <v>75.607663196394356</v>
      </c>
      <c r="U20" s="1" t="s">
        <v>19</v>
      </c>
      <c r="V20" s="3">
        <v>50</v>
      </c>
      <c r="W20">
        <f t="shared" si="6"/>
        <v>31.192578933181778</v>
      </c>
      <c r="X20">
        <f t="shared" si="7"/>
        <v>31.192578933181778</v>
      </c>
      <c r="Y20">
        <f t="shared" si="8"/>
        <v>0.62385157866363561</v>
      </c>
    </row>
    <row r="21" spans="1:151" ht="15.75" customHeight="1" x14ac:dyDescent="0.35">
      <c r="A21" s="3">
        <v>1</v>
      </c>
      <c r="B21" s="3">
        <v>93</v>
      </c>
      <c r="C21" s="1" t="s">
        <v>22</v>
      </c>
      <c r="D21" s="1" t="s">
        <v>16</v>
      </c>
      <c r="E21" s="16">
        <v>20210420</v>
      </c>
      <c r="F21" s="3">
        <v>127.5</v>
      </c>
      <c r="G21" s="3">
        <v>1.63</v>
      </c>
      <c r="H21" s="3">
        <v>1.69</v>
      </c>
      <c r="I21" s="3">
        <f t="shared" si="1"/>
        <v>1.66</v>
      </c>
      <c r="J21" s="3">
        <v>27</v>
      </c>
      <c r="K21" s="3">
        <f t="shared" si="2"/>
        <v>0.68889999999999996</v>
      </c>
      <c r="L21" s="3">
        <f t="shared" si="3"/>
        <v>91.980335109965367</v>
      </c>
      <c r="M21" s="16">
        <v>20210609</v>
      </c>
      <c r="N21" s="3">
        <v>131</v>
      </c>
      <c r="O21" s="3">
        <v>1.97</v>
      </c>
      <c r="P21" s="3">
        <v>1.74</v>
      </c>
      <c r="Q21" s="3">
        <f t="shared" si="0"/>
        <v>1.855</v>
      </c>
      <c r="R21" s="3">
        <v>27</v>
      </c>
      <c r="S21" s="3">
        <f t="shared" si="4"/>
        <v>0.86025624999999994</v>
      </c>
      <c r="T21" s="3">
        <f t="shared" si="5"/>
        <v>118.01242923060543</v>
      </c>
      <c r="U21" s="1" t="s">
        <v>19</v>
      </c>
      <c r="V21" s="3">
        <v>50</v>
      </c>
      <c r="W21">
        <f t="shared" si="6"/>
        <v>26.032094120640068</v>
      </c>
      <c r="X21">
        <f t="shared" si="7"/>
        <v>26.032094120640068</v>
      </c>
      <c r="Y21">
        <f t="shared" si="8"/>
        <v>0.5206418824128014</v>
      </c>
    </row>
    <row r="22" spans="1:151" ht="14.5" x14ac:dyDescent="0.35">
      <c r="A22" s="3">
        <v>1</v>
      </c>
      <c r="B22" s="3">
        <v>54</v>
      </c>
      <c r="C22" s="1" t="s">
        <v>16</v>
      </c>
      <c r="D22" s="1" t="s">
        <v>16</v>
      </c>
      <c r="E22" s="16">
        <v>20210420</v>
      </c>
      <c r="F22" s="3">
        <v>109</v>
      </c>
      <c r="G22" s="3">
        <v>1.5</v>
      </c>
      <c r="H22" s="3">
        <v>1.4</v>
      </c>
      <c r="I22" s="3">
        <f t="shared" si="1"/>
        <v>1.45</v>
      </c>
      <c r="J22" s="3">
        <v>21</v>
      </c>
      <c r="K22" s="3">
        <f t="shared" si="2"/>
        <v>0.52562500000000001</v>
      </c>
      <c r="L22" s="3">
        <f t="shared" si="3"/>
        <v>59.997220200400569</v>
      </c>
      <c r="M22" s="16">
        <v>20210610</v>
      </c>
      <c r="N22" s="3">
        <v>112</v>
      </c>
      <c r="O22" s="3">
        <v>1.69</v>
      </c>
      <c r="P22" s="3">
        <v>1.73</v>
      </c>
      <c r="Q22" s="3">
        <f t="shared" si="0"/>
        <v>1.71</v>
      </c>
      <c r="R22" s="3">
        <v>22</v>
      </c>
      <c r="S22" s="3">
        <f t="shared" si="4"/>
        <v>0.73102499999999992</v>
      </c>
      <c r="T22" s="3">
        <f t="shared" si="5"/>
        <v>85.739090064711192</v>
      </c>
      <c r="U22" s="1" t="s">
        <v>19</v>
      </c>
      <c r="V22" s="3">
        <v>51</v>
      </c>
      <c r="W22">
        <f t="shared" si="6"/>
        <v>25.741869864310623</v>
      </c>
      <c r="X22">
        <f t="shared" si="7"/>
        <v>25.741869864310623</v>
      </c>
      <c r="Y22">
        <f t="shared" si="8"/>
        <v>0.50474254635903182</v>
      </c>
    </row>
    <row r="23" spans="1:151" ht="14.5" x14ac:dyDescent="0.35">
      <c r="A23" s="3">
        <v>1</v>
      </c>
      <c r="B23" s="3">
        <v>61</v>
      </c>
      <c r="C23" s="1" t="s">
        <v>16</v>
      </c>
      <c r="D23" s="1" t="s">
        <v>16</v>
      </c>
      <c r="E23" s="16">
        <v>20210420</v>
      </c>
      <c r="F23" s="3">
        <v>119.5</v>
      </c>
      <c r="G23" s="3">
        <v>1.46</v>
      </c>
      <c r="H23" s="3">
        <v>1.45</v>
      </c>
      <c r="I23" s="3">
        <f t="shared" si="1"/>
        <v>1.4550000000000001</v>
      </c>
      <c r="J23" s="3">
        <v>21</v>
      </c>
      <c r="K23" s="3">
        <f t="shared" si="2"/>
        <v>0.52925625000000009</v>
      </c>
      <c r="L23" s="3">
        <f t="shared" si="3"/>
        <v>66.231183950181588</v>
      </c>
      <c r="M23" s="16">
        <v>20210610</v>
      </c>
      <c r="N23" s="3">
        <v>119</v>
      </c>
      <c r="O23" s="3">
        <v>1.69</v>
      </c>
      <c r="P23" s="3">
        <v>1.73</v>
      </c>
      <c r="Q23" s="3">
        <f t="shared" si="0"/>
        <v>1.71</v>
      </c>
      <c r="R23" s="3">
        <v>22</v>
      </c>
      <c r="S23" s="3">
        <f t="shared" si="4"/>
        <v>0.73102499999999992</v>
      </c>
      <c r="T23" s="3">
        <f t="shared" si="5"/>
        <v>91.097783193755632</v>
      </c>
      <c r="U23" s="1" t="s">
        <v>19</v>
      </c>
      <c r="V23" s="3">
        <v>51</v>
      </c>
      <c r="W23">
        <f t="shared" si="6"/>
        <v>24.866599243574043</v>
      </c>
      <c r="X23">
        <f t="shared" si="7"/>
        <v>24.866599243574043</v>
      </c>
      <c r="Y23">
        <f t="shared" si="8"/>
        <v>0.48758037732498122</v>
      </c>
    </row>
    <row r="24" spans="1:151" ht="14.5" x14ac:dyDescent="0.35">
      <c r="A24" s="3">
        <v>1</v>
      </c>
      <c r="B24" s="3">
        <v>89</v>
      </c>
      <c r="C24" s="1" t="s">
        <v>16</v>
      </c>
      <c r="D24" s="1" t="s">
        <v>16</v>
      </c>
      <c r="E24" s="16">
        <v>20210420</v>
      </c>
      <c r="F24" s="3">
        <v>119.5</v>
      </c>
      <c r="G24" s="3">
        <v>1.1000000000000001</v>
      </c>
      <c r="H24" s="3">
        <v>1.0900000000000001</v>
      </c>
      <c r="I24" s="3">
        <f t="shared" si="1"/>
        <v>1.0950000000000002</v>
      </c>
      <c r="J24" s="3">
        <v>21</v>
      </c>
      <c r="K24" s="3">
        <f t="shared" si="2"/>
        <v>0.29975625000000011</v>
      </c>
      <c r="L24" s="3">
        <f t="shared" si="3"/>
        <v>37.511529309227093</v>
      </c>
      <c r="M24" s="16">
        <v>20210610</v>
      </c>
      <c r="N24" s="3">
        <v>125</v>
      </c>
      <c r="O24" s="3">
        <v>1.34</v>
      </c>
      <c r="P24" s="3">
        <v>1.3</v>
      </c>
      <c r="Q24" s="3">
        <f t="shared" si="0"/>
        <v>1.32</v>
      </c>
      <c r="R24" s="3">
        <v>23</v>
      </c>
      <c r="S24" s="3">
        <f t="shared" si="4"/>
        <v>0.43560000000000004</v>
      </c>
      <c r="T24" s="3">
        <f t="shared" si="5"/>
        <v>57.019906662654755</v>
      </c>
      <c r="U24" s="1" t="s">
        <v>19</v>
      </c>
      <c r="V24" s="3">
        <v>51</v>
      </c>
      <c r="W24">
        <f t="shared" si="6"/>
        <v>19.508377353427662</v>
      </c>
      <c r="X24">
        <f t="shared" si="7"/>
        <v>19.508377353427662</v>
      </c>
      <c r="Y24">
        <f t="shared" si="8"/>
        <v>0.38251720300838554</v>
      </c>
    </row>
    <row r="25" spans="1:151" s="11" customFormat="1" ht="14.5" x14ac:dyDescent="0.35">
      <c r="A25" s="9">
        <v>1</v>
      </c>
      <c r="B25" s="9">
        <v>114</v>
      </c>
      <c r="C25" s="10" t="s">
        <v>16</v>
      </c>
      <c r="D25" s="10" t="s">
        <v>16</v>
      </c>
      <c r="E25" s="18">
        <v>20210420</v>
      </c>
      <c r="F25" s="9">
        <v>107.5</v>
      </c>
      <c r="G25" s="9">
        <v>1.35</v>
      </c>
      <c r="H25" s="9">
        <v>1.3</v>
      </c>
      <c r="I25" s="9">
        <f t="shared" si="1"/>
        <v>1.3250000000000002</v>
      </c>
      <c r="J25" s="9">
        <v>21</v>
      </c>
      <c r="K25" s="9">
        <f t="shared" si="2"/>
        <v>0.43890625000000011</v>
      </c>
      <c r="L25" s="9">
        <f t="shared" si="3"/>
        <v>49.409316647024788</v>
      </c>
      <c r="M25" s="18">
        <v>20210610</v>
      </c>
      <c r="N25" s="9">
        <v>117</v>
      </c>
      <c r="O25" s="9">
        <v>1.6</v>
      </c>
      <c r="P25" s="9">
        <v>1.56</v>
      </c>
      <c r="Q25" s="9">
        <f t="shared" si="0"/>
        <v>1.58</v>
      </c>
      <c r="R25" s="9">
        <v>23</v>
      </c>
      <c r="S25" s="9">
        <f t="shared" si="4"/>
        <v>0.6241000000000001</v>
      </c>
      <c r="T25" s="9">
        <f t="shared" si="5"/>
        <v>76.466051029110218</v>
      </c>
      <c r="U25" s="10" t="s">
        <v>19</v>
      </c>
      <c r="V25" s="9">
        <v>51</v>
      </c>
      <c r="W25" s="11">
        <f t="shared" si="6"/>
        <v>27.05673438208543</v>
      </c>
      <c r="X25" s="11">
        <f t="shared" si="7"/>
        <v>27.05673438208543</v>
      </c>
      <c r="Y25" s="11">
        <f t="shared" si="8"/>
        <v>0.53052420357030261</v>
      </c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</row>
    <row r="26" spans="1:151" ht="14.5" x14ac:dyDescent="0.35">
      <c r="A26" s="3">
        <v>1</v>
      </c>
      <c r="B26" s="3">
        <v>5</v>
      </c>
      <c r="C26" s="1" t="s">
        <v>20</v>
      </c>
      <c r="D26" s="1" t="s">
        <v>20</v>
      </c>
      <c r="E26" s="16">
        <v>20210420</v>
      </c>
      <c r="F26" s="3">
        <v>122</v>
      </c>
      <c r="G26" s="3">
        <v>1.22</v>
      </c>
      <c r="H26" s="3">
        <v>1.27</v>
      </c>
      <c r="I26" s="3">
        <f t="shared" si="1"/>
        <v>1.2450000000000001</v>
      </c>
      <c r="J26" s="3">
        <v>18</v>
      </c>
      <c r="K26" s="3">
        <f t="shared" si="2"/>
        <v>0.38750625000000005</v>
      </c>
      <c r="L26" s="3">
        <f t="shared" si="3"/>
        <v>49.50706272095195</v>
      </c>
      <c r="M26" s="16">
        <v>20210505</v>
      </c>
      <c r="N26" s="3">
        <v>123</v>
      </c>
      <c r="O26" s="3">
        <v>1.31</v>
      </c>
      <c r="P26" s="3">
        <v>1.27</v>
      </c>
      <c r="Q26" s="3">
        <f t="shared" si="0"/>
        <v>1.29</v>
      </c>
      <c r="R26" s="3">
        <v>18</v>
      </c>
      <c r="S26" s="3">
        <f t="shared" si="4"/>
        <v>0.41602500000000003</v>
      </c>
      <c r="T26" s="3">
        <f t="shared" si="5"/>
        <v>53.586224432097445</v>
      </c>
      <c r="U26" s="1" t="s">
        <v>19</v>
      </c>
      <c r="V26" s="3">
        <v>15</v>
      </c>
      <c r="W26">
        <f t="shared" si="6"/>
        <v>4.0791617111454954</v>
      </c>
      <c r="X26">
        <f t="shared" si="7"/>
        <v>4.0791617111454954</v>
      </c>
      <c r="Y26">
        <f t="shared" si="8"/>
        <v>0.27194411407636637</v>
      </c>
      <c r="Z26">
        <f>AVERAGE(Y26:Y57)</f>
        <v>0.37938815532180548</v>
      </c>
      <c r="AA26">
        <f>_xlfn.STDEV.S(Y26:Y57)</f>
        <v>0.16815909511991178</v>
      </c>
      <c r="AB26">
        <f>AA26/SQRT(COUNT(Y26:Y57))</f>
        <v>2.972660911937082E-2</v>
      </c>
      <c r="AC26">
        <f>AVERAGE(Y26:Y28)</f>
        <v>0.26913282498371666</v>
      </c>
      <c r="AD26">
        <f>_xlfn.STDEV.S(Y26:Y28)</f>
        <v>7.5353135194216839E-2</v>
      </c>
      <c r="AE26">
        <f>AD26/SQRT(COUNT(Y26:Y28))</f>
        <v>4.3505152888663357E-2</v>
      </c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</row>
    <row r="27" spans="1:151" ht="14.5" x14ac:dyDescent="0.35">
      <c r="A27" s="3">
        <v>1</v>
      </c>
      <c r="B27" s="3">
        <v>18</v>
      </c>
      <c r="C27" s="1" t="s">
        <v>20</v>
      </c>
      <c r="D27" s="1" t="s">
        <v>20</v>
      </c>
      <c r="E27" s="16">
        <v>20210420</v>
      </c>
      <c r="F27" s="3">
        <v>109</v>
      </c>
      <c r="G27" s="3">
        <v>1.43</v>
      </c>
      <c r="H27" s="3">
        <v>1.44</v>
      </c>
      <c r="I27" s="3">
        <f t="shared" si="1"/>
        <v>1.4350000000000001</v>
      </c>
      <c r="J27" s="3">
        <v>13</v>
      </c>
      <c r="K27" s="3">
        <f t="shared" si="2"/>
        <v>0.51480625000000002</v>
      </c>
      <c r="L27" s="3">
        <f t="shared" si="3"/>
        <v>58.762319033136684</v>
      </c>
      <c r="M27" s="16">
        <v>20210505</v>
      </c>
      <c r="N27" s="3">
        <v>112</v>
      </c>
      <c r="O27" s="3">
        <v>1.44</v>
      </c>
      <c r="P27" s="3">
        <v>1.46</v>
      </c>
      <c r="Q27" s="3">
        <f t="shared" si="0"/>
        <v>1.45</v>
      </c>
      <c r="R27" s="3">
        <v>14</v>
      </c>
      <c r="S27" s="3">
        <f t="shared" si="4"/>
        <v>0.52562500000000001</v>
      </c>
      <c r="T27" s="3">
        <f t="shared" si="5"/>
        <v>61.648519838943713</v>
      </c>
      <c r="U27" s="1" t="s">
        <v>19</v>
      </c>
      <c r="V27" s="3">
        <v>15</v>
      </c>
      <c r="W27">
        <f t="shared" si="6"/>
        <v>2.8862008058070288</v>
      </c>
      <c r="X27">
        <f t="shared" si="7"/>
        <v>2.8862008058070288</v>
      </c>
      <c r="Y27">
        <f t="shared" si="8"/>
        <v>0.19241338705380193</v>
      </c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</row>
    <row r="28" spans="1:151" ht="14.5" x14ac:dyDescent="0.35">
      <c r="A28" s="3">
        <v>1</v>
      </c>
      <c r="B28" s="3">
        <v>87</v>
      </c>
      <c r="C28" s="1" t="s">
        <v>20</v>
      </c>
      <c r="D28" s="1" t="s">
        <v>20</v>
      </c>
      <c r="E28" s="16">
        <v>20210420</v>
      </c>
      <c r="F28" s="3">
        <v>128</v>
      </c>
      <c r="G28" s="3">
        <v>1.65</v>
      </c>
      <c r="H28" s="3">
        <v>1.65</v>
      </c>
      <c r="I28" s="3">
        <f t="shared" si="1"/>
        <v>1.65</v>
      </c>
      <c r="J28" s="3">
        <v>20</v>
      </c>
      <c r="K28" s="3">
        <f t="shared" si="2"/>
        <v>0.68062499999999992</v>
      </c>
      <c r="L28" s="3">
        <f t="shared" si="3"/>
        <v>91.231850660247574</v>
      </c>
      <c r="M28" s="16">
        <v>20210505</v>
      </c>
      <c r="N28" s="3">
        <v>132</v>
      </c>
      <c r="O28" s="3">
        <v>1.67</v>
      </c>
      <c r="P28" s="3">
        <v>1.67</v>
      </c>
      <c r="Q28" s="3">
        <f t="shared" si="0"/>
        <v>1.67</v>
      </c>
      <c r="R28" s="3">
        <v>24</v>
      </c>
      <c r="S28" s="3">
        <f t="shared" si="4"/>
        <v>0.69722499999999998</v>
      </c>
      <c r="T28" s="3">
        <f t="shared" si="5"/>
        <v>96.3774652675623</v>
      </c>
      <c r="U28" s="1" t="s">
        <v>19</v>
      </c>
      <c r="V28" s="3">
        <v>15</v>
      </c>
      <c r="W28">
        <f t="shared" si="6"/>
        <v>5.1456146073147266</v>
      </c>
      <c r="X28">
        <f t="shared" si="7"/>
        <v>5.1456146073147266</v>
      </c>
      <c r="Y28">
        <f t="shared" si="8"/>
        <v>0.34304097382098175</v>
      </c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</row>
    <row r="29" spans="1:151" ht="14.5" x14ac:dyDescent="0.35">
      <c r="A29" s="3">
        <v>1</v>
      </c>
      <c r="B29" s="3">
        <v>11</v>
      </c>
      <c r="C29" s="1" t="s">
        <v>20</v>
      </c>
      <c r="D29" s="1" t="s">
        <v>20</v>
      </c>
      <c r="E29" s="16">
        <v>20210420</v>
      </c>
      <c r="F29" s="3">
        <v>113</v>
      </c>
      <c r="G29" s="3">
        <v>1.1499999999999999</v>
      </c>
      <c r="H29" s="3">
        <v>1.1399999999999999</v>
      </c>
      <c r="I29" s="3">
        <f t="shared" si="1"/>
        <v>1.145</v>
      </c>
      <c r="J29" s="3">
        <v>15</v>
      </c>
      <c r="K29" s="3">
        <f t="shared" si="2"/>
        <v>0.32775625000000003</v>
      </c>
      <c r="L29" s="3">
        <f t="shared" si="3"/>
        <v>38.784486289999926</v>
      </c>
      <c r="M29" s="16">
        <v>20210520</v>
      </c>
      <c r="N29" s="3">
        <v>116</v>
      </c>
      <c r="O29" s="3">
        <v>1.28</v>
      </c>
      <c r="P29" s="3">
        <v>1.26</v>
      </c>
      <c r="Q29" s="3">
        <f t="shared" si="0"/>
        <v>1.27</v>
      </c>
      <c r="R29" s="3">
        <v>17</v>
      </c>
      <c r="S29" s="3">
        <f t="shared" si="4"/>
        <v>0.403225</v>
      </c>
      <c r="T29" s="3">
        <f t="shared" si="5"/>
        <v>48.981722979424774</v>
      </c>
      <c r="U29" s="1" t="s">
        <v>19</v>
      </c>
      <c r="V29" s="3">
        <v>30</v>
      </c>
      <c r="W29">
        <f t="shared" si="6"/>
        <v>10.197236689424848</v>
      </c>
      <c r="X29">
        <f t="shared" si="7"/>
        <v>10.197236689424848</v>
      </c>
      <c r="Y29">
        <f t="shared" si="8"/>
        <v>0.33990788964749491</v>
      </c>
      <c r="AC29">
        <f>AVERAGE(Y29:Y33)</f>
        <v>0.4717414437799653</v>
      </c>
      <c r="AD29">
        <f>_xlfn.STDEV.S(Y29:Y33)</f>
        <v>0.14517554513822753</v>
      </c>
      <c r="AE29">
        <f>AD29/SQRT(COUNT(Y29:Y33))</f>
        <v>6.4924477519933174E-2</v>
      </c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</row>
    <row r="30" spans="1:151" ht="14.5" x14ac:dyDescent="0.35">
      <c r="A30" s="3">
        <v>1</v>
      </c>
      <c r="B30" s="3">
        <v>34</v>
      </c>
      <c r="C30" s="2" t="s">
        <v>20</v>
      </c>
      <c r="D30" s="2" t="s">
        <v>20</v>
      </c>
      <c r="E30" s="16">
        <v>20210420</v>
      </c>
      <c r="F30" s="3">
        <v>136</v>
      </c>
      <c r="G30" s="3">
        <v>1.41</v>
      </c>
      <c r="H30" s="3">
        <v>1.46</v>
      </c>
      <c r="I30" s="3">
        <f t="shared" si="1"/>
        <v>1.4350000000000001</v>
      </c>
      <c r="J30" s="3">
        <v>23</v>
      </c>
      <c r="K30" s="3">
        <f t="shared" si="2"/>
        <v>0.51480625000000002</v>
      </c>
      <c r="L30" s="3">
        <f t="shared" si="3"/>
        <v>73.318122830335668</v>
      </c>
      <c r="M30" s="16">
        <v>20210520</v>
      </c>
      <c r="N30" s="3">
        <v>136</v>
      </c>
      <c r="O30" s="3">
        <v>1.63</v>
      </c>
      <c r="P30" s="3">
        <v>1.61</v>
      </c>
      <c r="Q30" s="3">
        <f t="shared" si="0"/>
        <v>1.62</v>
      </c>
      <c r="R30" s="3">
        <v>22</v>
      </c>
      <c r="S30" s="3">
        <f t="shared" si="4"/>
        <v>0.65610000000000013</v>
      </c>
      <c r="T30" s="3">
        <f t="shared" si="5"/>
        <v>93.441018614251959</v>
      </c>
      <c r="U30" s="2" t="s">
        <v>19</v>
      </c>
      <c r="V30" s="3">
        <v>30</v>
      </c>
      <c r="W30">
        <f t="shared" si="6"/>
        <v>20.122895783916292</v>
      </c>
      <c r="X30">
        <f t="shared" si="7"/>
        <v>20.122895783916292</v>
      </c>
      <c r="Y30">
        <f t="shared" si="8"/>
        <v>0.67076319279720975</v>
      </c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</row>
    <row r="31" spans="1:151" ht="14.5" x14ac:dyDescent="0.35">
      <c r="A31" s="12">
        <v>1</v>
      </c>
      <c r="B31" s="12">
        <v>45</v>
      </c>
      <c r="C31" s="13" t="s">
        <v>20</v>
      </c>
      <c r="D31" s="13" t="s">
        <v>20</v>
      </c>
      <c r="E31" s="17">
        <v>20210420</v>
      </c>
      <c r="F31" s="12">
        <v>109</v>
      </c>
      <c r="G31" s="12">
        <v>1.58</v>
      </c>
      <c r="H31" s="12">
        <v>1.48</v>
      </c>
      <c r="I31" s="3">
        <f t="shared" si="1"/>
        <v>1.53</v>
      </c>
      <c r="J31" s="12">
        <v>18</v>
      </c>
      <c r="K31" s="3">
        <f t="shared" si="2"/>
        <v>0.585225</v>
      </c>
      <c r="L31" s="3">
        <f t="shared" si="3"/>
        <v>66.800234371994151</v>
      </c>
      <c r="M31" s="17">
        <v>20210520</v>
      </c>
      <c r="N31" s="12">
        <v>116</v>
      </c>
      <c r="O31" s="12">
        <v>1.63</v>
      </c>
      <c r="P31" s="12">
        <v>1.7</v>
      </c>
      <c r="Q31" s="12">
        <f t="shared" si="0"/>
        <v>1.665</v>
      </c>
      <c r="R31" s="12">
        <v>18</v>
      </c>
      <c r="S31" s="3">
        <f t="shared" si="4"/>
        <v>0.69305625000000004</v>
      </c>
      <c r="T31" s="3">
        <f t="shared" si="5"/>
        <v>84.188949709613652</v>
      </c>
      <c r="U31" s="13" t="s">
        <v>19</v>
      </c>
      <c r="V31" s="12">
        <v>30</v>
      </c>
      <c r="W31">
        <f t="shared" si="6"/>
        <v>17.388715337619502</v>
      </c>
      <c r="X31">
        <f t="shared" si="7"/>
        <v>17.388715337619502</v>
      </c>
      <c r="Y31">
        <f t="shared" si="8"/>
        <v>0.57962384458731675</v>
      </c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</row>
    <row r="32" spans="1:151" ht="14.5" x14ac:dyDescent="0.35">
      <c r="A32" s="3">
        <v>1</v>
      </c>
      <c r="B32" s="3">
        <v>52</v>
      </c>
      <c r="C32" s="1" t="s">
        <v>20</v>
      </c>
      <c r="D32" s="1" t="s">
        <v>20</v>
      </c>
      <c r="E32" s="16">
        <v>20210420</v>
      </c>
      <c r="F32" s="3">
        <v>121.5</v>
      </c>
      <c r="G32" s="3">
        <v>1.17</v>
      </c>
      <c r="H32" s="3">
        <v>1.3</v>
      </c>
      <c r="I32" s="3">
        <f t="shared" si="1"/>
        <v>1.2349999999999999</v>
      </c>
      <c r="J32" s="3">
        <v>26</v>
      </c>
      <c r="K32" s="3">
        <f t="shared" si="2"/>
        <v>0.3813062499999999</v>
      </c>
      <c r="L32" s="3">
        <f t="shared" si="3"/>
        <v>48.515311007598847</v>
      </c>
      <c r="M32" s="16">
        <v>20210520</v>
      </c>
      <c r="N32" s="3">
        <v>123</v>
      </c>
      <c r="O32" s="3">
        <v>1.42</v>
      </c>
      <c r="P32" s="3">
        <v>1.32</v>
      </c>
      <c r="Q32" s="3">
        <f t="shared" si="0"/>
        <v>1.37</v>
      </c>
      <c r="R32" s="3">
        <v>24</v>
      </c>
      <c r="S32" s="3">
        <f t="shared" si="4"/>
        <v>0.46922500000000006</v>
      </c>
      <c r="T32" s="3">
        <f t="shared" si="5"/>
        <v>60.438666328107502</v>
      </c>
      <c r="U32" s="1" t="s">
        <v>19</v>
      </c>
      <c r="V32" s="3">
        <v>30</v>
      </c>
      <c r="W32">
        <f t="shared" si="6"/>
        <v>11.923355320508655</v>
      </c>
      <c r="X32">
        <f t="shared" si="7"/>
        <v>11.923355320508655</v>
      </c>
      <c r="Y32">
        <f t="shared" si="8"/>
        <v>0.3974451773502885</v>
      </c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</row>
    <row r="33" spans="1:151" ht="14.5" x14ac:dyDescent="0.35">
      <c r="A33" s="3">
        <v>1</v>
      </c>
      <c r="B33" s="3">
        <v>85</v>
      </c>
      <c r="C33" s="1" t="s">
        <v>20</v>
      </c>
      <c r="D33" s="1" t="s">
        <v>20</v>
      </c>
      <c r="E33" s="16">
        <v>20210420</v>
      </c>
      <c r="F33" s="3">
        <v>108</v>
      </c>
      <c r="G33" s="3">
        <v>1.47</v>
      </c>
      <c r="H33" s="3">
        <v>1.36</v>
      </c>
      <c r="I33" s="3">
        <f t="shared" si="1"/>
        <v>1.415</v>
      </c>
      <c r="J33" s="3">
        <v>17</v>
      </c>
      <c r="K33" s="3">
        <f t="shared" si="2"/>
        <v>0.50055625000000004</v>
      </c>
      <c r="L33" s="3">
        <f t="shared" si="3"/>
        <v>56.611578157504418</v>
      </c>
      <c r="M33" s="16">
        <v>20210520</v>
      </c>
      <c r="N33" s="3">
        <v>115</v>
      </c>
      <c r="O33" s="3">
        <v>1.5</v>
      </c>
      <c r="P33" s="3">
        <v>1.5</v>
      </c>
      <c r="Q33" s="3">
        <f t="shared" si="0"/>
        <v>1.5</v>
      </c>
      <c r="R33" s="3">
        <v>20</v>
      </c>
      <c r="S33" s="3">
        <f t="shared" si="4"/>
        <v>0.5625</v>
      </c>
      <c r="T33" s="3">
        <f t="shared" si="5"/>
        <v>67.740591593029919</v>
      </c>
      <c r="U33" s="1" t="s">
        <v>19</v>
      </c>
      <c r="V33" s="3">
        <v>30</v>
      </c>
      <c r="W33">
        <f t="shared" si="6"/>
        <v>11.129013435525501</v>
      </c>
      <c r="X33">
        <f t="shared" si="7"/>
        <v>11.129013435525501</v>
      </c>
      <c r="Y33">
        <f t="shared" si="8"/>
        <v>0.37096711451751668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</row>
    <row r="34" spans="1:151" ht="14.5" x14ac:dyDescent="0.35">
      <c r="A34" s="3">
        <v>1</v>
      </c>
      <c r="B34" s="3">
        <v>6</v>
      </c>
      <c r="C34" s="1" t="s">
        <v>20</v>
      </c>
      <c r="D34" s="1" t="s">
        <v>20</v>
      </c>
      <c r="E34" s="16">
        <v>20210420</v>
      </c>
      <c r="F34" s="3">
        <v>113</v>
      </c>
      <c r="G34" s="3">
        <v>0.69</v>
      </c>
      <c r="H34" s="3">
        <v>0.67</v>
      </c>
      <c r="I34" s="3">
        <f t="shared" si="1"/>
        <v>0.67999999999999994</v>
      </c>
      <c r="J34" s="3">
        <v>22</v>
      </c>
      <c r="K34" s="3">
        <f t="shared" si="2"/>
        <v>0.11559999999999998</v>
      </c>
      <c r="L34" s="3">
        <f t="shared" si="3"/>
        <v>13.679332171770914</v>
      </c>
      <c r="M34" s="16">
        <v>20210527</v>
      </c>
      <c r="N34" s="3">
        <v>114</v>
      </c>
      <c r="O34" s="3">
        <v>0.9</v>
      </c>
      <c r="P34" s="3">
        <v>0.89</v>
      </c>
      <c r="Q34" s="3">
        <f t="shared" ref="Q34:Q57" si="9">AVERAGE(O34:P34)</f>
        <v>0.89500000000000002</v>
      </c>
      <c r="R34" s="3">
        <v>17</v>
      </c>
      <c r="S34" s="3">
        <f t="shared" si="4"/>
        <v>0.20025625</v>
      </c>
      <c r="T34" s="3">
        <f t="shared" si="5"/>
        <v>23.906695425746758</v>
      </c>
      <c r="U34" s="1" t="s">
        <v>19</v>
      </c>
      <c r="V34" s="3">
        <v>37</v>
      </c>
      <c r="W34">
        <f t="shared" si="6"/>
        <v>10.227363253975843</v>
      </c>
      <c r="X34">
        <f t="shared" si="7"/>
        <v>10.227363253975843</v>
      </c>
      <c r="Y34">
        <f t="shared" si="8"/>
        <v>0.27641522308042821</v>
      </c>
      <c r="AC34">
        <f>AVERAGE(Y34:Y38)</f>
        <v>0.45693955699006217</v>
      </c>
      <c r="AD34">
        <f>_xlfn.STDEV.S(Y34:Y38)</f>
        <v>0.21014614049923858</v>
      </c>
      <c r="AE34">
        <f>AD34/SQRT(COUNT(Y34:Y38))</f>
        <v>9.3980211073103809E-2</v>
      </c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</row>
    <row r="35" spans="1:151" ht="14.5" x14ac:dyDescent="0.35">
      <c r="A35" s="3">
        <v>1</v>
      </c>
      <c r="B35" s="3">
        <v>35</v>
      </c>
      <c r="C35" s="1" t="s">
        <v>20</v>
      </c>
      <c r="D35" s="1" t="s">
        <v>20</v>
      </c>
      <c r="E35" s="16">
        <v>20210420</v>
      </c>
      <c r="F35" s="3">
        <v>112</v>
      </c>
      <c r="G35" s="3">
        <v>1.23</v>
      </c>
      <c r="H35" s="3">
        <v>1.21</v>
      </c>
      <c r="I35" s="3">
        <f t="shared" si="1"/>
        <v>1.22</v>
      </c>
      <c r="J35" s="3">
        <v>20</v>
      </c>
      <c r="K35" s="3">
        <f t="shared" si="2"/>
        <v>0.37209999999999999</v>
      </c>
      <c r="L35" s="3">
        <f t="shared" si="3"/>
        <v>43.642167385628447</v>
      </c>
      <c r="M35" s="16">
        <v>20210527</v>
      </c>
      <c r="N35" s="3">
        <v>112</v>
      </c>
      <c r="O35" s="3">
        <v>1.36</v>
      </c>
      <c r="P35" s="3">
        <v>1.41</v>
      </c>
      <c r="Q35" s="3">
        <f t="shared" si="9"/>
        <v>1.385</v>
      </c>
      <c r="R35" s="3">
        <v>20</v>
      </c>
      <c r="S35" s="3">
        <f t="shared" si="4"/>
        <v>0.47955625000000002</v>
      </c>
      <c r="T35" s="3">
        <f t="shared" si="5"/>
        <v>56.245294634034622</v>
      </c>
      <c r="U35" s="1" t="s">
        <v>19</v>
      </c>
      <c r="V35" s="3">
        <v>37</v>
      </c>
      <c r="W35">
        <f t="shared" si="6"/>
        <v>12.603127248406174</v>
      </c>
      <c r="X35">
        <f t="shared" si="7"/>
        <v>12.603127248406174</v>
      </c>
      <c r="Y35">
        <f t="shared" si="8"/>
        <v>0.34062506076773447</v>
      </c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</row>
    <row r="36" spans="1:151" ht="14.5" x14ac:dyDescent="0.35">
      <c r="A36" s="3">
        <v>1</v>
      </c>
      <c r="B36" s="3">
        <v>50</v>
      </c>
      <c r="C36" s="1" t="s">
        <v>20</v>
      </c>
      <c r="D36" s="1" t="s">
        <v>20</v>
      </c>
      <c r="E36" s="16">
        <v>20210420</v>
      </c>
      <c r="F36" s="3">
        <v>123</v>
      </c>
      <c r="G36" s="3">
        <v>1.75</v>
      </c>
      <c r="H36" s="3">
        <v>1.58</v>
      </c>
      <c r="I36" s="3">
        <f t="shared" si="1"/>
        <v>1.665</v>
      </c>
      <c r="J36" s="3">
        <v>23</v>
      </c>
      <c r="K36" s="3">
        <f t="shared" si="2"/>
        <v>0.69305625000000004</v>
      </c>
      <c r="L36" s="3">
        <f t="shared" si="3"/>
        <v>89.269317364504147</v>
      </c>
      <c r="M36" s="16">
        <v>20210527</v>
      </c>
      <c r="N36" s="3">
        <v>121</v>
      </c>
      <c r="O36" s="3">
        <v>1.74</v>
      </c>
      <c r="P36" s="3">
        <v>1.87</v>
      </c>
      <c r="Q36" s="3">
        <f t="shared" si="9"/>
        <v>1.8050000000000002</v>
      </c>
      <c r="R36" s="3">
        <v>23</v>
      </c>
      <c r="S36" s="3">
        <f t="shared" si="4"/>
        <v>0.8145062500000001</v>
      </c>
      <c r="T36" s="3">
        <f t="shared" si="5"/>
        <v>103.20682300255321</v>
      </c>
      <c r="U36" s="1" t="s">
        <v>19</v>
      </c>
      <c r="V36" s="3">
        <v>37</v>
      </c>
      <c r="W36">
        <f t="shared" si="6"/>
        <v>13.937505638049061</v>
      </c>
      <c r="X36">
        <f t="shared" si="7"/>
        <v>13.937505638049061</v>
      </c>
      <c r="Y36">
        <f t="shared" si="8"/>
        <v>0.37668934156889355</v>
      </c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</row>
    <row r="37" spans="1:151" ht="14.5" x14ac:dyDescent="0.35">
      <c r="A37" s="3">
        <v>1</v>
      </c>
      <c r="B37" s="3">
        <v>69</v>
      </c>
      <c r="C37" s="1" t="s">
        <v>20</v>
      </c>
      <c r="D37" s="1" t="s">
        <v>20</v>
      </c>
      <c r="E37" s="16">
        <v>20210420</v>
      </c>
      <c r="F37" s="3">
        <v>131</v>
      </c>
      <c r="G37" s="3">
        <v>1.37</v>
      </c>
      <c r="H37" s="3">
        <v>1.26</v>
      </c>
      <c r="I37" s="3">
        <f t="shared" si="1"/>
        <v>1.3149999999999999</v>
      </c>
      <c r="J37" s="3">
        <v>18</v>
      </c>
      <c r="K37" s="3">
        <f t="shared" si="2"/>
        <v>0.43230624999999995</v>
      </c>
      <c r="L37" s="3">
        <f t="shared" si="3"/>
        <v>59.305016074074921</v>
      </c>
      <c r="M37" s="16">
        <v>20210527</v>
      </c>
      <c r="N37" s="3">
        <v>131</v>
      </c>
      <c r="O37" s="3">
        <v>1.5</v>
      </c>
      <c r="P37" s="3">
        <v>1.5</v>
      </c>
      <c r="Q37" s="3">
        <f t="shared" si="9"/>
        <v>1.5</v>
      </c>
      <c r="R37" s="3">
        <v>19</v>
      </c>
      <c r="S37" s="3">
        <f t="shared" si="4"/>
        <v>0.5625</v>
      </c>
      <c r="T37" s="3">
        <f t="shared" si="5"/>
        <v>77.165369553799295</v>
      </c>
      <c r="U37" s="1" t="s">
        <v>19</v>
      </c>
      <c r="V37" s="3">
        <v>37</v>
      </c>
      <c r="W37">
        <f t="shared" si="6"/>
        <v>17.860353479724374</v>
      </c>
      <c r="X37">
        <f t="shared" si="7"/>
        <v>17.860353479724374</v>
      </c>
      <c r="Y37">
        <f t="shared" si="8"/>
        <v>0.48271225620876684</v>
      </c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</row>
    <row r="38" spans="1:151" ht="14.5" x14ac:dyDescent="0.35">
      <c r="A38" s="3">
        <v>1</v>
      </c>
      <c r="B38" s="3">
        <v>104</v>
      </c>
      <c r="C38" s="1" t="s">
        <v>20</v>
      </c>
      <c r="D38" s="1" t="s">
        <v>20</v>
      </c>
      <c r="E38" s="16">
        <v>20210420</v>
      </c>
      <c r="F38" s="3">
        <v>134</v>
      </c>
      <c r="G38" s="3">
        <v>1.24</v>
      </c>
      <c r="H38" s="3">
        <v>1.23</v>
      </c>
      <c r="I38" s="3">
        <f t="shared" si="1"/>
        <v>1.2349999999999999</v>
      </c>
      <c r="J38" s="3">
        <v>18</v>
      </c>
      <c r="K38" s="3">
        <f t="shared" si="2"/>
        <v>0.3813062499999999</v>
      </c>
      <c r="L38" s="3">
        <f t="shared" si="3"/>
        <v>53.506598148298316</v>
      </c>
      <c r="M38" s="16">
        <v>20210527</v>
      </c>
      <c r="N38" s="3">
        <v>137</v>
      </c>
      <c r="O38" s="3">
        <v>1.54</v>
      </c>
      <c r="P38" s="3">
        <v>1.51</v>
      </c>
      <c r="Q38" s="3">
        <f t="shared" si="9"/>
        <v>1.5249999999999999</v>
      </c>
      <c r="R38" s="3">
        <v>18</v>
      </c>
      <c r="S38" s="3">
        <f t="shared" si="4"/>
        <v>0.5814062499999999</v>
      </c>
      <c r="T38" s="3">
        <f t="shared" si="5"/>
        <v>83.412066571304365</v>
      </c>
      <c r="U38" s="1" t="s">
        <v>19</v>
      </c>
      <c r="V38" s="3">
        <v>37</v>
      </c>
      <c r="W38">
        <f t="shared" si="6"/>
        <v>29.905468423006049</v>
      </c>
      <c r="X38">
        <f t="shared" si="7"/>
        <v>29.905468423006049</v>
      </c>
      <c r="Y38">
        <f t="shared" si="8"/>
        <v>0.80825590332448782</v>
      </c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</row>
    <row r="39" spans="1:151" ht="14.5" x14ac:dyDescent="0.35">
      <c r="A39" s="3">
        <v>1</v>
      </c>
      <c r="B39" s="3">
        <v>25</v>
      </c>
      <c r="C39" s="1" t="s">
        <v>20</v>
      </c>
      <c r="D39" s="1" t="s">
        <v>20</v>
      </c>
      <c r="E39" s="16">
        <v>20210420</v>
      </c>
      <c r="F39" s="3">
        <v>139</v>
      </c>
      <c r="G39" s="3">
        <v>1.6</v>
      </c>
      <c r="H39" s="3">
        <v>1.59</v>
      </c>
      <c r="I39" s="3">
        <f t="shared" si="1"/>
        <v>1.5950000000000002</v>
      </c>
      <c r="J39" s="3">
        <v>19</v>
      </c>
      <c r="K39" s="3">
        <f t="shared" si="2"/>
        <v>0.63600625000000011</v>
      </c>
      <c r="L39" s="3">
        <f t="shared" si="3"/>
        <v>92.577362068856644</v>
      </c>
      <c r="M39" s="16">
        <v>20210603</v>
      </c>
      <c r="N39" s="3">
        <v>144</v>
      </c>
      <c r="O39" s="3">
        <v>1.72</v>
      </c>
      <c r="P39" s="3">
        <v>1.73</v>
      </c>
      <c r="Q39" s="3">
        <f t="shared" si="9"/>
        <v>1.7250000000000001</v>
      </c>
      <c r="R39" s="3">
        <v>17</v>
      </c>
      <c r="S39" s="3">
        <f t="shared" si="4"/>
        <v>0.7439062500000001</v>
      </c>
      <c r="T39" s="3">
        <f t="shared" si="5"/>
        <v>112.17841967805755</v>
      </c>
      <c r="U39" s="1" t="s">
        <v>19</v>
      </c>
      <c r="V39" s="3">
        <v>44</v>
      </c>
      <c r="W39">
        <f t="shared" si="6"/>
        <v>19.601057609200907</v>
      </c>
      <c r="X39">
        <f t="shared" si="7"/>
        <v>19.601057609200907</v>
      </c>
      <c r="Y39">
        <f t="shared" si="8"/>
        <v>0.44547858202729335</v>
      </c>
      <c r="AC39">
        <f>AVERAGE(Y39:Y41)</f>
        <v>0.3233098729192117</v>
      </c>
      <c r="AD39">
        <f>_xlfn.STDEV.S(Y39:Y41)</f>
        <v>0.14125831173826683</v>
      </c>
      <c r="AE39">
        <f>AD39/SQRT(COUNT(Y39:Y41))</f>
        <v>8.1555524307360433E-2</v>
      </c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</row>
    <row r="40" spans="1:151" ht="14.5" x14ac:dyDescent="0.35">
      <c r="A40" s="3">
        <v>1</v>
      </c>
      <c r="B40" s="3">
        <v>101</v>
      </c>
      <c r="C40" s="1" t="s">
        <v>20</v>
      </c>
      <c r="D40" s="1" t="s">
        <v>20</v>
      </c>
      <c r="E40" s="16">
        <v>20210420</v>
      </c>
      <c r="F40" s="3">
        <v>128</v>
      </c>
      <c r="G40" s="3">
        <v>1.25</v>
      </c>
      <c r="H40" s="3">
        <v>1.3</v>
      </c>
      <c r="I40" s="3">
        <f t="shared" si="1"/>
        <v>1.2749999999999999</v>
      </c>
      <c r="J40" s="3">
        <v>23</v>
      </c>
      <c r="K40" s="3">
        <f t="shared" si="2"/>
        <v>0.40640624999999997</v>
      </c>
      <c r="L40" s="3">
        <f t="shared" si="3"/>
        <v>54.475216613247007</v>
      </c>
      <c r="M40" s="16">
        <v>20210603</v>
      </c>
      <c r="N40" s="3">
        <v>131</v>
      </c>
      <c r="O40" s="3">
        <v>1.44</v>
      </c>
      <c r="P40" s="3">
        <v>1.42</v>
      </c>
      <c r="Q40" s="3">
        <f t="shared" si="9"/>
        <v>1.43</v>
      </c>
      <c r="R40" s="3">
        <v>25</v>
      </c>
      <c r="S40" s="3">
        <f t="shared" si="4"/>
        <v>0.51122499999999993</v>
      </c>
      <c r="T40" s="3">
        <f t="shared" si="5"/>
        <v>70.131317422472961</v>
      </c>
      <c r="U40" s="1" t="s">
        <v>19</v>
      </c>
      <c r="V40" s="3">
        <v>44</v>
      </c>
      <c r="W40">
        <f t="shared" si="6"/>
        <v>15.656100809225954</v>
      </c>
      <c r="X40">
        <f t="shared" si="7"/>
        <v>15.656100809225954</v>
      </c>
      <c r="Y40">
        <f t="shared" si="8"/>
        <v>0.35582047293695351</v>
      </c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</row>
    <row r="41" spans="1:151" ht="14.5" x14ac:dyDescent="0.35">
      <c r="A41" s="3">
        <v>1</v>
      </c>
      <c r="B41" s="3">
        <v>112</v>
      </c>
      <c r="C41" s="2" t="s">
        <v>20</v>
      </c>
      <c r="D41" s="2" t="s">
        <v>20</v>
      </c>
      <c r="E41" s="16">
        <v>20210420</v>
      </c>
      <c r="F41" s="3">
        <v>130.5</v>
      </c>
      <c r="G41" s="3">
        <v>1.65</v>
      </c>
      <c r="H41" s="3">
        <v>1.64</v>
      </c>
      <c r="I41" s="3">
        <f t="shared" si="1"/>
        <v>1.645</v>
      </c>
      <c r="J41" s="3">
        <v>25</v>
      </c>
      <c r="K41" s="3">
        <f t="shared" si="2"/>
        <v>0.67650624999999998</v>
      </c>
      <c r="L41" s="3">
        <f t="shared" si="3"/>
        <v>92.450857332179723</v>
      </c>
      <c r="M41" s="16">
        <v>20210603</v>
      </c>
      <c r="N41" s="3">
        <v>126</v>
      </c>
      <c r="O41" s="3">
        <v>1.77</v>
      </c>
      <c r="P41" s="3">
        <v>1.71</v>
      </c>
      <c r="Q41" s="3">
        <f t="shared" si="9"/>
        <v>1.74</v>
      </c>
      <c r="R41" s="3">
        <v>27</v>
      </c>
      <c r="S41" s="3">
        <f t="shared" si="4"/>
        <v>0.75690000000000002</v>
      </c>
      <c r="T41" s="3">
        <f t="shared" si="5"/>
        <v>99.870602139088803</v>
      </c>
      <c r="U41" s="2" t="s">
        <v>19</v>
      </c>
      <c r="V41" s="3">
        <v>44</v>
      </c>
      <c r="W41">
        <f t="shared" si="6"/>
        <v>7.4197448069090797</v>
      </c>
      <c r="X41">
        <f t="shared" si="7"/>
        <v>7.4197448069090797</v>
      </c>
      <c r="Y41">
        <f t="shared" si="8"/>
        <v>0.16863056379338817</v>
      </c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</row>
    <row r="42" spans="1:151" ht="14.5" x14ac:dyDescent="0.35">
      <c r="A42" s="3">
        <v>1</v>
      </c>
      <c r="B42" s="3">
        <v>15</v>
      </c>
      <c r="C42" s="1" t="s">
        <v>20</v>
      </c>
      <c r="D42" s="1" t="s">
        <v>20</v>
      </c>
      <c r="E42" s="16">
        <v>20210420</v>
      </c>
      <c r="F42" s="3">
        <v>113</v>
      </c>
      <c r="G42" s="3">
        <v>1.1100000000000001</v>
      </c>
      <c r="H42" s="3">
        <v>1.0900000000000001</v>
      </c>
      <c r="I42" s="3">
        <f t="shared" si="1"/>
        <v>1.1000000000000001</v>
      </c>
      <c r="J42" s="3">
        <v>1</v>
      </c>
      <c r="K42" s="3">
        <f t="shared" si="2"/>
        <v>0.30250000000000005</v>
      </c>
      <c r="L42" s="3">
        <f t="shared" si="3"/>
        <v>35.795830293777705</v>
      </c>
      <c r="M42" s="16">
        <v>20210608</v>
      </c>
      <c r="N42" s="3">
        <v>119</v>
      </c>
      <c r="O42" s="3">
        <v>1.32</v>
      </c>
      <c r="P42" s="3">
        <v>1.27</v>
      </c>
      <c r="Q42" s="3">
        <f t="shared" si="9"/>
        <v>1.2949999999999999</v>
      </c>
      <c r="R42" s="3">
        <v>14</v>
      </c>
      <c r="S42" s="3">
        <f t="shared" si="4"/>
        <v>0.41925624999999994</v>
      </c>
      <c r="T42" s="3">
        <f t="shared" si="5"/>
        <v>52.246250080540356</v>
      </c>
      <c r="U42" s="1" t="s">
        <v>17</v>
      </c>
      <c r="V42" s="3">
        <v>49</v>
      </c>
      <c r="W42">
        <f t="shared" si="6"/>
        <v>16.450419786762652</v>
      </c>
      <c r="X42">
        <f t="shared" si="7"/>
        <v>16.450419786762652</v>
      </c>
      <c r="Y42">
        <f t="shared" si="8"/>
        <v>0.3357228527910745</v>
      </c>
      <c r="AC42">
        <f>AVERAGE(Y42:Y54)</f>
        <v>0.31902763457901001</v>
      </c>
      <c r="AD42">
        <f>_xlfn.STDEV.S(Y42:Y54)</f>
        <v>0.12476153516247904</v>
      </c>
      <c r="AE42">
        <f>AD42/SQRT(COUNT(Y42:Y54))</f>
        <v>3.4602624017993973E-2</v>
      </c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</row>
    <row r="43" spans="1:151" ht="14.5" x14ac:dyDescent="0.35">
      <c r="A43" s="3">
        <v>1</v>
      </c>
      <c r="B43" s="3">
        <v>16</v>
      </c>
      <c r="C43" s="1" t="s">
        <v>20</v>
      </c>
      <c r="D43" s="1" t="s">
        <v>20</v>
      </c>
      <c r="E43" s="16">
        <v>20210420</v>
      </c>
      <c r="F43" s="3">
        <v>111.5</v>
      </c>
      <c r="G43" s="3">
        <v>1</v>
      </c>
      <c r="H43" s="3">
        <v>1.06</v>
      </c>
      <c r="I43" s="3">
        <f t="shared" si="1"/>
        <v>1.03</v>
      </c>
      <c r="J43" s="3">
        <v>17</v>
      </c>
      <c r="K43" s="3">
        <f t="shared" si="2"/>
        <v>0.26522499999999999</v>
      </c>
      <c r="L43" s="3">
        <f t="shared" si="3"/>
        <v>30.968341212547113</v>
      </c>
      <c r="M43" s="16">
        <v>20210608</v>
      </c>
      <c r="N43" s="3">
        <v>105</v>
      </c>
      <c r="O43" s="3">
        <v>1.27</v>
      </c>
      <c r="P43" s="3">
        <v>1.3</v>
      </c>
      <c r="Q43" s="3">
        <f t="shared" si="9"/>
        <v>1.2850000000000001</v>
      </c>
      <c r="R43" s="3">
        <v>16</v>
      </c>
      <c r="S43" s="3">
        <f t="shared" si="4"/>
        <v>0.4128062500000001</v>
      </c>
      <c r="T43" s="3">
        <f t="shared" si="5"/>
        <v>45.390417882458308</v>
      </c>
      <c r="U43" s="1" t="s">
        <v>17</v>
      </c>
      <c r="V43" s="3">
        <v>49</v>
      </c>
      <c r="W43">
        <f t="shared" si="6"/>
        <v>14.422076669911196</v>
      </c>
      <c r="X43">
        <f t="shared" si="7"/>
        <v>14.422076669911196</v>
      </c>
      <c r="Y43">
        <f t="shared" si="8"/>
        <v>0.29432809530431009</v>
      </c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</row>
    <row r="44" spans="1:151" ht="14.5" x14ac:dyDescent="0.35">
      <c r="A44" s="3">
        <v>1</v>
      </c>
      <c r="B44" s="3">
        <v>22</v>
      </c>
      <c r="C44" s="1" t="s">
        <v>20</v>
      </c>
      <c r="D44" s="1" t="s">
        <v>20</v>
      </c>
      <c r="E44" s="16">
        <v>20210420</v>
      </c>
      <c r="F44" s="3">
        <v>121.5</v>
      </c>
      <c r="G44" s="3">
        <v>1.51</v>
      </c>
      <c r="H44" s="3">
        <v>1.43</v>
      </c>
      <c r="I44" s="3">
        <f t="shared" si="1"/>
        <v>1.47</v>
      </c>
      <c r="J44" s="3">
        <v>22</v>
      </c>
      <c r="K44" s="3">
        <f t="shared" si="2"/>
        <v>0.54022499999999996</v>
      </c>
      <c r="L44" s="3">
        <f t="shared" si="3"/>
        <v>68.735259097064613</v>
      </c>
      <c r="M44" s="16">
        <v>20210608</v>
      </c>
      <c r="N44" s="3">
        <v>117</v>
      </c>
      <c r="O44" s="3">
        <v>1.46</v>
      </c>
      <c r="P44" s="3">
        <v>1.58</v>
      </c>
      <c r="Q44" s="3">
        <f t="shared" si="9"/>
        <v>1.52</v>
      </c>
      <c r="R44" s="3">
        <v>18</v>
      </c>
      <c r="S44" s="3">
        <f t="shared" si="4"/>
        <v>0.5776</v>
      </c>
      <c r="T44" s="3">
        <f t="shared" si="5"/>
        <v>70.768772751825125</v>
      </c>
      <c r="U44" s="1" t="s">
        <v>17</v>
      </c>
      <c r="V44" s="3">
        <v>49</v>
      </c>
      <c r="W44">
        <f t="shared" si="6"/>
        <v>2.0335136547605117</v>
      </c>
      <c r="X44">
        <f t="shared" si="7"/>
        <v>2.0335136547605117</v>
      </c>
      <c r="Y44">
        <f t="shared" si="8"/>
        <v>4.1500278668581872E-2</v>
      </c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</row>
    <row r="45" spans="1:151" ht="14.5" x14ac:dyDescent="0.35">
      <c r="A45" s="3">
        <v>1</v>
      </c>
      <c r="B45" s="3">
        <v>43</v>
      </c>
      <c r="C45" s="1" t="s">
        <v>20</v>
      </c>
      <c r="D45" s="1" t="s">
        <v>20</v>
      </c>
      <c r="E45" s="16">
        <v>20210420</v>
      </c>
      <c r="F45" s="3">
        <v>125</v>
      </c>
      <c r="G45" s="3">
        <v>1.4</v>
      </c>
      <c r="H45" s="3">
        <v>1.37</v>
      </c>
      <c r="I45" s="3">
        <f t="shared" si="1"/>
        <v>1.385</v>
      </c>
      <c r="J45" s="3">
        <v>24</v>
      </c>
      <c r="K45" s="3">
        <f t="shared" si="2"/>
        <v>0.47955625000000002</v>
      </c>
      <c r="L45" s="3">
        <f t="shared" si="3"/>
        <v>62.773766332627929</v>
      </c>
      <c r="M45" s="16">
        <v>20210608</v>
      </c>
      <c r="N45" s="3">
        <v>128</v>
      </c>
      <c r="O45" s="3">
        <v>1.47</v>
      </c>
      <c r="P45" s="3">
        <v>1.48</v>
      </c>
      <c r="Q45" s="3">
        <f t="shared" si="9"/>
        <v>1.4750000000000001</v>
      </c>
      <c r="R45" s="3">
        <v>25</v>
      </c>
      <c r="S45" s="3">
        <f t="shared" si="4"/>
        <v>0.54390625000000004</v>
      </c>
      <c r="T45" s="3">
        <f t="shared" si="5"/>
        <v>72.905893514307138</v>
      </c>
      <c r="U45" s="1" t="s">
        <v>17</v>
      </c>
      <c r="V45" s="3">
        <v>49</v>
      </c>
      <c r="W45">
        <f t="shared" si="6"/>
        <v>10.132127181679209</v>
      </c>
      <c r="X45">
        <f t="shared" si="7"/>
        <v>10.132127181679209</v>
      </c>
      <c r="Y45">
        <f t="shared" si="8"/>
        <v>0.20677810574855529</v>
      </c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</row>
    <row r="46" spans="1:151" ht="14.5" x14ac:dyDescent="0.35">
      <c r="A46" s="3">
        <v>1</v>
      </c>
      <c r="B46" s="3">
        <v>49</v>
      </c>
      <c r="C46" s="1" t="s">
        <v>20</v>
      </c>
      <c r="D46" s="1" t="s">
        <v>20</v>
      </c>
      <c r="E46" s="16">
        <v>20210420</v>
      </c>
      <c r="F46" s="3">
        <v>109</v>
      </c>
      <c r="G46" s="3">
        <v>1.6</v>
      </c>
      <c r="H46" s="3">
        <v>1.56</v>
      </c>
      <c r="I46" s="3">
        <f t="shared" si="1"/>
        <v>1.58</v>
      </c>
      <c r="J46" s="3">
        <v>0</v>
      </c>
      <c r="K46" s="3">
        <f t="shared" si="2"/>
        <v>0.6241000000000001</v>
      </c>
      <c r="L46" s="3">
        <f t="shared" si="3"/>
        <v>71.237603095495842</v>
      </c>
      <c r="M46" s="16">
        <v>20210608</v>
      </c>
      <c r="N46" s="3">
        <v>115</v>
      </c>
      <c r="O46" s="3">
        <v>1.7</v>
      </c>
      <c r="P46" s="3">
        <v>1.67</v>
      </c>
      <c r="Q46" s="3">
        <f t="shared" si="9"/>
        <v>1.6850000000000001</v>
      </c>
      <c r="R46" s="3">
        <v>11</v>
      </c>
      <c r="S46" s="3">
        <f t="shared" si="4"/>
        <v>0.70980625000000008</v>
      </c>
      <c r="T46" s="3">
        <f t="shared" si="5"/>
        <v>85.480347184764625</v>
      </c>
      <c r="U46" s="1" t="s">
        <v>17</v>
      </c>
      <c r="V46" s="3">
        <v>49</v>
      </c>
      <c r="W46">
        <f t="shared" si="6"/>
        <v>14.242744089268783</v>
      </c>
      <c r="X46">
        <f t="shared" si="7"/>
        <v>14.242744089268783</v>
      </c>
      <c r="Y46">
        <f t="shared" si="8"/>
        <v>0.2906682467197711</v>
      </c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</row>
    <row r="47" spans="1:151" ht="14.5" x14ac:dyDescent="0.35">
      <c r="A47" s="3">
        <v>1</v>
      </c>
      <c r="B47" s="3">
        <v>60</v>
      </c>
      <c r="C47" s="1" t="s">
        <v>20</v>
      </c>
      <c r="D47" s="1" t="s">
        <v>20</v>
      </c>
      <c r="E47" s="16">
        <v>20210420</v>
      </c>
      <c r="F47" s="3">
        <v>113</v>
      </c>
      <c r="G47" s="3">
        <v>0.9</v>
      </c>
      <c r="H47" s="3">
        <v>1.1000000000000001</v>
      </c>
      <c r="I47" s="3">
        <f t="shared" si="1"/>
        <v>1</v>
      </c>
      <c r="J47" s="3">
        <v>12</v>
      </c>
      <c r="K47" s="3">
        <f t="shared" si="2"/>
        <v>0.25</v>
      </c>
      <c r="L47" s="3">
        <f t="shared" si="3"/>
        <v>29.583330821303885</v>
      </c>
      <c r="M47" s="16">
        <v>20210608</v>
      </c>
      <c r="N47" s="3">
        <v>121</v>
      </c>
      <c r="O47" s="3">
        <v>1.2</v>
      </c>
      <c r="P47" s="3">
        <v>1.3</v>
      </c>
      <c r="Q47" s="3">
        <f t="shared" si="9"/>
        <v>1.25</v>
      </c>
      <c r="R47" s="3">
        <v>11</v>
      </c>
      <c r="S47" s="3">
        <f t="shared" si="4"/>
        <v>0.390625</v>
      </c>
      <c r="T47" s="3">
        <f t="shared" si="5"/>
        <v>49.496446755776695</v>
      </c>
      <c r="U47" s="1" t="s">
        <v>17</v>
      </c>
      <c r="V47" s="3">
        <v>49</v>
      </c>
      <c r="W47">
        <f t="shared" si="6"/>
        <v>19.91311593447281</v>
      </c>
      <c r="X47">
        <f t="shared" si="7"/>
        <v>19.91311593447281</v>
      </c>
      <c r="Y47">
        <f t="shared" si="8"/>
        <v>0.40639012111168998</v>
      </c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</row>
    <row r="48" spans="1:151" ht="14.5" x14ac:dyDescent="0.35">
      <c r="A48" s="3">
        <v>1</v>
      </c>
      <c r="B48" s="3">
        <v>71</v>
      </c>
      <c r="C48" s="1" t="s">
        <v>20</v>
      </c>
      <c r="D48" s="1" t="s">
        <v>20</v>
      </c>
      <c r="E48" s="16">
        <v>20210420</v>
      </c>
      <c r="F48" s="3">
        <v>119</v>
      </c>
      <c r="G48" s="3">
        <v>0.9</v>
      </c>
      <c r="H48" s="3">
        <v>0.9</v>
      </c>
      <c r="I48" s="3">
        <f t="shared" si="1"/>
        <v>0.9</v>
      </c>
      <c r="J48" s="3">
        <v>13</v>
      </c>
      <c r="K48" s="3">
        <f t="shared" si="2"/>
        <v>0.20250000000000001</v>
      </c>
      <c r="L48" s="3">
        <f t="shared" si="3"/>
        <v>25.234842989960015</v>
      </c>
      <c r="M48" s="16">
        <v>20210608</v>
      </c>
      <c r="N48" s="3">
        <v>119</v>
      </c>
      <c r="O48" s="3">
        <v>1.29</v>
      </c>
      <c r="P48" s="3">
        <v>1.22</v>
      </c>
      <c r="Q48" s="3">
        <f t="shared" si="9"/>
        <v>1.2549999999999999</v>
      </c>
      <c r="R48" s="3">
        <v>14</v>
      </c>
      <c r="S48" s="3">
        <f t="shared" si="4"/>
        <v>0.39375624999999992</v>
      </c>
      <c r="T48" s="3">
        <f t="shared" si="5"/>
        <v>49.06852911143428</v>
      </c>
      <c r="U48" s="1" t="s">
        <v>17</v>
      </c>
      <c r="V48" s="3">
        <v>49</v>
      </c>
      <c r="W48">
        <f t="shared" si="6"/>
        <v>23.833686121474265</v>
      </c>
      <c r="X48">
        <f t="shared" si="7"/>
        <v>23.833686121474265</v>
      </c>
      <c r="Y48">
        <f t="shared" si="8"/>
        <v>0.48640175758110749</v>
      </c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</row>
    <row r="49" spans="1:151" ht="14.5" x14ac:dyDescent="0.35">
      <c r="A49" s="3">
        <v>1</v>
      </c>
      <c r="B49" s="3">
        <v>73</v>
      </c>
      <c r="C49" s="1" t="s">
        <v>20</v>
      </c>
      <c r="D49" s="1" t="s">
        <v>20</v>
      </c>
      <c r="E49" s="16">
        <v>20210420</v>
      </c>
      <c r="F49" s="3">
        <v>123</v>
      </c>
      <c r="G49" s="3">
        <v>1.1399999999999999</v>
      </c>
      <c r="H49" s="3">
        <v>1.03</v>
      </c>
      <c r="I49" s="3">
        <f t="shared" si="1"/>
        <v>1.085</v>
      </c>
      <c r="J49" s="3">
        <v>19</v>
      </c>
      <c r="K49" s="3">
        <f t="shared" si="2"/>
        <v>0.29430624999999999</v>
      </c>
      <c r="L49" s="3">
        <f t="shared" si="3"/>
        <v>37.908204469128002</v>
      </c>
      <c r="M49" s="16">
        <v>20210608</v>
      </c>
      <c r="N49" s="3">
        <v>124</v>
      </c>
      <c r="O49" s="3">
        <v>1.25</v>
      </c>
      <c r="P49" s="3">
        <v>1.37</v>
      </c>
      <c r="Q49" s="3">
        <f t="shared" si="9"/>
        <v>1.31</v>
      </c>
      <c r="R49" s="3">
        <v>18</v>
      </c>
      <c r="S49" s="3">
        <f t="shared" si="4"/>
        <v>0.42902500000000005</v>
      </c>
      <c r="T49" s="3">
        <f t="shared" si="5"/>
        <v>55.709967245862934</v>
      </c>
      <c r="U49" s="1" t="s">
        <v>17</v>
      </c>
      <c r="V49" s="3">
        <v>49</v>
      </c>
      <c r="W49">
        <f t="shared" si="6"/>
        <v>17.801762776734932</v>
      </c>
      <c r="X49">
        <f t="shared" si="7"/>
        <v>17.801762776734932</v>
      </c>
      <c r="Y49">
        <f t="shared" si="8"/>
        <v>0.36330128115785576</v>
      </c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</row>
    <row r="50" spans="1:151" ht="14.5" x14ac:dyDescent="0.35">
      <c r="A50" s="3">
        <v>1</v>
      </c>
      <c r="B50" s="3">
        <v>78</v>
      </c>
      <c r="C50" s="1" t="s">
        <v>20</v>
      </c>
      <c r="D50" s="1" t="s">
        <v>20</v>
      </c>
      <c r="E50" s="16">
        <v>20210420</v>
      </c>
      <c r="F50" s="3">
        <v>125.5</v>
      </c>
      <c r="G50" s="3">
        <v>1.21</v>
      </c>
      <c r="H50" s="3">
        <v>1.28</v>
      </c>
      <c r="I50" s="3">
        <f t="shared" si="1"/>
        <v>1.2450000000000001</v>
      </c>
      <c r="J50" s="3">
        <v>20</v>
      </c>
      <c r="K50" s="3">
        <f t="shared" si="2"/>
        <v>0.38750625000000005</v>
      </c>
      <c r="L50" s="3">
        <f t="shared" si="3"/>
        <v>50.92734730720877</v>
      </c>
      <c r="M50" s="16">
        <v>20210608</v>
      </c>
      <c r="N50" s="3">
        <v>126</v>
      </c>
      <c r="O50" s="3">
        <v>1.5</v>
      </c>
      <c r="P50" s="3">
        <v>1.35</v>
      </c>
      <c r="Q50" s="3">
        <f t="shared" si="9"/>
        <v>1.425</v>
      </c>
      <c r="R50" s="3">
        <v>18</v>
      </c>
      <c r="S50" s="3">
        <f t="shared" si="4"/>
        <v>0.50765625000000003</v>
      </c>
      <c r="T50" s="3">
        <f t="shared" si="5"/>
        <v>66.983664113055625</v>
      </c>
      <c r="U50" s="1" t="s">
        <v>17</v>
      </c>
      <c r="V50" s="3">
        <v>49</v>
      </c>
      <c r="W50">
        <f t="shared" si="6"/>
        <v>16.056316805846855</v>
      </c>
      <c r="X50">
        <f t="shared" si="7"/>
        <v>16.056316805846855</v>
      </c>
      <c r="Y50">
        <f t="shared" si="8"/>
        <v>0.32767993481320112</v>
      </c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</row>
    <row r="51" spans="1:151" ht="14.5" x14ac:dyDescent="0.35">
      <c r="A51" s="3">
        <v>1</v>
      </c>
      <c r="B51" s="3">
        <v>82</v>
      </c>
      <c r="C51" s="1" t="s">
        <v>20</v>
      </c>
      <c r="D51" s="1" t="s">
        <v>20</v>
      </c>
      <c r="E51" s="16">
        <v>20210420</v>
      </c>
      <c r="F51" s="3">
        <v>127</v>
      </c>
      <c r="G51" s="3">
        <v>1.17</v>
      </c>
      <c r="H51" s="3">
        <v>1.1299999999999999</v>
      </c>
      <c r="I51" s="3">
        <f t="shared" si="1"/>
        <v>1.1499999999999999</v>
      </c>
      <c r="J51" s="3">
        <v>22</v>
      </c>
      <c r="K51" s="3">
        <f t="shared" si="2"/>
        <v>0.33062499999999995</v>
      </c>
      <c r="L51" s="3">
        <f t="shared" si="3"/>
        <v>43.971170676275641</v>
      </c>
      <c r="M51" s="16">
        <v>20210608</v>
      </c>
      <c r="N51" s="3">
        <v>127</v>
      </c>
      <c r="O51" s="3">
        <v>1.44</v>
      </c>
      <c r="P51" s="3">
        <v>1.4</v>
      </c>
      <c r="Q51" s="3">
        <f t="shared" si="9"/>
        <v>1.42</v>
      </c>
      <c r="R51" s="3">
        <v>20</v>
      </c>
      <c r="S51" s="3">
        <f t="shared" si="4"/>
        <v>0.50409999999999999</v>
      </c>
      <c r="T51" s="3">
        <f t="shared" si="5"/>
        <v>67.04232026589203</v>
      </c>
      <c r="U51" s="1" t="s">
        <v>17</v>
      </c>
      <c r="V51" s="3">
        <v>49</v>
      </c>
      <c r="W51">
        <f t="shared" si="6"/>
        <v>23.07114958961639</v>
      </c>
      <c r="X51">
        <f t="shared" si="7"/>
        <v>23.07114958961639</v>
      </c>
      <c r="Y51">
        <f t="shared" si="8"/>
        <v>0.47083978754319161</v>
      </c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</row>
    <row r="52" spans="1:151" ht="14.5" x14ac:dyDescent="0.35">
      <c r="A52" s="3">
        <v>1</v>
      </c>
      <c r="B52" s="3">
        <v>105</v>
      </c>
      <c r="C52" s="1" t="s">
        <v>20</v>
      </c>
      <c r="D52" s="1" t="s">
        <v>20</v>
      </c>
      <c r="E52" s="16">
        <v>20210420</v>
      </c>
      <c r="F52" s="3">
        <v>124.5</v>
      </c>
      <c r="G52" s="3">
        <v>0.94</v>
      </c>
      <c r="H52" s="3">
        <v>0.92</v>
      </c>
      <c r="I52" s="3">
        <f t="shared" si="1"/>
        <v>0.92999999999999994</v>
      </c>
      <c r="J52" s="3">
        <v>20</v>
      </c>
      <c r="K52" s="3">
        <f t="shared" si="2"/>
        <v>0.21622499999999997</v>
      </c>
      <c r="L52" s="3">
        <f t="shared" si="3"/>
        <v>28.190571168181794</v>
      </c>
      <c r="M52" s="16">
        <v>20210608</v>
      </c>
      <c r="N52" s="3">
        <v>123</v>
      </c>
      <c r="O52" s="3">
        <v>1.31</v>
      </c>
      <c r="P52" s="3">
        <v>1.1399999999999999</v>
      </c>
      <c r="Q52" s="3">
        <f t="shared" si="9"/>
        <v>1.2250000000000001</v>
      </c>
      <c r="R52" s="3">
        <v>20</v>
      </c>
      <c r="S52" s="3">
        <f t="shared" si="4"/>
        <v>0.37515625000000008</v>
      </c>
      <c r="T52" s="3">
        <f t="shared" si="5"/>
        <v>48.322112876880141</v>
      </c>
      <c r="U52" s="1" t="s">
        <v>17</v>
      </c>
      <c r="V52" s="3">
        <v>49</v>
      </c>
      <c r="W52">
        <f t="shared" si="6"/>
        <v>20.131541708698347</v>
      </c>
      <c r="X52">
        <f t="shared" si="7"/>
        <v>20.131541708698347</v>
      </c>
      <c r="Y52">
        <f t="shared" si="8"/>
        <v>0.41084778997343563</v>
      </c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</row>
    <row r="53" spans="1:151" ht="14.5" x14ac:dyDescent="0.35">
      <c r="A53" s="3">
        <v>1</v>
      </c>
      <c r="B53" s="3">
        <v>14</v>
      </c>
      <c r="C53" s="1" t="s">
        <v>20</v>
      </c>
      <c r="D53" s="1" t="s">
        <v>20</v>
      </c>
      <c r="E53" s="16">
        <v>20210420</v>
      </c>
      <c r="F53" s="3">
        <v>118.5</v>
      </c>
      <c r="G53" s="3">
        <v>1.29</v>
      </c>
      <c r="H53" s="3">
        <v>1.31</v>
      </c>
      <c r="I53" s="3">
        <f t="shared" si="1"/>
        <v>1.3</v>
      </c>
      <c r="J53" s="3">
        <v>19</v>
      </c>
      <c r="K53" s="3">
        <f t="shared" si="2"/>
        <v>0.42250000000000004</v>
      </c>
      <c r="L53" s="3">
        <f t="shared" si="3"/>
        <v>52.429254397596658</v>
      </c>
      <c r="M53" s="16">
        <v>20210609</v>
      </c>
      <c r="N53" s="3">
        <v>123</v>
      </c>
      <c r="O53" s="3">
        <v>1.45</v>
      </c>
      <c r="P53" s="3">
        <v>1.5</v>
      </c>
      <c r="Q53" s="3">
        <f t="shared" si="9"/>
        <v>1.4750000000000001</v>
      </c>
      <c r="R53" s="3">
        <v>20</v>
      </c>
      <c r="S53" s="3">
        <f t="shared" si="4"/>
        <v>0.54390625000000004</v>
      </c>
      <c r="T53" s="3">
        <f t="shared" si="5"/>
        <v>70.058007048904514</v>
      </c>
      <c r="U53" s="1" t="s">
        <v>19</v>
      </c>
      <c r="V53" s="3">
        <v>50</v>
      </c>
      <c r="W53">
        <f t="shared" si="6"/>
        <v>17.628752651307856</v>
      </c>
      <c r="X53">
        <f t="shared" si="7"/>
        <v>17.628752651307856</v>
      </c>
      <c r="Y53">
        <f t="shared" si="8"/>
        <v>0.3525750530261571</v>
      </c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</row>
    <row r="54" spans="1:151" ht="14.5" x14ac:dyDescent="0.35">
      <c r="A54" s="3">
        <v>1</v>
      </c>
      <c r="B54" s="3">
        <v>46</v>
      </c>
      <c r="C54" s="1" t="s">
        <v>20</v>
      </c>
      <c r="D54" s="1" t="s">
        <v>20</v>
      </c>
      <c r="E54" s="16">
        <v>20210420</v>
      </c>
      <c r="F54" s="3">
        <v>117</v>
      </c>
      <c r="G54" s="3">
        <v>0.99</v>
      </c>
      <c r="H54" s="3">
        <v>1.01</v>
      </c>
      <c r="I54" s="3">
        <f t="shared" si="1"/>
        <v>1</v>
      </c>
      <c r="J54" s="3">
        <v>0</v>
      </c>
      <c r="K54" s="3">
        <f t="shared" si="2"/>
        <v>0.25</v>
      </c>
      <c r="L54" s="3">
        <f t="shared" si="3"/>
        <v>30.630528372500482</v>
      </c>
      <c r="M54" s="16">
        <v>20210609</v>
      </c>
      <c r="N54" s="3">
        <v>122</v>
      </c>
      <c r="O54" s="3">
        <v>1.1000000000000001</v>
      </c>
      <c r="P54" s="3">
        <v>1.1000000000000001</v>
      </c>
      <c r="Q54" s="3">
        <f t="shared" si="9"/>
        <v>1.1000000000000001</v>
      </c>
      <c r="R54" s="3">
        <v>18</v>
      </c>
      <c r="S54" s="3">
        <f t="shared" si="4"/>
        <v>0.30250000000000005</v>
      </c>
      <c r="T54" s="3">
        <f t="shared" si="5"/>
        <v>38.646825626910449</v>
      </c>
      <c r="U54" s="1" t="s">
        <v>19</v>
      </c>
      <c r="V54" s="3">
        <v>50</v>
      </c>
      <c r="W54">
        <f t="shared" si="6"/>
        <v>8.0162972544099667</v>
      </c>
      <c r="X54">
        <f t="shared" si="7"/>
        <v>8.0162972544099667</v>
      </c>
      <c r="Y54">
        <f t="shared" si="8"/>
        <v>0.16032594508819933</v>
      </c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</row>
    <row r="55" spans="1:151" ht="14.5" x14ac:dyDescent="0.35">
      <c r="A55" s="3">
        <v>1</v>
      </c>
      <c r="B55" s="3">
        <v>27</v>
      </c>
      <c r="C55" s="1" t="s">
        <v>20</v>
      </c>
      <c r="D55" s="1" t="s">
        <v>20</v>
      </c>
      <c r="E55" s="16">
        <v>20210420</v>
      </c>
      <c r="F55" s="3">
        <v>116.5</v>
      </c>
      <c r="G55" s="3">
        <v>1</v>
      </c>
      <c r="H55" s="3">
        <v>1.1000000000000001</v>
      </c>
      <c r="I55" s="3">
        <f t="shared" si="1"/>
        <v>1.05</v>
      </c>
      <c r="J55" s="3">
        <v>21</v>
      </c>
      <c r="K55" s="3">
        <f t="shared" si="2"/>
        <v>0.27562500000000001</v>
      </c>
      <c r="L55" s="3">
        <f t="shared" si="3"/>
        <v>33.625840618157504</v>
      </c>
      <c r="M55" s="16">
        <v>20210627</v>
      </c>
      <c r="N55" s="3">
        <v>125</v>
      </c>
      <c r="O55" s="3">
        <v>1.46</v>
      </c>
      <c r="P55" s="3">
        <v>1.46</v>
      </c>
      <c r="Q55" s="3">
        <f t="shared" si="9"/>
        <v>1.46</v>
      </c>
      <c r="R55" s="3">
        <v>15</v>
      </c>
      <c r="S55" s="3">
        <f t="shared" si="4"/>
        <v>0.53289999999999993</v>
      </c>
      <c r="T55" s="3">
        <f t="shared" si="5"/>
        <v>69.756446879083356</v>
      </c>
      <c r="U55" s="1" t="s">
        <v>23</v>
      </c>
      <c r="V55" s="3">
        <v>68</v>
      </c>
      <c r="W55">
        <f t="shared" si="6"/>
        <v>36.130606260925852</v>
      </c>
      <c r="X55">
        <f t="shared" si="7"/>
        <v>36.130606260925852</v>
      </c>
      <c r="Y55">
        <f t="shared" si="8"/>
        <v>0.53133244501361543</v>
      </c>
      <c r="AC55">
        <f>AVERAGE(Y55:Y57)</f>
        <v>0.52410954107057373</v>
      </c>
      <c r="AD55">
        <f>_xlfn.STDEV.S(Y55:Y57)</f>
        <v>0.27275129594175263</v>
      </c>
      <c r="AE55">
        <f>AD55/SQRT(COUNT(Y55:Y57))</f>
        <v>0.15747303413379016</v>
      </c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</row>
    <row r="56" spans="1:151" ht="14.5" x14ac:dyDescent="0.35">
      <c r="A56" s="3">
        <v>1</v>
      </c>
      <c r="B56" s="3">
        <v>59</v>
      </c>
      <c r="C56" s="1" t="s">
        <v>21</v>
      </c>
      <c r="D56" s="1" t="s">
        <v>20</v>
      </c>
      <c r="E56" s="16">
        <v>20210420</v>
      </c>
      <c r="F56" s="3">
        <v>116.5</v>
      </c>
      <c r="G56" s="3">
        <v>0.86</v>
      </c>
      <c r="H56" s="3">
        <v>0.94</v>
      </c>
      <c r="I56" s="3">
        <f t="shared" si="1"/>
        <v>0.89999999999999991</v>
      </c>
      <c r="J56" s="3">
        <v>24</v>
      </c>
      <c r="K56" s="3">
        <f t="shared" si="2"/>
        <v>0.20249999999999996</v>
      </c>
      <c r="L56" s="3">
        <f t="shared" si="3"/>
        <v>24.70469922966673</v>
      </c>
      <c r="M56" s="16">
        <v>20210627</v>
      </c>
      <c r="N56" s="3">
        <v>114</v>
      </c>
      <c r="O56" s="3">
        <v>1.18</v>
      </c>
      <c r="P56" s="3">
        <v>1.18</v>
      </c>
      <c r="Q56" s="3">
        <f t="shared" si="9"/>
        <v>1.18</v>
      </c>
      <c r="R56" s="3">
        <v>20</v>
      </c>
      <c r="S56" s="3">
        <f t="shared" si="4"/>
        <v>0.34809999999999997</v>
      </c>
      <c r="T56" s="3">
        <f t="shared" si="5"/>
        <v>41.556359303155062</v>
      </c>
      <c r="U56" s="1" t="s">
        <v>23</v>
      </c>
      <c r="V56" s="3">
        <v>68</v>
      </c>
      <c r="W56">
        <f t="shared" si="6"/>
        <v>16.851660073488333</v>
      </c>
      <c r="X56">
        <f t="shared" si="7"/>
        <v>16.851660073488333</v>
      </c>
      <c r="Y56">
        <f t="shared" si="8"/>
        <v>0.24781853049247549</v>
      </c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</row>
    <row r="57" spans="1:151" ht="14.5" x14ac:dyDescent="0.35">
      <c r="A57" s="3">
        <v>1</v>
      </c>
      <c r="B57" s="3">
        <v>90</v>
      </c>
      <c r="C57" s="1" t="s">
        <v>21</v>
      </c>
      <c r="D57" s="1" t="s">
        <v>20</v>
      </c>
      <c r="E57" s="16">
        <v>20210420</v>
      </c>
      <c r="F57" s="3">
        <v>114</v>
      </c>
      <c r="G57" s="3">
        <v>1.27</v>
      </c>
      <c r="H57" s="3">
        <v>1.24</v>
      </c>
      <c r="I57" s="3">
        <f t="shared" si="1"/>
        <v>1.2549999999999999</v>
      </c>
      <c r="J57" s="3">
        <v>26</v>
      </c>
      <c r="K57" s="3">
        <f t="shared" si="2"/>
        <v>0.39375624999999992</v>
      </c>
      <c r="L57" s="3">
        <f t="shared" si="3"/>
        <v>47.006826207592496</v>
      </c>
      <c r="M57" s="16">
        <v>20210627</v>
      </c>
      <c r="N57" s="3">
        <v>135</v>
      </c>
      <c r="O57" s="3">
        <v>1.69</v>
      </c>
      <c r="P57" s="3">
        <v>1.69</v>
      </c>
      <c r="Q57" s="3">
        <f t="shared" si="9"/>
        <v>1.69</v>
      </c>
      <c r="R57" s="3">
        <v>19</v>
      </c>
      <c r="S57" s="3">
        <f t="shared" si="4"/>
        <v>0.71402499999999991</v>
      </c>
      <c r="T57" s="3">
        <f t="shared" si="5"/>
        <v>100.94290625157534</v>
      </c>
      <c r="U57" s="1" t="s">
        <v>24</v>
      </c>
      <c r="V57" s="3">
        <v>68</v>
      </c>
      <c r="W57">
        <f t="shared" si="6"/>
        <v>53.936080043982841</v>
      </c>
      <c r="X57">
        <f t="shared" si="7"/>
        <v>53.936080043982841</v>
      </c>
      <c r="Y57">
        <f t="shared" si="8"/>
        <v>0.79317764770563004</v>
      </c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</row>
    <row r="58" spans="1:151" ht="14.5" x14ac:dyDescent="0.35">
      <c r="A58" s="3">
        <v>1</v>
      </c>
      <c r="B58" s="3">
        <v>17</v>
      </c>
      <c r="C58" s="1" t="s">
        <v>20</v>
      </c>
      <c r="D58" s="1" t="s">
        <v>20</v>
      </c>
      <c r="E58" s="16">
        <v>20210420</v>
      </c>
      <c r="F58" s="3">
        <v>111</v>
      </c>
      <c r="G58" s="3">
        <v>1.1000000000000001</v>
      </c>
      <c r="H58" s="3">
        <v>1.1499999999999999</v>
      </c>
      <c r="I58" s="3">
        <f t="shared" si="1"/>
        <v>1.125</v>
      </c>
      <c r="J58" s="3">
        <v>24</v>
      </c>
      <c r="K58" s="3">
        <f t="shared" si="2"/>
        <v>0.31640625</v>
      </c>
      <c r="L58" s="3">
        <f t="shared" si="3"/>
        <v>36.778723370346135</v>
      </c>
      <c r="M58" s="15" t="s">
        <v>18</v>
      </c>
      <c r="N58" s="2" t="s">
        <v>18</v>
      </c>
      <c r="O58" s="2" t="s">
        <v>18</v>
      </c>
      <c r="P58" s="2" t="s">
        <v>18</v>
      </c>
      <c r="Q58" s="3"/>
      <c r="R58" s="2" t="s">
        <v>18</v>
      </c>
      <c r="S58" s="3">
        <f t="shared" si="4"/>
        <v>0</v>
      </c>
      <c r="T58" s="3" t="e">
        <f t="shared" si="5"/>
        <v>#VALUE!</v>
      </c>
      <c r="U58" s="1" t="s">
        <v>18</v>
      </c>
      <c r="V58" s="2" t="s">
        <v>18</v>
      </c>
      <c r="W58" t="e">
        <f t="shared" si="6"/>
        <v>#VALUE!</v>
      </c>
      <c r="X58" t="e">
        <f t="shared" si="7"/>
        <v>#VALUE!</v>
      </c>
      <c r="Y58" t="e">
        <f t="shared" si="8"/>
        <v>#VALUE!</v>
      </c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</row>
    <row r="59" spans="1:151" ht="14.5" x14ac:dyDescent="0.35">
      <c r="A59" s="3">
        <v>1</v>
      </c>
      <c r="B59" s="3">
        <v>32</v>
      </c>
      <c r="C59" s="1" t="s">
        <v>20</v>
      </c>
      <c r="D59" s="1" t="s">
        <v>20</v>
      </c>
      <c r="E59" s="16">
        <v>20210420</v>
      </c>
      <c r="F59" s="3">
        <v>121</v>
      </c>
      <c r="G59" s="3">
        <v>1.6</v>
      </c>
      <c r="H59" s="3">
        <v>1.66</v>
      </c>
      <c r="I59" s="3">
        <f t="shared" si="1"/>
        <v>1.63</v>
      </c>
      <c r="J59" s="3">
        <v>22</v>
      </c>
      <c r="K59" s="3">
        <f t="shared" si="2"/>
        <v>0.66422499999999995</v>
      </c>
      <c r="L59" s="3">
        <f t="shared" si="3"/>
        <v>84.164550006670765</v>
      </c>
      <c r="M59" s="15" t="s">
        <v>18</v>
      </c>
      <c r="N59" s="2" t="s">
        <v>18</v>
      </c>
      <c r="O59" s="2" t="s">
        <v>18</v>
      </c>
      <c r="P59" s="2" t="s">
        <v>18</v>
      </c>
      <c r="Q59" s="3"/>
      <c r="R59" s="2" t="s">
        <v>18</v>
      </c>
      <c r="S59" s="3">
        <f t="shared" si="4"/>
        <v>0</v>
      </c>
      <c r="T59" s="3" t="e">
        <f t="shared" si="5"/>
        <v>#VALUE!</v>
      </c>
      <c r="U59" s="1" t="s">
        <v>18</v>
      </c>
      <c r="V59" s="2" t="s">
        <v>18</v>
      </c>
      <c r="W59" t="e">
        <f t="shared" si="6"/>
        <v>#VALUE!</v>
      </c>
      <c r="X59" t="e">
        <f t="shared" si="7"/>
        <v>#VALUE!</v>
      </c>
      <c r="Y59" t="e">
        <f t="shared" si="8"/>
        <v>#VALUE!</v>
      </c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</row>
    <row r="60" spans="1:151" ht="14.5" x14ac:dyDescent="0.35">
      <c r="A60" s="3">
        <v>1</v>
      </c>
      <c r="B60" s="3">
        <v>55</v>
      </c>
      <c r="C60" s="2" t="s">
        <v>20</v>
      </c>
      <c r="D60" s="2" t="s">
        <v>20</v>
      </c>
      <c r="E60" s="16">
        <v>20210420</v>
      </c>
      <c r="F60" s="3">
        <v>129</v>
      </c>
      <c r="G60" s="3">
        <v>1.78</v>
      </c>
      <c r="H60" s="3">
        <v>1.93</v>
      </c>
      <c r="I60" s="3">
        <f t="shared" si="1"/>
        <v>1.855</v>
      </c>
      <c r="J60" s="3">
        <v>31</v>
      </c>
      <c r="K60" s="3">
        <f t="shared" si="2"/>
        <v>0.86025624999999994</v>
      </c>
      <c r="L60" s="3">
        <f t="shared" si="3"/>
        <v>116.21071275380228</v>
      </c>
      <c r="M60" s="15" t="s">
        <v>18</v>
      </c>
      <c r="N60" s="2" t="s">
        <v>18</v>
      </c>
      <c r="O60" s="2" t="s">
        <v>18</v>
      </c>
      <c r="P60" s="2" t="s">
        <v>18</v>
      </c>
      <c r="Q60" s="3"/>
      <c r="R60" s="2" t="s">
        <v>18</v>
      </c>
      <c r="S60" s="3">
        <f t="shared" si="4"/>
        <v>0</v>
      </c>
      <c r="T60" s="3" t="e">
        <f t="shared" si="5"/>
        <v>#VALUE!</v>
      </c>
      <c r="U60" s="2" t="s">
        <v>18</v>
      </c>
      <c r="V60" s="2" t="s">
        <v>18</v>
      </c>
      <c r="W60" t="e">
        <f t="shared" si="6"/>
        <v>#VALUE!</v>
      </c>
      <c r="X60" t="e">
        <f t="shared" si="7"/>
        <v>#VALUE!</v>
      </c>
      <c r="Y60" t="e">
        <f t="shared" si="8"/>
        <v>#VALUE!</v>
      </c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</row>
    <row r="61" spans="1:151" s="11" customFormat="1" ht="14.5" x14ac:dyDescent="0.35">
      <c r="A61" s="9">
        <v>1</v>
      </c>
      <c r="B61" s="9">
        <v>115</v>
      </c>
      <c r="C61" s="10" t="s">
        <v>20</v>
      </c>
      <c r="D61" s="10" t="s">
        <v>20</v>
      </c>
      <c r="E61" s="18">
        <v>20210420</v>
      </c>
      <c r="F61" s="9">
        <v>114</v>
      </c>
      <c r="G61" s="9">
        <v>1.45</v>
      </c>
      <c r="H61" s="9">
        <v>1.34</v>
      </c>
      <c r="I61" s="9">
        <f t="shared" si="1"/>
        <v>1.395</v>
      </c>
      <c r="J61" s="9">
        <v>18</v>
      </c>
      <c r="K61" s="9">
        <f t="shared" si="2"/>
        <v>0.48650625000000003</v>
      </c>
      <c r="L61" s="9">
        <f t="shared" si="3"/>
        <v>58.079369515169738</v>
      </c>
      <c r="M61" s="19" t="s">
        <v>18</v>
      </c>
      <c r="N61" s="10" t="s">
        <v>18</v>
      </c>
      <c r="O61" s="10" t="s">
        <v>18</v>
      </c>
      <c r="P61" s="10" t="s">
        <v>18</v>
      </c>
      <c r="Q61" s="9"/>
      <c r="R61" s="10" t="s">
        <v>18</v>
      </c>
      <c r="S61" s="9">
        <f t="shared" si="4"/>
        <v>0</v>
      </c>
      <c r="T61" s="9" t="e">
        <f t="shared" si="5"/>
        <v>#VALUE!</v>
      </c>
      <c r="U61" s="10" t="s">
        <v>18</v>
      </c>
      <c r="V61" s="10" t="s">
        <v>18</v>
      </c>
      <c r="W61" s="11" t="e">
        <f t="shared" si="6"/>
        <v>#VALUE!</v>
      </c>
      <c r="X61" s="11" t="e">
        <f t="shared" si="7"/>
        <v>#VALUE!</v>
      </c>
      <c r="Y61" s="11" t="e">
        <f t="shared" si="8"/>
        <v>#VALUE!</v>
      </c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</row>
    <row r="62" spans="1:151" ht="14.5" x14ac:dyDescent="0.35">
      <c r="A62" s="3">
        <v>2</v>
      </c>
      <c r="B62" s="3">
        <v>2</v>
      </c>
      <c r="C62" s="1" t="s">
        <v>16</v>
      </c>
      <c r="D62" s="1" t="s">
        <v>16</v>
      </c>
      <c r="E62" s="16">
        <v>20210420</v>
      </c>
      <c r="F62" s="3">
        <v>120</v>
      </c>
      <c r="G62" s="3">
        <v>0.69</v>
      </c>
      <c r="H62" s="3">
        <v>0.81</v>
      </c>
      <c r="I62" s="3">
        <f t="shared" si="1"/>
        <v>0.75</v>
      </c>
      <c r="J62" s="3">
        <v>19</v>
      </c>
      <c r="K62" s="3">
        <f t="shared" si="2"/>
        <v>0.140625</v>
      </c>
      <c r="L62" s="3">
        <f t="shared" si="3"/>
        <v>17.671458676442587</v>
      </c>
      <c r="M62" s="16">
        <v>20210504</v>
      </c>
      <c r="N62" s="2" t="s">
        <v>18</v>
      </c>
      <c r="O62" s="2" t="s">
        <v>18</v>
      </c>
      <c r="P62" s="2" t="s">
        <v>18</v>
      </c>
      <c r="Q62" s="3"/>
      <c r="R62" s="2" t="s">
        <v>18</v>
      </c>
      <c r="S62" s="3">
        <f t="shared" si="4"/>
        <v>0</v>
      </c>
      <c r="T62" s="3" t="e">
        <f t="shared" si="5"/>
        <v>#VALUE!</v>
      </c>
      <c r="U62" s="1" t="s">
        <v>19</v>
      </c>
      <c r="V62" s="3">
        <v>14</v>
      </c>
      <c r="W62" t="e">
        <f t="shared" si="6"/>
        <v>#VALUE!</v>
      </c>
      <c r="X62" t="e">
        <f t="shared" si="7"/>
        <v>#VALUE!</v>
      </c>
      <c r="Y62" t="e">
        <f t="shared" si="8"/>
        <v>#VALUE!</v>
      </c>
      <c r="Z62">
        <f>AVERAGE(Y63:Y84)</f>
        <v>0.32217906148187597</v>
      </c>
      <c r="AA62">
        <f>_xlfn.STDEV.S(Y63:Y84)</f>
        <v>0.16605489997344774</v>
      </c>
      <c r="AB62">
        <f>AA62/SQRT(COUNT(Y63:Y84))</f>
        <v>3.5403023628698294E-2</v>
      </c>
      <c r="AC62">
        <f>AVERAGE(Y63:Y64)</f>
        <v>0.16481498646586829</v>
      </c>
      <c r="AD62">
        <f>_xlfn.STDEV.S(Y63:Y64)</f>
        <v>0.23308358914236904</v>
      </c>
      <c r="AE62">
        <f>AD62/SQRT(COUNT(Y63:Y64))</f>
        <v>0.16481498646586829</v>
      </c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</row>
    <row r="63" spans="1:151" ht="14.5" x14ac:dyDescent="0.35">
      <c r="A63" s="3">
        <v>2</v>
      </c>
      <c r="B63" s="3">
        <v>13</v>
      </c>
      <c r="C63" s="1" t="s">
        <v>16</v>
      </c>
      <c r="D63" s="1" t="s">
        <v>16</v>
      </c>
      <c r="E63" s="16">
        <v>20210420</v>
      </c>
      <c r="F63" s="3">
        <v>122</v>
      </c>
      <c r="G63" s="3">
        <v>1.22</v>
      </c>
      <c r="H63" s="3">
        <v>1.26</v>
      </c>
      <c r="I63" s="3">
        <f t="shared" si="1"/>
        <v>1.24</v>
      </c>
      <c r="J63" s="3">
        <v>20</v>
      </c>
      <c r="K63" s="3">
        <f t="shared" si="2"/>
        <v>0.38440000000000002</v>
      </c>
      <c r="L63" s="3">
        <f t="shared" si="3"/>
        <v>49.110214118956605</v>
      </c>
      <c r="M63" s="16">
        <v>20210504</v>
      </c>
      <c r="N63" s="3">
        <v>120.5</v>
      </c>
      <c r="O63" s="3">
        <v>1.35</v>
      </c>
      <c r="P63" s="3">
        <v>1.26</v>
      </c>
      <c r="Q63" s="3">
        <f t="shared" ref="Q63:Q94" si="10">AVERAGE(O63:P63)</f>
        <v>1.3050000000000002</v>
      </c>
      <c r="R63" s="3">
        <v>20</v>
      </c>
      <c r="S63" s="3">
        <f t="shared" si="4"/>
        <v>0.42575625000000011</v>
      </c>
      <c r="T63" s="3">
        <f t="shared" si="5"/>
        <v>53.725033740000917</v>
      </c>
      <c r="U63" s="1" t="s">
        <v>19</v>
      </c>
      <c r="V63" s="3">
        <v>14</v>
      </c>
      <c r="W63">
        <f t="shared" si="6"/>
        <v>4.6148196210443118</v>
      </c>
      <c r="X63">
        <f t="shared" si="7"/>
        <v>4.6148196210443118</v>
      </c>
      <c r="Y63">
        <f t="shared" si="8"/>
        <v>0.32962997293173657</v>
      </c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</row>
    <row r="64" spans="1:151" ht="14.5" x14ac:dyDescent="0.35">
      <c r="A64" s="3">
        <v>2</v>
      </c>
      <c r="B64" s="3">
        <v>84</v>
      </c>
      <c r="C64" s="1" t="s">
        <v>16</v>
      </c>
      <c r="D64" s="1" t="s">
        <v>16</v>
      </c>
      <c r="E64" s="16">
        <v>20210420</v>
      </c>
      <c r="F64" s="3">
        <v>118</v>
      </c>
      <c r="G64" s="3">
        <v>1.05</v>
      </c>
      <c r="H64" s="3">
        <v>1.2</v>
      </c>
      <c r="I64" s="3">
        <f t="shared" si="1"/>
        <v>1.125</v>
      </c>
      <c r="J64" s="3">
        <v>22</v>
      </c>
      <c r="K64" s="3">
        <f t="shared" si="2"/>
        <v>0.31640625</v>
      </c>
      <c r="L64" s="3">
        <f t="shared" si="3"/>
        <v>39.09810232162922</v>
      </c>
      <c r="M64" s="16">
        <v>20210504</v>
      </c>
      <c r="N64" s="3">
        <v>118</v>
      </c>
      <c r="O64" s="3">
        <v>1.04</v>
      </c>
      <c r="P64" s="3">
        <v>1.07</v>
      </c>
      <c r="Q64" s="3">
        <f t="shared" si="10"/>
        <v>1.0550000000000002</v>
      </c>
      <c r="R64" s="3">
        <v>22</v>
      </c>
      <c r="S64" s="3">
        <f t="shared" si="4"/>
        <v>0.27825625000000009</v>
      </c>
      <c r="T64" s="3">
        <f t="shared" si="5"/>
        <v>34.383933105407515</v>
      </c>
      <c r="U64" s="1" t="s">
        <v>19</v>
      </c>
      <c r="V64" s="3">
        <v>14</v>
      </c>
      <c r="W64" s="25">
        <f t="shared" si="6"/>
        <v>-4.7141692162217055</v>
      </c>
      <c r="X64">
        <v>0</v>
      </c>
      <c r="Y64">
        <f t="shared" si="8"/>
        <v>0</v>
      </c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</row>
    <row r="65" spans="1:151" ht="14.5" x14ac:dyDescent="0.35">
      <c r="A65" s="3">
        <v>2</v>
      </c>
      <c r="B65" s="3">
        <v>56</v>
      </c>
      <c r="C65" s="2" t="s">
        <v>16</v>
      </c>
      <c r="D65" s="2" t="s">
        <v>16</v>
      </c>
      <c r="E65" s="16">
        <v>20210420</v>
      </c>
      <c r="F65" s="3">
        <v>123</v>
      </c>
      <c r="G65" s="3">
        <v>1.45</v>
      </c>
      <c r="H65" s="3">
        <v>1.36</v>
      </c>
      <c r="I65" s="3">
        <f t="shared" si="1"/>
        <v>1.405</v>
      </c>
      <c r="J65" s="3">
        <v>28</v>
      </c>
      <c r="K65" s="3">
        <f t="shared" si="2"/>
        <v>0.49350625000000004</v>
      </c>
      <c r="L65" s="3">
        <f t="shared" si="3"/>
        <v>63.566219989526566</v>
      </c>
      <c r="M65" s="16">
        <v>20210518</v>
      </c>
      <c r="N65" s="3">
        <v>121</v>
      </c>
      <c r="O65" s="3">
        <v>1.48</v>
      </c>
      <c r="P65" s="3">
        <v>1.54</v>
      </c>
      <c r="Q65" s="3">
        <f t="shared" si="10"/>
        <v>1.51</v>
      </c>
      <c r="R65" s="3">
        <v>23</v>
      </c>
      <c r="S65" s="3">
        <f t="shared" si="4"/>
        <v>0.570025</v>
      </c>
      <c r="T65" s="3">
        <f t="shared" si="5"/>
        <v>72.22838287862173</v>
      </c>
      <c r="U65" s="2" t="s">
        <v>19</v>
      </c>
      <c r="V65" s="3">
        <v>28</v>
      </c>
      <c r="W65">
        <f t="shared" si="6"/>
        <v>8.6621628890951641</v>
      </c>
      <c r="X65">
        <f t="shared" si="7"/>
        <v>8.6621628890951641</v>
      </c>
      <c r="Y65">
        <f t="shared" si="8"/>
        <v>0.3093629603248273</v>
      </c>
      <c r="AC65">
        <f>AVERAGE(Y65:Y67)</f>
        <v>0.23582982352728746</v>
      </c>
      <c r="AD65">
        <f>_xlfn.STDEV.S(Y65:Y67)</f>
        <v>6.8489867525227094E-2</v>
      </c>
      <c r="AE65">
        <f>AD65/SQRT(COUNT(Y65:Y67))</f>
        <v>3.9542643452451676E-2</v>
      </c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</row>
    <row r="66" spans="1:151" ht="14.5" x14ac:dyDescent="0.35">
      <c r="A66" s="3">
        <v>2</v>
      </c>
      <c r="B66" s="3">
        <v>103</v>
      </c>
      <c r="C66" s="1" t="s">
        <v>16</v>
      </c>
      <c r="D66" s="1" t="s">
        <v>16</v>
      </c>
      <c r="E66" s="16">
        <v>20210420</v>
      </c>
      <c r="F66" s="3">
        <v>125</v>
      </c>
      <c r="G66" s="3">
        <v>1.04</v>
      </c>
      <c r="H66" s="3">
        <v>1.03</v>
      </c>
      <c r="I66" s="3">
        <f t="shared" si="1"/>
        <v>1.0350000000000001</v>
      </c>
      <c r="J66" s="3">
        <v>15</v>
      </c>
      <c r="K66" s="3">
        <f t="shared" si="2"/>
        <v>0.26780625000000008</v>
      </c>
      <c r="L66" s="3">
        <f t="shared" si="3"/>
        <v>35.055756149392991</v>
      </c>
      <c r="M66" s="16">
        <v>20210518</v>
      </c>
      <c r="N66" s="3">
        <v>127</v>
      </c>
      <c r="O66" s="3">
        <v>1.06</v>
      </c>
      <c r="P66" s="3">
        <v>1.17</v>
      </c>
      <c r="Q66" s="3">
        <f t="shared" si="10"/>
        <v>1.115</v>
      </c>
      <c r="R66" s="3">
        <v>16</v>
      </c>
      <c r="S66" s="3">
        <f t="shared" si="4"/>
        <v>0.31080625000000001</v>
      </c>
      <c r="T66" s="3">
        <f t="shared" si="5"/>
        <v>41.335394074867892</v>
      </c>
      <c r="U66" s="1" t="s">
        <v>19</v>
      </c>
      <c r="V66" s="3">
        <v>28</v>
      </c>
      <c r="W66">
        <f t="shared" si="6"/>
        <v>6.2796379254749013</v>
      </c>
      <c r="X66">
        <f t="shared" si="7"/>
        <v>6.2796379254749013</v>
      </c>
      <c r="Y66">
        <f t="shared" si="8"/>
        <v>0.22427278305267503</v>
      </c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</row>
    <row r="67" spans="1:151" ht="14.5" x14ac:dyDescent="0.35">
      <c r="A67" s="3">
        <v>2</v>
      </c>
      <c r="B67" s="3">
        <v>109</v>
      </c>
      <c r="C67" s="1" t="s">
        <v>16</v>
      </c>
      <c r="D67" s="1" t="s">
        <v>16</v>
      </c>
      <c r="E67" s="16">
        <v>20210420</v>
      </c>
      <c r="F67" s="3">
        <v>122</v>
      </c>
      <c r="G67" s="3">
        <v>1.61</v>
      </c>
      <c r="H67" s="3">
        <v>1.49</v>
      </c>
      <c r="I67" s="3">
        <f t="shared" ref="I67:I121" si="11">AVERAGE(G67:H67)</f>
        <v>1.55</v>
      </c>
      <c r="J67" s="3">
        <v>22</v>
      </c>
      <c r="K67" s="3">
        <f t="shared" ref="K67:K121" si="12">(I67/2)^2</f>
        <v>0.60062500000000008</v>
      </c>
      <c r="L67" s="3">
        <f t="shared" ref="L67:L121" si="13">(K67*F67*PI())/3</f>
        <v>76.734709560869689</v>
      </c>
      <c r="M67" s="16">
        <v>20210518</v>
      </c>
      <c r="N67" s="3">
        <v>121</v>
      </c>
      <c r="O67" s="3">
        <v>1.59</v>
      </c>
      <c r="P67" s="3">
        <v>1.62</v>
      </c>
      <c r="Q67" s="3">
        <f t="shared" si="10"/>
        <v>1.605</v>
      </c>
      <c r="R67" s="3">
        <v>24</v>
      </c>
      <c r="S67" s="3">
        <f t="shared" ref="S67:S121" si="14">(Q67/2)^2</f>
        <v>0.64400625</v>
      </c>
      <c r="T67" s="3">
        <f t="shared" ref="T67:T121" si="15">(S67*N67*PI())/3</f>
        <v>81.602613922591772</v>
      </c>
      <c r="U67" s="1" t="s">
        <v>19</v>
      </c>
      <c r="V67" s="3">
        <v>28</v>
      </c>
      <c r="W67">
        <f t="shared" ref="W67:W121" si="16">T67-L67</f>
        <v>4.8679043617220827</v>
      </c>
      <c r="X67">
        <f t="shared" ref="X67:X121" si="17">W67</f>
        <v>4.8679043617220827</v>
      </c>
      <c r="Y67">
        <f t="shared" ref="Y67:Y121" si="18">X67/V67</f>
        <v>0.1738537272043601</v>
      </c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</row>
    <row r="68" spans="1:151" ht="14.5" x14ac:dyDescent="0.35">
      <c r="A68" s="3">
        <v>2</v>
      </c>
      <c r="B68" s="3">
        <v>65</v>
      </c>
      <c r="C68" s="2" t="s">
        <v>16</v>
      </c>
      <c r="D68" s="2" t="s">
        <v>16</v>
      </c>
      <c r="E68" s="16">
        <v>20210420</v>
      </c>
      <c r="F68" s="3">
        <v>121</v>
      </c>
      <c r="G68" s="3">
        <v>1.21</v>
      </c>
      <c r="H68" s="3">
        <v>1.28</v>
      </c>
      <c r="I68" s="3">
        <f t="shared" si="11"/>
        <v>1.2450000000000001</v>
      </c>
      <c r="J68" s="3">
        <v>25</v>
      </c>
      <c r="K68" s="3">
        <f t="shared" si="12"/>
        <v>0.38750625000000005</v>
      </c>
      <c r="L68" s="3">
        <f t="shared" si="13"/>
        <v>49.101267124878575</v>
      </c>
      <c r="M68" s="16">
        <v>20210525</v>
      </c>
      <c r="N68" s="3">
        <v>122</v>
      </c>
      <c r="O68" s="3">
        <v>1.42</v>
      </c>
      <c r="P68" s="3">
        <v>1.42</v>
      </c>
      <c r="Q68" s="3">
        <f t="shared" si="10"/>
        <v>1.42</v>
      </c>
      <c r="R68" s="3">
        <v>25</v>
      </c>
      <c r="S68" s="3">
        <f t="shared" si="14"/>
        <v>0.50409999999999999</v>
      </c>
      <c r="T68" s="3">
        <f t="shared" si="15"/>
        <v>64.402858838100997</v>
      </c>
      <c r="U68" s="2" t="s">
        <v>19</v>
      </c>
      <c r="V68" s="3">
        <v>35</v>
      </c>
      <c r="W68">
        <f t="shared" si="16"/>
        <v>15.301591713222422</v>
      </c>
      <c r="X68">
        <f t="shared" si="17"/>
        <v>15.301591713222422</v>
      </c>
      <c r="Y68">
        <f t="shared" si="18"/>
        <v>0.43718833466349777</v>
      </c>
      <c r="AC68">
        <f>AVERAGE(Y68:Y70)</f>
        <v>0.42039689592918589</v>
      </c>
      <c r="AD68">
        <f>_xlfn.STDEV.S(Y68:Y70)</f>
        <v>5.3614881716571673E-2</v>
      </c>
      <c r="AE68">
        <f>AD68/SQRT(COUNT(Y68:Y70))</f>
        <v>3.0954566391632601E-2</v>
      </c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</row>
    <row r="69" spans="1:151" ht="14.5" x14ac:dyDescent="0.35">
      <c r="A69" s="3">
        <v>2</v>
      </c>
      <c r="B69" s="3">
        <v>86</v>
      </c>
      <c r="C69" s="1" t="s">
        <v>16</v>
      </c>
      <c r="D69" s="1" t="s">
        <v>16</v>
      </c>
      <c r="E69" s="16">
        <v>20210420</v>
      </c>
      <c r="F69" s="3">
        <v>112</v>
      </c>
      <c r="G69" s="3">
        <v>1.28</v>
      </c>
      <c r="H69" s="3">
        <v>1.29</v>
      </c>
      <c r="I69" s="3">
        <f t="shared" si="11"/>
        <v>1.2850000000000001</v>
      </c>
      <c r="J69" s="3">
        <v>22</v>
      </c>
      <c r="K69" s="3">
        <f t="shared" si="12"/>
        <v>0.4128062500000001</v>
      </c>
      <c r="L69" s="3">
        <f t="shared" si="13"/>
        <v>48.416445741288868</v>
      </c>
      <c r="M69" s="16">
        <v>20210525</v>
      </c>
      <c r="N69" s="3">
        <v>114</v>
      </c>
      <c r="O69" s="3">
        <v>1.43</v>
      </c>
      <c r="P69" s="3">
        <v>1.43</v>
      </c>
      <c r="Q69" s="3">
        <f t="shared" si="10"/>
        <v>1.43</v>
      </c>
      <c r="R69" s="3">
        <v>21</v>
      </c>
      <c r="S69" s="3">
        <f t="shared" si="14"/>
        <v>0.51122499999999993</v>
      </c>
      <c r="T69" s="3">
        <f t="shared" si="15"/>
        <v>61.030306764594791</v>
      </c>
      <c r="U69" s="1" t="s">
        <v>19</v>
      </c>
      <c r="V69" s="3">
        <v>35</v>
      </c>
      <c r="W69">
        <f t="shared" si="16"/>
        <v>12.613861023305923</v>
      </c>
      <c r="X69">
        <f t="shared" si="17"/>
        <v>12.613861023305923</v>
      </c>
      <c r="Y69">
        <f t="shared" si="18"/>
        <v>0.36039602923731207</v>
      </c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</row>
    <row r="70" spans="1:151" ht="14.5" x14ac:dyDescent="0.35">
      <c r="A70" s="3">
        <v>2</v>
      </c>
      <c r="B70" s="3">
        <v>88</v>
      </c>
      <c r="C70" s="1" t="s">
        <v>16</v>
      </c>
      <c r="D70" s="1" t="s">
        <v>16</v>
      </c>
      <c r="E70" s="16">
        <v>20210420</v>
      </c>
      <c r="F70" s="3">
        <v>118</v>
      </c>
      <c r="G70" s="3">
        <v>1.39</v>
      </c>
      <c r="H70" s="3">
        <v>1.41</v>
      </c>
      <c r="I70" s="3">
        <f t="shared" si="11"/>
        <v>1.4</v>
      </c>
      <c r="J70" s="3">
        <v>24</v>
      </c>
      <c r="K70" s="3">
        <f t="shared" si="12"/>
        <v>0.48999999999999994</v>
      </c>
      <c r="L70" s="3">
        <f t="shared" si="13"/>
        <v>60.548962410187272</v>
      </c>
      <c r="M70" s="16">
        <v>20210525</v>
      </c>
      <c r="N70" s="3">
        <v>116</v>
      </c>
      <c r="O70" s="3">
        <v>1.59</v>
      </c>
      <c r="P70" s="3">
        <v>1.59</v>
      </c>
      <c r="Q70" s="3">
        <f t="shared" si="10"/>
        <v>1.59</v>
      </c>
      <c r="R70" s="3">
        <v>25</v>
      </c>
      <c r="S70" s="3">
        <f t="shared" si="14"/>
        <v>0.63202500000000006</v>
      </c>
      <c r="T70" s="3">
        <f t="shared" si="15"/>
        <v>76.775183746223448</v>
      </c>
      <c r="U70" s="1" t="s">
        <v>19</v>
      </c>
      <c r="V70" s="3">
        <v>35</v>
      </c>
      <c r="W70">
        <f t="shared" si="16"/>
        <v>16.226221336036176</v>
      </c>
      <c r="X70">
        <f t="shared" si="17"/>
        <v>16.226221336036176</v>
      </c>
      <c r="Y70">
        <f t="shared" si="18"/>
        <v>0.46360632388674788</v>
      </c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</row>
    <row r="71" spans="1:151" ht="14.5" x14ac:dyDescent="0.35">
      <c r="A71" s="3">
        <v>2</v>
      </c>
      <c r="B71" s="3">
        <v>20</v>
      </c>
      <c r="C71" s="1" t="s">
        <v>16</v>
      </c>
      <c r="D71" s="1" t="s">
        <v>16</v>
      </c>
      <c r="E71" s="16">
        <v>20210420</v>
      </c>
      <c r="F71" s="3">
        <v>128</v>
      </c>
      <c r="G71" s="3">
        <v>1.31</v>
      </c>
      <c r="H71" s="3">
        <v>1.42</v>
      </c>
      <c r="I71" s="3">
        <f t="shared" si="11"/>
        <v>1.365</v>
      </c>
      <c r="J71" s="3">
        <v>18</v>
      </c>
      <c r="K71" s="3">
        <f t="shared" si="12"/>
        <v>0.46580624999999998</v>
      </c>
      <c r="L71" s="3">
        <f t="shared" si="13"/>
        <v>62.437269034504986</v>
      </c>
      <c r="M71" s="16">
        <v>20210604</v>
      </c>
      <c r="N71" s="3">
        <v>132</v>
      </c>
      <c r="O71" s="3">
        <v>1.67</v>
      </c>
      <c r="P71" s="3">
        <v>1.75</v>
      </c>
      <c r="Q71" s="3">
        <f t="shared" si="10"/>
        <v>1.71</v>
      </c>
      <c r="R71" s="3">
        <v>18</v>
      </c>
      <c r="S71" s="3">
        <f t="shared" si="14"/>
        <v>0.73102499999999992</v>
      </c>
      <c r="T71" s="3">
        <f t="shared" si="15"/>
        <v>101.04964186198104</v>
      </c>
      <c r="U71" s="1" t="s">
        <v>19</v>
      </c>
      <c r="V71" s="3">
        <v>45</v>
      </c>
      <c r="W71">
        <f t="shared" si="16"/>
        <v>38.612372827476058</v>
      </c>
      <c r="X71">
        <f t="shared" si="17"/>
        <v>38.612372827476058</v>
      </c>
      <c r="Y71">
        <f t="shared" si="18"/>
        <v>0.85805272949946798</v>
      </c>
      <c r="AC71">
        <f>AVERAGE(Y71:Y73)</f>
        <v>0.54012269300614169</v>
      </c>
      <c r="AD71">
        <f>_xlfn.STDEV.S(Y71:Y73)</f>
        <v>0.2776930577672293</v>
      </c>
      <c r="AE71">
        <f>AD71/SQRT(COUNT(Y71:Y73))</f>
        <v>0.16032616165400015</v>
      </c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</row>
    <row r="72" spans="1:151" ht="14.5" x14ac:dyDescent="0.35">
      <c r="A72" s="3">
        <v>2</v>
      </c>
      <c r="B72" s="3">
        <v>42</v>
      </c>
      <c r="C72" s="1" t="s">
        <v>16</v>
      </c>
      <c r="D72" s="1" t="s">
        <v>16</v>
      </c>
      <c r="E72" s="16">
        <v>20210420</v>
      </c>
      <c r="F72" s="3">
        <v>119</v>
      </c>
      <c r="G72" s="3">
        <v>1.03</v>
      </c>
      <c r="H72" s="3">
        <v>1.1200000000000001</v>
      </c>
      <c r="I72" s="3">
        <f t="shared" si="11"/>
        <v>1.0750000000000002</v>
      </c>
      <c r="J72" s="3">
        <v>19</v>
      </c>
      <c r="K72" s="3">
        <f t="shared" si="12"/>
        <v>0.28890625000000009</v>
      </c>
      <c r="L72" s="3">
        <f t="shared" si="13"/>
        <v>36.002488185521671</v>
      </c>
      <c r="M72" s="16">
        <v>20210605</v>
      </c>
      <c r="N72" s="3">
        <v>120</v>
      </c>
      <c r="O72" s="3">
        <v>1.25</v>
      </c>
      <c r="P72" s="3">
        <v>1.32</v>
      </c>
      <c r="Q72" s="3">
        <f t="shared" si="10"/>
        <v>1.2850000000000001</v>
      </c>
      <c r="R72" s="3">
        <v>18</v>
      </c>
      <c r="S72" s="3">
        <f t="shared" si="14"/>
        <v>0.4128062500000001</v>
      </c>
      <c r="T72" s="3">
        <f t="shared" si="15"/>
        <v>51.874763294238072</v>
      </c>
      <c r="U72" s="1" t="s">
        <v>19</v>
      </c>
      <c r="V72" s="3">
        <v>46</v>
      </c>
      <c r="W72">
        <f t="shared" si="16"/>
        <v>15.872275108716401</v>
      </c>
      <c r="X72">
        <f t="shared" si="17"/>
        <v>15.872275108716401</v>
      </c>
      <c r="Y72">
        <f t="shared" si="18"/>
        <v>0.34504945888513916</v>
      </c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</row>
    <row r="73" spans="1:151" ht="14.5" x14ac:dyDescent="0.35">
      <c r="A73" s="12">
        <v>2</v>
      </c>
      <c r="B73" s="12">
        <v>110</v>
      </c>
      <c r="C73" s="13" t="s">
        <v>16</v>
      </c>
      <c r="D73" s="13" t="s">
        <v>16</v>
      </c>
      <c r="E73" s="17">
        <v>20210420</v>
      </c>
      <c r="F73" s="12">
        <v>135</v>
      </c>
      <c r="G73" s="12">
        <v>1.44</v>
      </c>
      <c r="H73" s="12">
        <v>1.36</v>
      </c>
      <c r="I73" s="3">
        <f t="shared" si="11"/>
        <v>1.4</v>
      </c>
      <c r="J73" s="12">
        <v>23</v>
      </c>
      <c r="K73" s="3">
        <f t="shared" si="12"/>
        <v>0.48999999999999994</v>
      </c>
      <c r="L73" s="3">
        <f t="shared" si="13"/>
        <v>69.272118011654925</v>
      </c>
      <c r="M73" s="17">
        <v>20210606</v>
      </c>
      <c r="N73" s="12">
        <v>136</v>
      </c>
      <c r="O73" s="12">
        <v>1.62</v>
      </c>
      <c r="P73" s="12">
        <v>1.54</v>
      </c>
      <c r="Q73" s="12">
        <f t="shared" si="10"/>
        <v>1.58</v>
      </c>
      <c r="R73" s="12">
        <v>21</v>
      </c>
      <c r="S73" s="3">
        <f t="shared" si="14"/>
        <v>0.6241000000000001</v>
      </c>
      <c r="T73" s="3">
        <f t="shared" si="15"/>
        <v>88.883614871444365</v>
      </c>
      <c r="U73" s="13" t="s">
        <v>19</v>
      </c>
      <c r="V73" s="12">
        <v>47</v>
      </c>
      <c r="W73">
        <f t="shared" si="16"/>
        <v>19.61149685978944</v>
      </c>
      <c r="X73">
        <f t="shared" si="17"/>
        <v>19.61149685978944</v>
      </c>
      <c r="Y73">
        <f t="shared" si="18"/>
        <v>0.41726589063381786</v>
      </c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</row>
    <row r="74" spans="1:151" ht="14.5" x14ac:dyDescent="0.35">
      <c r="A74" s="12">
        <v>2</v>
      </c>
      <c r="B74" s="12">
        <v>31</v>
      </c>
      <c r="C74" s="13" t="s">
        <v>16</v>
      </c>
      <c r="D74" s="13" t="s">
        <v>16</v>
      </c>
      <c r="E74" s="17">
        <v>20210420</v>
      </c>
      <c r="F74" s="12">
        <v>133</v>
      </c>
      <c r="G74" s="12">
        <v>1.63</v>
      </c>
      <c r="H74" s="12">
        <v>1.71</v>
      </c>
      <c r="I74" s="3">
        <f t="shared" si="11"/>
        <v>1.67</v>
      </c>
      <c r="J74" s="12">
        <v>23</v>
      </c>
      <c r="K74" s="3">
        <f t="shared" si="12"/>
        <v>0.69722499999999998</v>
      </c>
      <c r="L74" s="3">
        <f t="shared" si="13"/>
        <v>97.10759758019536</v>
      </c>
      <c r="M74" s="17">
        <v>20210607</v>
      </c>
      <c r="N74" s="12">
        <v>137</v>
      </c>
      <c r="O74" s="12">
        <v>1.78</v>
      </c>
      <c r="P74" s="12">
        <v>1.76</v>
      </c>
      <c r="Q74" s="12">
        <f t="shared" si="10"/>
        <v>1.77</v>
      </c>
      <c r="R74" s="12">
        <v>21</v>
      </c>
      <c r="S74" s="3">
        <f t="shared" si="14"/>
        <v>0.78322500000000006</v>
      </c>
      <c r="T74" s="3">
        <f t="shared" si="15"/>
        <v>112.36620837892588</v>
      </c>
      <c r="U74" s="13" t="s">
        <v>19</v>
      </c>
      <c r="V74" s="12">
        <v>48</v>
      </c>
      <c r="W74">
        <f t="shared" si="16"/>
        <v>15.258610798730516</v>
      </c>
      <c r="X74">
        <f t="shared" si="17"/>
        <v>15.258610798730516</v>
      </c>
      <c r="Y74">
        <f t="shared" si="18"/>
        <v>0.31788772497355239</v>
      </c>
      <c r="AC74">
        <f>AVERAGE(Y74:Y84)</f>
        <v>0.28811464929833536</v>
      </c>
      <c r="AD74">
        <f>_xlfn.STDEV.S(Y74:Y84)</f>
        <v>9.9636816138300444E-2</v>
      </c>
      <c r="AE74">
        <f>AD74/SQRT(COUNT(Y74:Y84))</f>
        <v>3.0041630403306385E-2</v>
      </c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</row>
    <row r="75" spans="1:151" ht="14.5" x14ac:dyDescent="0.35">
      <c r="A75" s="3">
        <v>2</v>
      </c>
      <c r="B75" s="3">
        <v>40</v>
      </c>
      <c r="C75" s="1" t="s">
        <v>16</v>
      </c>
      <c r="D75" s="1" t="s">
        <v>16</v>
      </c>
      <c r="E75" s="16">
        <v>20210420</v>
      </c>
      <c r="F75" s="3">
        <v>120</v>
      </c>
      <c r="G75" s="3">
        <v>1.87</v>
      </c>
      <c r="H75" s="3">
        <v>1.76</v>
      </c>
      <c r="I75" s="3">
        <f t="shared" si="11"/>
        <v>1.8149999999999999</v>
      </c>
      <c r="J75" s="3">
        <v>18</v>
      </c>
      <c r="K75" s="3">
        <f t="shared" si="12"/>
        <v>0.82355624999999999</v>
      </c>
      <c r="L75" s="3">
        <f t="shared" si="13"/>
        <v>103.49113059271836</v>
      </c>
      <c r="M75" s="16">
        <v>20210607</v>
      </c>
      <c r="N75" s="3">
        <v>122</v>
      </c>
      <c r="O75" s="3">
        <v>2.0499999999999998</v>
      </c>
      <c r="P75" s="3">
        <v>1.86</v>
      </c>
      <c r="Q75" s="3">
        <f t="shared" si="10"/>
        <v>1.9550000000000001</v>
      </c>
      <c r="R75" s="3">
        <v>25</v>
      </c>
      <c r="S75" s="3">
        <f t="shared" si="14"/>
        <v>0.95550625000000011</v>
      </c>
      <c r="T75" s="3">
        <f t="shared" si="15"/>
        <v>122.0736642286714</v>
      </c>
      <c r="U75" s="1" t="s">
        <v>19</v>
      </c>
      <c r="V75" s="3">
        <v>48</v>
      </c>
      <c r="W75">
        <f t="shared" si="16"/>
        <v>18.582533635953041</v>
      </c>
      <c r="X75">
        <f t="shared" si="17"/>
        <v>18.582533635953041</v>
      </c>
      <c r="Y75">
        <f t="shared" si="18"/>
        <v>0.38713611741568837</v>
      </c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</row>
    <row r="76" spans="1:151" ht="14.5" x14ac:dyDescent="0.35">
      <c r="A76" s="3">
        <v>2</v>
      </c>
      <c r="B76" s="3">
        <v>64</v>
      </c>
      <c r="C76" s="1" t="s">
        <v>16</v>
      </c>
      <c r="D76" s="1" t="s">
        <v>16</v>
      </c>
      <c r="E76" s="16">
        <v>20210420</v>
      </c>
      <c r="F76" s="3">
        <v>117</v>
      </c>
      <c r="G76" s="3">
        <v>1.05</v>
      </c>
      <c r="H76" s="3">
        <v>1.1100000000000001</v>
      </c>
      <c r="I76" s="3">
        <f t="shared" si="11"/>
        <v>1.08</v>
      </c>
      <c r="J76" s="3">
        <v>28</v>
      </c>
      <c r="K76" s="3">
        <f t="shared" si="12"/>
        <v>0.29160000000000003</v>
      </c>
      <c r="L76" s="3">
        <f t="shared" si="13"/>
        <v>35.727448293684567</v>
      </c>
      <c r="M76" s="16">
        <v>20210607</v>
      </c>
      <c r="N76" s="3">
        <v>118</v>
      </c>
      <c r="O76" s="3">
        <v>1.39</v>
      </c>
      <c r="P76" s="3">
        <v>1.33</v>
      </c>
      <c r="Q76" s="3">
        <f t="shared" si="10"/>
        <v>1.3599999999999999</v>
      </c>
      <c r="R76" s="3">
        <v>27</v>
      </c>
      <c r="S76" s="3">
        <f t="shared" si="14"/>
        <v>0.46239999999999992</v>
      </c>
      <c r="T76" s="3">
        <f t="shared" si="15"/>
        <v>57.138449425450183</v>
      </c>
      <c r="U76" s="1" t="s">
        <v>19</v>
      </c>
      <c r="V76" s="3">
        <v>48</v>
      </c>
      <c r="W76">
        <f t="shared" si="16"/>
        <v>21.411001131765616</v>
      </c>
      <c r="X76">
        <f t="shared" si="17"/>
        <v>21.411001131765616</v>
      </c>
      <c r="Y76">
        <f t="shared" si="18"/>
        <v>0.44606252357845033</v>
      </c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</row>
    <row r="77" spans="1:151" ht="14.5" x14ac:dyDescent="0.35">
      <c r="A77" s="3">
        <v>2</v>
      </c>
      <c r="B77" s="3">
        <v>80</v>
      </c>
      <c r="C77" s="1" t="s">
        <v>16</v>
      </c>
      <c r="D77" s="1" t="s">
        <v>16</v>
      </c>
      <c r="E77" s="16">
        <v>20210420</v>
      </c>
      <c r="F77" s="3">
        <v>111</v>
      </c>
      <c r="G77" s="3">
        <v>1.22</v>
      </c>
      <c r="H77" s="3">
        <v>1.24</v>
      </c>
      <c r="I77" s="3">
        <f t="shared" si="11"/>
        <v>1.23</v>
      </c>
      <c r="J77" s="3">
        <v>12</v>
      </c>
      <c r="K77" s="3">
        <f t="shared" si="12"/>
        <v>0.37822499999999998</v>
      </c>
      <c r="L77" s="3">
        <f t="shared" si="13"/>
        <v>43.964468611947979</v>
      </c>
      <c r="M77" s="16">
        <v>20210607</v>
      </c>
      <c r="N77" s="3">
        <v>118</v>
      </c>
      <c r="O77" s="3">
        <v>1.33</v>
      </c>
      <c r="P77" s="3">
        <v>1.32</v>
      </c>
      <c r="Q77" s="3">
        <f t="shared" si="10"/>
        <v>1.3250000000000002</v>
      </c>
      <c r="R77" s="3">
        <v>19</v>
      </c>
      <c r="S77" s="3">
        <f t="shared" si="14"/>
        <v>0.43890625000000011</v>
      </c>
      <c r="T77" s="3">
        <f t="shared" si="15"/>
        <v>54.235342924176052</v>
      </c>
      <c r="U77" s="1" t="s">
        <v>19</v>
      </c>
      <c r="V77" s="3">
        <v>48</v>
      </c>
      <c r="W77">
        <f t="shared" si="16"/>
        <v>10.270874312228074</v>
      </c>
      <c r="X77">
        <f t="shared" si="17"/>
        <v>10.270874312228074</v>
      </c>
      <c r="Y77">
        <f t="shared" si="18"/>
        <v>0.2139765481714182</v>
      </c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</row>
    <row r="78" spans="1:151" ht="14.5" x14ac:dyDescent="0.35">
      <c r="A78" s="3">
        <v>2</v>
      </c>
      <c r="B78" s="3">
        <v>1</v>
      </c>
      <c r="C78" s="1" t="s">
        <v>16</v>
      </c>
      <c r="D78" s="1" t="s">
        <v>16</v>
      </c>
      <c r="E78" s="16">
        <v>20210420</v>
      </c>
      <c r="F78" s="3">
        <v>125</v>
      </c>
      <c r="G78" s="3">
        <v>1.49</v>
      </c>
      <c r="H78" s="3">
        <v>1.45</v>
      </c>
      <c r="I78" s="3">
        <f t="shared" si="11"/>
        <v>1.47</v>
      </c>
      <c r="J78" s="3">
        <v>19</v>
      </c>
      <c r="K78" s="3">
        <f t="shared" si="12"/>
        <v>0.54022499999999996</v>
      </c>
      <c r="L78" s="3">
        <f t="shared" si="13"/>
        <v>70.715287136897743</v>
      </c>
      <c r="M78" s="16">
        <v>20210608</v>
      </c>
      <c r="N78" s="3">
        <v>126</v>
      </c>
      <c r="O78" s="3">
        <v>1.67</v>
      </c>
      <c r="P78" s="3">
        <v>1.59</v>
      </c>
      <c r="Q78" s="3">
        <f t="shared" si="10"/>
        <v>1.63</v>
      </c>
      <c r="R78" s="3">
        <v>19</v>
      </c>
      <c r="S78" s="3">
        <f t="shared" si="14"/>
        <v>0.66422499999999995</v>
      </c>
      <c r="T78" s="3">
        <f t="shared" si="15"/>
        <v>87.642423973888569</v>
      </c>
      <c r="U78" s="1" t="s">
        <v>17</v>
      </c>
      <c r="V78" s="3">
        <v>49</v>
      </c>
      <c r="W78">
        <f t="shared" si="16"/>
        <v>16.927136836990826</v>
      </c>
      <c r="X78">
        <f t="shared" si="17"/>
        <v>16.927136836990826</v>
      </c>
      <c r="Y78">
        <f t="shared" si="18"/>
        <v>0.34545177218348622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</row>
    <row r="79" spans="1:151" ht="14.5" x14ac:dyDescent="0.35">
      <c r="A79" s="3">
        <v>2</v>
      </c>
      <c r="B79" s="3">
        <v>10</v>
      </c>
      <c r="C79" s="1" t="s">
        <v>16</v>
      </c>
      <c r="D79" s="1" t="s">
        <v>16</v>
      </c>
      <c r="E79" s="16">
        <v>20210420</v>
      </c>
      <c r="F79" s="3">
        <v>117</v>
      </c>
      <c r="G79" s="3">
        <v>1.01</v>
      </c>
      <c r="H79" s="3">
        <v>1.1299999999999999</v>
      </c>
      <c r="I79" s="3">
        <f t="shared" si="11"/>
        <v>1.0699999999999998</v>
      </c>
      <c r="J79" s="3">
        <v>24</v>
      </c>
      <c r="K79" s="3">
        <f t="shared" si="12"/>
        <v>0.2862249999999999</v>
      </c>
      <c r="L79" s="3">
        <f t="shared" si="13"/>
        <v>35.068891933675793</v>
      </c>
      <c r="M79" s="16">
        <v>20210608</v>
      </c>
      <c r="N79" s="3">
        <v>117</v>
      </c>
      <c r="O79" s="3">
        <v>1.25</v>
      </c>
      <c r="P79" s="3">
        <v>1.1599999999999999</v>
      </c>
      <c r="Q79" s="3">
        <f t="shared" si="10"/>
        <v>1.2050000000000001</v>
      </c>
      <c r="R79" s="3">
        <v>24</v>
      </c>
      <c r="S79" s="3">
        <f t="shared" si="14"/>
        <v>0.36300625000000003</v>
      </c>
      <c r="T79" s="3">
        <f t="shared" si="15"/>
        <v>44.476292960080023</v>
      </c>
      <c r="U79" s="1" t="s">
        <v>17</v>
      </c>
      <c r="V79" s="3">
        <v>49</v>
      </c>
      <c r="W79">
        <f t="shared" si="16"/>
        <v>9.40740102640423</v>
      </c>
      <c r="X79">
        <f t="shared" si="17"/>
        <v>9.40740102640423</v>
      </c>
      <c r="Y79">
        <f t="shared" si="18"/>
        <v>0.19198777604906592</v>
      </c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</row>
    <row r="80" spans="1:151" ht="14.5" x14ac:dyDescent="0.35">
      <c r="A80" s="12">
        <v>2</v>
      </c>
      <c r="B80" s="12">
        <v>12</v>
      </c>
      <c r="C80" s="13" t="s">
        <v>22</v>
      </c>
      <c r="D80" s="13" t="s">
        <v>16</v>
      </c>
      <c r="E80" s="17">
        <v>20210420</v>
      </c>
      <c r="F80" s="12">
        <v>125</v>
      </c>
      <c r="G80" s="12">
        <v>1.48</v>
      </c>
      <c r="H80" s="12">
        <v>1.36</v>
      </c>
      <c r="I80" s="3">
        <f t="shared" si="11"/>
        <v>1.42</v>
      </c>
      <c r="J80" s="12">
        <v>24</v>
      </c>
      <c r="K80" s="3">
        <f t="shared" si="12"/>
        <v>0.50409999999999999</v>
      </c>
      <c r="L80" s="3">
        <f t="shared" si="13"/>
        <v>65.986535694775611</v>
      </c>
      <c r="M80" s="17">
        <v>20210608</v>
      </c>
      <c r="N80" s="12">
        <v>126</v>
      </c>
      <c r="O80" s="12">
        <v>1.42</v>
      </c>
      <c r="P80" s="12">
        <v>1.52</v>
      </c>
      <c r="Q80" s="12">
        <f t="shared" si="10"/>
        <v>1.47</v>
      </c>
      <c r="R80" s="12">
        <v>25</v>
      </c>
      <c r="S80" s="3">
        <f t="shared" si="14"/>
        <v>0.54022499999999996</v>
      </c>
      <c r="T80" s="3">
        <f t="shared" si="15"/>
        <v>71.281009433992935</v>
      </c>
      <c r="U80" s="13" t="s">
        <v>19</v>
      </c>
      <c r="V80" s="12">
        <v>49</v>
      </c>
      <c r="W80">
        <f t="shared" si="16"/>
        <v>5.2944737392173238</v>
      </c>
      <c r="X80">
        <f t="shared" si="17"/>
        <v>5.2944737392173238</v>
      </c>
      <c r="Y80">
        <f t="shared" si="18"/>
        <v>0.10805048447382293</v>
      </c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</row>
    <row r="81" spans="1:151" ht="14.5" x14ac:dyDescent="0.35">
      <c r="A81" s="3">
        <v>2</v>
      </c>
      <c r="B81" s="3">
        <v>47</v>
      </c>
      <c r="C81" s="1" t="s">
        <v>16</v>
      </c>
      <c r="D81" s="1" t="s">
        <v>16</v>
      </c>
      <c r="E81" s="16">
        <v>20210420</v>
      </c>
      <c r="F81" s="3">
        <v>119</v>
      </c>
      <c r="G81" s="3">
        <v>1.51</v>
      </c>
      <c r="H81" s="3">
        <v>1.6</v>
      </c>
      <c r="I81" s="3">
        <f t="shared" si="11"/>
        <v>1.5550000000000002</v>
      </c>
      <c r="J81" s="3">
        <v>25</v>
      </c>
      <c r="K81" s="3">
        <f t="shared" si="12"/>
        <v>0.60450625000000013</v>
      </c>
      <c r="L81" s="3">
        <f t="shared" si="13"/>
        <v>75.331458297281571</v>
      </c>
      <c r="M81" s="16">
        <v>20210608</v>
      </c>
      <c r="N81" s="3">
        <v>116</v>
      </c>
      <c r="O81" s="3">
        <v>1.74</v>
      </c>
      <c r="P81" s="3">
        <v>1.75</v>
      </c>
      <c r="Q81" s="3">
        <f t="shared" si="10"/>
        <v>1.7450000000000001</v>
      </c>
      <c r="R81" s="3">
        <v>25</v>
      </c>
      <c r="S81" s="3">
        <f t="shared" si="14"/>
        <v>0.76125625000000008</v>
      </c>
      <c r="T81" s="3">
        <f t="shared" si="15"/>
        <v>92.473538976640199</v>
      </c>
      <c r="U81" s="1" t="s">
        <v>17</v>
      </c>
      <c r="V81" s="3">
        <v>49</v>
      </c>
      <c r="W81">
        <f t="shared" si="16"/>
        <v>17.142080679358628</v>
      </c>
      <c r="X81">
        <f t="shared" si="17"/>
        <v>17.142080679358628</v>
      </c>
      <c r="Y81">
        <f t="shared" si="18"/>
        <v>0.3498383812114006</v>
      </c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</row>
    <row r="82" spans="1:151" ht="14.5" x14ac:dyDescent="0.35">
      <c r="A82" s="3">
        <v>2</v>
      </c>
      <c r="B82" s="3">
        <v>51</v>
      </c>
      <c r="C82" s="1" t="s">
        <v>22</v>
      </c>
      <c r="D82" s="1" t="s">
        <v>16</v>
      </c>
      <c r="E82" s="16">
        <v>20210420</v>
      </c>
      <c r="F82" s="3">
        <v>116</v>
      </c>
      <c r="G82" s="3">
        <v>1.78</v>
      </c>
      <c r="H82" s="3">
        <v>1.76</v>
      </c>
      <c r="I82" s="3">
        <f t="shared" si="11"/>
        <v>1.77</v>
      </c>
      <c r="J82" s="3">
        <v>34</v>
      </c>
      <c r="K82" s="3">
        <f t="shared" si="12"/>
        <v>0.78322500000000006</v>
      </c>
      <c r="L82" s="3">
        <f t="shared" si="13"/>
        <v>95.142191036170814</v>
      </c>
      <c r="M82" s="16">
        <v>20210608</v>
      </c>
      <c r="N82" s="3">
        <v>119</v>
      </c>
      <c r="O82" s="3">
        <v>1.9</v>
      </c>
      <c r="P82" s="3">
        <v>1.85</v>
      </c>
      <c r="Q82" s="3">
        <f t="shared" si="10"/>
        <v>1.875</v>
      </c>
      <c r="R82" s="3">
        <v>29</v>
      </c>
      <c r="S82" s="3">
        <f t="shared" si="14"/>
        <v>0.87890625</v>
      </c>
      <c r="T82" s="3">
        <f t="shared" si="15"/>
        <v>109.52622825503478</v>
      </c>
      <c r="U82" s="1" t="s">
        <v>19</v>
      </c>
      <c r="V82" s="3">
        <v>49</v>
      </c>
      <c r="W82">
        <f t="shared" si="16"/>
        <v>14.384037218863966</v>
      </c>
      <c r="X82">
        <f t="shared" si="17"/>
        <v>14.384037218863966</v>
      </c>
      <c r="Y82">
        <f t="shared" si="18"/>
        <v>0.29355177997681564</v>
      </c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</row>
    <row r="83" spans="1:151" ht="14.5" x14ac:dyDescent="0.35">
      <c r="A83" s="3">
        <v>2</v>
      </c>
      <c r="B83" s="3">
        <v>81</v>
      </c>
      <c r="C83" s="1" t="s">
        <v>22</v>
      </c>
      <c r="D83" s="1" t="s">
        <v>16</v>
      </c>
      <c r="E83" s="16">
        <v>20210420</v>
      </c>
      <c r="F83" s="3">
        <v>114</v>
      </c>
      <c r="G83" s="3">
        <v>1.1200000000000001</v>
      </c>
      <c r="H83" s="3">
        <v>1.1000000000000001</v>
      </c>
      <c r="I83" s="3">
        <f t="shared" si="11"/>
        <v>1.1100000000000001</v>
      </c>
      <c r="J83" s="3">
        <v>28</v>
      </c>
      <c r="K83" s="3">
        <f t="shared" si="12"/>
        <v>0.30802500000000005</v>
      </c>
      <c r="L83" s="3">
        <f t="shared" si="13"/>
        <v>36.772184930635852</v>
      </c>
      <c r="M83" s="16">
        <v>20210608</v>
      </c>
      <c r="N83" s="3">
        <v>114</v>
      </c>
      <c r="O83" s="3">
        <v>1.29</v>
      </c>
      <c r="P83" s="3">
        <v>1.36</v>
      </c>
      <c r="Q83" s="3">
        <f t="shared" si="10"/>
        <v>1.3250000000000002</v>
      </c>
      <c r="R83" s="3">
        <v>28</v>
      </c>
      <c r="S83" s="3">
        <f t="shared" si="14"/>
        <v>0.43890625000000011</v>
      </c>
      <c r="T83" s="3">
        <f t="shared" si="15"/>
        <v>52.396856723356528</v>
      </c>
      <c r="U83" s="1" t="s">
        <v>19</v>
      </c>
      <c r="V83" s="3">
        <v>49</v>
      </c>
      <c r="W83">
        <f t="shared" si="16"/>
        <v>15.624671792720676</v>
      </c>
      <c r="X83">
        <f t="shared" si="17"/>
        <v>15.624671792720676</v>
      </c>
      <c r="Y83">
        <f t="shared" si="18"/>
        <v>0.31887085291266687</v>
      </c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</row>
    <row r="84" spans="1:151" s="11" customFormat="1" ht="14.5" x14ac:dyDescent="0.35">
      <c r="A84" s="9">
        <v>2</v>
      </c>
      <c r="B84" s="9">
        <v>91</v>
      </c>
      <c r="C84" s="10" t="s">
        <v>16</v>
      </c>
      <c r="D84" s="10" t="s">
        <v>16</v>
      </c>
      <c r="E84" s="18">
        <v>20210420</v>
      </c>
      <c r="F84" s="9">
        <v>116</v>
      </c>
      <c r="G84" s="9">
        <v>1.1100000000000001</v>
      </c>
      <c r="H84" s="9">
        <v>1.21</v>
      </c>
      <c r="I84" s="9">
        <f t="shared" si="11"/>
        <v>1.1600000000000001</v>
      </c>
      <c r="J84" s="9">
        <v>18</v>
      </c>
      <c r="K84" s="9">
        <f t="shared" si="12"/>
        <v>0.33640000000000009</v>
      </c>
      <c r="L84" s="9">
        <f t="shared" si="13"/>
        <v>40.864161721814128</v>
      </c>
      <c r="M84" s="18">
        <v>20210608</v>
      </c>
      <c r="N84" s="9">
        <v>115</v>
      </c>
      <c r="O84" s="9">
        <v>1.29</v>
      </c>
      <c r="P84" s="9">
        <v>1.3</v>
      </c>
      <c r="Q84" s="9">
        <f t="shared" si="10"/>
        <v>1.2949999999999999</v>
      </c>
      <c r="R84" s="9">
        <v>16</v>
      </c>
      <c r="S84" s="9">
        <f t="shared" si="14"/>
        <v>0.41925624999999994</v>
      </c>
      <c r="T84" s="9">
        <f t="shared" si="15"/>
        <v>50.490073607244881</v>
      </c>
      <c r="U84" s="10" t="s">
        <v>17</v>
      </c>
      <c r="V84" s="9">
        <v>49</v>
      </c>
      <c r="W84" s="11">
        <f t="shared" si="16"/>
        <v>9.625911885430753</v>
      </c>
      <c r="X84" s="11">
        <f t="shared" si="17"/>
        <v>9.625911885430753</v>
      </c>
      <c r="Y84" s="11">
        <f t="shared" si="18"/>
        <v>0.19644718133532149</v>
      </c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</row>
    <row r="85" spans="1:151" ht="14.5" x14ac:dyDescent="0.35">
      <c r="A85" s="3">
        <v>2</v>
      </c>
      <c r="B85" s="3">
        <v>63</v>
      </c>
      <c r="C85" s="1" t="s">
        <v>20</v>
      </c>
      <c r="D85" s="1" t="s">
        <v>20</v>
      </c>
      <c r="E85" s="16">
        <v>20210420</v>
      </c>
      <c r="F85" s="3">
        <v>137</v>
      </c>
      <c r="G85" s="24">
        <v>1.97</v>
      </c>
      <c r="H85" s="3">
        <v>1.86</v>
      </c>
      <c r="I85" s="3">
        <f t="shared" si="11"/>
        <v>1.915</v>
      </c>
      <c r="J85" s="3">
        <v>24</v>
      </c>
      <c r="K85" s="3">
        <f t="shared" si="12"/>
        <v>0.91680625000000004</v>
      </c>
      <c r="L85" s="3">
        <f t="shared" si="13"/>
        <v>131.53058460927781</v>
      </c>
      <c r="M85" s="16">
        <v>20210504</v>
      </c>
      <c r="N85" s="3">
        <v>142</v>
      </c>
      <c r="O85" s="24">
        <v>1.77</v>
      </c>
      <c r="P85" s="3">
        <v>1.85</v>
      </c>
      <c r="Q85" s="3">
        <f t="shared" si="10"/>
        <v>1.81</v>
      </c>
      <c r="R85" s="3">
        <v>24</v>
      </c>
      <c r="S85" s="3">
        <f t="shared" si="14"/>
        <v>0.819025</v>
      </c>
      <c r="T85" s="3">
        <f t="shared" si="15"/>
        <v>121.79069836036867</v>
      </c>
      <c r="U85" s="1" t="s">
        <v>19</v>
      </c>
      <c r="V85" s="3">
        <v>14</v>
      </c>
      <c r="W85" s="25">
        <f t="shared" si="16"/>
        <v>-9.7398862489091442</v>
      </c>
      <c r="X85">
        <v>0</v>
      </c>
      <c r="Y85">
        <f t="shared" si="18"/>
        <v>0</v>
      </c>
      <c r="Z85">
        <f>AVERAGE(Y85:Y117)</f>
        <v>0.23444665560348985</v>
      </c>
      <c r="AA85">
        <f>_xlfn.STDEV.S(Y85:Y117)</f>
        <v>0.1753410965110648</v>
      </c>
      <c r="AB85">
        <f>AA85/SQRT(COUNT(Y85:Y117))</f>
        <v>3.0522967073347951E-2</v>
      </c>
      <c r="AC85">
        <f>AVERAGE(Y85:Y86)</f>
        <v>0.17385372720435935</v>
      </c>
      <c r="AD85">
        <f>_xlfn.STDEV.S(Y85:Y86)</f>
        <v>0.24586629888151729</v>
      </c>
      <c r="AE85">
        <f>AD85/SQRT(COUNT(Y85:Y86))</f>
        <v>0.17385372720435932</v>
      </c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</row>
    <row r="86" spans="1:151" ht="14.5" x14ac:dyDescent="0.35">
      <c r="A86" s="3">
        <v>2</v>
      </c>
      <c r="B86" s="3">
        <v>95</v>
      </c>
      <c r="C86" s="1" t="s">
        <v>20</v>
      </c>
      <c r="D86" s="1" t="s">
        <v>20</v>
      </c>
      <c r="E86" s="16">
        <v>20210420</v>
      </c>
      <c r="F86" s="3">
        <v>126</v>
      </c>
      <c r="G86" s="3">
        <v>1.27</v>
      </c>
      <c r="H86" s="3">
        <v>1.34</v>
      </c>
      <c r="I86" s="3">
        <f t="shared" si="11"/>
        <v>1.3050000000000002</v>
      </c>
      <c r="J86" s="3">
        <v>30</v>
      </c>
      <c r="K86" s="3">
        <f t="shared" si="12"/>
        <v>0.42575625000000011</v>
      </c>
      <c r="L86" s="3">
        <f t="shared" si="13"/>
        <v>56.17721370323747</v>
      </c>
      <c r="M86" s="16">
        <v>20210504</v>
      </c>
      <c r="N86" s="3">
        <v>127</v>
      </c>
      <c r="O86" s="3">
        <v>1.35</v>
      </c>
      <c r="P86" s="3">
        <v>1.36</v>
      </c>
      <c r="Q86" s="3">
        <f t="shared" si="10"/>
        <v>1.355</v>
      </c>
      <c r="R86" s="3">
        <v>29</v>
      </c>
      <c r="S86" s="3">
        <f t="shared" si="14"/>
        <v>0.45900625</v>
      </c>
      <c r="T86" s="3">
        <f t="shared" si="15"/>
        <v>61.045118064959532</v>
      </c>
      <c r="U86" s="1" t="s">
        <v>19</v>
      </c>
      <c r="V86" s="3">
        <v>14</v>
      </c>
      <c r="W86">
        <f t="shared" si="16"/>
        <v>4.8679043617220614</v>
      </c>
      <c r="X86">
        <f t="shared" si="17"/>
        <v>4.8679043617220614</v>
      </c>
      <c r="Y86">
        <f t="shared" si="18"/>
        <v>0.3477074544087187</v>
      </c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</row>
    <row r="87" spans="1:151" ht="14.5" x14ac:dyDescent="0.35">
      <c r="A87" s="3">
        <v>2</v>
      </c>
      <c r="B87" s="3">
        <v>21</v>
      </c>
      <c r="C87" s="1" t="s">
        <v>20</v>
      </c>
      <c r="D87" s="1" t="s">
        <v>20</v>
      </c>
      <c r="E87" s="16">
        <v>20210420</v>
      </c>
      <c r="F87" s="3">
        <v>128</v>
      </c>
      <c r="G87" s="3">
        <v>1.31</v>
      </c>
      <c r="H87" s="3">
        <v>1.25</v>
      </c>
      <c r="I87" s="3">
        <f t="shared" si="11"/>
        <v>1.28</v>
      </c>
      <c r="J87" s="3">
        <v>28</v>
      </c>
      <c r="K87" s="3">
        <f t="shared" si="12"/>
        <v>0.40960000000000002</v>
      </c>
      <c r="L87" s="3">
        <f t="shared" si="13"/>
        <v>54.903310972176179</v>
      </c>
      <c r="M87" s="16">
        <v>20210519</v>
      </c>
      <c r="N87" s="3">
        <v>128</v>
      </c>
      <c r="O87" s="3">
        <v>1.34</v>
      </c>
      <c r="P87" s="3">
        <v>1.29</v>
      </c>
      <c r="Q87" s="3">
        <f t="shared" si="10"/>
        <v>1.3149999999999999</v>
      </c>
      <c r="R87" s="3">
        <v>28</v>
      </c>
      <c r="S87" s="3">
        <f t="shared" si="14"/>
        <v>0.43230624999999995</v>
      </c>
      <c r="T87" s="3">
        <f t="shared" si="15"/>
        <v>57.94688593497397</v>
      </c>
      <c r="U87" s="1" t="s">
        <v>19</v>
      </c>
      <c r="V87" s="3">
        <v>29</v>
      </c>
      <c r="W87">
        <f t="shared" si="16"/>
        <v>3.0435749627977913</v>
      </c>
      <c r="X87">
        <f t="shared" si="17"/>
        <v>3.0435749627977913</v>
      </c>
      <c r="Y87">
        <f t="shared" si="18"/>
        <v>0.10495086078613074</v>
      </c>
      <c r="AC87">
        <f>AVERAGE(Y87:Y91)</f>
        <v>0.29995822839476699</v>
      </c>
      <c r="AD87">
        <f>_xlfn.STDEV.S(Y87:Y91)</f>
        <v>0.1943434176828028</v>
      </c>
      <c r="AE87">
        <f>AD87/SQRT(COUNT(Y87:Y91))</f>
        <v>8.6913018583676338E-2</v>
      </c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</row>
    <row r="88" spans="1:151" ht="14.5" x14ac:dyDescent="0.35">
      <c r="A88" s="3">
        <v>2</v>
      </c>
      <c r="B88" s="3">
        <v>37</v>
      </c>
      <c r="C88" s="1" t="s">
        <v>20</v>
      </c>
      <c r="D88" s="1" t="s">
        <v>20</v>
      </c>
      <c r="E88" s="16">
        <v>20210420</v>
      </c>
      <c r="F88" s="3">
        <v>126</v>
      </c>
      <c r="G88" s="3">
        <v>1.62</v>
      </c>
      <c r="H88" s="3">
        <v>1.54</v>
      </c>
      <c r="I88" s="3">
        <f t="shared" si="11"/>
        <v>1.58</v>
      </c>
      <c r="J88" s="3">
        <v>26</v>
      </c>
      <c r="K88" s="3">
        <f t="shared" si="12"/>
        <v>0.6241000000000001</v>
      </c>
      <c r="L88" s="3">
        <f t="shared" si="13"/>
        <v>82.348054954426388</v>
      </c>
      <c r="M88" s="16">
        <v>20210519</v>
      </c>
      <c r="N88" s="3">
        <v>130</v>
      </c>
      <c r="O88" s="3">
        <v>1.74</v>
      </c>
      <c r="P88" s="3">
        <v>1.68</v>
      </c>
      <c r="Q88" s="3">
        <f t="shared" si="10"/>
        <v>1.71</v>
      </c>
      <c r="R88" s="3">
        <v>26</v>
      </c>
      <c r="S88" s="3">
        <f t="shared" si="14"/>
        <v>0.73102499999999992</v>
      </c>
      <c r="T88" s="3">
        <f t="shared" si="15"/>
        <v>99.518586682254067</v>
      </c>
      <c r="U88" s="1" t="s">
        <v>19</v>
      </c>
      <c r="V88" s="3">
        <v>29</v>
      </c>
      <c r="W88">
        <f t="shared" si="16"/>
        <v>17.170531727827679</v>
      </c>
      <c r="X88">
        <f t="shared" si="17"/>
        <v>17.170531727827679</v>
      </c>
      <c r="Y88">
        <f t="shared" si="18"/>
        <v>0.59208730095957518</v>
      </c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</row>
    <row r="89" spans="1:151" ht="14.5" x14ac:dyDescent="0.35">
      <c r="A89" s="3">
        <v>2</v>
      </c>
      <c r="B89" s="3">
        <v>92</v>
      </c>
      <c r="C89" s="1" t="s">
        <v>20</v>
      </c>
      <c r="D89" s="1" t="s">
        <v>20</v>
      </c>
      <c r="E89" s="16">
        <v>20210420</v>
      </c>
      <c r="F89" s="3">
        <v>124</v>
      </c>
      <c r="G89" s="3">
        <v>1.34</v>
      </c>
      <c r="H89" s="3">
        <v>1.27</v>
      </c>
      <c r="I89" s="3">
        <f t="shared" si="11"/>
        <v>1.3050000000000002</v>
      </c>
      <c r="J89" s="3">
        <v>23</v>
      </c>
      <c r="K89" s="3">
        <f t="shared" si="12"/>
        <v>0.42575625000000011</v>
      </c>
      <c r="L89" s="3">
        <f t="shared" si="13"/>
        <v>55.285511898424176</v>
      </c>
      <c r="M89" s="16">
        <v>20210519</v>
      </c>
      <c r="N89" s="3">
        <v>127</v>
      </c>
      <c r="O89" s="3">
        <v>1.39</v>
      </c>
      <c r="P89" s="3">
        <v>1.35</v>
      </c>
      <c r="Q89" s="3">
        <f t="shared" si="10"/>
        <v>1.37</v>
      </c>
      <c r="R89" s="3">
        <v>23</v>
      </c>
      <c r="S89" s="3">
        <f t="shared" si="14"/>
        <v>0.46922500000000006</v>
      </c>
      <c r="T89" s="3">
        <f t="shared" si="15"/>
        <v>62.404151411948398</v>
      </c>
      <c r="U89" s="1" t="s">
        <v>19</v>
      </c>
      <c r="V89" s="3">
        <v>29</v>
      </c>
      <c r="W89">
        <f t="shared" si="16"/>
        <v>7.1186395135242222</v>
      </c>
      <c r="X89">
        <f t="shared" si="17"/>
        <v>7.1186395135242222</v>
      </c>
      <c r="Y89">
        <f t="shared" si="18"/>
        <v>0.24547032805255939</v>
      </c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</row>
    <row r="90" spans="1:151" ht="14.5" x14ac:dyDescent="0.35">
      <c r="A90" s="3">
        <v>2</v>
      </c>
      <c r="B90" s="3">
        <v>98</v>
      </c>
      <c r="C90" s="1" t="s">
        <v>20</v>
      </c>
      <c r="D90" s="1" t="s">
        <v>20</v>
      </c>
      <c r="E90" s="16">
        <v>20210420</v>
      </c>
      <c r="F90" s="3">
        <v>142</v>
      </c>
      <c r="G90" s="3">
        <v>1.69</v>
      </c>
      <c r="H90" s="3">
        <v>1.47</v>
      </c>
      <c r="I90" s="3">
        <f t="shared" si="11"/>
        <v>1.58</v>
      </c>
      <c r="J90" s="3">
        <v>36</v>
      </c>
      <c r="K90" s="3">
        <f t="shared" si="12"/>
        <v>0.6241000000000001</v>
      </c>
      <c r="L90" s="3">
        <f t="shared" si="13"/>
        <v>92.80495082165514</v>
      </c>
      <c r="M90" s="16">
        <v>20210519</v>
      </c>
      <c r="N90" s="3">
        <v>144</v>
      </c>
      <c r="O90" s="3">
        <v>1.59</v>
      </c>
      <c r="P90" s="3">
        <v>1.63</v>
      </c>
      <c r="Q90" s="3">
        <f t="shared" si="10"/>
        <v>1.6099999999999999</v>
      </c>
      <c r="R90" s="3">
        <v>25</v>
      </c>
      <c r="S90" s="3">
        <f t="shared" si="14"/>
        <v>0.64802499999999985</v>
      </c>
      <c r="T90" s="3">
        <f t="shared" si="15"/>
        <v>97.719867808441208</v>
      </c>
      <c r="U90" s="1" t="s">
        <v>19</v>
      </c>
      <c r="V90" s="3">
        <v>29</v>
      </c>
      <c r="W90">
        <f t="shared" si="16"/>
        <v>4.9149169867860678</v>
      </c>
      <c r="X90">
        <f t="shared" si="17"/>
        <v>4.9149169867860678</v>
      </c>
      <c r="Y90">
        <f t="shared" si="18"/>
        <v>0.16947989609607131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</row>
    <row r="91" spans="1:151" ht="14.5" x14ac:dyDescent="0.35">
      <c r="A91" s="3">
        <v>2</v>
      </c>
      <c r="B91" s="3">
        <v>106</v>
      </c>
      <c r="C91" s="1" t="s">
        <v>20</v>
      </c>
      <c r="D91" s="1" t="s">
        <v>20</v>
      </c>
      <c r="E91" s="16">
        <v>20210420</v>
      </c>
      <c r="F91" s="3">
        <v>111</v>
      </c>
      <c r="G91" s="3">
        <v>1.27</v>
      </c>
      <c r="H91" s="3">
        <v>1.41</v>
      </c>
      <c r="I91" s="3">
        <f t="shared" si="11"/>
        <v>1.3399999999999999</v>
      </c>
      <c r="J91" s="3">
        <v>21</v>
      </c>
      <c r="K91" s="3">
        <f t="shared" si="12"/>
        <v>0.44889999999999991</v>
      </c>
      <c r="L91" s="3">
        <f t="shared" si="13"/>
        <v>52.179654861268943</v>
      </c>
      <c r="M91" s="16">
        <v>20210519</v>
      </c>
      <c r="N91" s="3">
        <v>121</v>
      </c>
      <c r="O91" s="3">
        <v>1.35</v>
      </c>
      <c r="P91" s="3">
        <v>1.48</v>
      </c>
      <c r="Q91" s="3">
        <f t="shared" si="10"/>
        <v>1.415</v>
      </c>
      <c r="R91" s="3">
        <v>21</v>
      </c>
      <c r="S91" s="3">
        <f t="shared" si="14"/>
        <v>0.50055625000000004</v>
      </c>
      <c r="T91" s="3">
        <f t="shared" si="15"/>
        <v>63.425934787574391</v>
      </c>
      <c r="U91" s="1" t="s">
        <v>19</v>
      </c>
      <c r="V91" s="3">
        <v>29</v>
      </c>
      <c r="W91">
        <f t="shared" si="16"/>
        <v>11.246279926305448</v>
      </c>
      <c r="X91">
        <f t="shared" si="17"/>
        <v>11.246279926305448</v>
      </c>
      <c r="Y91">
        <f t="shared" si="18"/>
        <v>0.38780275607949821</v>
      </c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</row>
    <row r="92" spans="1:151" ht="14.5" x14ac:dyDescent="0.35">
      <c r="A92" s="3">
        <v>2</v>
      </c>
      <c r="B92" s="3">
        <v>57</v>
      </c>
      <c r="C92" s="1" t="s">
        <v>20</v>
      </c>
      <c r="D92" s="1" t="s">
        <v>20</v>
      </c>
      <c r="E92" s="16">
        <v>20210420</v>
      </c>
      <c r="F92" s="3">
        <v>114</v>
      </c>
      <c r="G92" s="3">
        <v>1.53</v>
      </c>
      <c r="H92" s="3">
        <v>1.1200000000000001</v>
      </c>
      <c r="I92" s="3">
        <f t="shared" si="11"/>
        <v>1.3250000000000002</v>
      </c>
      <c r="J92" s="3">
        <v>18</v>
      </c>
      <c r="K92" s="3">
        <f t="shared" si="12"/>
        <v>0.43890625000000011</v>
      </c>
      <c r="L92" s="3">
        <f t="shared" si="13"/>
        <v>52.396856723356528</v>
      </c>
      <c r="M92" s="16">
        <v>20210526</v>
      </c>
      <c r="N92" s="3">
        <v>112</v>
      </c>
      <c r="O92" s="3">
        <v>1.64</v>
      </c>
      <c r="P92" s="3">
        <v>1.67</v>
      </c>
      <c r="Q92" s="3">
        <f t="shared" si="10"/>
        <v>1.6549999999999998</v>
      </c>
      <c r="R92" s="3">
        <v>15</v>
      </c>
      <c r="S92" s="3">
        <f t="shared" si="14"/>
        <v>0.68475624999999984</v>
      </c>
      <c r="T92" s="3">
        <f t="shared" si="15"/>
        <v>80.312407634655287</v>
      </c>
      <c r="U92" s="1" t="s">
        <v>19</v>
      </c>
      <c r="V92" s="3">
        <v>36</v>
      </c>
      <c r="W92">
        <f t="shared" si="16"/>
        <v>27.915550911298759</v>
      </c>
      <c r="X92">
        <f t="shared" si="17"/>
        <v>27.915550911298759</v>
      </c>
      <c r="Y92">
        <f t="shared" si="18"/>
        <v>0.77543196975829887</v>
      </c>
      <c r="AC92">
        <f>AVERAGE(Y92:Y101)</f>
        <v>0.24674188545270734</v>
      </c>
      <c r="AD92">
        <f>_xlfn.STDEV.S(Y92:Y101)</f>
        <v>0.19406339061405078</v>
      </c>
      <c r="AE92">
        <f>AD92/SQRT(COUNT(Y92:Y101))</f>
        <v>6.1368232479534268E-2</v>
      </c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</row>
    <row r="93" spans="1:151" ht="14.5" x14ac:dyDescent="0.35">
      <c r="A93" s="3">
        <v>2</v>
      </c>
      <c r="B93" s="3">
        <v>97</v>
      </c>
      <c r="C93" s="1" t="s">
        <v>20</v>
      </c>
      <c r="D93" s="1" t="s">
        <v>20</v>
      </c>
      <c r="E93" s="16">
        <v>20210420</v>
      </c>
      <c r="F93" s="3">
        <v>122</v>
      </c>
      <c r="G93" s="3">
        <v>0.92</v>
      </c>
      <c r="H93" s="3">
        <v>0.9</v>
      </c>
      <c r="I93" s="3">
        <f t="shared" si="11"/>
        <v>0.91</v>
      </c>
      <c r="J93" s="3">
        <v>23</v>
      </c>
      <c r="K93" s="3">
        <f t="shared" si="12"/>
        <v>0.20702500000000001</v>
      </c>
      <c r="L93" s="3">
        <f t="shared" si="13"/>
        <v>26.449120910450031</v>
      </c>
      <c r="M93" s="16">
        <v>20210526</v>
      </c>
      <c r="N93" s="3">
        <v>123</v>
      </c>
      <c r="O93" s="3">
        <v>1.0900000000000001</v>
      </c>
      <c r="P93" s="3">
        <v>1.01</v>
      </c>
      <c r="Q93" s="3">
        <f t="shared" si="10"/>
        <v>1.05</v>
      </c>
      <c r="R93" s="3">
        <v>22</v>
      </c>
      <c r="S93" s="3">
        <f t="shared" si="14"/>
        <v>0.27562500000000001</v>
      </c>
      <c r="T93" s="3">
        <f t="shared" si="15"/>
        <v>35.50196048097316</v>
      </c>
      <c r="U93" s="1" t="s">
        <v>19</v>
      </c>
      <c r="V93" s="3">
        <v>36</v>
      </c>
      <c r="W93">
        <f t="shared" si="16"/>
        <v>9.0528395705231297</v>
      </c>
      <c r="X93">
        <f t="shared" si="17"/>
        <v>9.0528395705231297</v>
      </c>
      <c r="Y93">
        <f t="shared" si="18"/>
        <v>0.25146776584786473</v>
      </c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</row>
    <row r="94" spans="1:151" ht="14.5" x14ac:dyDescent="0.35">
      <c r="A94" s="3">
        <v>2</v>
      </c>
      <c r="B94" s="3">
        <v>99</v>
      </c>
      <c r="C94" s="1" t="s">
        <v>20</v>
      </c>
      <c r="D94" s="1" t="s">
        <v>20</v>
      </c>
      <c r="E94" s="16">
        <v>20210420</v>
      </c>
      <c r="F94" s="3">
        <v>125</v>
      </c>
      <c r="G94" s="3">
        <v>1.21</v>
      </c>
      <c r="H94" s="3">
        <v>1.18</v>
      </c>
      <c r="I94" s="3">
        <f t="shared" si="11"/>
        <v>1.1949999999999998</v>
      </c>
      <c r="J94" s="3">
        <v>23</v>
      </c>
      <c r="K94" s="3">
        <f t="shared" si="12"/>
        <v>0.35700624999999991</v>
      </c>
      <c r="L94" s="3">
        <f t="shared" si="13"/>
        <v>46.732008845235036</v>
      </c>
      <c r="M94" s="16">
        <v>20210526</v>
      </c>
      <c r="N94" s="3">
        <v>122</v>
      </c>
      <c r="O94" s="3">
        <v>1.33</v>
      </c>
      <c r="P94" s="3">
        <v>1.3</v>
      </c>
      <c r="Q94" s="3">
        <f t="shared" si="10"/>
        <v>1.3149999999999999</v>
      </c>
      <c r="R94" s="3">
        <v>23</v>
      </c>
      <c r="S94" s="3">
        <f t="shared" si="14"/>
        <v>0.43230624999999995</v>
      </c>
      <c r="T94" s="3">
        <f t="shared" si="15"/>
        <v>55.230625656772055</v>
      </c>
      <c r="U94" s="1" t="s">
        <v>19</v>
      </c>
      <c r="V94" s="3">
        <v>36</v>
      </c>
      <c r="W94">
        <f t="shared" si="16"/>
        <v>8.4986168115370191</v>
      </c>
      <c r="X94">
        <f t="shared" si="17"/>
        <v>8.4986168115370191</v>
      </c>
      <c r="Y94">
        <f t="shared" si="18"/>
        <v>0.23607268920936164</v>
      </c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</row>
    <row r="95" spans="1:151" ht="14.5" x14ac:dyDescent="0.35">
      <c r="A95" s="3">
        <v>2</v>
      </c>
      <c r="B95" s="3">
        <v>100</v>
      </c>
      <c r="C95" s="1" t="s">
        <v>20</v>
      </c>
      <c r="D95" s="1" t="s">
        <v>20</v>
      </c>
      <c r="E95" s="16">
        <v>20210420</v>
      </c>
      <c r="F95" s="3">
        <v>120</v>
      </c>
      <c r="G95" s="3">
        <v>1.3</v>
      </c>
      <c r="H95" s="3">
        <v>1.2</v>
      </c>
      <c r="I95" s="3">
        <f t="shared" si="11"/>
        <v>1.25</v>
      </c>
      <c r="J95" s="3">
        <v>26</v>
      </c>
      <c r="K95" s="3">
        <f t="shared" si="12"/>
        <v>0.390625</v>
      </c>
      <c r="L95" s="3">
        <f t="shared" si="13"/>
        <v>49.087385212340514</v>
      </c>
      <c r="M95" s="16">
        <v>20210526</v>
      </c>
      <c r="N95" s="3">
        <v>118</v>
      </c>
      <c r="O95" s="3">
        <v>1.43</v>
      </c>
      <c r="P95" s="3">
        <v>1.28</v>
      </c>
      <c r="Q95" s="3">
        <f t="shared" ref="Q95:Q117" si="19">AVERAGE(O95:P95)</f>
        <v>1.355</v>
      </c>
      <c r="R95" s="3">
        <v>24</v>
      </c>
      <c r="S95" s="3">
        <f t="shared" si="14"/>
        <v>0.45900625</v>
      </c>
      <c r="T95" s="3">
        <f t="shared" si="15"/>
        <v>56.719086076104134</v>
      </c>
      <c r="U95" s="1" t="s">
        <v>19</v>
      </c>
      <c r="V95" s="3">
        <v>36</v>
      </c>
      <c r="W95">
        <f t="shared" si="16"/>
        <v>7.6317008637636192</v>
      </c>
      <c r="X95">
        <f t="shared" si="17"/>
        <v>7.6317008637636192</v>
      </c>
      <c r="Y95">
        <f t="shared" si="18"/>
        <v>0.21199169066010054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</row>
    <row r="96" spans="1:151" ht="14.5" x14ac:dyDescent="0.35">
      <c r="A96" s="3">
        <v>2</v>
      </c>
      <c r="B96" s="3">
        <v>102</v>
      </c>
      <c r="C96" s="1" t="s">
        <v>20</v>
      </c>
      <c r="D96" s="1" t="s">
        <v>20</v>
      </c>
      <c r="E96" s="16">
        <v>20210420</v>
      </c>
      <c r="F96" s="3">
        <v>122</v>
      </c>
      <c r="G96" s="3">
        <v>0.9</v>
      </c>
      <c r="H96" s="3">
        <v>1.0900000000000001</v>
      </c>
      <c r="I96" s="3">
        <f t="shared" si="11"/>
        <v>0.99500000000000011</v>
      </c>
      <c r="J96" s="3">
        <v>16</v>
      </c>
      <c r="K96" s="3">
        <f t="shared" si="12"/>
        <v>0.24750625000000007</v>
      </c>
      <c r="L96" s="3">
        <f t="shared" si="13"/>
        <v>31.620928546514065</v>
      </c>
      <c r="M96" s="16">
        <v>20210526</v>
      </c>
      <c r="N96" s="3">
        <v>122</v>
      </c>
      <c r="O96" s="3">
        <v>1.04</v>
      </c>
      <c r="P96" s="3">
        <v>1.1599999999999999</v>
      </c>
      <c r="Q96" s="3">
        <f t="shared" si="19"/>
        <v>1.1000000000000001</v>
      </c>
      <c r="R96" s="3">
        <v>17</v>
      </c>
      <c r="S96" s="3">
        <f t="shared" si="14"/>
        <v>0.30250000000000005</v>
      </c>
      <c r="T96" s="3">
        <f t="shared" si="15"/>
        <v>38.646825626910449</v>
      </c>
      <c r="U96" s="1" t="s">
        <v>19</v>
      </c>
      <c r="V96" s="3">
        <v>36</v>
      </c>
      <c r="W96">
        <f t="shared" si="16"/>
        <v>7.0258970803963834</v>
      </c>
      <c r="X96">
        <f t="shared" si="17"/>
        <v>7.0258970803963834</v>
      </c>
      <c r="Y96">
        <f t="shared" si="18"/>
        <v>0.19516380778878842</v>
      </c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</row>
    <row r="97" spans="1:151" ht="14.5" x14ac:dyDescent="0.35">
      <c r="A97" s="3">
        <v>2</v>
      </c>
      <c r="B97" s="3">
        <v>3</v>
      </c>
      <c r="C97" s="1" t="s">
        <v>20</v>
      </c>
      <c r="D97" s="1" t="s">
        <v>20</v>
      </c>
      <c r="E97" s="16">
        <v>20210420</v>
      </c>
      <c r="F97" s="3">
        <v>125</v>
      </c>
      <c r="G97" s="3">
        <v>0.99</v>
      </c>
      <c r="H97" s="3">
        <v>0.96</v>
      </c>
      <c r="I97" s="3">
        <f t="shared" si="11"/>
        <v>0.97499999999999998</v>
      </c>
      <c r="J97" s="3">
        <v>19</v>
      </c>
      <c r="K97" s="3">
        <f t="shared" si="12"/>
        <v>0.23765624999999999</v>
      </c>
      <c r="L97" s="3">
        <f t="shared" si="13"/>
        <v>31.109130378320799</v>
      </c>
      <c r="M97" s="16">
        <v>20210527</v>
      </c>
      <c r="N97" s="3">
        <v>124</v>
      </c>
      <c r="O97" s="3">
        <v>1.0900000000000001</v>
      </c>
      <c r="P97" s="3">
        <v>1.04</v>
      </c>
      <c r="Q97" s="3">
        <f t="shared" si="19"/>
        <v>1.0649999999999999</v>
      </c>
      <c r="R97" s="3">
        <v>20</v>
      </c>
      <c r="S97" s="3">
        <f t="shared" si="14"/>
        <v>0.28355624999999995</v>
      </c>
      <c r="T97" s="3">
        <f t="shared" si="15"/>
        <v>36.820486917684782</v>
      </c>
      <c r="U97" s="1" t="s">
        <v>19</v>
      </c>
      <c r="V97" s="3">
        <v>37</v>
      </c>
      <c r="W97">
        <f t="shared" si="16"/>
        <v>5.7113565393639831</v>
      </c>
      <c r="X97">
        <f t="shared" si="17"/>
        <v>5.7113565393639831</v>
      </c>
      <c r="Y97">
        <f t="shared" si="18"/>
        <v>0.15436098755037791</v>
      </c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</row>
    <row r="98" spans="1:151" ht="14.5" x14ac:dyDescent="0.35">
      <c r="A98" s="3">
        <v>2</v>
      </c>
      <c r="B98" s="3">
        <v>23</v>
      </c>
      <c r="C98" s="1" t="s">
        <v>20</v>
      </c>
      <c r="D98" s="1" t="s">
        <v>20</v>
      </c>
      <c r="E98" s="16">
        <v>20210420</v>
      </c>
      <c r="F98" s="3">
        <v>110</v>
      </c>
      <c r="G98" s="3">
        <v>0.92</v>
      </c>
      <c r="H98" s="3">
        <v>0.95</v>
      </c>
      <c r="I98" s="3">
        <f t="shared" si="11"/>
        <v>0.93500000000000005</v>
      </c>
      <c r="J98" s="3">
        <v>15</v>
      </c>
      <c r="K98" s="3">
        <f t="shared" si="12"/>
        <v>0.21855625000000004</v>
      </c>
      <c r="L98" s="3">
        <f t="shared" si="13"/>
        <v>25.175872677858255</v>
      </c>
      <c r="M98" s="16">
        <v>20210527</v>
      </c>
      <c r="N98" s="3">
        <v>111</v>
      </c>
      <c r="O98" s="3">
        <v>1.03</v>
      </c>
      <c r="P98" s="3">
        <v>1.05</v>
      </c>
      <c r="Q98" s="3">
        <f t="shared" si="19"/>
        <v>1.04</v>
      </c>
      <c r="R98" s="3">
        <v>14</v>
      </c>
      <c r="S98" s="3">
        <f t="shared" si="14"/>
        <v>0.27040000000000003</v>
      </c>
      <c r="T98" s="3">
        <f t="shared" si="15"/>
        <v>31.431006180635165</v>
      </c>
      <c r="U98" s="1" t="s">
        <v>19</v>
      </c>
      <c r="V98" s="3">
        <v>37</v>
      </c>
      <c r="W98">
        <f t="shared" si="16"/>
        <v>6.2551335027769106</v>
      </c>
      <c r="X98">
        <f t="shared" si="17"/>
        <v>6.2551335027769106</v>
      </c>
      <c r="Y98">
        <f t="shared" si="18"/>
        <v>0.1690576622372138</v>
      </c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</row>
    <row r="99" spans="1:151" ht="14.5" x14ac:dyDescent="0.35">
      <c r="A99" s="3">
        <v>2</v>
      </c>
      <c r="B99" s="3">
        <v>33</v>
      </c>
      <c r="C99" s="1" t="s">
        <v>20</v>
      </c>
      <c r="D99" s="1" t="s">
        <v>20</v>
      </c>
      <c r="E99" s="16">
        <v>20210420</v>
      </c>
      <c r="F99" s="3">
        <v>127</v>
      </c>
      <c r="G99" s="3">
        <v>1.37</v>
      </c>
      <c r="H99" s="3">
        <v>1.42</v>
      </c>
      <c r="I99" s="3">
        <f t="shared" si="11"/>
        <v>1.395</v>
      </c>
      <c r="J99" s="3">
        <v>19</v>
      </c>
      <c r="K99" s="3">
        <f t="shared" si="12"/>
        <v>0.48650625000000003</v>
      </c>
      <c r="L99" s="3">
        <f t="shared" si="13"/>
        <v>64.702455512513652</v>
      </c>
      <c r="M99" s="16">
        <v>20210527</v>
      </c>
      <c r="N99" s="3">
        <v>124</v>
      </c>
      <c r="O99" s="3">
        <v>1.49</v>
      </c>
      <c r="P99" s="3">
        <v>1.54</v>
      </c>
      <c r="Q99" s="3">
        <f t="shared" si="19"/>
        <v>1.5150000000000001</v>
      </c>
      <c r="R99" s="3">
        <v>18</v>
      </c>
      <c r="S99" s="3">
        <f t="shared" si="14"/>
        <v>0.57380625000000007</v>
      </c>
      <c r="T99" s="3">
        <f t="shared" si="15"/>
        <v>74.510173982801547</v>
      </c>
      <c r="U99" s="1" t="s">
        <v>19</v>
      </c>
      <c r="V99" s="3">
        <v>37</v>
      </c>
      <c r="W99">
        <f t="shared" si="16"/>
        <v>9.8077184702878952</v>
      </c>
      <c r="X99">
        <f t="shared" si="17"/>
        <v>9.8077184702878952</v>
      </c>
      <c r="Y99">
        <f t="shared" si="18"/>
        <v>0.26507347216994309</v>
      </c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</row>
    <row r="100" spans="1:151" ht="14.5" x14ac:dyDescent="0.35">
      <c r="A100" s="3">
        <v>2</v>
      </c>
      <c r="B100" s="3">
        <v>41</v>
      </c>
      <c r="C100" s="1" t="s">
        <v>20</v>
      </c>
      <c r="D100" s="1" t="s">
        <v>20</v>
      </c>
      <c r="E100" s="16">
        <v>20210420</v>
      </c>
      <c r="F100" s="3">
        <v>99</v>
      </c>
      <c r="G100" s="3">
        <v>1.04</v>
      </c>
      <c r="H100" s="3">
        <v>1</v>
      </c>
      <c r="I100" s="3">
        <f t="shared" si="11"/>
        <v>1.02</v>
      </c>
      <c r="J100" s="3">
        <v>21</v>
      </c>
      <c r="K100" s="3">
        <f t="shared" si="12"/>
        <v>0.2601</v>
      </c>
      <c r="L100" s="3">
        <f t="shared" si="13"/>
        <v>26.965232223557269</v>
      </c>
      <c r="M100" s="16">
        <v>20210527</v>
      </c>
      <c r="N100" s="3">
        <v>101</v>
      </c>
      <c r="O100" s="3">
        <v>1</v>
      </c>
      <c r="P100" s="3">
        <v>1.1599999999999999</v>
      </c>
      <c r="Q100" s="3">
        <f t="shared" si="19"/>
        <v>1.08</v>
      </c>
      <c r="R100" s="3">
        <v>20</v>
      </c>
      <c r="S100" s="3">
        <f t="shared" si="14"/>
        <v>0.29160000000000003</v>
      </c>
      <c r="T100" s="3">
        <f t="shared" si="15"/>
        <v>30.84164339882172</v>
      </c>
      <c r="U100" s="1" t="s">
        <v>19</v>
      </c>
      <c r="V100" s="3">
        <v>37</v>
      </c>
      <c r="W100">
        <f t="shared" si="16"/>
        <v>3.876411175264451</v>
      </c>
      <c r="X100">
        <f t="shared" si="17"/>
        <v>3.876411175264451</v>
      </c>
      <c r="Y100">
        <f t="shared" si="18"/>
        <v>0.10476786960174192</v>
      </c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</row>
    <row r="101" spans="1:151" ht="14.5" x14ac:dyDescent="0.35">
      <c r="A101" s="3">
        <v>2</v>
      </c>
      <c r="B101" s="3">
        <v>75</v>
      </c>
      <c r="C101" s="1" t="s">
        <v>20</v>
      </c>
      <c r="D101" s="1" t="s">
        <v>20</v>
      </c>
      <c r="E101" s="16">
        <v>20210420</v>
      </c>
      <c r="F101" s="3">
        <v>124</v>
      </c>
      <c r="G101" s="3">
        <v>1.23</v>
      </c>
      <c r="H101" s="3">
        <v>1.1399999999999999</v>
      </c>
      <c r="I101" s="3">
        <f t="shared" si="11"/>
        <v>1.1850000000000001</v>
      </c>
      <c r="J101" s="3">
        <v>27</v>
      </c>
      <c r="K101" s="3">
        <f t="shared" si="12"/>
        <v>0.35105625000000001</v>
      </c>
      <c r="L101" s="3">
        <f t="shared" si="13"/>
        <v>45.585530421200325</v>
      </c>
      <c r="M101" s="16">
        <v>20210527</v>
      </c>
      <c r="N101" s="3">
        <v>118</v>
      </c>
      <c r="O101" s="3">
        <v>1.24</v>
      </c>
      <c r="P101" s="3">
        <v>1.29</v>
      </c>
      <c r="Q101" s="3">
        <f t="shared" si="19"/>
        <v>1.2650000000000001</v>
      </c>
      <c r="R101" s="3">
        <v>22</v>
      </c>
      <c r="S101" s="3">
        <f t="shared" si="14"/>
        <v>0.40005625000000006</v>
      </c>
      <c r="T101" s="3">
        <f t="shared" si="15"/>
        <v>49.434675190225484</v>
      </c>
      <c r="U101" s="1" t="s">
        <v>19</v>
      </c>
      <c r="V101" s="3">
        <v>37</v>
      </c>
      <c r="W101">
        <f t="shared" si="16"/>
        <v>3.849144769025159</v>
      </c>
      <c r="X101">
        <f t="shared" si="17"/>
        <v>3.849144769025159</v>
      </c>
      <c r="Y101">
        <f t="shared" si="18"/>
        <v>0.10403093970338267</v>
      </c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</row>
    <row r="102" spans="1:151" ht="14.5" x14ac:dyDescent="0.35">
      <c r="A102" s="3">
        <v>2</v>
      </c>
      <c r="B102" s="3">
        <v>28</v>
      </c>
      <c r="C102" s="1" t="s">
        <v>20</v>
      </c>
      <c r="D102" s="1" t="s">
        <v>20</v>
      </c>
      <c r="E102" s="16">
        <v>20210420</v>
      </c>
      <c r="F102" s="3">
        <v>126</v>
      </c>
      <c r="G102" s="3">
        <v>1.66</v>
      </c>
      <c r="H102" s="3">
        <v>1.58</v>
      </c>
      <c r="I102" s="3">
        <f t="shared" si="11"/>
        <v>1.62</v>
      </c>
      <c r="J102" s="3">
        <v>24</v>
      </c>
      <c r="K102" s="3">
        <f t="shared" si="12"/>
        <v>0.65610000000000013</v>
      </c>
      <c r="L102" s="3">
        <f t="shared" si="13"/>
        <v>86.570355480851063</v>
      </c>
      <c r="M102" s="16">
        <v>20210602</v>
      </c>
      <c r="N102" s="3">
        <v>126</v>
      </c>
      <c r="O102" s="3">
        <v>1.72</v>
      </c>
      <c r="P102" s="3">
        <v>1.6</v>
      </c>
      <c r="Q102" s="3">
        <f t="shared" si="19"/>
        <v>1.6600000000000001</v>
      </c>
      <c r="R102" s="3">
        <v>21</v>
      </c>
      <c r="S102" s="3">
        <f t="shared" si="14"/>
        <v>0.68890000000000007</v>
      </c>
      <c r="T102" s="3">
        <f t="shared" si="15"/>
        <v>90.898213520436386</v>
      </c>
      <c r="U102" s="1" t="s">
        <v>19</v>
      </c>
      <c r="V102" s="3">
        <v>43</v>
      </c>
      <c r="W102">
        <f t="shared" si="16"/>
        <v>4.3278580395853226</v>
      </c>
      <c r="X102">
        <f t="shared" si="17"/>
        <v>4.3278580395853226</v>
      </c>
      <c r="Y102">
        <f t="shared" si="18"/>
        <v>0.10064786138570518</v>
      </c>
      <c r="AC102">
        <f>AVERAGE(Y102:Y104)</f>
        <v>0.21628992755339752</v>
      </c>
      <c r="AD102">
        <f>_xlfn.STDEV.S(Y102:Y104)</f>
        <v>0.12245950456183974</v>
      </c>
      <c r="AE102">
        <f>AD102/SQRT(COUNT(Y102:Y104))</f>
        <v>7.0702027923606386E-2</v>
      </c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</row>
    <row r="103" spans="1:151" ht="14.5" x14ac:dyDescent="0.35">
      <c r="A103" s="3">
        <v>2</v>
      </c>
      <c r="B103" s="3">
        <v>77</v>
      </c>
      <c r="C103" s="1" t="s">
        <v>20</v>
      </c>
      <c r="D103" s="1" t="s">
        <v>20</v>
      </c>
      <c r="E103" s="16">
        <v>20210420</v>
      </c>
      <c r="F103" s="3">
        <v>108</v>
      </c>
      <c r="G103" s="3">
        <v>1.38</v>
      </c>
      <c r="H103" s="3">
        <v>1.41</v>
      </c>
      <c r="I103" s="3">
        <f t="shared" si="11"/>
        <v>1.395</v>
      </c>
      <c r="J103" s="3">
        <v>22</v>
      </c>
      <c r="K103" s="3">
        <f t="shared" si="12"/>
        <v>0.48650625000000003</v>
      </c>
      <c r="L103" s="3">
        <f t="shared" si="13"/>
        <v>55.022560593318701</v>
      </c>
      <c r="M103" s="16">
        <v>20210602</v>
      </c>
      <c r="N103" s="3">
        <v>109</v>
      </c>
      <c r="O103" s="3">
        <v>1.54</v>
      </c>
      <c r="P103" s="3">
        <v>1.45</v>
      </c>
      <c r="Q103" s="3">
        <f t="shared" si="19"/>
        <v>1.4950000000000001</v>
      </c>
      <c r="R103" s="3">
        <v>21</v>
      </c>
      <c r="S103" s="3">
        <f t="shared" si="14"/>
        <v>0.55875625000000007</v>
      </c>
      <c r="T103" s="3">
        <f t="shared" si="15"/>
        <v>63.77897126202155</v>
      </c>
      <c r="U103" s="1" t="s">
        <v>19</v>
      </c>
      <c r="V103" s="3">
        <v>43</v>
      </c>
      <c r="W103">
        <f t="shared" si="16"/>
        <v>8.7564106687028485</v>
      </c>
      <c r="X103">
        <f t="shared" si="17"/>
        <v>8.7564106687028485</v>
      </c>
      <c r="Y103">
        <f t="shared" si="18"/>
        <v>0.20363745741169414</v>
      </c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</row>
    <row r="104" spans="1:151" ht="14.5" x14ac:dyDescent="0.35">
      <c r="A104" s="3">
        <v>2</v>
      </c>
      <c r="B104" s="3">
        <v>107</v>
      </c>
      <c r="C104" s="1" t="s">
        <v>20</v>
      </c>
      <c r="D104" s="1" t="s">
        <v>20</v>
      </c>
      <c r="E104" s="16">
        <v>20210420</v>
      </c>
      <c r="F104" s="3">
        <v>106</v>
      </c>
      <c r="G104" s="3">
        <v>1.44</v>
      </c>
      <c r="H104" s="3">
        <v>1.48</v>
      </c>
      <c r="I104" s="3">
        <f t="shared" si="11"/>
        <v>1.46</v>
      </c>
      <c r="J104" s="3">
        <v>22</v>
      </c>
      <c r="K104" s="3">
        <f t="shared" si="12"/>
        <v>0.53289999999999993</v>
      </c>
      <c r="L104" s="3">
        <f t="shared" si="13"/>
        <v>59.15346695346269</v>
      </c>
      <c r="M104" s="16">
        <v>20210602</v>
      </c>
      <c r="N104" s="3">
        <v>107</v>
      </c>
      <c r="O104" s="3">
        <v>1.68</v>
      </c>
      <c r="P104" s="3">
        <v>1.57</v>
      </c>
      <c r="Q104" s="3">
        <f t="shared" si="19"/>
        <v>1.625</v>
      </c>
      <c r="R104" s="3">
        <v>20</v>
      </c>
      <c r="S104" s="3">
        <f t="shared" si="14"/>
        <v>0.66015625</v>
      </c>
      <c r="T104" s="3">
        <f t="shared" si="15"/>
        <v>73.970598899562802</v>
      </c>
      <c r="U104" s="1" t="s">
        <v>19</v>
      </c>
      <c r="V104" s="3">
        <v>43</v>
      </c>
      <c r="W104">
        <f t="shared" si="16"/>
        <v>14.817131946100112</v>
      </c>
      <c r="X104">
        <f t="shared" si="17"/>
        <v>14.817131946100112</v>
      </c>
      <c r="Y104">
        <f t="shared" si="18"/>
        <v>0.34458446386279329</v>
      </c>
    </row>
    <row r="105" spans="1:151" ht="14.5" x14ac:dyDescent="0.35">
      <c r="A105" s="3">
        <v>2</v>
      </c>
      <c r="B105" s="3">
        <v>8</v>
      </c>
      <c r="C105" s="1" t="s">
        <v>20</v>
      </c>
      <c r="D105" s="1" t="s">
        <v>20</v>
      </c>
      <c r="E105" s="16">
        <v>20210420</v>
      </c>
      <c r="F105" s="3">
        <v>128</v>
      </c>
      <c r="G105" s="3">
        <v>1.1100000000000001</v>
      </c>
      <c r="H105" s="3">
        <v>1.1100000000000001</v>
      </c>
      <c r="I105" s="3">
        <f t="shared" si="11"/>
        <v>1.1100000000000001</v>
      </c>
      <c r="J105" s="3">
        <v>17</v>
      </c>
      <c r="K105" s="3">
        <f t="shared" si="12"/>
        <v>0.30802500000000005</v>
      </c>
      <c r="L105" s="3">
        <f t="shared" si="13"/>
        <v>41.2880672905385</v>
      </c>
      <c r="M105" s="16">
        <v>20210608</v>
      </c>
      <c r="N105" s="3">
        <v>130</v>
      </c>
      <c r="O105" s="3">
        <v>1.18</v>
      </c>
      <c r="P105" s="3">
        <v>1.17</v>
      </c>
      <c r="Q105" s="3">
        <f t="shared" si="19"/>
        <v>1.1749999999999998</v>
      </c>
      <c r="R105" s="3">
        <v>17</v>
      </c>
      <c r="S105" s="3">
        <f t="shared" si="14"/>
        <v>0.34515624999999989</v>
      </c>
      <c r="T105" s="3">
        <f t="shared" si="15"/>
        <v>46.98808137142607</v>
      </c>
      <c r="U105" s="1" t="s">
        <v>17</v>
      </c>
      <c r="V105" s="3">
        <v>49</v>
      </c>
      <c r="W105">
        <f t="shared" si="16"/>
        <v>5.7000140808875699</v>
      </c>
      <c r="X105">
        <f t="shared" si="17"/>
        <v>5.7000140808875699</v>
      </c>
      <c r="Y105">
        <f t="shared" si="18"/>
        <v>0.11632681797729734</v>
      </c>
      <c r="AC105">
        <f>AVERAGE(Y105:Y117)</f>
        <v>0.21330403087271885</v>
      </c>
      <c r="AD105">
        <f>_xlfn.STDEV.S(Y105:Y117)</f>
        <v>0.17470082831711045</v>
      </c>
      <c r="AE105">
        <f>AD105/SQRT(COUNT(Y105:Y117))</f>
        <v>4.8453291874105617E-2</v>
      </c>
    </row>
    <row r="106" spans="1:151" ht="14.5" x14ac:dyDescent="0.35">
      <c r="A106" s="3">
        <v>2</v>
      </c>
      <c r="B106" s="3">
        <v>9</v>
      </c>
      <c r="C106" s="1" t="s">
        <v>20</v>
      </c>
      <c r="D106" s="1" t="s">
        <v>20</v>
      </c>
      <c r="E106" s="16">
        <v>20210420</v>
      </c>
      <c r="F106" s="3">
        <v>123</v>
      </c>
      <c r="G106" s="3">
        <v>0.87</v>
      </c>
      <c r="H106" s="3">
        <v>0.88</v>
      </c>
      <c r="I106" s="3">
        <f t="shared" si="11"/>
        <v>0.875</v>
      </c>
      <c r="J106" s="3">
        <v>13</v>
      </c>
      <c r="K106" s="3">
        <f t="shared" si="12"/>
        <v>0.19140625</v>
      </c>
      <c r="L106" s="3">
        <f t="shared" si="13"/>
        <v>24.654139222898024</v>
      </c>
      <c r="M106" s="16">
        <v>20210608</v>
      </c>
      <c r="N106" s="3">
        <v>127</v>
      </c>
      <c r="O106" s="3">
        <v>1.05</v>
      </c>
      <c r="P106" s="3">
        <v>1.1000000000000001</v>
      </c>
      <c r="Q106" s="3">
        <f t="shared" si="19"/>
        <v>1.0750000000000002</v>
      </c>
      <c r="R106" s="3">
        <v>14</v>
      </c>
      <c r="S106" s="3">
        <f t="shared" si="14"/>
        <v>0.28890625000000009</v>
      </c>
      <c r="T106" s="3">
        <f t="shared" si="15"/>
        <v>38.422823525724802</v>
      </c>
      <c r="U106" s="1" t="s">
        <v>17</v>
      </c>
      <c r="V106" s="3">
        <v>49</v>
      </c>
      <c r="W106">
        <f t="shared" si="16"/>
        <v>13.768684302826777</v>
      </c>
      <c r="X106">
        <f t="shared" si="17"/>
        <v>13.768684302826777</v>
      </c>
      <c r="Y106">
        <f t="shared" si="18"/>
        <v>0.28099355720054647</v>
      </c>
    </row>
    <row r="107" spans="1:151" ht="14.5" x14ac:dyDescent="0.35">
      <c r="A107" s="3">
        <v>2</v>
      </c>
      <c r="B107" s="3">
        <v>19</v>
      </c>
      <c r="C107" s="1" t="s">
        <v>20</v>
      </c>
      <c r="D107" s="1" t="s">
        <v>20</v>
      </c>
      <c r="E107" s="16">
        <v>20210420</v>
      </c>
      <c r="F107" s="3">
        <v>123</v>
      </c>
      <c r="G107" s="3">
        <v>1.22</v>
      </c>
      <c r="H107" s="3">
        <v>1.35</v>
      </c>
      <c r="I107" s="3">
        <f t="shared" si="11"/>
        <v>1.2850000000000001</v>
      </c>
      <c r="J107" s="3">
        <v>18</v>
      </c>
      <c r="K107" s="3">
        <f t="shared" si="12"/>
        <v>0.4128062500000001</v>
      </c>
      <c r="L107" s="3">
        <f t="shared" si="13"/>
        <v>53.171632376594026</v>
      </c>
      <c r="M107" s="16">
        <v>20210608</v>
      </c>
      <c r="N107" s="3">
        <v>125</v>
      </c>
      <c r="O107" s="3">
        <v>1.34</v>
      </c>
      <c r="P107" s="3">
        <v>1.37</v>
      </c>
      <c r="Q107" s="3">
        <f t="shared" si="19"/>
        <v>1.355</v>
      </c>
      <c r="R107" s="3">
        <v>18</v>
      </c>
      <c r="S107" s="3">
        <f t="shared" si="14"/>
        <v>0.45900625</v>
      </c>
      <c r="T107" s="3">
        <f t="shared" si="15"/>
        <v>60.083777622991668</v>
      </c>
      <c r="U107" s="1" t="s">
        <v>17</v>
      </c>
      <c r="V107" s="3">
        <v>49</v>
      </c>
      <c r="W107">
        <f t="shared" si="16"/>
        <v>6.9121452463976425</v>
      </c>
      <c r="X107">
        <f t="shared" si="17"/>
        <v>6.9121452463976425</v>
      </c>
      <c r="Y107">
        <f t="shared" si="18"/>
        <v>0.14106418870199269</v>
      </c>
    </row>
    <row r="108" spans="1:151" ht="14.5" x14ac:dyDescent="0.35">
      <c r="A108" s="3">
        <v>2</v>
      </c>
      <c r="B108" s="3">
        <v>24</v>
      </c>
      <c r="C108" s="1" t="s">
        <v>20</v>
      </c>
      <c r="D108" s="1" t="s">
        <v>20</v>
      </c>
      <c r="E108" s="16">
        <v>20210420</v>
      </c>
      <c r="F108" s="3">
        <v>115</v>
      </c>
      <c r="G108" s="3">
        <v>1.24</v>
      </c>
      <c r="H108" s="3">
        <v>1.31</v>
      </c>
      <c r="I108" s="3">
        <f t="shared" si="11"/>
        <v>1.2749999999999999</v>
      </c>
      <c r="J108" s="3">
        <v>17</v>
      </c>
      <c r="K108" s="3">
        <f t="shared" si="12"/>
        <v>0.40640624999999997</v>
      </c>
      <c r="L108" s="3">
        <f t="shared" si="13"/>
        <v>48.94257742596411</v>
      </c>
      <c r="M108" s="16">
        <v>20210608</v>
      </c>
      <c r="N108" s="3">
        <v>111</v>
      </c>
      <c r="O108" s="3">
        <v>1.32</v>
      </c>
      <c r="P108" s="3">
        <v>1.47</v>
      </c>
      <c r="Q108" s="3">
        <f t="shared" si="19"/>
        <v>1.395</v>
      </c>
      <c r="R108" s="3">
        <v>22</v>
      </c>
      <c r="S108" s="3">
        <f t="shared" si="14"/>
        <v>0.48650625000000003</v>
      </c>
      <c r="T108" s="3">
        <f t="shared" si="15"/>
        <v>56.550965054244216</v>
      </c>
      <c r="U108" s="1" t="s">
        <v>19</v>
      </c>
      <c r="V108" s="3">
        <v>49</v>
      </c>
      <c r="W108">
        <f t="shared" si="16"/>
        <v>7.6083876282801057</v>
      </c>
      <c r="X108">
        <f t="shared" si="17"/>
        <v>7.6083876282801057</v>
      </c>
      <c r="Y108">
        <f t="shared" si="18"/>
        <v>0.15527321690367563</v>
      </c>
    </row>
    <row r="109" spans="1:151" ht="14.5" x14ac:dyDescent="0.35">
      <c r="A109" s="3">
        <v>2</v>
      </c>
      <c r="B109" s="3">
        <v>30</v>
      </c>
      <c r="C109" s="1" t="s">
        <v>20</v>
      </c>
      <c r="D109" s="1" t="s">
        <v>20</v>
      </c>
      <c r="E109" s="16">
        <v>20210420</v>
      </c>
      <c r="F109" s="3">
        <v>117</v>
      </c>
      <c r="G109" s="3">
        <v>1.04</v>
      </c>
      <c r="H109" s="3">
        <v>1.17</v>
      </c>
      <c r="I109" s="3">
        <f t="shared" si="11"/>
        <v>1.105</v>
      </c>
      <c r="J109" s="3">
        <v>27</v>
      </c>
      <c r="K109" s="3">
        <f t="shared" si="12"/>
        <v>0.30525625000000001</v>
      </c>
      <c r="L109" s="3">
        <f t="shared" si="13"/>
        <v>37.4006409060324</v>
      </c>
      <c r="M109" s="16">
        <v>20210608</v>
      </c>
      <c r="N109" s="3">
        <v>114</v>
      </c>
      <c r="O109" s="3">
        <v>1.2</v>
      </c>
      <c r="P109" s="3">
        <v>1.37</v>
      </c>
      <c r="Q109" s="3">
        <f t="shared" si="19"/>
        <v>1.2850000000000001</v>
      </c>
      <c r="R109" s="3">
        <v>25</v>
      </c>
      <c r="S109" s="3">
        <f t="shared" si="14"/>
        <v>0.4128062500000001</v>
      </c>
      <c r="T109" s="3">
        <f t="shared" si="15"/>
        <v>49.281025129526171</v>
      </c>
      <c r="U109" s="1" t="s">
        <v>17</v>
      </c>
      <c r="V109" s="3">
        <v>49</v>
      </c>
      <c r="W109">
        <f t="shared" si="16"/>
        <v>11.88038422349377</v>
      </c>
      <c r="X109">
        <f t="shared" si="17"/>
        <v>11.88038422349377</v>
      </c>
      <c r="Y109">
        <f t="shared" si="18"/>
        <v>0.24245682088762796</v>
      </c>
    </row>
    <row r="110" spans="1:151" ht="14.5" x14ac:dyDescent="0.35">
      <c r="A110" s="3">
        <v>2</v>
      </c>
      <c r="B110" s="3">
        <v>38</v>
      </c>
      <c r="C110" s="1" t="s">
        <v>20</v>
      </c>
      <c r="D110" s="1" t="s">
        <v>20</v>
      </c>
      <c r="E110" s="16">
        <v>20210420</v>
      </c>
      <c r="F110" s="3">
        <v>116</v>
      </c>
      <c r="G110" s="3">
        <v>1.1000000000000001</v>
      </c>
      <c r="H110" s="3">
        <v>1.08</v>
      </c>
      <c r="I110" s="3">
        <f t="shared" si="11"/>
        <v>1.0900000000000001</v>
      </c>
      <c r="J110" s="3">
        <v>16</v>
      </c>
      <c r="K110" s="3">
        <f t="shared" si="12"/>
        <v>0.29702500000000004</v>
      </c>
      <c r="L110" s="3">
        <f t="shared" si="13"/>
        <v>36.081086906723655</v>
      </c>
      <c r="M110" s="16">
        <v>20210608</v>
      </c>
      <c r="N110" s="3">
        <v>119</v>
      </c>
      <c r="O110" s="3">
        <v>1</v>
      </c>
      <c r="P110" s="3">
        <v>1.1000000000000001</v>
      </c>
      <c r="Q110" s="3">
        <f t="shared" si="19"/>
        <v>1.05</v>
      </c>
      <c r="R110" s="3">
        <v>8</v>
      </c>
      <c r="S110" s="3">
        <f t="shared" si="14"/>
        <v>0.27562500000000001</v>
      </c>
      <c r="T110" s="3">
        <f t="shared" si="15"/>
        <v>34.347425180778906</v>
      </c>
      <c r="U110" s="1" t="s">
        <v>17</v>
      </c>
      <c r="V110" s="3">
        <v>49</v>
      </c>
      <c r="W110" s="25">
        <f t="shared" si="16"/>
        <v>-1.7336617259447493</v>
      </c>
      <c r="X110">
        <v>0</v>
      </c>
      <c r="Y110">
        <f t="shared" si="18"/>
        <v>0</v>
      </c>
    </row>
    <row r="111" spans="1:151" ht="14.5" x14ac:dyDescent="0.35">
      <c r="A111" s="3">
        <v>2</v>
      </c>
      <c r="B111" s="3">
        <v>66</v>
      </c>
      <c r="C111" s="1" t="s">
        <v>20</v>
      </c>
      <c r="D111" s="1" t="s">
        <v>20</v>
      </c>
      <c r="E111" s="16">
        <v>20210420</v>
      </c>
      <c r="F111" s="3">
        <v>119</v>
      </c>
      <c r="G111" s="3">
        <v>0.94</v>
      </c>
      <c r="H111" s="3">
        <v>1.1000000000000001</v>
      </c>
      <c r="I111" s="3">
        <f t="shared" si="11"/>
        <v>1.02</v>
      </c>
      <c r="J111" s="3">
        <v>9</v>
      </c>
      <c r="K111" s="3">
        <f t="shared" si="12"/>
        <v>0.2601</v>
      </c>
      <c r="L111" s="3">
        <f t="shared" si="13"/>
        <v>32.412753884881973</v>
      </c>
      <c r="M111" s="16">
        <v>20210608</v>
      </c>
      <c r="N111" s="3">
        <v>122</v>
      </c>
      <c r="O111" s="3">
        <v>1.41</v>
      </c>
      <c r="P111" s="3">
        <v>1.37</v>
      </c>
      <c r="Q111" s="3">
        <f t="shared" si="19"/>
        <v>1.3900000000000001</v>
      </c>
      <c r="R111" s="3">
        <v>26</v>
      </c>
      <c r="S111" s="3">
        <f t="shared" si="14"/>
        <v>0.48302500000000009</v>
      </c>
      <c r="T111" s="3">
        <f t="shared" si="15"/>
        <v>61.710356854341882</v>
      </c>
      <c r="U111" s="1" t="s">
        <v>17</v>
      </c>
      <c r="V111" s="3">
        <v>49</v>
      </c>
      <c r="W111">
        <f t="shared" si="16"/>
        <v>29.297602969459909</v>
      </c>
      <c r="X111">
        <f t="shared" si="17"/>
        <v>29.297602969459909</v>
      </c>
      <c r="Y111">
        <f t="shared" si="18"/>
        <v>0.59791026468285524</v>
      </c>
    </row>
    <row r="112" spans="1:151" ht="14.5" x14ac:dyDescent="0.35">
      <c r="A112" s="3">
        <v>2</v>
      </c>
      <c r="B112" s="3">
        <v>74</v>
      </c>
      <c r="C112" s="1" t="s">
        <v>20</v>
      </c>
      <c r="D112" s="1" t="s">
        <v>20</v>
      </c>
      <c r="E112" s="16">
        <v>20210420</v>
      </c>
      <c r="F112" s="3">
        <v>121</v>
      </c>
      <c r="G112" s="3">
        <v>1.33</v>
      </c>
      <c r="H112" s="3">
        <v>1.38</v>
      </c>
      <c r="I112" s="3">
        <f t="shared" si="11"/>
        <v>1.355</v>
      </c>
      <c r="J112" s="3">
        <v>28</v>
      </c>
      <c r="K112" s="3">
        <f t="shared" si="12"/>
        <v>0.45900625</v>
      </c>
      <c r="L112" s="3">
        <f t="shared" si="13"/>
        <v>58.161096739055942</v>
      </c>
      <c r="M112" s="16">
        <v>20210608</v>
      </c>
      <c r="N112" s="3">
        <v>121</v>
      </c>
      <c r="O112" s="3">
        <v>1.4</v>
      </c>
      <c r="P112" s="3">
        <v>1.44</v>
      </c>
      <c r="Q112" s="3">
        <f t="shared" si="19"/>
        <v>1.42</v>
      </c>
      <c r="R112" s="3">
        <v>29</v>
      </c>
      <c r="S112" s="3">
        <f t="shared" si="14"/>
        <v>0.50409999999999999</v>
      </c>
      <c r="T112" s="3">
        <f t="shared" si="15"/>
        <v>63.874966552542787</v>
      </c>
      <c r="U112" s="1" t="s">
        <v>17</v>
      </c>
      <c r="V112" s="3">
        <v>49</v>
      </c>
      <c r="W112">
        <f t="shared" si="16"/>
        <v>5.7138698134868449</v>
      </c>
      <c r="X112">
        <f t="shared" si="17"/>
        <v>5.7138698134868449</v>
      </c>
      <c r="Y112">
        <f t="shared" si="18"/>
        <v>0.11660958803034377</v>
      </c>
    </row>
    <row r="113" spans="1:25" ht="14.5" x14ac:dyDescent="0.35">
      <c r="A113" s="3">
        <v>2</v>
      </c>
      <c r="B113" s="3">
        <v>76</v>
      </c>
      <c r="C113" s="1" t="s">
        <v>20</v>
      </c>
      <c r="D113" s="1" t="s">
        <v>20</v>
      </c>
      <c r="E113" s="16">
        <v>20210420</v>
      </c>
      <c r="F113" s="3">
        <v>119</v>
      </c>
      <c r="G113" s="3">
        <v>1</v>
      </c>
      <c r="H113" s="3">
        <v>0.9</v>
      </c>
      <c r="I113" s="3">
        <f t="shared" si="11"/>
        <v>0.95</v>
      </c>
      <c r="J113" s="3">
        <v>23</v>
      </c>
      <c r="K113" s="3">
        <f t="shared" si="12"/>
        <v>0.22562499999999999</v>
      </c>
      <c r="L113" s="3">
        <f t="shared" si="13"/>
        <v>28.116599751159146</v>
      </c>
      <c r="M113" s="16">
        <v>20210608</v>
      </c>
      <c r="N113" s="3">
        <v>118</v>
      </c>
      <c r="O113" s="3">
        <v>1.1299999999999999</v>
      </c>
      <c r="P113" s="3">
        <v>1.1299999999999999</v>
      </c>
      <c r="Q113" s="3">
        <f t="shared" si="19"/>
        <v>1.1299999999999999</v>
      </c>
      <c r="R113" s="3">
        <v>22</v>
      </c>
      <c r="S113" s="3">
        <f t="shared" si="14"/>
        <v>0.31922499999999993</v>
      </c>
      <c r="T113" s="3">
        <f t="shared" si="15"/>
        <v>39.446413317126591</v>
      </c>
      <c r="U113" s="1" t="s">
        <v>17</v>
      </c>
      <c r="V113" s="3">
        <v>49</v>
      </c>
      <c r="W113">
        <f t="shared" si="16"/>
        <v>11.329813565967445</v>
      </c>
      <c r="X113">
        <f t="shared" si="17"/>
        <v>11.329813565967445</v>
      </c>
      <c r="Y113">
        <f t="shared" si="18"/>
        <v>0.23122068501974377</v>
      </c>
    </row>
    <row r="114" spans="1:25" ht="14.5" x14ac:dyDescent="0.35">
      <c r="A114" s="3">
        <v>2</v>
      </c>
      <c r="B114" s="3">
        <v>79</v>
      </c>
      <c r="C114" s="1" t="s">
        <v>20</v>
      </c>
      <c r="D114" s="1" t="s">
        <v>20</v>
      </c>
      <c r="E114" s="16">
        <v>20210420</v>
      </c>
      <c r="F114" s="3">
        <v>121</v>
      </c>
      <c r="G114" s="24">
        <v>1.6</v>
      </c>
      <c r="H114" s="3">
        <v>1.36</v>
      </c>
      <c r="I114" s="3">
        <f t="shared" si="11"/>
        <v>1.48</v>
      </c>
      <c r="J114" s="3">
        <v>23</v>
      </c>
      <c r="K114" s="3">
        <f t="shared" si="12"/>
        <v>0.54759999999999998</v>
      </c>
      <c r="L114" s="3">
        <f t="shared" si="13"/>
        <v>69.386890863266075</v>
      </c>
      <c r="M114" s="16">
        <v>20210608</v>
      </c>
      <c r="N114" s="3">
        <v>122</v>
      </c>
      <c r="O114" s="3">
        <v>1.48</v>
      </c>
      <c r="P114" s="3">
        <v>1.41</v>
      </c>
      <c r="Q114" s="3">
        <f t="shared" si="19"/>
        <v>1.4449999999999998</v>
      </c>
      <c r="R114" s="3">
        <v>25</v>
      </c>
      <c r="S114" s="3">
        <f t="shared" si="14"/>
        <v>0.52200624999999989</v>
      </c>
      <c r="T114" s="3">
        <f t="shared" si="15"/>
        <v>66.690527338536896</v>
      </c>
      <c r="U114" s="1" t="s">
        <v>17</v>
      </c>
      <c r="V114" s="3">
        <v>49</v>
      </c>
      <c r="W114" s="25">
        <f t="shared" si="16"/>
        <v>-2.6963635247291791</v>
      </c>
      <c r="X114">
        <v>0</v>
      </c>
      <c r="Y114">
        <f t="shared" si="18"/>
        <v>0</v>
      </c>
    </row>
    <row r="115" spans="1:25" ht="14.5" x14ac:dyDescent="0.35">
      <c r="A115" s="3">
        <v>2</v>
      </c>
      <c r="B115" s="3">
        <v>83</v>
      </c>
      <c r="C115" s="1" t="s">
        <v>20</v>
      </c>
      <c r="D115" s="1" t="s">
        <v>20</v>
      </c>
      <c r="E115" s="16">
        <v>20210420</v>
      </c>
      <c r="F115" s="3">
        <v>122.5</v>
      </c>
      <c r="G115" s="3">
        <v>1.1100000000000001</v>
      </c>
      <c r="H115" s="3">
        <v>1.1100000000000001</v>
      </c>
      <c r="I115" s="3">
        <f t="shared" si="11"/>
        <v>1.1100000000000001</v>
      </c>
      <c r="J115" s="3">
        <v>22</v>
      </c>
      <c r="K115" s="3">
        <f t="shared" si="12"/>
        <v>0.30802500000000005</v>
      </c>
      <c r="L115" s="3">
        <f t="shared" si="13"/>
        <v>39.51397064914817</v>
      </c>
      <c r="M115" s="16">
        <v>20210608</v>
      </c>
      <c r="N115" s="3">
        <v>124</v>
      </c>
      <c r="O115" s="3">
        <v>1.4</v>
      </c>
      <c r="P115" s="3">
        <v>1.41</v>
      </c>
      <c r="Q115" s="3">
        <f t="shared" si="19"/>
        <v>1.4049999999999998</v>
      </c>
      <c r="R115" s="3">
        <v>22</v>
      </c>
      <c r="S115" s="3">
        <f t="shared" si="14"/>
        <v>0.49350624999999987</v>
      </c>
      <c r="T115" s="3">
        <f t="shared" si="15"/>
        <v>64.083018526026763</v>
      </c>
      <c r="U115" s="1" t="s">
        <v>17</v>
      </c>
      <c r="V115" s="3">
        <v>49</v>
      </c>
      <c r="W115">
        <f t="shared" si="16"/>
        <v>24.569047876878592</v>
      </c>
      <c r="X115">
        <f t="shared" si="17"/>
        <v>24.569047876878592</v>
      </c>
      <c r="Y115">
        <f t="shared" si="18"/>
        <v>0.50140914034446105</v>
      </c>
    </row>
    <row r="116" spans="1:25" ht="14.5" x14ac:dyDescent="0.35">
      <c r="A116" s="3">
        <v>2</v>
      </c>
      <c r="B116" s="3">
        <v>108</v>
      </c>
      <c r="C116" s="1" t="s">
        <v>20</v>
      </c>
      <c r="D116" s="1" t="s">
        <v>20</v>
      </c>
      <c r="E116" s="16">
        <v>20210420</v>
      </c>
      <c r="F116" s="3">
        <v>126</v>
      </c>
      <c r="G116" s="3">
        <v>1.22</v>
      </c>
      <c r="H116" s="3">
        <v>1.29</v>
      </c>
      <c r="I116" s="3">
        <f t="shared" si="11"/>
        <v>1.2549999999999999</v>
      </c>
      <c r="J116" s="3">
        <v>24</v>
      </c>
      <c r="K116" s="3">
        <f t="shared" si="12"/>
        <v>0.39375624999999992</v>
      </c>
      <c r="L116" s="3">
        <f t="shared" si="13"/>
        <v>51.954913176812767</v>
      </c>
      <c r="M116" s="16">
        <v>20210608</v>
      </c>
      <c r="N116" s="3">
        <v>125</v>
      </c>
      <c r="O116" s="3">
        <v>1.43</v>
      </c>
      <c r="P116" s="3">
        <v>1.39</v>
      </c>
      <c r="Q116" s="3">
        <f t="shared" si="19"/>
        <v>1.41</v>
      </c>
      <c r="R116" s="3">
        <v>23</v>
      </c>
      <c r="S116" s="3">
        <f t="shared" si="14"/>
        <v>0.49702499999999994</v>
      </c>
      <c r="T116" s="3">
        <f t="shared" si="15"/>
        <v>65.060420360436112</v>
      </c>
      <c r="U116" s="1" t="s">
        <v>17</v>
      </c>
      <c r="V116" s="3">
        <v>49</v>
      </c>
      <c r="W116">
        <f t="shared" si="16"/>
        <v>13.105507183623345</v>
      </c>
      <c r="X116">
        <f t="shared" si="17"/>
        <v>13.105507183623345</v>
      </c>
      <c r="Y116">
        <f t="shared" si="18"/>
        <v>0.26745933027802743</v>
      </c>
    </row>
    <row r="117" spans="1:25" ht="14.5" x14ac:dyDescent="0.35">
      <c r="A117" s="3">
        <v>2</v>
      </c>
      <c r="B117" s="3">
        <v>116</v>
      </c>
      <c r="C117" s="2" t="s">
        <v>20</v>
      </c>
      <c r="D117" s="2" t="s">
        <v>20</v>
      </c>
      <c r="E117" s="16">
        <v>20210420</v>
      </c>
      <c r="F117" s="3">
        <v>111</v>
      </c>
      <c r="G117" s="3">
        <v>1.0900000000000001</v>
      </c>
      <c r="H117" s="3">
        <v>1.1100000000000001</v>
      </c>
      <c r="I117" s="3">
        <f t="shared" si="11"/>
        <v>1.1000000000000001</v>
      </c>
      <c r="J117" s="3">
        <v>21</v>
      </c>
      <c r="K117" s="3">
        <f t="shared" si="12"/>
        <v>0.30250000000000005</v>
      </c>
      <c r="L117" s="3">
        <f t="shared" si="13"/>
        <v>35.162275775303769</v>
      </c>
      <c r="M117" s="16">
        <v>20210608</v>
      </c>
      <c r="N117" s="3">
        <v>111</v>
      </c>
      <c r="O117" s="3">
        <v>1.19</v>
      </c>
      <c r="P117" s="3">
        <v>1.19</v>
      </c>
      <c r="Q117" s="3">
        <f t="shared" si="19"/>
        <v>1.19</v>
      </c>
      <c r="R117" s="3">
        <v>20</v>
      </c>
      <c r="S117" s="3">
        <f t="shared" si="14"/>
        <v>0.35402499999999998</v>
      </c>
      <c r="T117" s="3">
        <f t="shared" si="15"/>
        <v>41.151486549923682</v>
      </c>
      <c r="U117" s="2" t="s">
        <v>19</v>
      </c>
      <c r="V117" s="3">
        <v>49</v>
      </c>
      <c r="W117">
        <f t="shared" si="16"/>
        <v>5.989210774619913</v>
      </c>
      <c r="X117">
        <f t="shared" si="17"/>
        <v>5.989210774619913</v>
      </c>
      <c r="Y117">
        <f t="shared" si="18"/>
        <v>0.12222879131877373</v>
      </c>
    </row>
    <row r="118" spans="1:25" ht="14.5" x14ac:dyDescent="0.35">
      <c r="A118" s="3">
        <v>2</v>
      </c>
      <c r="B118" s="3">
        <v>4</v>
      </c>
      <c r="C118" s="1" t="s">
        <v>21</v>
      </c>
      <c r="D118" s="1" t="s">
        <v>20</v>
      </c>
      <c r="E118" s="16">
        <v>20210420</v>
      </c>
      <c r="F118" s="3">
        <v>123</v>
      </c>
      <c r="G118" s="3">
        <v>0.95</v>
      </c>
      <c r="H118" s="3">
        <v>0.96</v>
      </c>
      <c r="I118" s="3">
        <f t="shared" si="11"/>
        <v>0.95499999999999996</v>
      </c>
      <c r="J118" s="3">
        <v>18</v>
      </c>
      <c r="K118" s="3">
        <f t="shared" si="12"/>
        <v>0.22800624999999999</v>
      </c>
      <c r="L118" s="3">
        <f t="shared" si="13"/>
        <v>29.368413158874869</v>
      </c>
      <c r="M118" s="15" t="s">
        <v>18</v>
      </c>
      <c r="N118" s="2" t="s">
        <v>18</v>
      </c>
      <c r="O118" s="2" t="s">
        <v>18</v>
      </c>
      <c r="P118" s="2" t="s">
        <v>18</v>
      </c>
      <c r="Q118" s="3"/>
      <c r="R118" s="2" t="s">
        <v>18</v>
      </c>
      <c r="S118" s="3">
        <f t="shared" si="14"/>
        <v>0</v>
      </c>
      <c r="T118" s="3" t="e">
        <f t="shared" si="15"/>
        <v>#VALUE!</v>
      </c>
      <c r="U118" s="1" t="s">
        <v>18</v>
      </c>
      <c r="V118" s="2" t="s">
        <v>18</v>
      </c>
      <c r="W118" t="e">
        <f t="shared" si="16"/>
        <v>#VALUE!</v>
      </c>
      <c r="X118" t="e">
        <f t="shared" si="17"/>
        <v>#VALUE!</v>
      </c>
      <c r="Y118" t="e">
        <f t="shared" si="18"/>
        <v>#VALUE!</v>
      </c>
    </row>
    <row r="119" spans="1:25" ht="14.5" x14ac:dyDescent="0.35">
      <c r="A119" s="3">
        <v>2</v>
      </c>
      <c r="B119" s="3">
        <v>29</v>
      </c>
      <c r="C119" s="1" t="s">
        <v>21</v>
      </c>
      <c r="D119" s="1" t="s">
        <v>20</v>
      </c>
      <c r="E119" s="16">
        <v>20210420</v>
      </c>
      <c r="F119" s="3">
        <v>124</v>
      </c>
      <c r="G119" s="3">
        <v>1.31</v>
      </c>
      <c r="H119" s="3">
        <v>1.28</v>
      </c>
      <c r="I119" s="3">
        <f t="shared" si="11"/>
        <v>1.2949999999999999</v>
      </c>
      <c r="J119" s="3">
        <v>29</v>
      </c>
      <c r="K119" s="3">
        <f t="shared" si="12"/>
        <v>0.41925624999999994</v>
      </c>
      <c r="L119" s="3">
        <f t="shared" si="13"/>
        <v>54.441470672159689</v>
      </c>
      <c r="M119" s="15" t="s">
        <v>18</v>
      </c>
      <c r="N119" s="2" t="s">
        <v>18</v>
      </c>
      <c r="O119" s="2" t="s">
        <v>18</v>
      </c>
      <c r="P119" s="2" t="s">
        <v>18</v>
      </c>
      <c r="Q119" s="3"/>
      <c r="R119" s="2" t="s">
        <v>18</v>
      </c>
      <c r="S119" s="3">
        <f t="shared" si="14"/>
        <v>0</v>
      </c>
      <c r="T119" s="3" t="e">
        <f t="shared" si="15"/>
        <v>#VALUE!</v>
      </c>
      <c r="U119" s="1" t="s">
        <v>18</v>
      </c>
      <c r="V119" s="2" t="s">
        <v>18</v>
      </c>
      <c r="W119" t="e">
        <f t="shared" si="16"/>
        <v>#VALUE!</v>
      </c>
      <c r="X119" t="e">
        <f t="shared" si="17"/>
        <v>#VALUE!</v>
      </c>
      <c r="Y119" t="e">
        <f t="shared" si="18"/>
        <v>#VALUE!</v>
      </c>
    </row>
    <row r="120" spans="1:25" ht="14.5" x14ac:dyDescent="0.35">
      <c r="A120" s="3">
        <v>2</v>
      </c>
      <c r="B120" s="3">
        <v>62</v>
      </c>
      <c r="C120" s="1" t="s">
        <v>21</v>
      </c>
      <c r="D120" s="1" t="s">
        <v>20</v>
      </c>
      <c r="E120" s="16">
        <v>20210420</v>
      </c>
      <c r="F120" s="3">
        <v>123</v>
      </c>
      <c r="G120" s="3">
        <v>1.17</v>
      </c>
      <c r="H120" s="3">
        <v>1.28</v>
      </c>
      <c r="I120" s="3">
        <f t="shared" si="11"/>
        <v>1.2250000000000001</v>
      </c>
      <c r="J120" s="3">
        <v>17</v>
      </c>
      <c r="K120" s="3">
        <f t="shared" si="12"/>
        <v>0.37515625000000008</v>
      </c>
      <c r="L120" s="3">
        <f t="shared" si="13"/>
        <v>48.322112876880141</v>
      </c>
      <c r="M120" s="15" t="s">
        <v>18</v>
      </c>
      <c r="N120" s="2" t="s">
        <v>18</v>
      </c>
      <c r="O120" s="2" t="s">
        <v>18</v>
      </c>
      <c r="P120" s="2" t="s">
        <v>18</v>
      </c>
      <c r="Q120" s="3"/>
      <c r="R120" s="2" t="s">
        <v>18</v>
      </c>
      <c r="S120" s="3">
        <f t="shared" si="14"/>
        <v>0</v>
      </c>
      <c r="T120" s="3" t="e">
        <f t="shared" si="15"/>
        <v>#VALUE!</v>
      </c>
      <c r="U120" s="1" t="s">
        <v>18</v>
      </c>
      <c r="V120" s="2" t="s">
        <v>18</v>
      </c>
      <c r="W120" t="e">
        <f t="shared" si="16"/>
        <v>#VALUE!</v>
      </c>
      <c r="X120" t="e">
        <f t="shared" si="17"/>
        <v>#VALUE!</v>
      </c>
      <c r="Y120" t="e">
        <f t="shared" si="18"/>
        <v>#VALUE!</v>
      </c>
    </row>
    <row r="121" spans="1:25" ht="14.5" x14ac:dyDescent="0.35">
      <c r="A121" s="3">
        <v>2</v>
      </c>
      <c r="B121" s="3">
        <v>94</v>
      </c>
      <c r="C121" s="1" t="s">
        <v>20</v>
      </c>
      <c r="D121" s="1" t="s">
        <v>20</v>
      </c>
      <c r="E121" s="16">
        <v>20210420</v>
      </c>
      <c r="F121" s="3">
        <v>126</v>
      </c>
      <c r="G121" s="3">
        <v>1.21</v>
      </c>
      <c r="H121" s="3">
        <v>1.3</v>
      </c>
      <c r="I121" s="3">
        <f t="shared" si="11"/>
        <v>1.2549999999999999</v>
      </c>
      <c r="J121" s="3">
        <v>20</v>
      </c>
      <c r="K121" s="3">
        <f t="shared" si="12"/>
        <v>0.39375624999999992</v>
      </c>
      <c r="L121" s="3">
        <f t="shared" si="13"/>
        <v>51.954913176812767</v>
      </c>
      <c r="M121" s="15" t="s">
        <v>18</v>
      </c>
      <c r="N121" s="2" t="s">
        <v>18</v>
      </c>
      <c r="O121" s="2" t="s">
        <v>18</v>
      </c>
      <c r="P121" s="2" t="s">
        <v>18</v>
      </c>
      <c r="Q121" s="3"/>
      <c r="R121" s="2" t="s">
        <v>18</v>
      </c>
      <c r="S121" s="3">
        <f t="shared" si="14"/>
        <v>0</v>
      </c>
      <c r="T121" s="3" t="e">
        <f t="shared" si="15"/>
        <v>#VALUE!</v>
      </c>
      <c r="U121" s="1" t="s">
        <v>18</v>
      </c>
      <c r="V121" s="2" t="s">
        <v>18</v>
      </c>
      <c r="W121" t="e">
        <f t="shared" si="16"/>
        <v>#VALUE!</v>
      </c>
      <c r="X121" t="e">
        <f t="shared" si="17"/>
        <v>#VALUE!</v>
      </c>
      <c r="Y121" t="e">
        <f t="shared" si="18"/>
        <v>#VALUE!</v>
      </c>
    </row>
  </sheetData>
  <autoFilter ref="A1:A121" xr:uid="{00000000-0001-0000-0000-000000000000}"/>
  <sortState xmlns:xlrd2="http://schemas.microsoft.com/office/spreadsheetml/2017/richdata2" ref="A2:W121">
    <sortCondition ref="A2:A121"/>
    <sortCondition ref="D2:D121"/>
    <sortCondition ref="M2:M12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A815-C1D2-461B-B3B3-0670C7FDD009}">
  <sheetPr>
    <outlinePr summaryBelow="0" summaryRight="0"/>
  </sheetPr>
  <dimension ref="A1:EJ121"/>
  <sheetViews>
    <sheetView topLeftCell="Q1" zoomScale="90" zoomScaleNormal="90" workbookViewId="0">
      <selection activeCell="T3" sqref="T3"/>
    </sheetView>
  </sheetViews>
  <sheetFormatPr baseColWidth="10" defaultColWidth="14.453125" defaultRowHeight="15.75" customHeight="1" x14ac:dyDescent="0.25"/>
  <cols>
    <col min="1" max="1" width="9.7265625" customWidth="1"/>
    <col min="2" max="2" width="8.453125" customWidth="1"/>
    <col min="3" max="3" width="17.81640625" customWidth="1"/>
    <col min="4" max="4" width="16.54296875" customWidth="1"/>
    <col min="5" max="5" width="9.54296875" customWidth="1"/>
    <col min="6" max="6" width="11.7265625" customWidth="1"/>
    <col min="7" max="10" width="18.453125" customWidth="1"/>
    <col min="11" max="11" width="11.08984375" customWidth="1"/>
    <col min="12" max="12" width="9.54296875" customWidth="1"/>
    <col min="13" max="13" width="11.81640625" customWidth="1"/>
    <col min="14" max="17" width="18.7265625" customWidth="1"/>
    <col min="18" max="18" width="11.26953125" customWidth="1"/>
  </cols>
  <sheetData>
    <row r="1" spans="1:25" ht="15.75" customHeigh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2" t="s">
        <v>5</v>
      </c>
      <c r="G1" s="2" t="s">
        <v>6</v>
      </c>
      <c r="H1" s="2" t="s">
        <v>7</v>
      </c>
      <c r="I1" s="2" t="s">
        <v>51</v>
      </c>
      <c r="J1" s="21" t="s">
        <v>65</v>
      </c>
      <c r="K1" s="2" t="s">
        <v>8</v>
      </c>
      <c r="L1" s="15" t="s">
        <v>9</v>
      </c>
      <c r="M1" s="2" t="s">
        <v>10</v>
      </c>
      <c r="N1" s="2" t="s">
        <v>11</v>
      </c>
      <c r="O1" s="2" t="s">
        <v>12</v>
      </c>
      <c r="P1" s="2" t="s">
        <v>50</v>
      </c>
      <c r="Q1" s="21" t="s">
        <v>66</v>
      </c>
      <c r="R1" s="2" t="s">
        <v>13</v>
      </c>
      <c r="S1" s="15" t="s">
        <v>14</v>
      </c>
      <c r="T1" s="15" t="s">
        <v>15</v>
      </c>
      <c r="U1" s="27" t="s">
        <v>67</v>
      </c>
      <c r="V1" s="27" t="s">
        <v>68</v>
      </c>
      <c r="W1" s="26" t="s">
        <v>69</v>
      </c>
      <c r="X1" s="26" t="s">
        <v>70</v>
      </c>
      <c r="Y1" s="26" t="s">
        <v>71</v>
      </c>
    </row>
    <row r="2" spans="1:25" ht="15.75" customHeight="1" x14ac:dyDescent="0.35">
      <c r="A2" s="3">
        <v>1</v>
      </c>
      <c r="B2" s="3">
        <v>67</v>
      </c>
      <c r="C2" s="2" t="s">
        <v>16</v>
      </c>
      <c r="D2" s="2" t="s">
        <v>16</v>
      </c>
      <c r="E2" s="16">
        <v>20210420</v>
      </c>
      <c r="F2" s="3">
        <v>113</v>
      </c>
      <c r="G2" s="3">
        <v>1.19</v>
      </c>
      <c r="H2" s="3">
        <v>1.26</v>
      </c>
      <c r="I2" s="3">
        <f>AVERAGE(G2:H2)</f>
        <v>1.2250000000000001</v>
      </c>
      <c r="J2" s="3">
        <f>PI()*(I2/2)^2</f>
        <v>1.1785881189482961</v>
      </c>
      <c r="K2" s="3">
        <v>18</v>
      </c>
      <c r="L2" s="16">
        <v>20210505</v>
      </c>
      <c r="M2" s="3">
        <v>116</v>
      </c>
      <c r="N2" s="3">
        <v>1.27</v>
      </c>
      <c r="O2" s="3">
        <v>1.22</v>
      </c>
      <c r="P2" s="3">
        <f>AVERAGE(N2:O2)</f>
        <v>1.2450000000000001</v>
      </c>
      <c r="Q2" s="3">
        <f>PI()*(P2/2)^2</f>
        <v>1.2173867882201299</v>
      </c>
      <c r="R2" s="3">
        <v>26</v>
      </c>
      <c r="S2" s="2" t="s">
        <v>19</v>
      </c>
      <c r="T2" s="3">
        <v>15</v>
      </c>
      <c r="U2">
        <f>Q2-J2</f>
        <v>3.8798669271833841E-2</v>
      </c>
      <c r="V2">
        <f>U2/T2</f>
        <v>2.5865779514555893E-3</v>
      </c>
      <c r="W2">
        <f>AVERAGE(V2:V3)</f>
        <v>1.0078621931797756E-2</v>
      </c>
      <c r="X2">
        <f>_xlfn.STDEV.S(V2:V3)</f>
        <v>1.0595350206895594E-2</v>
      </c>
      <c r="Y2">
        <f>X2/SQRT(COUNT(V2:V3))</f>
        <v>7.4920439803421637E-3</v>
      </c>
    </row>
    <row r="3" spans="1:25" ht="15.75" customHeight="1" x14ac:dyDescent="0.35">
      <c r="A3" s="3">
        <v>1</v>
      </c>
      <c r="B3" s="3">
        <v>72</v>
      </c>
      <c r="C3" s="2" t="s">
        <v>16</v>
      </c>
      <c r="D3" s="2" t="s">
        <v>16</v>
      </c>
      <c r="E3" s="16">
        <v>20210420</v>
      </c>
      <c r="F3" s="3">
        <v>114</v>
      </c>
      <c r="G3" s="3">
        <v>1</v>
      </c>
      <c r="H3" s="3">
        <v>1.01</v>
      </c>
      <c r="I3" s="3">
        <f t="shared" ref="I3:I66" si="0">AVERAGE(G3:H3)</f>
        <v>1.0049999999999999</v>
      </c>
      <c r="J3" s="3">
        <f t="shared" ref="J3:J66" si="1">PI()*(I3/2)^2</f>
        <v>0.79327177998550746</v>
      </c>
      <c r="K3" s="3">
        <v>29</v>
      </c>
      <c r="L3" s="16">
        <v>20210505</v>
      </c>
      <c r="M3" s="3">
        <v>110</v>
      </c>
      <c r="N3" s="3">
        <v>1.1599999999999999</v>
      </c>
      <c r="O3" s="3">
        <v>1.1599999999999999</v>
      </c>
      <c r="P3" s="3">
        <f t="shared" ref="P3:P57" si="2">AVERAGE(N3:O3)</f>
        <v>1.1599999999999999</v>
      </c>
      <c r="Q3" s="3">
        <f t="shared" ref="Q3:Q66" si="3">PI()*(P3/2)^2</f>
        <v>1.0568317686676063</v>
      </c>
      <c r="R3" s="3">
        <v>29</v>
      </c>
      <c r="S3" s="2" t="s">
        <v>19</v>
      </c>
      <c r="T3" s="3">
        <v>15</v>
      </c>
      <c r="U3">
        <f t="shared" ref="U3:U66" si="4">Q3-J3</f>
        <v>0.26355998868209884</v>
      </c>
      <c r="V3">
        <f t="shared" ref="V3:V66" si="5">U3/T3</f>
        <v>1.7570665912139922E-2</v>
      </c>
    </row>
    <row r="4" spans="1:25" ht="15.75" customHeight="1" x14ac:dyDescent="0.35">
      <c r="A4" s="3">
        <v>1</v>
      </c>
      <c r="B4" s="3">
        <v>44</v>
      </c>
      <c r="C4" s="2" t="s">
        <v>16</v>
      </c>
      <c r="D4" s="2" t="s">
        <v>16</v>
      </c>
      <c r="E4" s="16">
        <v>20210420</v>
      </c>
      <c r="F4" s="3">
        <v>111</v>
      </c>
      <c r="G4" s="3">
        <v>1.07</v>
      </c>
      <c r="H4" s="3">
        <v>1</v>
      </c>
      <c r="I4" s="3">
        <f t="shared" si="0"/>
        <v>1.0350000000000001</v>
      </c>
      <c r="J4" s="3">
        <f t="shared" si="1"/>
        <v>0.84133814758543179</v>
      </c>
      <c r="K4" s="3">
        <v>23</v>
      </c>
      <c r="L4" s="16">
        <v>20210518</v>
      </c>
      <c r="M4" s="3">
        <v>120</v>
      </c>
      <c r="N4" s="3">
        <v>1.18</v>
      </c>
      <c r="O4" s="3">
        <v>1.24</v>
      </c>
      <c r="P4" s="3">
        <f t="shared" si="2"/>
        <v>1.21</v>
      </c>
      <c r="Q4" s="3">
        <f t="shared" si="3"/>
        <v>1.1499014510302039</v>
      </c>
      <c r="R4" s="3">
        <v>24</v>
      </c>
      <c r="S4" s="2" t="s">
        <v>19</v>
      </c>
      <c r="T4" s="3">
        <v>28</v>
      </c>
      <c r="U4">
        <f t="shared" si="4"/>
        <v>0.30856330344477212</v>
      </c>
      <c r="V4">
        <f t="shared" si="5"/>
        <v>1.1020117980170432E-2</v>
      </c>
      <c r="W4">
        <f>AVERAGE(V4:V6)</f>
        <v>9.9789979147620455E-3</v>
      </c>
      <c r="X4">
        <f>_xlfn.STDEV.S(V4:V6)</f>
        <v>3.2899924838619794E-3</v>
      </c>
      <c r="Y4">
        <f>X4/SQRT(COUNT(V4:V6))</f>
        <v>1.8994780461895594E-3</v>
      </c>
    </row>
    <row r="5" spans="1:25" ht="15.75" customHeight="1" x14ac:dyDescent="0.35">
      <c r="A5" s="3">
        <v>1</v>
      </c>
      <c r="B5" s="3">
        <v>70</v>
      </c>
      <c r="C5" s="2" t="s">
        <v>16</v>
      </c>
      <c r="D5" s="2" t="s">
        <v>16</v>
      </c>
      <c r="E5" s="16">
        <v>20210420</v>
      </c>
      <c r="F5" s="3">
        <v>127.5</v>
      </c>
      <c r="G5" s="3">
        <v>0.94</v>
      </c>
      <c r="H5" s="3">
        <v>0.99</v>
      </c>
      <c r="I5" s="3">
        <f t="shared" si="0"/>
        <v>0.96499999999999997</v>
      </c>
      <c r="J5" s="3">
        <f t="shared" si="1"/>
        <v>0.73138240470978877</v>
      </c>
      <c r="K5" s="3">
        <v>18</v>
      </c>
      <c r="L5" s="16">
        <v>20210518</v>
      </c>
      <c r="M5" s="3">
        <v>127</v>
      </c>
      <c r="N5" s="3">
        <v>1.1000000000000001</v>
      </c>
      <c r="O5" s="3">
        <v>1.05</v>
      </c>
      <c r="P5" s="3">
        <f t="shared" si="2"/>
        <v>1.0750000000000002</v>
      </c>
      <c r="Q5" s="3">
        <f t="shared" si="3"/>
        <v>0.90762575257617639</v>
      </c>
      <c r="R5" s="3">
        <v>18</v>
      </c>
      <c r="S5" s="2" t="s">
        <v>19</v>
      </c>
      <c r="T5" s="3">
        <v>28</v>
      </c>
      <c r="U5">
        <f t="shared" si="4"/>
        <v>0.17624334786638762</v>
      </c>
      <c r="V5">
        <f t="shared" si="5"/>
        <v>6.2944052809424155E-3</v>
      </c>
    </row>
    <row r="6" spans="1:25" ht="15.75" customHeight="1" x14ac:dyDescent="0.35">
      <c r="A6" s="3">
        <v>1</v>
      </c>
      <c r="B6" s="3">
        <v>118</v>
      </c>
      <c r="C6" s="2" t="s">
        <v>16</v>
      </c>
      <c r="D6" s="2" t="s">
        <v>16</v>
      </c>
      <c r="E6" s="16">
        <v>20210420</v>
      </c>
      <c r="F6" s="3">
        <v>115</v>
      </c>
      <c r="G6" s="3">
        <v>1.03</v>
      </c>
      <c r="H6" s="3">
        <v>1.02</v>
      </c>
      <c r="I6" s="3">
        <f t="shared" si="0"/>
        <v>1.0249999999999999</v>
      </c>
      <c r="J6" s="3">
        <f t="shared" si="1"/>
        <v>0.82515894541944401</v>
      </c>
      <c r="K6" s="3">
        <v>21</v>
      </c>
      <c r="L6" s="16">
        <v>20210518</v>
      </c>
      <c r="M6" s="3">
        <v>122</v>
      </c>
      <c r="N6" s="3">
        <v>1.23</v>
      </c>
      <c r="O6" s="3">
        <v>1.22</v>
      </c>
      <c r="P6" s="3">
        <f t="shared" si="2"/>
        <v>1.2250000000000001</v>
      </c>
      <c r="Q6" s="3">
        <f t="shared" si="3"/>
        <v>1.1785881189482961</v>
      </c>
      <c r="R6" s="3">
        <v>23</v>
      </c>
      <c r="S6" s="2" t="s">
        <v>19</v>
      </c>
      <c r="T6" s="3">
        <v>28</v>
      </c>
      <c r="U6">
        <f t="shared" si="4"/>
        <v>0.35342917352885206</v>
      </c>
      <c r="V6">
        <f t="shared" si="5"/>
        <v>1.2622470483173288E-2</v>
      </c>
    </row>
    <row r="7" spans="1:25" ht="15.75" customHeight="1" x14ac:dyDescent="0.35">
      <c r="A7" s="3">
        <v>1</v>
      </c>
      <c r="B7" s="3">
        <v>96</v>
      </c>
      <c r="C7" s="2" t="s">
        <v>16</v>
      </c>
      <c r="D7" s="2" t="s">
        <v>16</v>
      </c>
      <c r="E7" s="16">
        <v>20210420</v>
      </c>
      <c r="F7" s="3">
        <v>119</v>
      </c>
      <c r="G7" s="3">
        <v>1.22</v>
      </c>
      <c r="H7" s="3">
        <v>1.22</v>
      </c>
      <c r="I7" s="3">
        <f t="shared" si="0"/>
        <v>1.22</v>
      </c>
      <c r="J7" s="3">
        <f t="shared" si="1"/>
        <v>1.168986626400762</v>
      </c>
      <c r="K7" s="3">
        <v>13</v>
      </c>
      <c r="L7" s="16">
        <v>20210525</v>
      </c>
      <c r="M7" s="3">
        <v>122</v>
      </c>
      <c r="N7" s="3">
        <v>1.38</v>
      </c>
      <c r="O7" s="3">
        <v>1.37</v>
      </c>
      <c r="P7" s="3">
        <f t="shared" si="2"/>
        <v>1.375</v>
      </c>
      <c r="Q7" s="3">
        <f t="shared" si="3"/>
        <v>1.4848934026733007</v>
      </c>
      <c r="R7" s="3">
        <v>16</v>
      </c>
      <c r="S7" s="2" t="s">
        <v>19</v>
      </c>
      <c r="T7" s="3">
        <v>35</v>
      </c>
      <c r="U7">
        <f t="shared" si="4"/>
        <v>0.31590677627253871</v>
      </c>
      <c r="V7">
        <f t="shared" si="5"/>
        <v>9.0259078935011061E-3</v>
      </c>
      <c r="W7">
        <f>AVERAGE(V7:V9)</f>
        <v>9.9115378225130887E-3</v>
      </c>
      <c r="X7">
        <f>_xlfn.STDEV.S(V7:V9)</f>
        <v>8.8358011695073417E-4</v>
      </c>
      <c r="Y7">
        <f>X7/SQRT(COUNT(V7:V9))</f>
        <v>5.1013521837210739E-4</v>
      </c>
    </row>
    <row r="8" spans="1:25" ht="15.75" customHeight="1" x14ac:dyDescent="0.35">
      <c r="A8" s="3">
        <v>1</v>
      </c>
      <c r="B8" s="3">
        <v>119</v>
      </c>
      <c r="C8" s="2" t="s">
        <v>16</v>
      </c>
      <c r="D8" s="2" t="s">
        <v>16</v>
      </c>
      <c r="E8" s="16">
        <v>20210420</v>
      </c>
      <c r="F8" s="3">
        <v>128</v>
      </c>
      <c r="G8" s="3">
        <v>1.4</v>
      </c>
      <c r="H8" s="3">
        <v>1.35</v>
      </c>
      <c r="I8" s="3">
        <f t="shared" si="0"/>
        <v>1.375</v>
      </c>
      <c r="J8" s="3">
        <f t="shared" si="1"/>
        <v>1.4848934026733007</v>
      </c>
      <c r="K8" s="3">
        <v>25</v>
      </c>
      <c r="L8" s="16">
        <v>20210525</v>
      </c>
      <c r="M8" s="3">
        <v>130</v>
      </c>
      <c r="N8" s="3">
        <v>1.54</v>
      </c>
      <c r="O8" s="3">
        <v>1.54</v>
      </c>
      <c r="P8" s="3">
        <f t="shared" si="2"/>
        <v>1.54</v>
      </c>
      <c r="Q8" s="3">
        <f t="shared" si="3"/>
        <v>1.8626502843133883</v>
      </c>
      <c r="R8" s="3">
        <v>26</v>
      </c>
      <c r="S8" s="2" t="s">
        <v>19</v>
      </c>
      <c r="T8" s="3">
        <v>35</v>
      </c>
      <c r="U8">
        <f t="shared" si="4"/>
        <v>0.37775688164008758</v>
      </c>
      <c r="V8">
        <f t="shared" si="5"/>
        <v>1.0793053761145359E-2</v>
      </c>
    </row>
    <row r="9" spans="1:25" ht="15.75" customHeight="1" x14ac:dyDescent="0.35">
      <c r="A9" s="12">
        <v>1</v>
      </c>
      <c r="B9" s="12">
        <v>120</v>
      </c>
      <c r="C9" s="13" t="s">
        <v>16</v>
      </c>
      <c r="D9" s="13" t="s">
        <v>16</v>
      </c>
      <c r="E9" s="17">
        <v>20210420</v>
      </c>
      <c r="F9" s="12">
        <v>110.5</v>
      </c>
      <c r="G9" s="12">
        <v>1.1499999999999999</v>
      </c>
      <c r="H9" s="12">
        <v>1.2</v>
      </c>
      <c r="I9" s="3">
        <f t="shared" si="0"/>
        <v>1.1749999999999998</v>
      </c>
      <c r="J9" s="3">
        <f t="shared" si="1"/>
        <v>1.0843403393406017</v>
      </c>
      <c r="K9" s="12">
        <v>24</v>
      </c>
      <c r="L9" s="17">
        <v>20210525</v>
      </c>
      <c r="M9" s="12">
        <v>111</v>
      </c>
      <c r="N9" s="12">
        <v>1.35</v>
      </c>
      <c r="O9" s="12">
        <v>1.35</v>
      </c>
      <c r="P9" s="12">
        <f t="shared" si="2"/>
        <v>1.35</v>
      </c>
      <c r="Q9" s="3">
        <f t="shared" si="3"/>
        <v>1.4313881527918497</v>
      </c>
      <c r="R9" s="12">
        <v>27</v>
      </c>
      <c r="S9" s="13" t="s">
        <v>19</v>
      </c>
      <c r="T9" s="12">
        <v>35</v>
      </c>
      <c r="U9">
        <f t="shared" si="4"/>
        <v>0.34704781345124802</v>
      </c>
      <c r="V9">
        <f t="shared" si="5"/>
        <v>9.915651812892801E-3</v>
      </c>
    </row>
    <row r="10" spans="1:25" ht="15.75" customHeight="1" x14ac:dyDescent="0.35">
      <c r="A10" s="3">
        <v>1</v>
      </c>
      <c r="B10" s="3">
        <v>36</v>
      </c>
      <c r="C10" s="2" t="s">
        <v>16</v>
      </c>
      <c r="D10" s="2" t="s">
        <v>16</v>
      </c>
      <c r="E10" s="16">
        <v>20210420</v>
      </c>
      <c r="F10" s="3">
        <v>118</v>
      </c>
      <c r="G10" s="24">
        <v>1.91</v>
      </c>
      <c r="H10" s="3">
        <v>1.0900000000000001</v>
      </c>
      <c r="I10" s="3">
        <f t="shared" si="0"/>
        <v>1.5</v>
      </c>
      <c r="J10" s="3">
        <f t="shared" si="1"/>
        <v>1.7671458676442586</v>
      </c>
      <c r="K10" s="3">
        <v>27</v>
      </c>
      <c r="L10" s="16">
        <v>20210601</v>
      </c>
      <c r="M10" s="3">
        <v>119</v>
      </c>
      <c r="N10" s="3">
        <v>1.35</v>
      </c>
      <c r="O10" s="3">
        <v>1.36</v>
      </c>
      <c r="P10" s="3">
        <f t="shared" si="2"/>
        <v>1.355</v>
      </c>
      <c r="Q10" s="3">
        <f t="shared" si="3"/>
        <v>1.4420106629517999</v>
      </c>
      <c r="R10" s="3">
        <v>26</v>
      </c>
      <c r="S10" s="2" t="s">
        <v>19</v>
      </c>
      <c r="T10" s="3">
        <v>42</v>
      </c>
      <c r="U10" s="25">
        <v>0</v>
      </c>
      <c r="V10">
        <f t="shared" si="5"/>
        <v>0</v>
      </c>
      <c r="W10">
        <f>AVERAGE(V10:V12)</f>
        <v>5.2142737660620629E-3</v>
      </c>
      <c r="X10">
        <f>_xlfn.STDEV.S(V10:V12)</f>
        <v>5.0372560172714815E-3</v>
      </c>
      <c r="Y10">
        <f>X10/SQRT(COUNT(V10:V12))</f>
        <v>2.9082611175487521E-3</v>
      </c>
    </row>
    <row r="11" spans="1:25" ht="15.75" customHeight="1" x14ac:dyDescent="0.35">
      <c r="A11" s="3">
        <v>1</v>
      </c>
      <c r="B11" s="3">
        <v>68</v>
      </c>
      <c r="C11" s="2" t="s">
        <v>16</v>
      </c>
      <c r="D11" s="2" t="s">
        <v>16</v>
      </c>
      <c r="E11" s="16">
        <v>20210420</v>
      </c>
      <c r="F11" s="3">
        <v>125</v>
      </c>
      <c r="G11" s="3">
        <v>1.26</v>
      </c>
      <c r="H11" s="3">
        <v>1.22</v>
      </c>
      <c r="I11" s="3">
        <f t="shared" si="0"/>
        <v>1.24</v>
      </c>
      <c r="J11" s="3">
        <f t="shared" si="1"/>
        <v>1.2076282160399165</v>
      </c>
      <c r="K11" s="3">
        <v>28</v>
      </c>
      <c r="L11" s="16">
        <v>20210602</v>
      </c>
      <c r="M11" s="3">
        <v>125</v>
      </c>
      <c r="N11" s="3">
        <v>1.45</v>
      </c>
      <c r="O11" s="3">
        <v>1.44</v>
      </c>
      <c r="P11" s="3">
        <f t="shared" si="2"/>
        <v>1.4449999999999998</v>
      </c>
      <c r="Q11" s="3">
        <f t="shared" si="3"/>
        <v>1.6399310001279566</v>
      </c>
      <c r="R11" s="3">
        <v>26</v>
      </c>
      <c r="S11" s="2" t="s">
        <v>19</v>
      </c>
      <c r="T11" s="3">
        <v>43</v>
      </c>
      <c r="U11">
        <f t="shared" si="4"/>
        <v>0.43230278408804002</v>
      </c>
      <c r="V11">
        <f t="shared" si="5"/>
        <v>1.0053553118326512E-2</v>
      </c>
    </row>
    <row r="12" spans="1:25" ht="15.75" customHeight="1" x14ac:dyDescent="0.35">
      <c r="A12" s="3">
        <v>1</v>
      </c>
      <c r="B12" s="3">
        <v>111</v>
      </c>
      <c r="C12" s="2" t="s">
        <v>16</v>
      </c>
      <c r="D12" s="2" t="s">
        <v>16</v>
      </c>
      <c r="E12" s="16">
        <v>20210420</v>
      </c>
      <c r="F12" s="3">
        <v>118</v>
      </c>
      <c r="G12" s="3">
        <v>1.21</v>
      </c>
      <c r="H12" s="3">
        <v>1.17</v>
      </c>
      <c r="I12" s="3">
        <f t="shared" si="0"/>
        <v>1.19</v>
      </c>
      <c r="J12" s="3">
        <f t="shared" si="1"/>
        <v>1.1122023391871265</v>
      </c>
      <c r="K12" s="3">
        <v>18</v>
      </c>
      <c r="L12" s="16">
        <v>20210603</v>
      </c>
      <c r="M12" s="3">
        <v>119</v>
      </c>
      <c r="N12" s="3">
        <v>1.22</v>
      </c>
      <c r="O12" s="3">
        <v>1.41</v>
      </c>
      <c r="P12" s="3">
        <f t="shared" si="2"/>
        <v>1.3149999999999999</v>
      </c>
      <c r="Q12" s="3">
        <f t="shared" si="3"/>
        <v>1.3581301391009524</v>
      </c>
      <c r="R12" s="3">
        <v>19</v>
      </c>
      <c r="S12" s="2" t="s">
        <v>19</v>
      </c>
      <c r="T12" s="3">
        <v>44</v>
      </c>
      <c r="U12">
        <f t="shared" si="4"/>
        <v>0.24592779991382585</v>
      </c>
      <c r="V12">
        <f t="shared" si="5"/>
        <v>5.589268179859678E-3</v>
      </c>
    </row>
    <row r="13" spans="1:25" ht="15.75" customHeight="1" x14ac:dyDescent="0.35">
      <c r="A13" s="3">
        <v>1</v>
      </c>
      <c r="B13" s="3">
        <v>7</v>
      </c>
      <c r="C13" s="2" t="s">
        <v>16</v>
      </c>
      <c r="D13" s="2" t="s">
        <v>16</v>
      </c>
      <c r="E13" s="16">
        <v>20210420</v>
      </c>
      <c r="F13" s="3">
        <v>132</v>
      </c>
      <c r="G13" s="3">
        <v>0.9</v>
      </c>
      <c r="H13" s="3">
        <v>0.96</v>
      </c>
      <c r="I13" s="3">
        <f t="shared" si="0"/>
        <v>0.92999999999999994</v>
      </c>
      <c r="J13" s="3">
        <f t="shared" si="1"/>
        <v>0.67929087152245293</v>
      </c>
      <c r="K13" s="3">
        <v>20</v>
      </c>
      <c r="L13" s="16">
        <v>20210608</v>
      </c>
      <c r="M13" s="3">
        <v>109</v>
      </c>
      <c r="N13" s="3">
        <v>1.53</v>
      </c>
      <c r="O13" s="3">
        <v>1.37</v>
      </c>
      <c r="P13" s="3">
        <f t="shared" si="2"/>
        <v>1.4500000000000002</v>
      </c>
      <c r="Q13" s="3">
        <f t="shared" si="3"/>
        <v>1.6512996385431353</v>
      </c>
      <c r="R13" s="3">
        <v>24</v>
      </c>
      <c r="S13" s="2" t="s">
        <v>17</v>
      </c>
      <c r="T13" s="3">
        <v>49</v>
      </c>
      <c r="U13">
        <f t="shared" si="4"/>
        <v>0.9720087670206824</v>
      </c>
      <c r="V13">
        <f t="shared" si="5"/>
        <v>1.9836913612666988E-2</v>
      </c>
      <c r="W13">
        <f>AVERAGE(V13:V25)</f>
        <v>1.1043978078770758E-2</v>
      </c>
      <c r="X13">
        <f>_xlfn.STDEV.S(V13:V25)</f>
        <v>5.2616902811108068E-3</v>
      </c>
      <c r="Y13">
        <f>X13/SQRT(COUNT(V13:V25))</f>
        <v>1.4593303157042728E-3</v>
      </c>
    </row>
    <row r="14" spans="1:25" ht="15.75" customHeight="1" x14ac:dyDescent="0.35">
      <c r="A14" s="3">
        <v>1</v>
      </c>
      <c r="B14" s="3">
        <v>26</v>
      </c>
      <c r="C14" s="2" t="s">
        <v>16</v>
      </c>
      <c r="D14" s="2" t="s">
        <v>16</v>
      </c>
      <c r="E14" s="16">
        <v>20210420</v>
      </c>
      <c r="F14" s="3">
        <v>128</v>
      </c>
      <c r="G14" s="3">
        <v>1.31</v>
      </c>
      <c r="H14" s="3">
        <v>1.3</v>
      </c>
      <c r="I14" s="3">
        <f t="shared" si="0"/>
        <v>1.3050000000000002</v>
      </c>
      <c r="J14" s="3">
        <f t="shared" si="1"/>
        <v>1.3375527072199398</v>
      </c>
      <c r="K14" s="3">
        <v>21</v>
      </c>
      <c r="L14" s="16">
        <v>20210608</v>
      </c>
      <c r="M14" s="3">
        <v>132</v>
      </c>
      <c r="N14" s="3">
        <v>1.5</v>
      </c>
      <c r="O14" s="3">
        <v>1.53</v>
      </c>
      <c r="P14" s="3">
        <f t="shared" si="2"/>
        <v>1.5150000000000001</v>
      </c>
      <c r="Q14" s="3">
        <f t="shared" si="3"/>
        <v>1.8026654995839084</v>
      </c>
      <c r="R14" s="3">
        <v>21</v>
      </c>
      <c r="S14" s="2" t="s">
        <v>17</v>
      </c>
      <c r="T14" s="3">
        <v>49</v>
      </c>
      <c r="U14">
        <f t="shared" si="4"/>
        <v>0.46511279236396863</v>
      </c>
      <c r="V14">
        <f t="shared" si="5"/>
        <v>9.4920978033462989E-3</v>
      </c>
    </row>
    <row r="15" spans="1:25" ht="15.75" customHeight="1" x14ac:dyDescent="0.35">
      <c r="A15" s="3">
        <v>1</v>
      </c>
      <c r="B15" s="3">
        <v>48</v>
      </c>
      <c r="C15" s="2" t="s">
        <v>16</v>
      </c>
      <c r="D15" s="2" t="s">
        <v>16</v>
      </c>
      <c r="E15" s="16">
        <v>20210420</v>
      </c>
      <c r="F15" s="3">
        <v>115</v>
      </c>
      <c r="G15" s="3">
        <v>1.49</v>
      </c>
      <c r="H15" s="3">
        <v>1.55</v>
      </c>
      <c r="I15" s="3">
        <f t="shared" si="0"/>
        <v>1.52</v>
      </c>
      <c r="J15" s="3">
        <f t="shared" si="1"/>
        <v>1.8145839167134645</v>
      </c>
      <c r="K15" s="3">
        <v>0</v>
      </c>
      <c r="L15" s="16">
        <v>20210608</v>
      </c>
      <c r="M15" s="3">
        <v>117</v>
      </c>
      <c r="N15" s="3">
        <v>1.42</v>
      </c>
      <c r="O15" s="3">
        <v>1.65</v>
      </c>
      <c r="P15" s="3">
        <f t="shared" si="2"/>
        <v>1.5349999999999999</v>
      </c>
      <c r="Q15" s="3">
        <f t="shared" si="3"/>
        <v>1.8505747875511525</v>
      </c>
      <c r="R15" s="3">
        <v>13</v>
      </c>
      <c r="S15" s="2" t="s">
        <v>17</v>
      </c>
      <c r="T15" s="3">
        <v>49</v>
      </c>
      <c r="U15">
        <f t="shared" si="4"/>
        <v>3.5990870837687927E-2</v>
      </c>
      <c r="V15">
        <f t="shared" si="5"/>
        <v>7.3450756811608013E-4</v>
      </c>
    </row>
    <row r="16" spans="1:25" ht="15.75" customHeight="1" x14ac:dyDescent="0.35">
      <c r="A16" s="3">
        <v>1</v>
      </c>
      <c r="B16" s="3">
        <v>53</v>
      </c>
      <c r="C16" s="2" t="s">
        <v>16</v>
      </c>
      <c r="D16" s="2" t="s">
        <v>16</v>
      </c>
      <c r="E16" s="16">
        <v>20210420</v>
      </c>
      <c r="F16" s="3">
        <v>117</v>
      </c>
      <c r="G16" s="3">
        <v>1.26</v>
      </c>
      <c r="H16" s="3">
        <v>1.3</v>
      </c>
      <c r="I16" s="3">
        <f t="shared" si="0"/>
        <v>1.28</v>
      </c>
      <c r="J16" s="3">
        <f t="shared" si="1"/>
        <v>1.2867963509103792</v>
      </c>
      <c r="K16" s="3">
        <v>28</v>
      </c>
      <c r="L16" s="16">
        <v>20210608</v>
      </c>
      <c r="M16" s="3">
        <v>121</v>
      </c>
      <c r="N16" s="3">
        <v>1.59</v>
      </c>
      <c r="O16" s="3">
        <v>1.67</v>
      </c>
      <c r="P16" s="3">
        <f t="shared" si="2"/>
        <v>1.63</v>
      </c>
      <c r="Q16" s="3">
        <f t="shared" si="3"/>
        <v>2.0867243803306801</v>
      </c>
      <c r="R16" s="3">
        <v>25</v>
      </c>
      <c r="S16" s="2" t="s">
        <v>17</v>
      </c>
      <c r="T16" s="3">
        <v>49</v>
      </c>
      <c r="U16">
        <f t="shared" si="4"/>
        <v>0.79992802942030083</v>
      </c>
      <c r="V16">
        <f t="shared" si="5"/>
        <v>1.6325061824904098E-2</v>
      </c>
    </row>
    <row r="17" spans="1:140" ht="15.75" customHeight="1" x14ac:dyDescent="0.35">
      <c r="A17" s="3">
        <v>1</v>
      </c>
      <c r="B17" s="3">
        <v>113</v>
      </c>
      <c r="C17" s="2" t="s">
        <v>16</v>
      </c>
      <c r="D17" s="2" t="s">
        <v>16</v>
      </c>
      <c r="E17" s="16">
        <v>20210420</v>
      </c>
      <c r="F17" s="3">
        <v>126</v>
      </c>
      <c r="G17" s="3">
        <v>1.45</v>
      </c>
      <c r="H17" s="3">
        <v>1.49</v>
      </c>
      <c r="I17" s="3">
        <f t="shared" si="0"/>
        <v>1.47</v>
      </c>
      <c r="J17" s="3">
        <f t="shared" si="1"/>
        <v>1.6971668912855458</v>
      </c>
      <c r="K17" s="3">
        <v>22</v>
      </c>
      <c r="L17" s="16">
        <v>20210608</v>
      </c>
      <c r="M17" s="3">
        <v>127</v>
      </c>
      <c r="N17" s="3">
        <v>1.74</v>
      </c>
      <c r="O17" s="3">
        <v>1.7</v>
      </c>
      <c r="P17" s="3">
        <f t="shared" si="2"/>
        <v>1.72</v>
      </c>
      <c r="Q17" s="3">
        <f t="shared" si="3"/>
        <v>2.3235219265950109</v>
      </c>
      <c r="R17" s="3">
        <v>22</v>
      </c>
      <c r="S17" s="2" t="s">
        <v>17</v>
      </c>
      <c r="T17" s="3">
        <v>49</v>
      </c>
      <c r="U17">
        <f t="shared" si="4"/>
        <v>0.62635503530946512</v>
      </c>
      <c r="V17">
        <f t="shared" si="5"/>
        <v>1.2782755822642145E-2</v>
      </c>
    </row>
    <row r="18" spans="1:140" ht="15.75" customHeight="1" x14ac:dyDescent="0.35">
      <c r="A18" s="3">
        <v>1</v>
      </c>
      <c r="B18" s="3">
        <v>117</v>
      </c>
      <c r="C18" s="2" t="s">
        <v>16</v>
      </c>
      <c r="D18" s="2" t="s">
        <v>16</v>
      </c>
      <c r="E18" s="16">
        <v>20210420</v>
      </c>
      <c r="F18" s="3">
        <v>116</v>
      </c>
      <c r="G18" s="3">
        <v>1.1599999999999999</v>
      </c>
      <c r="H18" s="3">
        <v>1.2</v>
      </c>
      <c r="I18" s="3">
        <f t="shared" si="0"/>
        <v>1.18</v>
      </c>
      <c r="J18" s="3">
        <f t="shared" si="1"/>
        <v>1.0935884027146068</v>
      </c>
      <c r="K18" s="3">
        <v>18</v>
      </c>
      <c r="L18" s="16">
        <v>20210608</v>
      </c>
      <c r="M18" s="3">
        <v>122</v>
      </c>
      <c r="N18" s="3">
        <v>1.47</v>
      </c>
      <c r="O18" s="3">
        <v>1.46</v>
      </c>
      <c r="P18" s="3">
        <f t="shared" si="2"/>
        <v>1.4649999999999999</v>
      </c>
      <c r="Q18" s="3">
        <f t="shared" si="3"/>
        <v>1.6856411732376879</v>
      </c>
      <c r="R18" s="3">
        <v>25</v>
      </c>
      <c r="S18" s="2" t="s">
        <v>17</v>
      </c>
      <c r="T18" s="3">
        <v>49</v>
      </c>
      <c r="U18">
        <f t="shared" si="4"/>
        <v>0.59205277052308114</v>
      </c>
      <c r="V18">
        <f t="shared" si="5"/>
        <v>1.208270960251186E-2</v>
      </c>
    </row>
    <row r="19" spans="1:140" ht="15.75" customHeight="1" x14ac:dyDescent="0.35">
      <c r="A19" s="3">
        <v>1</v>
      </c>
      <c r="B19" s="3">
        <v>39</v>
      </c>
      <c r="C19" s="2" t="s">
        <v>22</v>
      </c>
      <c r="D19" s="2" t="s">
        <v>16</v>
      </c>
      <c r="E19" s="16">
        <v>20210420</v>
      </c>
      <c r="F19" s="3">
        <v>108.5</v>
      </c>
      <c r="G19" s="3">
        <v>1.1599999999999999</v>
      </c>
      <c r="H19" s="3">
        <v>1.23</v>
      </c>
      <c r="I19" s="3">
        <f t="shared" si="0"/>
        <v>1.1949999999999998</v>
      </c>
      <c r="J19" s="3">
        <f t="shared" si="1"/>
        <v>1.1215682122856407</v>
      </c>
      <c r="K19" s="3">
        <v>20</v>
      </c>
      <c r="L19" s="16">
        <v>20210609</v>
      </c>
      <c r="M19" s="3">
        <v>109</v>
      </c>
      <c r="N19" s="3">
        <v>1.44</v>
      </c>
      <c r="O19" s="3">
        <v>1.04</v>
      </c>
      <c r="P19" s="3">
        <f t="shared" si="2"/>
        <v>1.24</v>
      </c>
      <c r="Q19" s="3">
        <f t="shared" si="3"/>
        <v>1.2076282160399165</v>
      </c>
      <c r="R19" s="3">
        <v>21</v>
      </c>
      <c r="S19" s="2" t="s">
        <v>19</v>
      </c>
      <c r="T19" s="3">
        <v>50</v>
      </c>
      <c r="U19">
        <f t="shared" si="4"/>
        <v>8.6060003754275805E-2</v>
      </c>
      <c r="V19">
        <f t="shared" si="5"/>
        <v>1.7212000750855161E-3</v>
      </c>
    </row>
    <row r="20" spans="1:140" ht="15.75" customHeight="1" x14ac:dyDescent="0.35">
      <c r="A20" s="3">
        <v>1</v>
      </c>
      <c r="B20" s="3">
        <v>58</v>
      </c>
      <c r="C20" s="2" t="s">
        <v>22</v>
      </c>
      <c r="D20" s="2" t="s">
        <v>16</v>
      </c>
      <c r="E20" s="16">
        <v>20210420</v>
      </c>
      <c r="F20" s="3">
        <v>125</v>
      </c>
      <c r="G20" s="3">
        <v>1.1499999999999999</v>
      </c>
      <c r="H20" s="3">
        <v>1.18</v>
      </c>
      <c r="I20" s="3">
        <f t="shared" si="0"/>
        <v>1.165</v>
      </c>
      <c r="J20" s="3">
        <f t="shared" si="1"/>
        <v>1.0659620223171018</v>
      </c>
      <c r="K20" s="3">
        <v>14</v>
      </c>
      <c r="L20" s="16">
        <v>20210609</v>
      </c>
      <c r="M20" s="3">
        <v>125</v>
      </c>
      <c r="N20" s="3">
        <v>1.56</v>
      </c>
      <c r="O20" s="3">
        <v>1.48</v>
      </c>
      <c r="P20" s="3">
        <f t="shared" si="2"/>
        <v>1.52</v>
      </c>
      <c r="Q20" s="3">
        <f t="shared" si="3"/>
        <v>1.8145839167134645</v>
      </c>
      <c r="R20" s="3">
        <v>21</v>
      </c>
      <c r="S20" s="2" t="s">
        <v>19</v>
      </c>
      <c r="T20" s="3">
        <v>50</v>
      </c>
      <c r="U20">
        <f t="shared" si="4"/>
        <v>0.74862189439636273</v>
      </c>
      <c r="V20">
        <f t="shared" si="5"/>
        <v>1.4972437887927254E-2</v>
      </c>
    </row>
    <row r="21" spans="1:140" ht="15.75" customHeight="1" x14ac:dyDescent="0.35">
      <c r="A21" s="3">
        <v>1</v>
      </c>
      <c r="B21" s="3">
        <v>93</v>
      </c>
      <c r="C21" s="2" t="s">
        <v>22</v>
      </c>
      <c r="D21" s="2" t="s">
        <v>16</v>
      </c>
      <c r="E21" s="16">
        <v>20210420</v>
      </c>
      <c r="F21" s="3">
        <v>127.5</v>
      </c>
      <c r="G21" s="3">
        <v>1.63</v>
      </c>
      <c r="H21" s="3">
        <v>1.69</v>
      </c>
      <c r="I21" s="3">
        <f t="shared" si="0"/>
        <v>1.66</v>
      </c>
      <c r="J21" s="3">
        <f t="shared" si="1"/>
        <v>2.1642431790580083</v>
      </c>
      <c r="K21" s="3">
        <v>27</v>
      </c>
      <c r="L21" s="16">
        <v>20210609</v>
      </c>
      <c r="M21" s="3">
        <v>131</v>
      </c>
      <c r="N21" s="3">
        <v>1.97</v>
      </c>
      <c r="O21" s="3">
        <v>1.74</v>
      </c>
      <c r="P21" s="3">
        <f t="shared" si="2"/>
        <v>1.855</v>
      </c>
      <c r="Q21" s="3">
        <f t="shared" si="3"/>
        <v>2.7025747152047042</v>
      </c>
      <c r="R21" s="3">
        <v>27</v>
      </c>
      <c r="S21" s="2" t="s">
        <v>19</v>
      </c>
      <c r="T21" s="3">
        <v>50</v>
      </c>
      <c r="U21">
        <f t="shared" si="4"/>
        <v>0.53833153614669582</v>
      </c>
      <c r="V21">
        <f t="shared" si="5"/>
        <v>1.0766630722933917E-2</v>
      </c>
    </row>
    <row r="22" spans="1:140" ht="14.5" x14ac:dyDescent="0.35">
      <c r="A22" s="3">
        <v>1</v>
      </c>
      <c r="B22" s="3">
        <v>54</v>
      </c>
      <c r="C22" s="2" t="s">
        <v>16</v>
      </c>
      <c r="D22" s="2" t="s">
        <v>16</v>
      </c>
      <c r="E22" s="16">
        <v>20210420</v>
      </c>
      <c r="F22" s="3">
        <v>109</v>
      </c>
      <c r="G22" s="3">
        <v>1.5</v>
      </c>
      <c r="H22" s="3">
        <v>1.4</v>
      </c>
      <c r="I22" s="3">
        <f t="shared" si="0"/>
        <v>1.45</v>
      </c>
      <c r="J22" s="3">
        <f t="shared" si="1"/>
        <v>1.6512996385431351</v>
      </c>
      <c r="K22" s="3">
        <v>21</v>
      </c>
      <c r="L22" s="16">
        <v>20210610</v>
      </c>
      <c r="M22" s="3">
        <v>112</v>
      </c>
      <c r="N22" s="3">
        <v>1.69</v>
      </c>
      <c r="O22" s="3">
        <v>1.73</v>
      </c>
      <c r="P22" s="3">
        <f t="shared" si="2"/>
        <v>1.71</v>
      </c>
      <c r="Q22" s="3">
        <f t="shared" si="3"/>
        <v>2.2965827695904784</v>
      </c>
      <c r="R22" s="3">
        <v>22</v>
      </c>
      <c r="S22" s="2" t="s">
        <v>19</v>
      </c>
      <c r="T22" s="3">
        <v>51</v>
      </c>
      <c r="U22">
        <f t="shared" si="4"/>
        <v>0.64528313104734325</v>
      </c>
      <c r="V22">
        <f t="shared" si="5"/>
        <v>1.2652610412693005E-2</v>
      </c>
    </row>
    <row r="23" spans="1:140" ht="14.5" x14ac:dyDescent="0.35">
      <c r="A23" s="3">
        <v>1</v>
      </c>
      <c r="B23" s="3">
        <v>61</v>
      </c>
      <c r="C23" s="2" t="s">
        <v>16</v>
      </c>
      <c r="D23" s="2" t="s">
        <v>16</v>
      </c>
      <c r="E23" s="16">
        <v>20210420</v>
      </c>
      <c r="F23" s="3">
        <v>119.5</v>
      </c>
      <c r="G23" s="3">
        <v>1.46</v>
      </c>
      <c r="H23" s="3">
        <v>1.45</v>
      </c>
      <c r="I23" s="3">
        <f t="shared" si="0"/>
        <v>1.4550000000000001</v>
      </c>
      <c r="J23" s="3">
        <f t="shared" si="1"/>
        <v>1.6627075468664831</v>
      </c>
      <c r="K23" s="3">
        <v>21</v>
      </c>
      <c r="L23" s="16">
        <v>20210610</v>
      </c>
      <c r="M23" s="3">
        <v>119</v>
      </c>
      <c r="N23" s="3">
        <v>1.69</v>
      </c>
      <c r="O23" s="3">
        <v>1.73</v>
      </c>
      <c r="P23" s="3">
        <f t="shared" si="2"/>
        <v>1.71</v>
      </c>
      <c r="Q23" s="3">
        <f t="shared" si="3"/>
        <v>2.2965827695904784</v>
      </c>
      <c r="R23" s="3">
        <v>22</v>
      </c>
      <c r="S23" s="2" t="s">
        <v>19</v>
      </c>
      <c r="T23" s="3">
        <v>51</v>
      </c>
      <c r="U23">
        <f t="shared" si="4"/>
        <v>0.63387522272399521</v>
      </c>
      <c r="V23">
        <f t="shared" si="5"/>
        <v>1.2428925935764612E-2</v>
      </c>
    </row>
    <row r="24" spans="1:140" ht="14.5" x14ac:dyDescent="0.35">
      <c r="A24" s="3">
        <v>1</v>
      </c>
      <c r="B24" s="3">
        <v>89</v>
      </c>
      <c r="C24" s="2" t="s">
        <v>16</v>
      </c>
      <c r="D24" s="2" t="s">
        <v>16</v>
      </c>
      <c r="E24" s="16">
        <v>20210420</v>
      </c>
      <c r="F24" s="3">
        <v>119.5</v>
      </c>
      <c r="G24" s="3">
        <v>1.1000000000000001</v>
      </c>
      <c r="H24" s="3">
        <v>1.0900000000000001</v>
      </c>
      <c r="I24" s="3">
        <f t="shared" si="0"/>
        <v>1.0950000000000002</v>
      </c>
      <c r="J24" s="3">
        <f t="shared" si="1"/>
        <v>0.94171203286762573</v>
      </c>
      <c r="K24" s="3">
        <v>21</v>
      </c>
      <c r="L24" s="16">
        <v>20210610</v>
      </c>
      <c r="M24" s="3">
        <v>125</v>
      </c>
      <c r="N24" s="3">
        <v>1.34</v>
      </c>
      <c r="O24" s="3">
        <v>1.3</v>
      </c>
      <c r="P24" s="3">
        <f t="shared" si="2"/>
        <v>1.32</v>
      </c>
      <c r="Q24" s="3">
        <f t="shared" si="3"/>
        <v>1.3684777599037141</v>
      </c>
      <c r="R24" s="3">
        <v>23</v>
      </c>
      <c r="S24" s="2" t="s">
        <v>19</v>
      </c>
      <c r="T24" s="3">
        <v>51</v>
      </c>
      <c r="U24">
        <f t="shared" si="4"/>
        <v>0.42676572703608839</v>
      </c>
      <c r="V24">
        <f t="shared" si="5"/>
        <v>8.3679554320801649E-3</v>
      </c>
    </row>
    <row r="25" spans="1:140" s="11" customFormat="1" ht="14.5" x14ac:dyDescent="0.35">
      <c r="A25" s="9">
        <v>1</v>
      </c>
      <c r="B25" s="9">
        <v>114</v>
      </c>
      <c r="C25" s="10" t="s">
        <v>16</v>
      </c>
      <c r="D25" s="10" t="s">
        <v>16</v>
      </c>
      <c r="E25" s="18">
        <v>20210420</v>
      </c>
      <c r="F25" s="9">
        <v>107.5</v>
      </c>
      <c r="G25" s="9">
        <v>1.35</v>
      </c>
      <c r="H25" s="9">
        <v>1.3</v>
      </c>
      <c r="I25" s="9">
        <f t="shared" si="0"/>
        <v>1.3250000000000002</v>
      </c>
      <c r="J25" s="9">
        <f t="shared" si="1"/>
        <v>1.3788646506146456</v>
      </c>
      <c r="K25" s="9">
        <v>21</v>
      </c>
      <c r="L25" s="18">
        <v>20210610</v>
      </c>
      <c r="M25" s="9">
        <v>117</v>
      </c>
      <c r="N25" s="9">
        <v>1.6</v>
      </c>
      <c r="O25" s="9">
        <v>1.56</v>
      </c>
      <c r="P25" s="9">
        <f t="shared" si="2"/>
        <v>1.58</v>
      </c>
      <c r="Q25" s="3">
        <f t="shared" si="3"/>
        <v>1.9606679751053901</v>
      </c>
      <c r="R25" s="9">
        <v>23</v>
      </c>
      <c r="S25" s="10" t="s">
        <v>19</v>
      </c>
      <c r="T25" s="9">
        <v>51</v>
      </c>
      <c r="U25" s="11">
        <f t="shared" si="4"/>
        <v>0.58180332449074457</v>
      </c>
      <c r="V25" s="11">
        <f t="shared" si="5"/>
        <v>1.1407908323347933E-2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</row>
    <row r="26" spans="1:140" ht="14.5" x14ac:dyDescent="0.35">
      <c r="A26" s="3">
        <v>1</v>
      </c>
      <c r="B26" s="3">
        <v>5</v>
      </c>
      <c r="C26" s="2" t="s">
        <v>20</v>
      </c>
      <c r="D26" s="2" t="s">
        <v>20</v>
      </c>
      <c r="E26" s="16">
        <v>20210420</v>
      </c>
      <c r="F26" s="3">
        <v>122</v>
      </c>
      <c r="G26" s="3">
        <v>1.22</v>
      </c>
      <c r="H26" s="3">
        <v>1.27</v>
      </c>
      <c r="I26" s="3">
        <f t="shared" si="0"/>
        <v>1.2450000000000001</v>
      </c>
      <c r="J26" s="3">
        <f t="shared" si="1"/>
        <v>1.2173867882201299</v>
      </c>
      <c r="K26" s="3">
        <v>18</v>
      </c>
      <c r="L26" s="16">
        <v>20210505</v>
      </c>
      <c r="M26" s="3">
        <v>123</v>
      </c>
      <c r="N26" s="3">
        <v>1.31</v>
      </c>
      <c r="O26" s="3">
        <v>1.27</v>
      </c>
      <c r="P26" s="3">
        <f t="shared" si="2"/>
        <v>1.29</v>
      </c>
      <c r="Q26" s="3">
        <f t="shared" si="3"/>
        <v>1.3069810837096938</v>
      </c>
      <c r="R26" s="3">
        <v>18</v>
      </c>
      <c r="S26" s="2" t="s">
        <v>19</v>
      </c>
      <c r="T26" s="3">
        <v>15</v>
      </c>
      <c r="U26">
        <f t="shared" si="4"/>
        <v>8.959429548956388E-2</v>
      </c>
      <c r="V26">
        <f t="shared" si="5"/>
        <v>5.9729530326375919E-3</v>
      </c>
      <c r="W26">
        <f>AVERAGE(V26:V28)</f>
        <v>3.905174201337324E-3</v>
      </c>
      <c r="X26">
        <f>_xlfn.STDEV.S(V26:V28)</f>
        <v>1.8903186377846259E-3</v>
      </c>
      <c r="Y26">
        <f>X26/SQRT(COUNT(V26:V28))</f>
        <v>1.0913759743791205E-3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</row>
    <row r="27" spans="1:140" ht="14.5" x14ac:dyDescent="0.35">
      <c r="A27" s="3">
        <v>1</v>
      </c>
      <c r="B27" s="3">
        <v>18</v>
      </c>
      <c r="C27" s="2" t="s">
        <v>20</v>
      </c>
      <c r="D27" s="2" t="s">
        <v>20</v>
      </c>
      <c r="E27" s="16">
        <v>20210420</v>
      </c>
      <c r="F27" s="3">
        <v>109</v>
      </c>
      <c r="G27" s="3">
        <v>1.43</v>
      </c>
      <c r="H27" s="3">
        <v>1.44</v>
      </c>
      <c r="I27" s="3">
        <f t="shared" si="0"/>
        <v>1.4350000000000001</v>
      </c>
      <c r="J27" s="3">
        <f t="shared" si="1"/>
        <v>1.6173115330221104</v>
      </c>
      <c r="K27" s="3">
        <v>13</v>
      </c>
      <c r="L27" s="16">
        <v>20210505</v>
      </c>
      <c r="M27" s="3">
        <v>112</v>
      </c>
      <c r="N27" s="3">
        <v>1.44</v>
      </c>
      <c r="O27" s="3">
        <v>1.46</v>
      </c>
      <c r="P27" s="3">
        <f t="shared" si="2"/>
        <v>1.45</v>
      </c>
      <c r="Q27" s="3">
        <f t="shared" si="3"/>
        <v>1.6512996385431351</v>
      </c>
      <c r="R27" s="3">
        <v>14</v>
      </c>
      <c r="S27" s="2" t="s">
        <v>19</v>
      </c>
      <c r="T27" s="3">
        <v>15</v>
      </c>
      <c r="U27">
        <f t="shared" si="4"/>
        <v>3.3988105521024714E-2</v>
      </c>
      <c r="V27">
        <f t="shared" si="5"/>
        <v>2.2658737014016475E-3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</row>
    <row r="28" spans="1:140" ht="14.5" x14ac:dyDescent="0.35">
      <c r="A28" s="3">
        <v>1</v>
      </c>
      <c r="B28" s="3">
        <v>87</v>
      </c>
      <c r="C28" s="2" t="s">
        <v>20</v>
      </c>
      <c r="D28" s="2" t="s">
        <v>20</v>
      </c>
      <c r="E28" s="16">
        <v>20210420</v>
      </c>
      <c r="F28" s="3">
        <v>128</v>
      </c>
      <c r="G28" s="3">
        <v>1.65</v>
      </c>
      <c r="H28" s="3">
        <v>1.65</v>
      </c>
      <c r="I28" s="3">
        <f t="shared" si="0"/>
        <v>1.65</v>
      </c>
      <c r="J28" s="3">
        <f t="shared" si="1"/>
        <v>2.1382464998495525</v>
      </c>
      <c r="K28" s="3">
        <v>20</v>
      </c>
      <c r="L28" s="16">
        <v>20210505</v>
      </c>
      <c r="M28" s="3">
        <v>132</v>
      </c>
      <c r="N28" s="3">
        <v>1.67</v>
      </c>
      <c r="O28" s="3">
        <v>1.67</v>
      </c>
      <c r="P28" s="3">
        <f t="shared" si="2"/>
        <v>1.67</v>
      </c>
      <c r="Q28" s="3">
        <f t="shared" si="3"/>
        <v>2.1903969378991435</v>
      </c>
      <c r="R28" s="3">
        <v>24</v>
      </c>
      <c r="S28" s="2" t="s">
        <v>19</v>
      </c>
      <c r="T28" s="3">
        <v>15</v>
      </c>
      <c r="U28">
        <f t="shared" si="4"/>
        <v>5.2150438049590964E-2</v>
      </c>
      <c r="V28">
        <f t="shared" si="5"/>
        <v>3.4766958699727307E-3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</row>
    <row r="29" spans="1:140" ht="14.5" x14ac:dyDescent="0.35">
      <c r="A29" s="3">
        <v>1</v>
      </c>
      <c r="B29" s="3">
        <v>11</v>
      </c>
      <c r="C29" s="2" t="s">
        <v>20</v>
      </c>
      <c r="D29" s="2" t="s">
        <v>20</v>
      </c>
      <c r="E29" s="16">
        <v>20210420</v>
      </c>
      <c r="F29" s="3">
        <v>113</v>
      </c>
      <c r="G29" s="3">
        <v>1.1499999999999999</v>
      </c>
      <c r="H29" s="3">
        <v>1.1399999999999999</v>
      </c>
      <c r="I29" s="3">
        <f t="shared" si="0"/>
        <v>1.145</v>
      </c>
      <c r="J29" s="3">
        <f t="shared" si="1"/>
        <v>1.0296766271681397</v>
      </c>
      <c r="K29" s="3">
        <v>15</v>
      </c>
      <c r="L29" s="16">
        <v>20210520</v>
      </c>
      <c r="M29" s="3">
        <v>116</v>
      </c>
      <c r="N29" s="3">
        <v>1.28</v>
      </c>
      <c r="O29" s="3">
        <v>1.26</v>
      </c>
      <c r="P29" s="3">
        <f t="shared" si="2"/>
        <v>1.27</v>
      </c>
      <c r="Q29" s="3">
        <f t="shared" si="3"/>
        <v>1.2667686977437442</v>
      </c>
      <c r="R29" s="3">
        <v>17</v>
      </c>
      <c r="S29" s="2" t="s">
        <v>19</v>
      </c>
      <c r="T29" s="3">
        <v>30</v>
      </c>
      <c r="U29">
        <f t="shared" si="4"/>
        <v>0.23709207057560455</v>
      </c>
      <c r="V29">
        <f t="shared" si="5"/>
        <v>7.9030690191868192E-3</v>
      </c>
      <c r="W29">
        <f>AVERAGE(V29:V32)</f>
        <v>1.0799551995949667E-2</v>
      </c>
      <c r="X29">
        <f>_xlfn.STDEV.S(V29:V33)</f>
        <v>3.2412509315580883E-3</v>
      </c>
      <c r="Y29">
        <f>X29/SQRT(COUNT(V29:V33))</f>
        <v>1.4495314830196807E-3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</row>
    <row r="30" spans="1:140" ht="14.5" x14ac:dyDescent="0.35">
      <c r="A30" s="3">
        <v>1</v>
      </c>
      <c r="B30" s="3">
        <v>34</v>
      </c>
      <c r="C30" s="2" t="s">
        <v>20</v>
      </c>
      <c r="D30" s="2" t="s">
        <v>20</v>
      </c>
      <c r="E30" s="16">
        <v>20210420</v>
      </c>
      <c r="F30" s="3">
        <v>136</v>
      </c>
      <c r="G30" s="3">
        <v>1.41</v>
      </c>
      <c r="H30" s="3">
        <v>1.46</v>
      </c>
      <c r="I30" s="3">
        <f t="shared" si="0"/>
        <v>1.4350000000000001</v>
      </c>
      <c r="J30" s="3">
        <f t="shared" si="1"/>
        <v>1.6173115330221104</v>
      </c>
      <c r="K30" s="3">
        <v>23</v>
      </c>
      <c r="L30" s="16">
        <v>20210520</v>
      </c>
      <c r="M30" s="3">
        <v>136</v>
      </c>
      <c r="N30" s="3">
        <v>1.63</v>
      </c>
      <c r="O30" s="3">
        <v>1.61</v>
      </c>
      <c r="P30" s="3">
        <f t="shared" si="2"/>
        <v>1.62</v>
      </c>
      <c r="Q30" s="3">
        <f t="shared" si="3"/>
        <v>2.0611989400202635</v>
      </c>
      <c r="R30" s="3">
        <v>22</v>
      </c>
      <c r="S30" s="2" t="s">
        <v>19</v>
      </c>
      <c r="T30" s="3">
        <v>30</v>
      </c>
      <c r="U30">
        <f t="shared" si="4"/>
        <v>0.4438874069981531</v>
      </c>
      <c r="V30">
        <f t="shared" si="5"/>
        <v>1.4796246899938437E-2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</row>
    <row r="31" spans="1:140" ht="14.5" x14ac:dyDescent="0.35">
      <c r="A31" s="12">
        <v>1</v>
      </c>
      <c r="B31" s="12">
        <v>45</v>
      </c>
      <c r="C31" s="13" t="s">
        <v>20</v>
      </c>
      <c r="D31" s="13" t="s">
        <v>20</v>
      </c>
      <c r="E31" s="17">
        <v>20210420</v>
      </c>
      <c r="F31" s="12">
        <v>109</v>
      </c>
      <c r="G31" s="12">
        <v>1.58</v>
      </c>
      <c r="H31" s="12">
        <v>1.48</v>
      </c>
      <c r="I31" s="3">
        <f t="shared" si="0"/>
        <v>1.53</v>
      </c>
      <c r="J31" s="3">
        <f t="shared" si="1"/>
        <v>1.8385385606970868</v>
      </c>
      <c r="K31" s="12">
        <v>18</v>
      </c>
      <c r="L31" s="17">
        <v>20210520</v>
      </c>
      <c r="M31" s="12">
        <v>116</v>
      </c>
      <c r="N31" s="12">
        <v>1.63</v>
      </c>
      <c r="O31" s="12">
        <v>1.7</v>
      </c>
      <c r="P31" s="12">
        <f t="shared" si="2"/>
        <v>1.665</v>
      </c>
      <c r="Q31" s="3">
        <f t="shared" si="3"/>
        <v>2.1773004235244913</v>
      </c>
      <c r="R31" s="12">
        <v>18</v>
      </c>
      <c r="S31" s="13" t="s">
        <v>19</v>
      </c>
      <c r="T31" s="12">
        <v>30</v>
      </c>
      <c r="U31">
        <f t="shared" si="4"/>
        <v>0.3387618628274045</v>
      </c>
      <c r="V31">
        <f t="shared" si="5"/>
        <v>1.1292062094246817E-2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</row>
    <row r="32" spans="1:140" ht="14.5" x14ac:dyDescent="0.35">
      <c r="A32" s="3">
        <v>1</v>
      </c>
      <c r="B32" s="3">
        <v>52</v>
      </c>
      <c r="C32" s="2" t="s">
        <v>20</v>
      </c>
      <c r="D32" s="2" t="s">
        <v>20</v>
      </c>
      <c r="E32" s="16">
        <v>20210420</v>
      </c>
      <c r="F32" s="3">
        <v>121.5</v>
      </c>
      <c r="G32" s="3">
        <v>1.17</v>
      </c>
      <c r="H32" s="3">
        <v>1.3</v>
      </c>
      <c r="I32" s="3">
        <f t="shared" si="0"/>
        <v>1.2349999999999999</v>
      </c>
      <c r="J32" s="3">
        <f t="shared" si="1"/>
        <v>1.1979089137678727</v>
      </c>
      <c r="K32" s="3">
        <v>26</v>
      </c>
      <c r="L32" s="16">
        <v>20210520</v>
      </c>
      <c r="M32" s="3">
        <v>123</v>
      </c>
      <c r="N32" s="3">
        <v>1.42</v>
      </c>
      <c r="O32" s="3">
        <v>1.32</v>
      </c>
      <c r="P32" s="3">
        <f t="shared" si="2"/>
        <v>1.37</v>
      </c>
      <c r="Q32" s="3">
        <f t="shared" si="3"/>
        <v>1.4741138128806708</v>
      </c>
      <c r="R32" s="3">
        <v>24</v>
      </c>
      <c r="S32" s="2" t="s">
        <v>19</v>
      </c>
      <c r="T32" s="3">
        <v>30</v>
      </c>
      <c r="U32">
        <f t="shared" si="4"/>
        <v>0.27620489911279811</v>
      </c>
      <c r="V32">
        <f t="shared" si="5"/>
        <v>9.2068299704266034E-3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</row>
    <row r="33" spans="1:140" ht="14.5" x14ac:dyDescent="0.35">
      <c r="A33" s="3">
        <v>1</v>
      </c>
      <c r="B33" s="3">
        <v>85</v>
      </c>
      <c r="C33" s="2" t="s">
        <v>20</v>
      </c>
      <c r="D33" s="2" t="s">
        <v>20</v>
      </c>
      <c r="E33" s="16">
        <v>20210420</v>
      </c>
      <c r="F33" s="3">
        <v>108</v>
      </c>
      <c r="G33" s="3">
        <v>1.47</v>
      </c>
      <c r="H33" s="3">
        <v>1.36</v>
      </c>
      <c r="I33" s="3">
        <f t="shared" si="0"/>
        <v>1.415</v>
      </c>
      <c r="J33" s="3">
        <f t="shared" si="1"/>
        <v>1.572543837708456</v>
      </c>
      <c r="K33" s="3">
        <v>17</v>
      </c>
      <c r="L33" s="16">
        <v>20210520</v>
      </c>
      <c r="M33" s="3">
        <v>115</v>
      </c>
      <c r="N33" s="3">
        <v>1.5</v>
      </c>
      <c r="O33" s="3">
        <v>1.5</v>
      </c>
      <c r="P33" s="3">
        <f t="shared" si="2"/>
        <v>1.5</v>
      </c>
      <c r="Q33" s="3">
        <f t="shared" si="3"/>
        <v>1.7671458676442586</v>
      </c>
      <c r="R33" s="3">
        <v>20</v>
      </c>
      <c r="S33" s="2" t="s">
        <v>19</v>
      </c>
      <c r="T33" s="3">
        <v>30</v>
      </c>
      <c r="U33">
        <f t="shared" si="4"/>
        <v>0.19460202993580267</v>
      </c>
      <c r="V33">
        <f t="shared" si="5"/>
        <v>6.4867343311934226E-3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</row>
    <row r="34" spans="1:140" ht="14.5" x14ac:dyDescent="0.35">
      <c r="A34" s="3">
        <v>1</v>
      </c>
      <c r="B34" s="3">
        <v>6</v>
      </c>
      <c r="C34" s="2" t="s">
        <v>20</v>
      </c>
      <c r="D34" s="2" t="s">
        <v>20</v>
      </c>
      <c r="E34" s="16">
        <v>20210420</v>
      </c>
      <c r="F34" s="3">
        <v>113</v>
      </c>
      <c r="G34" s="3">
        <v>0.69</v>
      </c>
      <c r="H34" s="3">
        <v>0.67</v>
      </c>
      <c r="I34" s="3">
        <f t="shared" si="0"/>
        <v>0.67999999999999994</v>
      </c>
      <c r="J34" s="3">
        <f t="shared" si="1"/>
        <v>0.36316811075498001</v>
      </c>
      <c r="K34" s="3">
        <v>22</v>
      </c>
      <c r="L34" s="16">
        <v>20210527</v>
      </c>
      <c r="M34" s="3">
        <v>114</v>
      </c>
      <c r="N34" s="3">
        <v>0.9</v>
      </c>
      <c r="O34" s="3">
        <v>0.89</v>
      </c>
      <c r="P34" s="3">
        <f t="shared" si="2"/>
        <v>0.89500000000000002</v>
      </c>
      <c r="Q34" s="3">
        <f t="shared" si="3"/>
        <v>0.62912356383544099</v>
      </c>
      <c r="R34" s="3">
        <v>17</v>
      </c>
      <c r="S34" s="2" t="s">
        <v>19</v>
      </c>
      <c r="T34" s="3">
        <v>37</v>
      </c>
      <c r="U34">
        <f t="shared" si="4"/>
        <v>0.26595545308046098</v>
      </c>
      <c r="V34">
        <f t="shared" si="5"/>
        <v>7.1879852183908376E-3</v>
      </c>
      <c r="W34">
        <f>AVERAGE(V34:V38)</f>
        <v>1.0933697648474992E-2</v>
      </c>
      <c r="X34">
        <f>_xlfn.STDEV.S(V34:V38)</f>
        <v>3.687359311393378E-3</v>
      </c>
      <c r="Y34">
        <f>X34/SQRT(COUNT(V34:V38))</f>
        <v>1.6490372155484815E-3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</row>
    <row r="35" spans="1:140" ht="14.5" x14ac:dyDescent="0.35">
      <c r="A35" s="3">
        <v>1</v>
      </c>
      <c r="B35" s="3">
        <v>35</v>
      </c>
      <c r="C35" s="2" t="s">
        <v>20</v>
      </c>
      <c r="D35" s="2" t="s">
        <v>20</v>
      </c>
      <c r="E35" s="16">
        <v>20210420</v>
      </c>
      <c r="F35" s="3">
        <v>112</v>
      </c>
      <c r="G35" s="3">
        <v>1.23</v>
      </c>
      <c r="H35" s="3">
        <v>1.21</v>
      </c>
      <c r="I35" s="3">
        <f t="shared" si="0"/>
        <v>1.22</v>
      </c>
      <c r="J35" s="3">
        <f t="shared" si="1"/>
        <v>1.168986626400762</v>
      </c>
      <c r="K35" s="3">
        <v>20</v>
      </c>
      <c r="L35" s="16">
        <v>20210527</v>
      </c>
      <c r="M35" s="3">
        <v>112</v>
      </c>
      <c r="N35" s="3">
        <v>1.36</v>
      </c>
      <c r="O35" s="3">
        <v>1.41</v>
      </c>
      <c r="P35" s="3">
        <f t="shared" si="2"/>
        <v>1.385</v>
      </c>
      <c r="Q35" s="3">
        <f t="shared" si="3"/>
        <v>1.5065703919830702</v>
      </c>
      <c r="R35" s="3">
        <v>20</v>
      </c>
      <c r="S35" s="2" t="s">
        <v>19</v>
      </c>
      <c r="T35" s="3">
        <v>37</v>
      </c>
      <c r="U35">
        <f t="shared" si="4"/>
        <v>0.33758376558230818</v>
      </c>
      <c r="V35">
        <f t="shared" si="5"/>
        <v>9.1238855562785996E-3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</row>
    <row r="36" spans="1:140" ht="14.5" x14ac:dyDescent="0.35">
      <c r="A36" s="3">
        <v>1</v>
      </c>
      <c r="B36" s="3">
        <v>50</v>
      </c>
      <c r="C36" s="2" t="s">
        <v>20</v>
      </c>
      <c r="D36" s="2" t="s">
        <v>20</v>
      </c>
      <c r="E36" s="16">
        <v>20210420</v>
      </c>
      <c r="F36" s="3">
        <v>123</v>
      </c>
      <c r="G36" s="3">
        <v>1.75</v>
      </c>
      <c r="H36" s="3">
        <v>1.58</v>
      </c>
      <c r="I36" s="3">
        <f t="shared" si="0"/>
        <v>1.665</v>
      </c>
      <c r="J36" s="3">
        <f t="shared" si="1"/>
        <v>2.1773004235244913</v>
      </c>
      <c r="K36" s="3">
        <v>23</v>
      </c>
      <c r="L36" s="16">
        <v>20210527</v>
      </c>
      <c r="M36" s="3">
        <v>121</v>
      </c>
      <c r="N36" s="3">
        <v>1.74</v>
      </c>
      <c r="O36" s="3">
        <v>1.87</v>
      </c>
      <c r="P36" s="3">
        <f t="shared" si="2"/>
        <v>1.8050000000000002</v>
      </c>
      <c r="Q36" s="3">
        <f t="shared" si="3"/>
        <v>2.5588468513029716</v>
      </c>
      <c r="R36" s="3">
        <v>23</v>
      </c>
      <c r="S36" s="2" t="s">
        <v>19</v>
      </c>
      <c r="T36" s="3">
        <v>37</v>
      </c>
      <c r="U36">
        <f t="shared" si="4"/>
        <v>0.38154642777848036</v>
      </c>
      <c r="V36">
        <f t="shared" si="5"/>
        <v>1.0312065615634605E-2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</row>
    <row r="37" spans="1:140" ht="14.5" x14ac:dyDescent="0.35">
      <c r="A37" s="3">
        <v>1</v>
      </c>
      <c r="B37" s="3">
        <v>69</v>
      </c>
      <c r="C37" s="2" t="s">
        <v>20</v>
      </c>
      <c r="D37" s="2" t="s">
        <v>20</v>
      </c>
      <c r="E37" s="16">
        <v>20210420</v>
      </c>
      <c r="F37" s="3">
        <v>131</v>
      </c>
      <c r="G37" s="3">
        <v>1.37</v>
      </c>
      <c r="H37" s="3">
        <v>1.26</v>
      </c>
      <c r="I37" s="3">
        <f t="shared" si="0"/>
        <v>1.3149999999999999</v>
      </c>
      <c r="J37" s="3">
        <f t="shared" si="1"/>
        <v>1.3581301391009524</v>
      </c>
      <c r="K37" s="3">
        <v>18</v>
      </c>
      <c r="L37" s="16">
        <v>20210527</v>
      </c>
      <c r="M37" s="3">
        <v>131</v>
      </c>
      <c r="N37" s="3">
        <v>1.5</v>
      </c>
      <c r="O37" s="3">
        <v>1.5</v>
      </c>
      <c r="P37" s="3">
        <f t="shared" si="2"/>
        <v>1.5</v>
      </c>
      <c r="Q37" s="3">
        <f t="shared" si="3"/>
        <v>1.7671458676442586</v>
      </c>
      <c r="R37" s="3">
        <v>19</v>
      </c>
      <c r="S37" s="2" t="s">
        <v>19</v>
      </c>
      <c r="T37" s="3">
        <v>37</v>
      </c>
      <c r="U37">
        <f t="shared" si="4"/>
        <v>0.40901572854330626</v>
      </c>
      <c r="V37">
        <f t="shared" si="5"/>
        <v>1.1054479149819088E-2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</row>
    <row r="38" spans="1:140" ht="14.5" x14ac:dyDescent="0.35">
      <c r="A38" s="3">
        <v>1</v>
      </c>
      <c r="B38" s="3">
        <v>104</v>
      </c>
      <c r="C38" s="2" t="s">
        <v>20</v>
      </c>
      <c r="D38" s="2" t="s">
        <v>20</v>
      </c>
      <c r="E38" s="16">
        <v>20210420</v>
      </c>
      <c r="F38" s="3">
        <v>134</v>
      </c>
      <c r="G38" s="3">
        <v>1.24</v>
      </c>
      <c r="H38" s="3">
        <v>1.23</v>
      </c>
      <c r="I38" s="3">
        <f t="shared" si="0"/>
        <v>1.2349999999999999</v>
      </c>
      <c r="J38" s="3">
        <f t="shared" si="1"/>
        <v>1.1979089137678727</v>
      </c>
      <c r="K38" s="3">
        <v>18</v>
      </c>
      <c r="L38" s="16">
        <v>20210527</v>
      </c>
      <c r="M38" s="3">
        <v>137</v>
      </c>
      <c r="N38" s="3">
        <v>1.54</v>
      </c>
      <c r="O38" s="3">
        <v>1.51</v>
      </c>
      <c r="P38" s="3">
        <f t="shared" si="2"/>
        <v>1.5249999999999999</v>
      </c>
      <c r="Q38" s="3">
        <f t="shared" si="3"/>
        <v>1.8265416037511903</v>
      </c>
      <c r="R38" s="3">
        <v>18</v>
      </c>
      <c r="S38" s="2" t="s">
        <v>19</v>
      </c>
      <c r="T38" s="3">
        <v>37</v>
      </c>
      <c r="U38">
        <f t="shared" si="4"/>
        <v>0.62863268998331767</v>
      </c>
      <c r="V38">
        <f t="shared" si="5"/>
        <v>1.6990072702251828E-2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</row>
    <row r="39" spans="1:140" ht="14.5" x14ac:dyDescent="0.35">
      <c r="A39" s="3">
        <v>1</v>
      </c>
      <c r="B39" s="3">
        <v>25</v>
      </c>
      <c r="C39" s="2" t="s">
        <v>20</v>
      </c>
      <c r="D39" s="2" t="s">
        <v>20</v>
      </c>
      <c r="E39" s="16">
        <v>20210420</v>
      </c>
      <c r="F39" s="3">
        <v>139</v>
      </c>
      <c r="G39" s="3">
        <v>1.6</v>
      </c>
      <c r="H39" s="3">
        <v>1.59</v>
      </c>
      <c r="I39" s="3">
        <f t="shared" si="0"/>
        <v>1.5950000000000002</v>
      </c>
      <c r="J39" s="3">
        <f t="shared" si="1"/>
        <v>1.9980725626371938</v>
      </c>
      <c r="K39" s="3">
        <v>19</v>
      </c>
      <c r="L39" s="16">
        <v>20210603</v>
      </c>
      <c r="M39" s="3">
        <v>144</v>
      </c>
      <c r="N39" s="3">
        <v>1.72</v>
      </c>
      <c r="O39" s="3">
        <v>1.73</v>
      </c>
      <c r="P39" s="3">
        <f t="shared" si="2"/>
        <v>1.7250000000000001</v>
      </c>
      <c r="Q39" s="3">
        <f t="shared" si="3"/>
        <v>2.3370504099595322</v>
      </c>
      <c r="R39" s="3">
        <v>17</v>
      </c>
      <c r="S39" s="2" t="s">
        <v>19</v>
      </c>
      <c r="T39" s="3">
        <v>44</v>
      </c>
      <c r="U39">
        <f t="shared" si="4"/>
        <v>0.33897784732233838</v>
      </c>
      <c r="V39">
        <f t="shared" si="5"/>
        <v>7.7040419845985997E-3</v>
      </c>
      <c r="W39">
        <f>AVERAGE(V39:V41)</f>
        <v>6.9760611869343755E-3</v>
      </c>
      <c r="X39">
        <f>_xlfn.STDEV.S(V39:V41)</f>
        <v>1.0760109275011049E-3</v>
      </c>
      <c r="Y39">
        <f>X39/SQRT(COUNT(V39:V41))</f>
        <v>6.2123519864374179E-4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</row>
    <row r="40" spans="1:140" ht="14.5" x14ac:dyDescent="0.35">
      <c r="A40" s="3">
        <v>1</v>
      </c>
      <c r="B40" s="3">
        <v>101</v>
      </c>
      <c r="C40" s="2" t="s">
        <v>20</v>
      </c>
      <c r="D40" s="2" t="s">
        <v>20</v>
      </c>
      <c r="E40" s="16">
        <v>20210420</v>
      </c>
      <c r="F40" s="3">
        <v>128</v>
      </c>
      <c r="G40" s="3">
        <v>1.25</v>
      </c>
      <c r="H40" s="3">
        <v>1.3</v>
      </c>
      <c r="I40" s="3">
        <f t="shared" si="0"/>
        <v>1.2749999999999999</v>
      </c>
      <c r="J40" s="3">
        <f t="shared" si="1"/>
        <v>1.2767628893729768</v>
      </c>
      <c r="K40" s="3">
        <v>23</v>
      </c>
      <c r="L40" s="16">
        <v>20210603</v>
      </c>
      <c r="M40" s="3">
        <v>131</v>
      </c>
      <c r="N40" s="3">
        <v>1.44</v>
      </c>
      <c r="O40" s="3">
        <v>1.42</v>
      </c>
      <c r="P40" s="3">
        <f t="shared" si="2"/>
        <v>1.43</v>
      </c>
      <c r="Q40" s="3">
        <f t="shared" si="3"/>
        <v>1.6060607043314417</v>
      </c>
      <c r="R40" s="3">
        <v>25</v>
      </c>
      <c r="S40" s="2" t="s">
        <v>19</v>
      </c>
      <c r="T40" s="3">
        <v>44</v>
      </c>
      <c r="U40">
        <f t="shared" si="4"/>
        <v>0.32929781495846489</v>
      </c>
      <c r="V40">
        <f t="shared" si="5"/>
        <v>7.48404124905602E-3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</row>
    <row r="41" spans="1:140" ht="14.5" x14ac:dyDescent="0.35">
      <c r="A41" s="3">
        <v>1</v>
      </c>
      <c r="B41" s="3">
        <v>112</v>
      </c>
      <c r="C41" s="2" t="s">
        <v>20</v>
      </c>
      <c r="D41" s="2" t="s">
        <v>20</v>
      </c>
      <c r="E41" s="16">
        <v>20210420</v>
      </c>
      <c r="F41" s="3">
        <v>130.5</v>
      </c>
      <c r="G41" s="3">
        <v>1.65</v>
      </c>
      <c r="H41" s="3">
        <v>1.64</v>
      </c>
      <c r="I41" s="3">
        <f t="shared" si="0"/>
        <v>1.645</v>
      </c>
      <c r="J41" s="3">
        <f t="shared" si="1"/>
        <v>2.1253070651075801</v>
      </c>
      <c r="K41" s="3">
        <v>25</v>
      </c>
      <c r="L41" s="16">
        <v>20210603</v>
      </c>
      <c r="M41" s="3">
        <v>126</v>
      </c>
      <c r="N41" s="3">
        <v>1.77</v>
      </c>
      <c r="O41" s="3">
        <v>1.71</v>
      </c>
      <c r="P41" s="3">
        <f t="shared" si="2"/>
        <v>1.74</v>
      </c>
      <c r="Q41" s="3">
        <f t="shared" si="3"/>
        <v>2.3778714795021143</v>
      </c>
      <c r="R41" s="3">
        <v>27</v>
      </c>
      <c r="S41" s="2" t="s">
        <v>19</v>
      </c>
      <c r="T41" s="3">
        <v>44</v>
      </c>
      <c r="U41">
        <f t="shared" si="4"/>
        <v>0.25256441439453425</v>
      </c>
      <c r="V41">
        <f t="shared" si="5"/>
        <v>5.7401003271485059E-3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</row>
    <row r="42" spans="1:140" ht="14.5" x14ac:dyDescent="0.35">
      <c r="A42" s="3">
        <v>1</v>
      </c>
      <c r="B42" s="3">
        <v>15</v>
      </c>
      <c r="C42" s="2" t="s">
        <v>20</v>
      </c>
      <c r="D42" s="2" t="s">
        <v>20</v>
      </c>
      <c r="E42" s="16">
        <v>20210420</v>
      </c>
      <c r="F42" s="3">
        <v>113</v>
      </c>
      <c r="G42" s="3">
        <v>1.1100000000000001</v>
      </c>
      <c r="H42" s="3">
        <v>1.0900000000000001</v>
      </c>
      <c r="I42" s="3">
        <f t="shared" si="0"/>
        <v>1.1000000000000001</v>
      </c>
      <c r="J42" s="3">
        <f t="shared" si="1"/>
        <v>0.9503317777109126</v>
      </c>
      <c r="K42" s="3">
        <v>1</v>
      </c>
      <c r="L42" s="16">
        <v>20210608</v>
      </c>
      <c r="M42" s="3">
        <v>119</v>
      </c>
      <c r="N42" s="3">
        <v>1.32</v>
      </c>
      <c r="O42" s="3">
        <v>1.27</v>
      </c>
      <c r="P42" s="3">
        <f t="shared" si="2"/>
        <v>1.2949999999999999</v>
      </c>
      <c r="Q42" s="3">
        <f t="shared" si="3"/>
        <v>1.3171323549716054</v>
      </c>
      <c r="R42" s="3">
        <v>14</v>
      </c>
      <c r="S42" s="2" t="s">
        <v>17</v>
      </c>
      <c r="T42" s="3">
        <v>49</v>
      </c>
      <c r="U42">
        <f t="shared" si="4"/>
        <v>0.36680057726069282</v>
      </c>
      <c r="V42">
        <f t="shared" si="5"/>
        <v>7.4857260665447513E-3</v>
      </c>
      <c r="W42">
        <f>AVERAGE(V42:V54)</f>
        <v>7.6017325809853552E-3</v>
      </c>
      <c r="X42">
        <f>_xlfn.STDEV.S(V42:V54)</f>
        <v>3.0208151198610647E-3</v>
      </c>
      <c r="Y42">
        <f>X42/SQRT(COUNT(V42:V54))</f>
        <v>8.378233698735359E-4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</row>
    <row r="43" spans="1:140" ht="14.5" x14ac:dyDescent="0.35">
      <c r="A43" s="3">
        <v>1</v>
      </c>
      <c r="B43" s="3">
        <v>16</v>
      </c>
      <c r="C43" s="2" t="s">
        <v>20</v>
      </c>
      <c r="D43" s="2" t="s">
        <v>20</v>
      </c>
      <c r="E43" s="16">
        <v>20210420</v>
      </c>
      <c r="F43" s="3">
        <v>111.5</v>
      </c>
      <c r="G43" s="3">
        <v>1</v>
      </c>
      <c r="H43" s="3">
        <v>1.06</v>
      </c>
      <c r="I43" s="3">
        <f t="shared" si="0"/>
        <v>1.03</v>
      </c>
      <c r="J43" s="3">
        <f t="shared" si="1"/>
        <v>0.83322891154835288</v>
      </c>
      <c r="K43" s="3">
        <v>17</v>
      </c>
      <c r="L43" s="16">
        <v>20210608</v>
      </c>
      <c r="M43" s="3">
        <v>105</v>
      </c>
      <c r="N43" s="3">
        <v>1.27</v>
      </c>
      <c r="O43" s="3">
        <v>1.3</v>
      </c>
      <c r="P43" s="3">
        <f t="shared" si="2"/>
        <v>1.2850000000000001</v>
      </c>
      <c r="Q43" s="3">
        <f t="shared" si="3"/>
        <v>1.2968690823559519</v>
      </c>
      <c r="R43" s="3">
        <v>16</v>
      </c>
      <c r="S43" s="2" t="s">
        <v>17</v>
      </c>
      <c r="T43" s="3">
        <v>49</v>
      </c>
      <c r="U43">
        <f t="shared" si="4"/>
        <v>0.46364017080759901</v>
      </c>
      <c r="V43">
        <f t="shared" si="5"/>
        <v>9.4620443021958978E-3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</row>
    <row r="44" spans="1:140" ht="14.5" x14ac:dyDescent="0.35">
      <c r="A44" s="3">
        <v>1</v>
      </c>
      <c r="B44" s="3">
        <v>22</v>
      </c>
      <c r="C44" s="2" t="s">
        <v>20</v>
      </c>
      <c r="D44" s="2" t="s">
        <v>20</v>
      </c>
      <c r="E44" s="16">
        <v>20210420</v>
      </c>
      <c r="F44" s="3">
        <v>121.5</v>
      </c>
      <c r="G44" s="3">
        <v>1.51</v>
      </c>
      <c r="H44" s="3">
        <v>1.43</v>
      </c>
      <c r="I44" s="3">
        <f t="shared" si="0"/>
        <v>1.47</v>
      </c>
      <c r="J44" s="3">
        <f t="shared" si="1"/>
        <v>1.6971668912855458</v>
      </c>
      <c r="K44" s="3">
        <v>22</v>
      </c>
      <c r="L44" s="16">
        <v>20210608</v>
      </c>
      <c r="M44" s="3">
        <v>117</v>
      </c>
      <c r="N44" s="3">
        <v>1.46</v>
      </c>
      <c r="O44" s="3">
        <v>1.58</v>
      </c>
      <c r="P44" s="3">
        <f t="shared" si="2"/>
        <v>1.52</v>
      </c>
      <c r="Q44" s="3">
        <f t="shared" si="3"/>
        <v>1.8145839167134645</v>
      </c>
      <c r="R44" s="3">
        <v>18</v>
      </c>
      <c r="S44" s="2" t="s">
        <v>17</v>
      </c>
      <c r="T44" s="3">
        <v>49</v>
      </c>
      <c r="U44">
        <f t="shared" si="4"/>
        <v>0.11741702542791876</v>
      </c>
      <c r="V44">
        <f t="shared" si="5"/>
        <v>2.3962658250595665E-3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</row>
    <row r="45" spans="1:140" ht="14.5" x14ac:dyDescent="0.35">
      <c r="A45" s="3">
        <v>1</v>
      </c>
      <c r="B45" s="3">
        <v>43</v>
      </c>
      <c r="C45" s="2" t="s">
        <v>20</v>
      </c>
      <c r="D45" s="2" t="s">
        <v>20</v>
      </c>
      <c r="E45" s="16">
        <v>20210420</v>
      </c>
      <c r="F45" s="3">
        <v>125</v>
      </c>
      <c r="G45" s="3">
        <v>1.4</v>
      </c>
      <c r="H45" s="3">
        <v>1.37</v>
      </c>
      <c r="I45" s="3">
        <f t="shared" si="0"/>
        <v>1.385</v>
      </c>
      <c r="J45" s="3">
        <f t="shared" si="1"/>
        <v>1.5065703919830702</v>
      </c>
      <c r="K45" s="3">
        <v>24</v>
      </c>
      <c r="L45" s="16">
        <v>20210608</v>
      </c>
      <c r="M45" s="3">
        <v>128</v>
      </c>
      <c r="N45" s="3">
        <v>1.47</v>
      </c>
      <c r="O45" s="3">
        <v>1.48</v>
      </c>
      <c r="P45" s="3">
        <f t="shared" si="2"/>
        <v>1.4750000000000001</v>
      </c>
      <c r="Q45" s="3">
        <f t="shared" si="3"/>
        <v>1.7087318792415735</v>
      </c>
      <c r="R45" s="3">
        <v>25</v>
      </c>
      <c r="S45" s="2" t="s">
        <v>17</v>
      </c>
      <c r="T45" s="3">
        <v>49</v>
      </c>
      <c r="U45">
        <f t="shared" si="4"/>
        <v>0.20216148725850336</v>
      </c>
      <c r="V45">
        <f t="shared" si="5"/>
        <v>4.1257446379286402E-3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</row>
    <row r="46" spans="1:140" ht="14.5" x14ac:dyDescent="0.35">
      <c r="A46" s="3">
        <v>1</v>
      </c>
      <c r="B46" s="3">
        <v>49</v>
      </c>
      <c r="C46" s="2" t="s">
        <v>20</v>
      </c>
      <c r="D46" s="2" t="s">
        <v>20</v>
      </c>
      <c r="E46" s="16">
        <v>20210420</v>
      </c>
      <c r="F46" s="3">
        <v>109</v>
      </c>
      <c r="G46" s="3">
        <v>1.6</v>
      </c>
      <c r="H46" s="3">
        <v>1.56</v>
      </c>
      <c r="I46" s="3">
        <f t="shared" si="0"/>
        <v>1.58</v>
      </c>
      <c r="J46" s="3">
        <f t="shared" si="1"/>
        <v>1.9606679751053901</v>
      </c>
      <c r="K46" s="3">
        <v>0</v>
      </c>
      <c r="L46" s="16">
        <v>20210608</v>
      </c>
      <c r="M46" s="3">
        <v>115</v>
      </c>
      <c r="N46" s="3">
        <v>1.7</v>
      </c>
      <c r="O46" s="3">
        <v>1.67</v>
      </c>
      <c r="P46" s="3">
        <f t="shared" si="2"/>
        <v>1.6850000000000001</v>
      </c>
      <c r="Q46" s="3">
        <f t="shared" si="3"/>
        <v>2.2299221004721201</v>
      </c>
      <c r="R46" s="3">
        <v>11</v>
      </c>
      <c r="S46" s="2" t="s">
        <v>17</v>
      </c>
      <c r="T46" s="3">
        <v>49</v>
      </c>
      <c r="U46">
        <f t="shared" si="4"/>
        <v>0.26925412536672999</v>
      </c>
      <c r="V46">
        <f t="shared" si="5"/>
        <v>5.4949821503414284E-3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</row>
    <row r="47" spans="1:140" ht="14.5" x14ac:dyDescent="0.35">
      <c r="A47" s="3">
        <v>1</v>
      </c>
      <c r="B47" s="3">
        <v>60</v>
      </c>
      <c r="C47" s="2" t="s">
        <v>20</v>
      </c>
      <c r="D47" s="2" t="s">
        <v>20</v>
      </c>
      <c r="E47" s="16">
        <v>20210420</v>
      </c>
      <c r="F47" s="3">
        <v>113</v>
      </c>
      <c r="G47" s="3">
        <v>0.9</v>
      </c>
      <c r="H47" s="3">
        <v>1.1000000000000001</v>
      </c>
      <c r="I47" s="3">
        <f t="shared" si="0"/>
        <v>1</v>
      </c>
      <c r="J47" s="3">
        <f t="shared" si="1"/>
        <v>0.78539816339744828</v>
      </c>
      <c r="K47" s="3">
        <v>12</v>
      </c>
      <c r="L47" s="16">
        <v>20210608</v>
      </c>
      <c r="M47" s="3">
        <v>121</v>
      </c>
      <c r="N47" s="3">
        <v>1.2</v>
      </c>
      <c r="O47" s="3">
        <v>1.3</v>
      </c>
      <c r="P47" s="3">
        <f t="shared" si="2"/>
        <v>1.25</v>
      </c>
      <c r="Q47" s="3">
        <f t="shared" si="3"/>
        <v>1.227184630308513</v>
      </c>
      <c r="R47" s="3">
        <v>11</v>
      </c>
      <c r="S47" s="2" t="s">
        <v>17</v>
      </c>
      <c r="T47" s="3">
        <v>49</v>
      </c>
      <c r="U47">
        <f t="shared" si="4"/>
        <v>0.44178646691106471</v>
      </c>
      <c r="V47">
        <f t="shared" si="5"/>
        <v>9.0160503451237693E-3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</row>
    <row r="48" spans="1:140" ht="14.5" x14ac:dyDescent="0.35">
      <c r="A48" s="3">
        <v>1</v>
      </c>
      <c r="B48" s="3">
        <v>71</v>
      </c>
      <c r="C48" s="2" t="s">
        <v>20</v>
      </c>
      <c r="D48" s="2" t="s">
        <v>20</v>
      </c>
      <c r="E48" s="16">
        <v>20210420</v>
      </c>
      <c r="F48" s="3">
        <v>119</v>
      </c>
      <c r="G48" s="3">
        <v>0.9</v>
      </c>
      <c r="H48" s="3">
        <v>0.9</v>
      </c>
      <c r="I48" s="3">
        <f t="shared" si="0"/>
        <v>0.9</v>
      </c>
      <c r="J48" s="3">
        <f t="shared" si="1"/>
        <v>0.63617251235193317</v>
      </c>
      <c r="K48" s="3">
        <v>13</v>
      </c>
      <c r="L48" s="16">
        <v>20210608</v>
      </c>
      <c r="M48" s="3">
        <v>119</v>
      </c>
      <c r="N48" s="3">
        <v>1.29</v>
      </c>
      <c r="O48" s="3">
        <v>1.22</v>
      </c>
      <c r="P48" s="3">
        <f t="shared" si="2"/>
        <v>1.2549999999999999</v>
      </c>
      <c r="Q48" s="3">
        <f t="shared" si="3"/>
        <v>1.2370217423050658</v>
      </c>
      <c r="R48" s="3">
        <v>14</v>
      </c>
      <c r="S48" s="2" t="s">
        <v>17</v>
      </c>
      <c r="T48" s="3">
        <v>49</v>
      </c>
      <c r="U48">
        <f t="shared" si="4"/>
        <v>0.60084922995313261</v>
      </c>
      <c r="V48">
        <f t="shared" si="5"/>
        <v>1.2262229182716992E-2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</row>
    <row r="49" spans="1:140" ht="14.5" x14ac:dyDescent="0.35">
      <c r="A49" s="3">
        <v>1</v>
      </c>
      <c r="B49" s="3">
        <v>73</v>
      </c>
      <c r="C49" s="2" t="s">
        <v>20</v>
      </c>
      <c r="D49" s="2" t="s">
        <v>20</v>
      </c>
      <c r="E49" s="16">
        <v>20210420</v>
      </c>
      <c r="F49" s="3">
        <v>123</v>
      </c>
      <c r="G49" s="3">
        <v>1.1399999999999999</v>
      </c>
      <c r="H49" s="3">
        <v>1.03</v>
      </c>
      <c r="I49" s="3">
        <f t="shared" si="0"/>
        <v>1.085</v>
      </c>
      <c r="J49" s="3">
        <f t="shared" si="1"/>
        <v>0.92459035290556102</v>
      </c>
      <c r="K49" s="3">
        <v>19</v>
      </c>
      <c r="L49" s="16">
        <v>20210608</v>
      </c>
      <c r="M49" s="3">
        <v>124</v>
      </c>
      <c r="N49" s="3">
        <v>1.25</v>
      </c>
      <c r="O49" s="3">
        <v>1.37</v>
      </c>
      <c r="P49" s="3">
        <f t="shared" si="2"/>
        <v>1.31</v>
      </c>
      <c r="Q49" s="3">
        <f t="shared" si="3"/>
        <v>1.3478217882063612</v>
      </c>
      <c r="R49" s="3">
        <v>18</v>
      </c>
      <c r="S49" s="2" t="s">
        <v>17</v>
      </c>
      <c r="T49" s="3">
        <v>49</v>
      </c>
      <c r="U49">
        <f t="shared" si="4"/>
        <v>0.42323143530080021</v>
      </c>
      <c r="V49">
        <f t="shared" si="5"/>
        <v>8.6373762306285757E-3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</row>
    <row r="50" spans="1:140" ht="14.5" x14ac:dyDescent="0.35">
      <c r="A50" s="3">
        <v>1</v>
      </c>
      <c r="B50" s="3">
        <v>78</v>
      </c>
      <c r="C50" s="2" t="s">
        <v>20</v>
      </c>
      <c r="D50" s="2" t="s">
        <v>20</v>
      </c>
      <c r="E50" s="16">
        <v>20210420</v>
      </c>
      <c r="F50" s="3">
        <v>125.5</v>
      </c>
      <c r="G50" s="3">
        <v>1.21</v>
      </c>
      <c r="H50" s="3">
        <v>1.28</v>
      </c>
      <c r="I50" s="3">
        <f t="shared" si="0"/>
        <v>1.2450000000000001</v>
      </c>
      <c r="J50" s="3">
        <f t="shared" si="1"/>
        <v>1.2173867882201299</v>
      </c>
      <c r="K50" s="3">
        <v>20</v>
      </c>
      <c r="L50" s="16">
        <v>20210608</v>
      </c>
      <c r="M50" s="3">
        <v>126</v>
      </c>
      <c r="N50" s="3">
        <v>1.5</v>
      </c>
      <c r="O50" s="3">
        <v>1.35</v>
      </c>
      <c r="P50" s="3">
        <f t="shared" si="2"/>
        <v>1.425</v>
      </c>
      <c r="Q50" s="3">
        <f t="shared" si="3"/>
        <v>1.5948491455489435</v>
      </c>
      <c r="R50" s="3">
        <v>18</v>
      </c>
      <c r="S50" s="2" t="s">
        <v>17</v>
      </c>
      <c r="T50" s="3">
        <v>49</v>
      </c>
      <c r="U50">
        <f t="shared" si="4"/>
        <v>0.37746235732881361</v>
      </c>
      <c r="V50">
        <f t="shared" si="5"/>
        <v>7.7033134148737472E-3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</row>
    <row r="51" spans="1:140" ht="14.5" x14ac:dyDescent="0.35">
      <c r="A51" s="3">
        <v>1</v>
      </c>
      <c r="B51" s="3">
        <v>82</v>
      </c>
      <c r="C51" s="2" t="s">
        <v>20</v>
      </c>
      <c r="D51" s="2" t="s">
        <v>20</v>
      </c>
      <c r="E51" s="16">
        <v>20210420</v>
      </c>
      <c r="F51" s="3">
        <v>127</v>
      </c>
      <c r="G51" s="3">
        <v>1.17</v>
      </c>
      <c r="H51" s="3">
        <v>1.1299999999999999</v>
      </c>
      <c r="I51" s="3">
        <f t="shared" si="0"/>
        <v>1.1499999999999999</v>
      </c>
      <c r="J51" s="3">
        <f t="shared" si="1"/>
        <v>1.0386890710931251</v>
      </c>
      <c r="K51" s="3">
        <v>22</v>
      </c>
      <c r="L51" s="16">
        <v>20210608</v>
      </c>
      <c r="M51" s="3">
        <v>127</v>
      </c>
      <c r="N51" s="3">
        <v>1.44</v>
      </c>
      <c r="O51" s="3">
        <v>1.4</v>
      </c>
      <c r="P51" s="3">
        <f t="shared" si="2"/>
        <v>1.42</v>
      </c>
      <c r="Q51" s="3">
        <f t="shared" si="3"/>
        <v>1.5836768566746147</v>
      </c>
      <c r="R51" s="3">
        <v>20</v>
      </c>
      <c r="S51" s="2" t="s">
        <v>17</v>
      </c>
      <c r="T51" s="3">
        <v>49</v>
      </c>
      <c r="U51">
        <f t="shared" si="4"/>
        <v>0.54498778558148953</v>
      </c>
      <c r="V51">
        <f t="shared" si="5"/>
        <v>1.1122199705744684E-2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</row>
    <row r="52" spans="1:140" ht="14.5" x14ac:dyDescent="0.35">
      <c r="A52" s="3">
        <v>1</v>
      </c>
      <c r="B52" s="3">
        <v>105</v>
      </c>
      <c r="C52" s="2" t="s">
        <v>20</v>
      </c>
      <c r="D52" s="2" t="s">
        <v>20</v>
      </c>
      <c r="E52" s="16">
        <v>20210420</v>
      </c>
      <c r="F52" s="3">
        <v>124.5</v>
      </c>
      <c r="G52" s="3">
        <v>0.94</v>
      </c>
      <c r="H52" s="3">
        <v>0.92</v>
      </c>
      <c r="I52" s="3">
        <f t="shared" si="0"/>
        <v>0.92999999999999994</v>
      </c>
      <c r="J52" s="3">
        <f t="shared" si="1"/>
        <v>0.67929087152245293</v>
      </c>
      <c r="K52" s="3">
        <v>20</v>
      </c>
      <c r="L52" s="16">
        <v>20210608</v>
      </c>
      <c r="M52" s="3">
        <v>123</v>
      </c>
      <c r="N52" s="3">
        <v>1.31</v>
      </c>
      <c r="O52" s="3">
        <v>1.1399999999999999</v>
      </c>
      <c r="P52" s="3">
        <f t="shared" si="2"/>
        <v>1.2250000000000001</v>
      </c>
      <c r="Q52" s="3">
        <f t="shared" si="3"/>
        <v>1.1785881189482961</v>
      </c>
      <c r="R52" s="3">
        <v>20</v>
      </c>
      <c r="S52" s="2" t="s">
        <v>17</v>
      </c>
      <c r="T52" s="3">
        <v>49</v>
      </c>
      <c r="U52">
        <f t="shared" si="4"/>
        <v>0.49929724742584314</v>
      </c>
      <c r="V52">
        <f t="shared" si="5"/>
        <v>1.0189739743384553E-2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</row>
    <row r="53" spans="1:140" ht="14.5" x14ac:dyDescent="0.35">
      <c r="A53" s="3">
        <v>1</v>
      </c>
      <c r="B53" s="3">
        <v>14</v>
      </c>
      <c r="C53" s="2" t="s">
        <v>20</v>
      </c>
      <c r="D53" s="2" t="s">
        <v>20</v>
      </c>
      <c r="E53" s="16">
        <v>20210420</v>
      </c>
      <c r="F53" s="3">
        <v>118.5</v>
      </c>
      <c r="G53" s="3">
        <v>1.29</v>
      </c>
      <c r="H53" s="3">
        <v>1.31</v>
      </c>
      <c r="I53" s="3">
        <f t="shared" si="0"/>
        <v>1.3</v>
      </c>
      <c r="J53" s="3">
        <f t="shared" si="1"/>
        <v>1.3273228961416876</v>
      </c>
      <c r="K53" s="3">
        <v>19</v>
      </c>
      <c r="L53" s="16">
        <v>20210609</v>
      </c>
      <c r="M53" s="3">
        <v>123</v>
      </c>
      <c r="N53" s="3">
        <v>1.45</v>
      </c>
      <c r="O53" s="3">
        <v>1.5</v>
      </c>
      <c r="P53" s="3">
        <f t="shared" si="2"/>
        <v>1.4750000000000001</v>
      </c>
      <c r="Q53" s="3">
        <f t="shared" si="3"/>
        <v>1.7087318792415735</v>
      </c>
      <c r="R53" s="3">
        <v>20</v>
      </c>
      <c r="S53" s="2" t="s">
        <v>19</v>
      </c>
      <c r="T53" s="3">
        <v>50</v>
      </c>
      <c r="U53">
        <f t="shared" si="4"/>
        <v>0.38140898309988591</v>
      </c>
      <c r="V53">
        <f t="shared" si="5"/>
        <v>7.6281796619977185E-3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</row>
    <row r="54" spans="1:140" ht="14.5" x14ac:dyDescent="0.35">
      <c r="A54" s="3">
        <v>1</v>
      </c>
      <c r="B54" s="3">
        <v>46</v>
      </c>
      <c r="C54" s="2" t="s">
        <v>20</v>
      </c>
      <c r="D54" s="2" t="s">
        <v>20</v>
      </c>
      <c r="E54" s="16">
        <v>20210420</v>
      </c>
      <c r="F54" s="3">
        <v>117</v>
      </c>
      <c r="G54" s="3">
        <v>0.99</v>
      </c>
      <c r="H54" s="3">
        <v>1.01</v>
      </c>
      <c r="I54" s="3">
        <f t="shared" si="0"/>
        <v>1</v>
      </c>
      <c r="J54" s="3">
        <f t="shared" si="1"/>
        <v>0.78539816339744828</v>
      </c>
      <c r="K54" s="3">
        <v>0</v>
      </c>
      <c r="L54" s="16">
        <v>20210609</v>
      </c>
      <c r="M54" s="3">
        <v>122</v>
      </c>
      <c r="N54" s="3">
        <v>1.1000000000000001</v>
      </c>
      <c r="O54" s="3">
        <v>1.1000000000000001</v>
      </c>
      <c r="P54" s="3">
        <f t="shared" si="2"/>
        <v>1.1000000000000001</v>
      </c>
      <c r="Q54" s="3">
        <f t="shared" si="3"/>
        <v>0.9503317777109126</v>
      </c>
      <c r="R54" s="3">
        <v>18</v>
      </c>
      <c r="S54" s="2" t="s">
        <v>19</v>
      </c>
      <c r="T54" s="3">
        <v>50</v>
      </c>
      <c r="U54">
        <f t="shared" si="4"/>
        <v>0.16493361431346432</v>
      </c>
      <c r="V54">
        <f t="shared" si="5"/>
        <v>3.2986722862692864E-3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</row>
    <row r="55" spans="1:140" ht="14.5" x14ac:dyDescent="0.35">
      <c r="A55" s="3">
        <v>1</v>
      </c>
      <c r="B55" s="3">
        <v>27</v>
      </c>
      <c r="C55" s="2" t="s">
        <v>20</v>
      </c>
      <c r="D55" s="2" t="s">
        <v>20</v>
      </c>
      <c r="E55" s="16">
        <v>20210420</v>
      </c>
      <c r="F55" s="3">
        <v>116.5</v>
      </c>
      <c r="G55" s="3">
        <v>1</v>
      </c>
      <c r="H55" s="3">
        <v>1.1000000000000001</v>
      </c>
      <c r="I55" s="3">
        <f t="shared" si="0"/>
        <v>1.05</v>
      </c>
      <c r="J55" s="3">
        <f t="shared" si="1"/>
        <v>0.86590147514568672</v>
      </c>
      <c r="K55" s="3">
        <v>21</v>
      </c>
      <c r="L55" s="16">
        <v>20210627</v>
      </c>
      <c r="M55" s="3">
        <v>125</v>
      </c>
      <c r="N55" s="3">
        <v>1.46</v>
      </c>
      <c r="O55" s="3">
        <v>1.46</v>
      </c>
      <c r="P55" s="3">
        <f t="shared" si="2"/>
        <v>1.46</v>
      </c>
      <c r="Q55" s="3">
        <f t="shared" si="3"/>
        <v>1.6741547250980005</v>
      </c>
      <c r="R55" s="3">
        <v>15</v>
      </c>
      <c r="S55" s="2" t="s">
        <v>23</v>
      </c>
      <c r="T55" s="3">
        <v>68</v>
      </c>
      <c r="U55">
        <f t="shared" si="4"/>
        <v>0.80825324995231373</v>
      </c>
      <c r="V55">
        <f t="shared" si="5"/>
        <v>1.1886077205181084E-2</v>
      </c>
      <c r="W55">
        <f>AVERAGE(V55:V57)</f>
        <v>1.1136387708281242E-2</v>
      </c>
      <c r="X55">
        <f>_xlfn.STDEV.S(V55:V57)</f>
        <v>4.086740633923799E-3</v>
      </c>
      <c r="Y55">
        <f>X55/SQRT(COUNT(V55:V57))</f>
        <v>2.3594808051040873E-3</v>
      </c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</row>
    <row r="56" spans="1:140" ht="14.5" x14ac:dyDescent="0.35">
      <c r="A56" s="3">
        <v>1</v>
      </c>
      <c r="B56" s="3">
        <v>59</v>
      </c>
      <c r="C56" s="2" t="s">
        <v>21</v>
      </c>
      <c r="D56" s="2" t="s">
        <v>20</v>
      </c>
      <c r="E56" s="16">
        <v>20210420</v>
      </c>
      <c r="F56" s="3">
        <v>116.5</v>
      </c>
      <c r="G56" s="3">
        <v>0.86</v>
      </c>
      <c r="H56" s="3">
        <v>0.94</v>
      </c>
      <c r="I56" s="3">
        <f t="shared" si="0"/>
        <v>0.89999999999999991</v>
      </c>
      <c r="J56" s="3">
        <f t="shared" si="1"/>
        <v>0.63617251235193295</v>
      </c>
      <c r="K56" s="3">
        <v>24</v>
      </c>
      <c r="L56" s="16">
        <v>20210627</v>
      </c>
      <c r="M56" s="3">
        <v>114</v>
      </c>
      <c r="N56" s="3">
        <v>1.18</v>
      </c>
      <c r="O56" s="3">
        <v>1.18</v>
      </c>
      <c r="P56" s="3">
        <f t="shared" si="2"/>
        <v>1.18</v>
      </c>
      <c r="Q56" s="3">
        <f t="shared" si="3"/>
        <v>1.0935884027146068</v>
      </c>
      <c r="R56" s="3">
        <v>20</v>
      </c>
      <c r="S56" s="2" t="s">
        <v>23</v>
      </c>
      <c r="T56" s="3">
        <v>68</v>
      </c>
      <c r="U56">
        <f t="shared" si="4"/>
        <v>0.45741589036267383</v>
      </c>
      <c r="V56">
        <f t="shared" si="5"/>
        <v>6.7267042700393208E-3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</row>
    <row r="57" spans="1:140" ht="14.5" x14ac:dyDescent="0.35">
      <c r="A57" s="3">
        <v>1</v>
      </c>
      <c r="B57" s="3">
        <v>90</v>
      </c>
      <c r="C57" s="2" t="s">
        <v>21</v>
      </c>
      <c r="D57" s="2" t="s">
        <v>20</v>
      </c>
      <c r="E57" s="16">
        <v>20210420</v>
      </c>
      <c r="F57" s="3">
        <v>114</v>
      </c>
      <c r="G57" s="3">
        <v>1.27</v>
      </c>
      <c r="H57" s="3">
        <v>1.24</v>
      </c>
      <c r="I57" s="3">
        <f t="shared" si="0"/>
        <v>1.2549999999999999</v>
      </c>
      <c r="J57" s="3">
        <f t="shared" si="1"/>
        <v>1.2370217423050658</v>
      </c>
      <c r="K57" s="3">
        <v>26</v>
      </c>
      <c r="L57" s="16">
        <v>20210627</v>
      </c>
      <c r="M57" s="3">
        <v>135</v>
      </c>
      <c r="N57" s="3">
        <v>1.69</v>
      </c>
      <c r="O57" s="3">
        <v>1.69</v>
      </c>
      <c r="P57" s="3">
        <f t="shared" si="2"/>
        <v>1.69</v>
      </c>
      <c r="Q57" s="3">
        <f t="shared" si="3"/>
        <v>2.2431756944794516</v>
      </c>
      <c r="R57" s="3">
        <v>19</v>
      </c>
      <c r="S57" s="2" t="s">
        <v>24</v>
      </c>
      <c r="T57" s="3">
        <v>68</v>
      </c>
      <c r="U57">
        <f t="shared" si="4"/>
        <v>1.0061539521743859</v>
      </c>
      <c r="V57">
        <f t="shared" si="5"/>
        <v>1.4796381649623321E-2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</row>
    <row r="58" spans="1:140" ht="14.5" x14ac:dyDescent="0.35">
      <c r="A58" s="3">
        <v>1</v>
      </c>
      <c r="B58" s="3">
        <v>17</v>
      </c>
      <c r="C58" s="2" t="s">
        <v>20</v>
      </c>
      <c r="D58" s="2" t="s">
        <v>20</v>
      </c>
      <c r="E58" s="16">
        <v>20210420</v>
      </c>
      <c r="F58" s="3">
        <v>111</v>
      </c>
      <c r="G58" s="3">
        <v>1.1000000000000001</v>
      </c>
      <c r="H58" s="3">
        <v>1.1499999999999999</v>
      </c>
      <c r="I58" s="3">
        <f t="shared" si="0"/>
        <v>1.125</v>
      </c>
      <c r="J58" s="3">
        <f t="shared" si="1"/>
        <v>0.99401955054989544</v>
      </c>
      <c r="K58" s="3">
        <v>24</v>
      </c>
      <c r="L58" s="15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 s="2" t="s">
        <v>18</v>
      </c>
      <c r="R58" s="2" t="s">
        <v>18</v>
      </c>
      <c r="S58" s="2" t="s">
        <v>18</v>
      </c>
      <c r="T58" s="2" t="s">
        <v>18</v>
      </c>
      <c r="U58" s="2" t="s">
        <v>18</v>
      </c>
      <c r="V58" s="2" t="s">
        <v>18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</row>
    <row r="59" spans="1:140" ht="14.5" x14ac:dyDescent="0.35">
      <c r="A59" s="3">
        <v>1</v>
      </c>
      <c r="B59" s="3">
        <v>32</v>
      </c>
      <c r="C59" s="2" t="s">
        <v>20</v>
      </c>
      <c r="D59" s="2" t="s">
        <v>20</v>
      </c>
      <c r="E59" s="16">
        <v>20210420</v>
      </c>
      <c r="F59" s="3">
        <v>121</v>
      </c>
      <c r="G59" s="3">
        <v>1.6</v>
      </c>
      <c r="H59" s="3">
        <v>1.66</v>
      </c>
      <c r="I59" s="3">
        <f t="shared" si="0"/>
        <v>1.63</v>
      </c>
      <c r="J59" s="3">
        <f t="shared" si="1"/>
        <v>2.0867243803306801</v>
      </c>
      <c r="K59" s="3">
        <v>22</v>
      </c>
      <c r="L59" s="15" t="s">
        <v>18</v>
      </c>
      <c r="M59" s="2" t="s">
        <v>18</v>
      </c>
      <c r="N59" s="2" t="s">
        <v>18</v>
      </c>
      <c r="O59" s="2" t="s">
        <v>18</v>
      </c>
      <c r="P59" s="2" t="s">
        <v>18</v>
      </c>
      <c r="Q59" s="2" t="s">
        <v>18</v>
      </c>
      <c r="R59" s="2" t="s">
        <v>18</v>
      </c>
      <c r="S59" s="2" t="s">
        <v>18</v>
      </c>
      <c r="T59" s="2" t="s">
        <v>18</v>
      </c>
      <c r="U59" s="2" t="s">
        <v>18</v>
      </c>
      <c r="V59" s="2" t="s">
        <v>18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</row>
    <row r="60" spans="1:140" ht="14.5" x14ac:dyDescent="0.35">
      <c r="A60" s="3">
        <v>1</v>
      </c>
      <c r="B60" s="3">
        <v>55</v>
      </c>
      <c r="C60" s="2" t="s">
        <v>20</v>
      </c>
      <c r="D60" s="2" t="s">
        <v>20</v>
      </c>
      <c r="E60" s="16">
        <v>20210420</v>
      </c>
      <c r="F60" s="3">
        <v>129</v>
      </c>
      <c r="G60" s="3">
        <v>1.78</v>
      </c>
      <c r="H60" s="3">
        <v>1.93</v>
      </c>
      <c r="I60" s="3">
        <f t="shared" si="0"/>
        <v>1.855</v>
      </c>
      <c r="J60" s="3">
        <f t="shared" si="1"/>
        <v>2.7025747152047042</v>
      </c>
      <c r="K60" s="3">
        <v>31</v>
      </c>
      <c r="L60" s="15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 s="2" t="s">
        <v>18</v>
      </c>
      <c r="R60" s="2" t="s">
        <v>18</v>
      </c>
      <c r="S60" s="2" t="s">
        <v>18</v>
      </c>
      <c r="T60" s="2" t="s">
        <v>18</v>
      </c>
      <c r="U60" s="2" t="s">
        <v>18</v>
      </c>
      <c r="V60" s="2" t="s">
        <v>18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</row>
    <row r="61" spans="1:140" s="11" customFormat="1" ht="14.5" x14ac:dyDescent="0.35">
      <c r="A61" s="9">
        <v>1</v>
      </c>
      <c r="B61" s="9">
        <v>115</v>
      </c>
      <c r="C61" s="10" t="s">
        <v>20</v>
      </c>
      <c r="D61" s="10" t="s">
        <v>20</v>
      </c>
      <c r="E61" s="18">
        <v>20210420</v>
      </c>
      <c r="F61" s="9">
        <v>114</v>
      </c>
      <c r="G61" s="9">
        <v>1.45</v>
      </c>
      <c r="H61" s="9">
        <v>1.34</v>
      </c>
      <c r="I61" s="9">
        <f t="shared" si="0"/>
        <v>1.395</v>
      </c>
      <c r="J61" s="9">
        <f t="shared" si="1"/>
        <v>1.5284044609255194</v>
      </c>
      <c r="K61" s="9">
        <v>18</v>
      </c>
      <c r="L61" s="19" t="s">
        <v>18</v>
      </c>
      <c r="M61" s="10" t="s">
        <v>18</v>
      </c>
      <c r="N61" s="10" t="s">
        <v>18</v>
      </c>
      <c r="O61" s="10" t="s">
        <v>18</v>
      </c>
      <c r="P61" s="10" t="s">
        <v>18</v>
      </c>
      <c r="Q61" s="10" t="s">
        <v>18</v>
      </c>
      <c r="R61" s="10" t="s">
        <v>18</v>
      </c>
      <c r="S61" s="10" t="s">
        <v>18</v>
      </c>
      <c r="T61" s="10" t="s">
        <v>18</v>
      </c>
      <c r="U61" s="10" t="s">
        <v>18</v>
      </c>
      <c r="V61" s="10" t="s">
        <v>18</v>
      </c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</row>
    <row r="62" spans="1:140" ht="14.5" x14ac:dyDescent="0.35">
      <c r="A62" s="3">
        <v>2</v>
      </c>
      <c r="B62" s="3">
        <v>2</v>
      </c>
      <c r="C62" s="2" t="s">
        <v>16</v>
      </c>
      <c r="D62" s="2" t="s">
        <v>16</v>
      </c>
      <c r="E62" s="16">
        <v>20210420</v>
      </c>
      <c r="F62" s="3">
        <v>120</v>
      </c>
      <c r="G62" s="3">
        <v>0.69</v>
      </c>
      <c r="H62" s="3">
        <v>0.81</v>
      </c>
      <c r="I62" s="3">
        <f t="shared" si="0"/>
        <v>0.75</v>
      </c>
      <c r="J62" s="3">
        <f t="shared" si="1"/>
        <v>0.44178646691106466</v>
      </c>
      <c r="K62" s="3">
        <v>19</v>
      </c>
      <c r="L62" s="16">
        <v>20210504</v>
      </c>
      <c r="M62" s="2" t="s">
        <v>18</v>
      </c>
      <c r="N62" s="2" t="s">
        <v>18</v>
      </c>
      <c r="O62" s="2" t="s">
        <v>18</v>
      </c>
      <c r="P62" s="2" t="s">
        <v>18</v>
      </c>
      <c r="Q62" s="2" t="s">
        <v>18</v>
      </c>
      <c r="R62" s="2" t="s">
        <v>18</v>
      </c>
      <c r="S62" s="2" t="s">
        <v>19</v>
      </c>
      <c r="T62" s="3">
        <v>14</v>
      </c>
      <c r="U62" s="26" t="s">
        <v>18</v>
      </c>
      <c r="V62" s="26" t="s">
        <v>18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</row>
    <row r="63" spans="1:140" ht="14.5" x14ac:dyDescent="0.35">
      <c r="A63" s="3">
        <v>2</v>
      </c>
      <c r="B63" s="3">
        <v>13</v>
      </c>
      <c r="C63" s="2" t="s">
        <v>16</v>
      </c>
      <c r="D63" s="2" t="s">
        <v>16</v>
      </c>
      <c r="E63" s="16">
        <v>20210420</v>
      </c>
      <c r="F63" s="3">
        <v>122</v>
      </c>
      <c r="G63" s="3">
        <v>1.22</v>
      </c>
      <c r="H63" s="3">
        <v>1.26</v>
      </c>
      <c r="I63" s="3">
        <f t="shared" si="0"/>
        <v>1.24</v>
      </c>
      <c r="J63" s="3">
        <f t="shared" si="1"/>
        <v>1.2076282160399165</v>
      </c>
      <c r="K63" s="3">
        <v>20</v>
      </c>
      <c r="L63" s="16">
        <v>20210504</v>
      </c>
      <c r="M63" s="3">
        <v>120.5</v>
      </c>
      <c r="N63" s="3">
        <v>1.35</v>
      </c>
      <c r="O63" s="3">
        <v>1.26</v>
      </c>
      <c r="P63" s="3">
        <f t="shared" ref="P63:P117" si="6">AVERAGE(N63:O63)</f>
        <v>1.3050000000000002</v>
      </c>
      <c r="Q63" s="3">
        <f t="shared" si="3"/>
        <v>1.3375527072199398</v>
      </c>
      <c r="R63" s="3">
        <v>20</v>
      </c>
      <c r="S63" s="2" t="s">
        <v>19</v>
      </c>
      <c r="T63" s="3">
        <v>14</v>
      </c>
      <c r="U63">
        <f t="shared" si="4"/>
        <v>0.12992449118002325</v>
      </c>
      <c r="V63">
        <f t="shared" si="5"/>
        <v>9.2803207985730895E-3</v>
      </c>
      <c r="W63">
        <f>AVERAGE(V63:V64)</f>
        <v>4.6401603992865447E-3</v>
      </c>
      <c r="X63">
        <f>_xlfn.STDEV.S(V63:V64)</f>
        <v>6.5621777682575875E-3</v>
      </c>
      <c r="Y63">
        <f>X63/SQRT(COUNT(V63:V65))</f>
        <v>3.788675100973696E-3</v>
      </c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</row>
    <row r="64" spans="1:140" ht="14.5" x14ac:dyDescent="0.35">
      <c r="A64" s="3">
        <v>2</v>
      </c>
      <c r="B64" s="3">
        <v>84</v>
      </c>
      <c r="C64" s="2" t="s">
        <v>16</v>
      </c>
      <c r="D64" s="2" t="s">
        <v>16</v>
      </c>
      <c r="E64" s="16">
        <v>20210420</v>
      </c>
      <c r="F64" s="3">
        <v>118</v>
      </c>
      <c r="G64" s="3">
        <v>1.05</v>
      </c>
      <c r="H64" s="24">
        <v>1.2</v>
      </c>
      <c r="I64" s="3">
        <f t="shared" si="0"/>
        <v>1.125</v>
      </c>
      <c r="J64" s="3">
        <f t="shared" si="1"/>
        <v>0.99401955054989544</v>
      </c>
      <c r="K64" s="3">
        <v>22</v>
      </c>
      <c r="L64" s="16">
        <v>20210504</v>
      </c>
      <c r="M64" s="3">
        <v>118</v>
      </c>
      <c r="N64" s="3">
        <v>1.04</v>
      </c>
      <c r="O64" s="24">
        <v>1.07</v>
      </c>
      <c r="P64" s="3">
        <f t="shared" si="6"/>
        <v>1.0550000000000002</v>
      </c>
      <c r="Q64" s="3">
        <f t="shared" si="3"/>
        <v>0.87416779081544516</v>
      </c>
      <c r="R64" s="3">
        <v>22</v>
      </c>
      <c r="S64" s="2" t="s">
        <v>19</v>
      </c>
      <c r="T64" s="3">
        <v>14</v>
      </c>
      <c r="U64" s="25">
        <v>0</v>
      </c>
      <c r="V64">
        <f t="shared" si="5"/>
        <v>0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</row>
    <row r="65" spans="1:140" ht="14.5" x14ac:dyDescent="0.35">
      <c r="A65" s="3">
        <v>2</v>
      </c>
      <c r="B65" s="3">
        <v>56</v>
      </c>
      <c r="C65" s="2" t="s">
        <v>16</v>
      </c>
      <c r="D65" s="2" t="s">
        <v>16</v>
      </c>
      <c r="E65" s="16">
        <v>20210420</v>
      </c>
      <c r="F65" s="3">
        <v>123</v>
      </c>
      <c r="G65" s="3">
        <v>1.45</v>
      </c>
      <c r="H65" s="3">
        <v>1.36</v>
      </c>
      <c r="I65" s="3">
        <f t="shared" si="0"/>
        <v>1.405</v>
      </c>
      <c r="J65" s="3">
        <f t="shared" si="1"/>
        <v>1.5503956095006479</v>
      </c>
      <c r="K65" s="3">
        <v>28</v>
      </c>
      <c r="L65" s="16">
        <v>20210518</v>
      </c>
      <c r="M65" s="3">
        <v>121</v>
      </c>
      <c r="N65" s="3">
        <v>1.48</v>
      </c>
      <c r="O65" s="3">
        <v>1.54</v>
      </c>
      <c r="P65" s="3">
        <f t="shared" si="6"/>
        <v>1.51</v>
      </c>
      <c r="Q65" s="3">
        <f t="shared" si="3"/>
        <v>1.7907863523625218</v>
      </c>
      <c r="R65" s="3">
        <v>23</v>
      </c>
      <c r="S65" s="2" t="s">
        <v>19</v>
      </c>
      <c r="T65" s="3">
        <v>28</v>
      </c>
      <c r="U65">
        <f t="shared" si="4"/>
        <v>0.2403907428618739</v>
      </c>
      <c r="V65">
        <f t="shared" si="5"/>
        <v>8.5853836736383537E-3</v>
      </c>
      <c r="W65">
        <f>AVERAGE(V65:V67)</f>
        <v>6.0924457532116278E-3</v>
      </c>
      <c r="X65">
        <f>_xlfn.STDEV.S(V65:V67)</f>
        <v>2.1590535093132185E-3</v>
      </c>
      <c r="Y65">
        <f>X65/SQRT(COUNT(V65:V67))</f>
        <v>1.2465301247967929E-3</v>
      </c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</row>
    <row r="66" spans="1:140" ht="14.5" x14ac:dyDescent="0.35">
      <c r="A66" s="3">
        <v>2</v>
      </c>
      <c r="B66" s="3">
        <v>103</v>
      </c>
      <c r="C66" s="2" t="s">
        <v>16</v>
      </c>
      <c r="D66" s="2" t="s">
        <v>16</v>
      </c>
      <c r="E66" s="16">
        <v>20210420</v>
      </c>
      <c r="F66" s="3">
        <v>125</v>
      </c>
      <c r="G66" s="3">
        <v>1.04</v>
      </c>
      <c r="H66" s="3">
        <v>1.03</v>
      </c>
      <c r="I66" s="3">
        <f t="shared" si="0"/>
        <v>1.0350000000000001</v>
      </c>
      <c r="J66" s="3">
        <f t="shared" si="1"/>
        <v>0.84133814758543179</v>
      </c>
      <c r="K66" s="3">
        <v>15</v>
      </c>
      <c r="L66" s="16">
        <v>20210518</v>
      </c>
      <c r="M66" s="3">
        <v>127</v>
      </c>
      <c r="N66" s="3">
        <v>1.06</v>
      </c>
      <c r="O66" s="3">
        <v>1.17</v>
      </c>
      <c r="P66" s="3">
        <f t="shared" si="6"/>
        <v>1.115</v>
      </c>
      <c r="Q66" s="3">
        <f t="shared" si="3"/>
        <v>0.9764266316897926</v>
      </c>
      <c r="R66" s="3">
        <v>16</v>
      </c>
      <c r="S66" s="2" t="s">
        <v>19</v>
      </c>
      <c r="T66" s="3">
        <v>28</v>
      </c>
      <c r="U66">
        <f t="shared" si="4"/>
        <v>0.13508848410436081</v>
      </c>
      <c r="V66">
        <f t="shared" si="5"/>
        <v>4.8245887180128856E-3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</row>
    <row r="67" spans="1:140" ht="14.5" x14ac:dyDescent="0.35">
      <c r="A67" s="3">
        <v>2</v>
      </c>
      <c r="B67" s="3">
        <v>109</v>
      </c>
      <c r="C67" s="2" t="s">
        <v>16</v>
      </c>
      <c r="D67" s="2" t="s">
        <v>16</v>
      </c>
      <c r="E67" s="16">
        <v>20210420</v>
      </c>
      <c r="F67" s="3">
        <v>122</v>
      </c>
      <c r="G67" s="3">
        <v>1.61</v>
      </c>
      <c r="H67" s="3">
        <v>1.49</v>
      </c>
      <c r="I67" s="3">
        <f t="shared" ref="I67:I121" si="7">AVERAGE(G67:H67)</f>
        <v>1.55</v>
      </c>
      <c r="J67" s="3">
        <f t="shared" ref="J67:J120" si="8">PI()*(I67/2)^2</f>
        <v>1.8869190875623698</v>
      </c>
      <c r="K67" s="3">
        <v>22</v>
      </c>
      <c r="L67" s="16">
        <v>20210518</v>
      </c>
      <c r="M67" s="3">
        <v>121</v>
      </c>
      <c r="N67" s="3">
        <v>1.59</v>
      </c>
      <c r="O67" s="3">
        <v>1.62</v>
      </c>
      <c r="P67" s="3">
        <f t="shared" si="6"/>
        <v>1.605</v>
      </c>
      <c r="Q67" s="3">
        <f t="shared" ref="Q67:Q117" si="9">PI()*(P67/2)^2</f>
        <v>2.0232053038659119</v>
      </c>
      <c r="R67" s="3">
        <v>24</v>
      </c>
      <c r="S67" s="2" t="s">
        <v>19</v>
      </c>
      <c r="T67" s="3">
        <v>28</v>
      </c>
      <c r="U67">
        <f t="shared" ref="U67:U117" si="10">Q67-J67</f>
        <v>0.1362862163035421</v>
      </c>
      <c r="V67">
        <f t="shared" ref="V67:V117" si="11">U67/T67</f>
        <v>4.8673648679836467E-3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</row>
    <row r="68" spans="1:140" ht="14.5" x14ac:dyDescent="0.35">
      <c r="A68" s="3">
        <v>2</v>
      </c>
      <c r="B68" s="3">
        <v>65</v>
      </c>
      <c r="C68" s="2" t="s">
        <v>16</v>
      </c>
      <c r="D68" s="2" t="s">
        <v>16</v>
      </c>
      <c r="E68" s="16">
        <v>20210420</v>
      </c>
      <c r="F68" s="3">
        <v>121</v>
      </c>
      <c r="G68" s="3">
        <v>1.21</v>
      </c>
      <c r="H68" s="3">
        <v>1.28</v>
      </c>
      <c r="I68" s="3">
        <f t="shared" si="7"/>
        <v>1.2450000000000001</v>
      </c>
      <c r="J68" s="3">
        <f t="shared" si="8"/>
        <v>1.2173867882201299</v>
      </c>
      <c r="K68" s="3">
        <v>25</v>
      </c>
      <c r="L68" s="16">
        <v>20210525</v>
      </c>
      <c r="M68" s="3">
        <v>122</v>
      </c>
      <c r="N68" s="3">
        <v>1.42</v>
      </c>
      <c r="O68" s="3">
        <v>1.42</v>
      </c>
      <c r="P68" s="3">
        <f t="shared" si="6"/>
        <v>1.42</v>
      </c>
      <c r="Q68" s="3">
        <f t="shared" si="9"/>
        <v>1.5836768566746147</v>
      </c>
      <c r="R68" s="3">
        <v>25</v>
      </c>
      <c r="S68" s="2" t="s">
        <v>19</v>
      </c>
      <c r="T68" s="3">
        <v>35</v>
      </c>
      <c r="U68">
        <f t="shared" si="10"/>
        <v>0.36629006845448475</v>
      </c>
      <c r="V68">
        <f t="shared" si="11"/>
        <v>1.0465430527270994E-2</v>
      </c>
      <c r="W68">
        <f>AVERAGE(V68:V70)</f>
        <v>1.0682537019581573E-2</v>
      </c>
      <c r="X68">
        <f>_xlfn.STDEV.S(V68:V70)</f>
        <v>1.9660550197219823E-3</v>
      </c>
      <c r="Y68">
        <f>X68/SQRT(COUNT(V68:V70))</f>
        <v>1.1351023948781016E-3</v>
      </c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</row>
    <row r="69" spans="1:140" ht="14.5" x14ac:dyDescent="0.35">
      <c r="A69" s="3">
        <v>2</v>
      </c>
      <c r="B69" s="3">
        <v>86</v>
      </c>
      <c r="C69" s="2" t="s">
        <v>16</v>
      </c>
      <c r="D69" s="2" t="s">
        <v>16</v>
      </c>
      <c r="E69" s="16">
        <v>20210420</v>
      </c>
      <c r="F69" s="3">
        <v>112</v>
      </c>
      <c r="G69" s="3">
        <v>1.28</v>
      </c>
      <c r="H69" s="3">
        <v>1.29</v>
      </c>
      <c r="I69" s="3">
        <f t="shared" si="7"/>
        <v>1.2850000000000001</v>
      </c>
      <c r="J69" s="3">
        <f t="shared" si="8"/>
        <v>1.2968690823559519</v>
      </c>
      <c r="K69" s="3">
        <v>22</v>
      </c>
      <c r="L69" s="16">
        <v>20210525</v>
      </c>
      <c r="M69" s="3">
        <v>114</v>
      </c>
      <c r="N69" s="3">
        <v>1.43</v>
      </c>
      <c r="O69" s="3">
        <v>1.43</v>
      </c>
      <c r="P69" s="3">
        <f t="shared" si="6"/>
        <v>1.43</v>
      </c>
      <c r="Q69" s="3">
        <f t="shared" si="9"/>
        <v>1.6060607043314417</v>
      </c>
      <c r="R69" s="3">
        <v>21</v>
      </c>
      <c r="S69" s="2" t="s">
        <v>19</v>
      </c>
      <c r="T69" s="3">
        <v>35</v>
      </c>
      <c r="U69">
        <f t="shared" si="10"/>
        <v>0.30919162197548977</v>
      </c>
      <c r="V69">
        <f t="shared" si="11"/>
        <v>8.8340463421568514E-3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</row>
    <row r="70" spans="1:140" ht="14.5" x14ac:dyDescent="0.35">
      <c r="A70" s="3">
        <v>2</v>
      </c>
      <c r="B70" s="3">
        <v>88</v>
      </c>
      <c r="C70" s="2" t="s">
        <v>16</v>
      </c>
      <c r="D70" s="2" t="s">
        <v>16</v>
      </c>
      <c r="E70" s="16">
        <v>20210420</v>
      </c>
      <c r="F70" s="3">
        <v>118</v>
      </c>
      <c r="G70" s="3">
        <v>1.39</v>
      </c>
      <c r="H70" s="3">
        <v>1.41</v>
      </c>
      <c r="I70" s="3">
        <f t="shared" si="7"/>
        <v>1.4</v>
      </c>
      <c r="J70" s="3">
        <f t="shared" si="8"/>
        <v>1.5393804002589984</v>
      </c>
      <c r="K70" s="3">
        <v>24</v>
      </c>
      <c r="L70" s="16">
        <v>20210525</v>
      </c>
      <c r="M70" s="3">
        <v>116</v>
      </c>
      <c r="N70" s="3">
        <v>1.59</v>
      </c>
      <c r="O70" s="3">
        <v>1.59</v>
      </c>
      <c r="P70" s="3">
        <f t="shared" si="6"/>
        <v>1.59</v>
      </c>
      <c r="Q70" s="3">
        <f t="shared" si="9"/>
        <v>1.9855650968850891</v>
      </c>
      <c r="R70" s="3">
        <v>25</v>
      </c>
      <c r="S70" s="2" t="s">
        <v>19</v>
      </c>
      <c r="T70" s="3">
        <v>35</v>
      </c>
      <c r="U70">
        <f t="shared" si="10"/>
        <v>0.44618469662609073</v>
      </c>
      <c r="V70">
        <f t="shared" si="11"/>
        <v>1.2748134189316878E-2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</row>
    <row r="71" spans="1:140" ht="14.5" x14ac:dyDescent="0.35">
      <c r="A71" s="3">
        <v>2</v>
      </c>
      <c r="B71" s="3">
        <v>20</v>
      </c>
      <c r="C71" s="2" t="s">
        <v>16</v>
      </c>
      <c r="D71" s="2" t="s">
        <v>16</v>
      </c>
      <c r="E71" s="16">
        <v>20210420</v>
      </c>
      <c r="F71" s="3">
        <v>128</v>
      </c>
      <c r="G71" s="3">
        <v>1.31</v>
      </c>
      <c r="H71" s="3">
        <v>1.42</v>
      </c>
      <c r="I71" s="3">
        <f t="shared" si="7"/>
        <v>1.365</v>
      </c>
      <c r="J71" s="3">
        <f t="shared" si="8"/>
        <v>1.4633734929962106</v>
      </c>
      <c r="K71" s="3">
        <v>18</v>
      </c>
      <c r="L71" s="16">
        <v>20210604</v>
      </c>
      <c r="M71" s="3">
        <v>132</v>
      </c>
      <c r="N71" s="3">
        <v>1.67</v>
      </c>
      <c r="O71" s="3">
        <v>1.75</v>
      </c>
      <c r="P71" s="3">
        <f t="shared" si="6"/>
        <v>1.71</v>
      </c>
      <c r="Q71" s="3">
        <f t="shared" si="9"/>
        <v>2.2965827695904784</v>
      </c>
      <c r="R71" s="3">
        <v>18</v>
      </c>
      <c r="S71" s="2" t="s">
        <v>19</v>
      </c>
      <c r="T71" s="3">
        <v>45</v>
      </c>
      <c r="U71">
        <f t="shared" si="10"/>
        <v>0.8332092765942678</v>
      </c>
      <c r="V71">
        <f t="shared" si="11"/>
        <v>1.8515761702094839E-2</v>
      </c>
      <c r="W71">
        <f>AVERAGE(V71:V73)</f>
        <v>1.1980379547103378E-2</v>
      </c>
      <c r="X71">
        <f>_xlfn.STDEV.S(V71:V73)</f>
        <v>5.6653644348099597E-3</v>
      </c>
      <c r="Y71">
        <f>X71/SQRT(COUNT(V71:V73))</f>
        <v>3.2708996814948626E-3</v>
      </c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</row>
    <row r="72" spans="1:140" ht="14.5" x14ac:dyDescent="0.35">
      <c r="A72" s="3">
        <v>2</v>
      </c>
      <c r="B72" s="3">
        <v>42</v>
      </c>
      <c r="C72" s="2" t="s">
        <v>16</v>
      </c>
      <c r="D72" s="2" t="s">
        <v>16</v>
      </c>
      <c r="E72" s="16">
        <v>20210420</v>
      </c>
      <c r="F72" s="3">
        <v>119</v>
      </c>
      <c r="G72" s="3">
        <v>1.03</v>
      </c>
      <c r="H72" s="3">
        <v>1.1200000000000001</v>
      </c>
      <c r="I72" s="3">
        <f t="shared" si="7"/>
        <v>1.0750000000000002</v>
      </c>
      <c r="J72" s="3">
        <f t="shared" si="8"/>
        <v>0.90762575257617639</v>
      </c>
      <c r="K72" s="3">
        <v>19</v>
      </c>
      <c r="L72" s="16">
        <v>20210605</v>
      </c>
      <c r="M72" s="3">
        <v>120</v>
      </c>
      <c r="N72" s="3">
        <v>1.25</v>
      </c>
      <c r="O72" s="3">
        <v>1.32</v>
      </c>
      <c r="P72" s="3">
        <f t="shared" si="6"/>
        <v>1.2850000000000001</v>
      </c>
      <c r="Q72" s="3">
        <f t="shared" si="9"/>
        <v>1.2968690823559519</v>
      </c>
      <c r="R72" s="3">
        <v>18</v>
      </c>
      <c r="S72" s="2" t="s">
        <v>19</v>
      </c>
      <c r="T72" s="3">
        <v>46</v>
      </c>
      <c r="U72">
        <f t="shared" si="10"/>
        <v>0.38924332977977549</v>
      </c>
      <c r="V72">
        <f t="shared" si="11"/>
        <v>8.4618115169516409E-3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</row>
    <row r="73" spans="1:140" ht="14.5" x14ac:dyDescent="0.35">
      <c r="A73" s="12">
        <v>2</v>
      </c>
      <c r="B73" s="12">
        <v>110</v>
      </c>
      <c r="C73" s="13" t="s">
        <v>16</v>
      </c>
      <c r="D73" s="13" t="s">
        <v>16</v>
      </c>
      <c r="E73" s="17">
        <v>20210420</v>
      </c>
      <c r="F73" s="12">
        <v>135</v>
      </c>
      <c r="G73" s="12">
        <v>1.44</v>
      </c>
      <c r="H73" s="12">
        <v>1.36</v>
      </c>
      <c r="I73" s="3">
        <f t="shared" si="7"/>
        <v>1.4</v>
      </c>
      <c r="J73" s="3">
        <f t="shared" si="8"/>
        <v>1.5393804002589984</v>
      </c>
      <c r="K73" s="12">
        <v>23</v>
      </c>
      <c r="L73" s="17">
        <v>20210606</v>
      </c>
      <c r="M73" s="12">
        <v>136</v>
      </c>
      <c r="N73" s="12">
        <v>1.62</v>
      </c>
      <c r="O73" s="12">
        <v>1.54</v>
      </c>
      <c r="P73" s="12">
        <f t="shared" si="6"/>
        <v>1.58</v>
      </c>
      <c r="Q73" s="3">
        <f t="shared" si="9"/>
        <v>1.9606679751053901</v>
      </c>
      <c r="R73" s="12">
        <v>21</v>
      </c>
      <c r="S73" s="13" t="s">
        <v>19</v>
      </c>
      <c r="T73" s="12">
        <v>47</v>
      </c>
      <c r="U73">
        <f t="shared" si="10"/>
        <v>0.42128757484639179</v>
      </c>
      <c r="V73">
        <f t="shared" si="11"/>
        <v>8.9635654222636543E-3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</row>
    <row r="74" spans="1:140" ht="14.5" x14ac:dyDescent="0.35">
      <c r="A74" s="12">
        <v>2</v>
      </c>
      <c r="B74" s="12">
        <v>31</v>
      </c>
      <c r="C74" s="13" t="s">
        <v>16</v>
      </c>
      <c r="D74" s="13" t="s">
        <v>16</v>
      </c>
      <c r="E74" s="17">
        <v>20210420</v>
      </c>
      <c r="F74" s="12">
        <v>133</v>
      </c>
      <c r="G74" s="12">
        <v>1.63</v>
      </c>
      <c r="H74" s="12">
        <v>1.71</v>
      </c>
      <c r="I74" s="3">
        <f t="shared" si="7"/>
        <v>1.67</v>
      </c>
      <c r="J74" s="3">
        <f t="shared" si="8"/>
        <v>2.1903969378991435</v>
      </c>
      <c r="K74" s="12">
        <v>23</v>
      </c>
      <c r="L74" s="17">
        <v>20210607</v>
      </c>
      <c r="M74" s="12">
        <v>137</v>
      </c>
      <c r="N74" s="12">
        <v>1.78</v>
      </c>
      <c r="O74" s="12">
        <v>1.76</v>
      </c>
      <c r="P74" s="12">
        <f t="shared" si="6"/>
        <v>1.77</v>
      </c>
      <c r="Q74" s="3">
        <f t="shared" si="9"/>
        <v>2.4605739061078657</v>
      </c>
      <c r="R74" s="12">
        <v>21</v>
      </c>
      <c r="S74" s="13" t="s">
        <v>19</v>
      </c>
      <c r="T74" s="12">
        <v>48</v>
      </c>
      <c r="U74">
        <f t="shared" si="10"/>
        <v>0.27017696820872228</v>
      </c>
      <c r="V74">
        <f t="shared" si="11"/>
        <v>5.6286868376817139E-3</v>
      </c>
      <c r="W74">
        <f>AVERAGE(V74:V84)</f>
        <v>6.7720229587073712E-3</v>
      </c>
      <c r="X74">
        <f>_xlfn.STDEV.S(V74:V84)</f>
        <v>2.6946468899967818E-3</v>
      </c>
      <c r="Y74">
        <f>X74/SQRT(COUNT(V74:V84))</f>
        <v>8.1246660696521883E-4</v>
      </c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</row>
    <row r="75" spans="1:140" ht="14.5" x14ac:dyDescent="0.35">
      <c r="A75" s="3">
        <v>2</v>
      </c>
      <c r="B75" s="3">
        <v>40</v>
      </c>
      <c r="C75" s="2" t="s">
        <v>16</v>
      </c>
      <c r="D75" s="2" t="s">
        <v>16</v>
      </c>
      <c r="E75" s="16">
        <v>20210420</v>
      </c>
      <c r="F75" s="3">
        <v>120</v>
      </c>
      <c r="G75" s="3">
        <v>1.87</v>
      </c>
      <c r="H75" s="3">
        <v>1.76</v>
      </c>
      <c r="I75" s="3">
        <f t="shared" si="7"/>
        <v>1.8149999999999999</v>
      </c>
      <c r="J75" s="3">
        <f t="shared" si="8"/>
        <v>2.5872782648179591</v>
      </c>
      <c r="K75" s="3">
        <v>18</v>
      </c>
      <c r="L75" s="16">
        <v>20210607</v>
      </c>
      <c r="M75" s="3">
        <v>122</v>
      </c>
      <c r="N75" s="3">
        <v>2.0499999999999998</v>
      </c>
      <c r="O75" s="3">
        <v>1.86</v>
      </c>
      <c r="P75" s="3">
        <f t="shared" si="6"/>
        <v>1.9550000000000001</v>
      </c>
      <c r="Q75" s="3">
        <f t="shared" si="9"/>
        <v>3.0018114154591324</v>
      </c>
      <c r="R75" s="3">
        <v>25</v>
      </c>
      <c r="S75" s="2" t="s">
        <v>19</v>
      </c>
      <c r="T75" s="3">
        <v>48</v>
      </c>
      <c r="U75">
        <f t="shared" si="10"/>
        <v>0.41453315064117335</v>
      </c>
      <c r="V75">
        <f t="shared" si="11"/>
        <v>8.6361073050244454E-3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</row>
    <row r="76" spans="1:140" ht="14.5" x14ac:dyDescent="0.35">
      <c r="A76" s="3">
        <v>2</v>
      </c>
      <c r="B76" s="3">
        <v>64</v>
      </c>
      <c r="C76" s="2" t="s">
        <v>16</v>
      </c>
      <c r="D76" s="2" t="s">
        <v>16</v>
      </c>
      <c r="E76" s="16">
        <v>20210420</v>
      </c>
      <c r="F76" s="3">
        <v>117</v>
      </c>
      <c r="G76" s="3">
        <v>1.05</v>
      </c>
      <c r="H76" s="3">
        <v>1.1100000000000001</v>
      </c>
      <c r="I76" s="3">
        <f t="shared" si="7"/>
        <v>1.08</v>
      </c>
      <c r="J76" s="3">
        <f t="shared" si="8"/>
        <v>0.91608841778678374</v>
      </c>
      <c r="K76" s="3">
        <v>28</v>
      </c>
      <c r="L76" s="16">
        <v>20210607</v>
      </c>
      <c r="M76" s="3">
        <v>118</v>
      </c>
      <c r="N76" s="3">
        <v>1.39</v>
      </c>
      <c r="O76" s="3">
        <v>1.33</v>
      </c>
      <c r="P76" s="3">
        <f t="shared" si="6"/>
        <v>1.3599999999999999</v>
      </c>
      <c r="Q76" s="3">
        <f t="shared" si="9"/>
        <v>1.45267244301992</v>
      </c>
      <c r="R76" s="3">
        <v>27</v>
      </c>
      <c r="S76" s="2" t="s">
        <v>19</v>
      </c>
      <c r="T76" s="3">
        <v>48</v>
      </c>
      <c r="U76">
        <f t="shared" si="10"/>
        <v>0.53658402523313631</v>
      </c>
      <c r="V76">
        <f t="shared" si="11"/>
        <v>1.1178833859023673E-2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</row>
    <row r="77" spans="1:140" ht="14.5" x14ac:dyDescent="0.35">
      <c r="A77" s="3">
        <v>2</v>
      </c>
      <c r="B77" s="3">
        <v>80</v>
      </c>
      <c r="C77" s="2" t="s">
        <v>16</v>
      </c>
      <c r="D77" s="2" t="s">
        <v>16</v>
      </c>
      <c r="E77" s="16">
        <v>20210420</v>
      </c>
      <c r="F77" s="3">
        <v>111</v>
      </c>
      <c r="G77" s="3">
        <v>1.22</v>
      </c>
      <c r="H77" s="3">
        <v>1.24</v>
      </c>
      <c r="I77" s="3">
        <f t="shared" si="7"/>
        <v>1.23</v>
      </c>
      <c r="J77" s="3">
        <f t="shared" si="8"/>
        <v>1.1882288814039994</v>
      </c>
      <c r="K77" s="3">
        <v>12</v>
      </c>
      <c r="L77" s="16">
        <v>20210607</v>
      </c>
      <c r="M77" s="3">
        <v>118</v>
      </c>
      <c r="N77" s="3">
        <v>1.33</v>
      </c>
      <c r="O77" s="3">
        <v>1.32</v>
      </c>
      <c r="P77" s="3">
        <f t="shared" si="6"/>
        <v>1.3250000000000002</v>
      </c>
      <c r="Q77" s="3">
        <f t="shared" si="9"/>
        <v>1.3788646506146456</v>
      </c>
      <c r="R77" s="3">
        <v>19</v>
      </c>
      <c r="S77" s="2" t="s">
        <v>19</v>
      </c>
      <c r="T77" s="3">
        <v>48</v>
      </c>
      <c r="U77">
        <f t="shared" si="10"/>
        <v>0.19063576921064618</v>
      </c>
      <c r="V77">
        <f t="shared" si="11"/>
        <v>3.9715785252217957E-3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</row>
    <row r="78" spans="1:140" ht="14.5" x14ac:dyDescent="0.35">
      <c r="A78" s="3">
        <v>2</v>
      </c>
      <c r="B78" s="3">
        <v>1</v>
      </c>
      <c r="C78" s="2" t="s">
        <v>16</v>
      </c>
      <c r="D78" s="2" t="s">
        <v>16</v>
      </c>
      <c r="E78" s="16">
        <v>20210420</v>
      </c>
      <c r="F78" s="3">
        <v>125</v>
      </c>
      <c r="G78" s="3">
        <v>1.49</v>
      </c>
      <c r="H78" s="3">
        <v>1.45</v>
      </c>
      <c r="I78" s="3">
        <f t="shared" si="7"/>
        <v>1.47</v>
      </c>
      <c r="J78" s="3">
        <f t="shared" si="8"/>
        <v>1.6971668912855458</v>
      </c>
      <c r="K78" s="3">
        <v>19</v>
      </c>
      <c r="L78" s="16">
        <v>20210608</v>
      </c>
      <c r="M78" s="3">
        <v>126</v>
      </c>
      <c r="N78" s="3">
        <v>1.67</v>
      </c>
      <c r="O78" s="3">
        <v>1.59</v>
      </c>
      <c r="P78" s="3">
        <f t="shared" si="6"/>
        <v>1.63</v>
      </c>
      <c r="Q78" s="3">
        <f t="shared" si="9"/>
        <v>2.0867243803306801</v>
      </c>
      <c r="R78" s="3">
        <v>19</v>
      </c>
      <c r="S78" s="2" t="s">
        <v>17</v>
      </c>
      <c r="T78" s="3">
        <v>49</v>
      </c>
      <c r="U78">
        <f t="shared" si="10"/>
        <v>0.38955748904513432</v>
      </c>
      <c r="V78">
        <f t="shared" si="11"/>
        <v>7.9501528376558026E-3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</row>
    <row r="79" spans="1:140" ht="14.5" x14ac:dyDescent="0.35">
      <c r="A79" s="3">
        <v>2</v>
      </c>
      <c r="B79" s="3">
        <v>10</v>
      </c>
      <c r="C79" s="2" t="s">
        <v>16</v>
      </c>
      <c r="D79" s="2" t="s">
        <v>16</v>
      </c>
      <c r="E79" s="16">
        <v>20210420</v>
      </c>
      <c r="F79" s="3">
        <v>117</v>
      </c>
      <c r="G79" s="3">
        <v>1.01</v>
      </c>
      <c r="H79" s="3">
        <v>1.1299999999999999</v>
      </c>
      <c r="I79" s="3">
        <f t="shared" si="7"/>
        <v>1.0699999999999998</v>
      </c>
      <c r="J79" s="3">
        <f t="shared" si="8"/>
        <v>0.89920235727373821</v>
      </c>
      <c r="K79" s="3">
        <v>24</v>
      </c>
      <c r="L79" s="16">
        <v>20210608</v>
      </c>
      <c r="M79" s="3">
        <v>117</v>
      </c>
      <c r="N79" s="3">
        <v>1.25</v>
      </c>
      <c r="O79" s="3">
        <v>1.1599999999999999</v>
      </c>
      <c r="P79" s="3">
        <f t="shared" si="6"/>
        <v>1.2050000000000001</v>
      </c>
      <c r="Q79" s="3">
        <f t="shared" si="9"/>
        <v>1.1404177682071799</v>
      </c>
      <c r="R79" s="3">
        <v>24</v>
      </c>
      <c r="S79" s="2" t="s">
        <v>17</v>
      </c>
      <c r="T79" s="3">
        <v>49</v>
      </c>
      <c r="U79">
        <f t="shared" si="10"/>
        <v>0.24121541093344168</v>
      </c>
      <c r="V79">
        <f t="shared" si="11"/>
        <v>4.9227634884375857E-3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</row>
    <row r="80" spans="1:140" ht="14.5" x14ac:dyDescent="0.35">
      <c r="A80" s="12">
        <v>2</v>
      </c>
      <c r="B80" s="12">
        <v>12</v>
      </c>
      <c r="C80" s="13" t="s">
        <v>22</v>
      </c>
      <c r="D80" s="13" t="s">
        <v>16</v>
      </c>
      <c r="E80" s="17">
        <v>20210420</v>
      </c>
      <c r="F80" s="12">
        <v>125</v>
      </c>
      <c r="G80" s="12">
        <v>1.48</v>
      </c>
      <c r="H80" s="12">
        <v>1.36</v>
      </c>
      <c r="I80" s="3">
        <f t="shared" si="7"/>
        <v>1.42</v>
      </c>
      <c r="J80" s="3">
        <f t="shared" si="8"/>
        <v>1.5836768566746147</v>
      </c>
      <c r="K80" s="12">
        <v>24</v>
      </c>
      <c r="L80" s="17">
        <v>20210608</v>
      </c>
      <c r="M80" s="12">
        <v>126</v>
      </c>
      <c r="N80" s="12">
        <v>1.42</v>
      </c>
      <c r="O80" s="12">
        <v>1.52</v>
      </c>
      <c r="P80" s="12">
        <f t="shared" si="6"/>
        <v>1.47</v>
      </c>
      <c r="Q80" s="3">
        <f t="shared" si="9"/>
        <v>1.6971668912855458</v>
      </c>
      <c r="R80" s="12">
        <v>25</v>
      </c>
      <c r="S80" s="13" t="s">
        <v>19</v>
      </c>
      <c r="T80" s="12">
        <v>49</v>
      </c>
      <c r="U80">
        <f t="shared" si="10"/>
        <v>0.1134900346109311</v>
      </c>
      <c r="V80">
        <f t="shared" si="11"/>
        <v>2.3161231553251245E-3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</row>
    <row r="81" spans="1:140" ht="14.5" x14ac:dyDescent="0.35">
      <c r="A81" s="3">
        <v>2</v>
      </c>
      <c r="B81" s="3">
        <v>47</v>
      </c>
      <c r="C81" s="2" t="s">
        <v>16</v>
      </c>
      <c r="D81" s="2" t="s">
        <v>16</v>
      </c>
      <c r="E81" s="16">
        <v>20210420</v>
      </c>
      <c r="F81" s="3">
        <v>119</v>
      </c>
      <c r="G81" s="3">
        <v>1.51</v>
      </c>
      <c r="H81" s="3">
        <v>1.6</v>
      </c>
      <c r="I81" s="3">
        <f t="shared" si="7"/>
        <v>1.5550000000000002</v>
      </c>
      <c r="J81" s="3">
        <f t="shared" si="8"/>
        <v>1.8991123940491152</v>
      </c>
      <c r="K81" s="3">
        <v>25</v>
      </c>
      <c r="L81" s="16">
        <v>20210608</v>
      </c>
      <c r="M81" s="3">
        <v>116</v>
      </c>
      <c r="N81" s="3">
        <v>1.74</v>
      </c>
      <c r="O81" s="3">
        <v>1.75</v>
      </c>
      <c r="P81" s="3">
        <f t="shared" si="6"/>
        <v>1.7450000000000001</v>
      </c>
      <c r="Q81" s="3">
        <f t="shared" si="9"/>
        <v>2.3915570424993153</v>
      </c>
      <c r="R81" s="3">
        <v>25</v>
      </c>
      <c r="S81" s="2" t="s">
        <v>17</v>
      </c>
      <c r="T81" s="3">
        <v>49</v>
      </c>
      <c r="U81">
        <f t="shared" si="10"/>
        <v>0.49244464845020008</v>
      </c>
      <c r="V81">
        <f t="shared" si="11"/>
        <v>1.0049890784697962E-2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</row>
    <row r="82" spans="1:140" ht="14.5" x14ac:dyDescent="0.35">
      <c r="A82" s="3">
        <v>2</v>
      </c>
      <c r="B82" s="3">
        <v>51</v>
      </c>
      <c r="C82" s="2" t="s">
        <v>22</v>
      </c>
      <c r="D82" s="2" t="s">
        <v>16</v>
      </c>
      <c r="E82" s="16">
        <v>20210420</v>
      </c>
      <c r="F82" s="3">
        <v>116</v>
      </c>
      <c r="G82" s="3">
        <v>1.78</v>
      </c>
      <c r="H82" s="3">
        <v>1.76</v>
      </c>
      <c r="I82" s="3">
        <f t="shared" si="7"/>
        <v>1.77</v>
      </c>
      <c r="J82" s="3">
        <f t="shared" si="8"/>
        <v>2.4605739061078657</v>
      </c>
      <c r="K82" s="3">
        <v>34</v>
      </c>
      <c r="L82" s="16">
        <v>20210608</v>
      </c>
      <c r="M82" s="3">
        <v>119</v>
      </c>
      <c r="N82" s="3">
        <v>1.9</v>
      </c>
      <c r="O82" s="3">
        <v>1.85</v>
      </c>
      <c r="P82" s="3">
        <f t="shared" si="6"/>
        <v>1.875</v>
      </c>
      <c r="Q82" s="3">
        <f t="shared" si="9"/>
        <v>2.7611654181941541</v>
      </c>
      <c r="R82" s="3">
        <v>29</v>
      </c>
      <c r="S82" s="2" t="s">
        <v>19</v>
      </c>
      <c r="T82" s="3">
        <v>49</v>
      </c>
      <c r="U82">
        <f t="shared" si="10"/>
        <v>0.30059151208628831</v>
      </c>
      <c r="V82">
        <f t="shared" si="11"/>
        <v>6.1345206548222104E-3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</row>
    <row r="83" spans="1:140" ht="14.5" x14ac:dyDescent="0.35">
      <c r="A83" s="3">
        <v>2</v>
      </c>
      <c r="B83" s="3">
        <v>81</v>
      </c>
      <c r="C83" s="2" t="s">
        <v>22</v>
      </c>
      <c r="D83" s="2" t="s">
        <v>16</v>
      </c>
      <c r="E83" s="16">
        <v>20210420</v>
      </c>
      <c r="F83" s="3">
        <v>114</v>
      </c>
      <c r="G83" s="3">
        <v>1.1200000000000001</v>
      </c>
      <c r="H83" s="3">
        <v>1.1000000000000001</v>
      </c>
      <c r="I83" s="3">
        <f t="shared" si="7"/>
        <v>1.1100000000000001</v>
      </c>
      <c r="J83" s="3">
        <f t="shared" si="8"/>
        <v>0.96768907712199614</v>
      </c>
      <c r="K83" s="3">
        <v>28</v>
      </c>
      <c r="L83" s="16">
        <v>20210608</v>
      </c>
      <c r="M83" s="3">
        <v>114</v>
      </c>
      <c r="N83" s="3">
        <v>1.29</v>
      </c>
      <c r="O83" s="3">
        <v>1.36</v>
      </c>
      <c r="P83" s="3">
        <f t="shared" si="6"/>
        <v>1.3250000000000002</v>
      </c>
      <c r="Q83" s="3">
        <f t="shared" si="9"/>
        <v>1.3788646506146456</v>
      </c>
      <c r="R83" s="3">
        <v>28</v>
      </c>
      <c r="S83" s="2" t="s">
        <v>19</v>
      </c>
      <c r="T83" s="3">
        <v>49</v>
      </c>
      <c r="U83">
        <f t="shared" si="10"/>
        <v>0.41117557349264944</v>
      </c>
      <c r="V83">
        <f t="shared" si="11"/>
        <v>8.3913382345438669E-3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</row>
    <row r="84" spans="1:140" s="11" customFormat="1" ht="14.5" x14ac:dyDescent="0.35">
      <c r="A84" s="9">
        <v>2</v>
      </c>
      <c r="B84" s="9">
        <v>91</v>
      </c>
      <c r="C84" s="10" t="s">
        <v>16</v>
      </c>
      <c r="D84" s="10" t="s">
        <v>16</v>
      </c>
      <c r="E84" s="18">
        <v>20210420</v>
      </c>
      <c r="F84" s="9">
        <v>116</v>
      </c>
      <c r="G84" s="9">
        <v>1.1100000000000001</v>
      </c>
      <c r="H84" s="9">
        <v>1.21</v>
      </c>
      <c r="I84" s="9">
        <f t="shared" si="7"/>
        <v>1.1600000000000001</v>
      </c>
      <c r="J84" s="9">
        <f t="shared" si="8"/>
        <v>1.0568317686676068</v>
      </c>
      <c r="K84" s="9">
        <v>18</v>
      </c>
      <c r="L84" s="18">
        <v>20210608</v>
      </c>
      <c r="M84" s="9">
        <v>115</v>
      </c>
      <c r="N84" s="9">
        <v>1.29</v>
      </c>
      <c r="O84" s="9">
        <v>1.3</v>
      </c>
      <c r="P84" s="9">
        <f t="shared" si="6"/>
        <v>1.2949999999999999</v>
      </c>
      <c r="Q84" s="9">
        <f t="shared" si="9"/>
        <v>1.3171323549716054</v>
      </c>
      <c r="R84" s="9">
        <v>16</v>
      </c>
      <c r="S84" s="10" t="s">
        <v>17</v>
      </c>
      <c r="T84" s="9">
        <v>49</v>
      </c>
      <c r="U84" s="11">
        <f t="shared" si="10"/>
        <v>0.26030058630399866</v>
      </c>
      <c r="V84" s="11">
        <f t="shared" si="11"/>
        <v>5.3122568633469118E-3</v>
      </c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</row>
    <row r="85" spans="1:140" ht="14.5" x14ac:dyDescent="0.35">
      <c r="A85" s="3">
        <v>2</v>
      </c>
      <c r="B85" s="3">
        <v>63</v>
      </c>
      <c r="C85" s="2" t="s">
        <v>20</v>
      </c>
      <c r="D85" s="2" t="s">
        <v>20</v>
      </c>
      <c r="E85" s="16">
        <v>20210420</v>
      </c>
      <c r="F85" s="3">
        <v>137</v>
      </c>
      <c r="G85" s="24">
        <v>1.97</v>
      </c>
      <c r="H85" s="3">
        <v>1.86</v>
      </c>
      <c r="I85" s="3">
        <f t="shared" si="7"/>
        <v>1.915</v>
      </c>
      <c r="J85" s="3">
        <f t="shared" si="8"/>
        <v>2.8802317797652073</v>
      </c>
      <c r="K85" s="3">
        <v>24</v>
      </c>
      <c r="L85" s="16">
        <v>20210504</v>
      </c>
      <c r="M85" s="3">
        <v>142</v>
      </c>
      <c r="N85" s="24">
        <v>1.77</v>
      </c>
      <c r="O85" s="3">
        <v>1.85</v>
      </c>
      <c r="P85" s="3">
        <f t="shared" si="6"/>
        <v>1.81</v>
      </c>
      <c r="Q85" s="3">
        <f t="shared" si="9"/>
        <v>2.5730429231063803</v>
      </c>
      <c r="R85" s="3">
        <v>24</v>
      </c>
      <c r="S85" s="2" t="s">
        <v>19</v>
      </c>
      <c r="T85" s="3">
        <v>14</v>
      </c>
      <c r="U85" s="25">
        <v>0</v>
      </c>
      <c r="V85">
        <f t="shared" si="11"/>
        <v>0</v>
      </c>
      <c r="W85">
        <f>AVERAGE(V85:V86)</f>
        <v>3.7306412761378615E-3</v>
      </c>
      <c r="X85">
        <f>_xlfn.STDEV.S(V85:V86)</f>
        <v>5.2759234890630349E-3</v>
      </c>
      <c r="Y85">
        <f>X85/SQRT(COUNT(V85:V86))</f>
        <v>3.7306412761378615E-3</v>
      </c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</row>
    <row r="86" spans="1:140" ht="14.5" x14ac:dyDescent="0.35">
      <c r="A86" s="3">
        <v>2</v>
      </c>
      <c r="B86" s="3">
        <v>95</v>
      </c>
      <c r="C86" s="2" t="s">
        <v>20</v>
      </c>
      <c r="D86" s="2" t="s">
        <v>20</v>
      </c>
      <c r="E86" s="16">
        <v>20210420</v>
      </c>
      <c r="F86" s="3">
        <v>126</v>
      </c>
      <c r="G86" s="3">
        <v>1.27</v>
      </c>
      <c r="H86" s="3">
        <v>1.34</v>
      </c>
      <c r="I86" s="3">
        <f t="shared" si="7"/>
        <v>1.3050000000000002</v>
      </c>
      <c r="J86" s="3">
        <f t="shared" si="8"/>
        <v>1.3375527072199398</v>
      </c>
      <c r="K86" s="3">
        <v>30</v>
      </c>
      <c r="L86" s="16">
        <v>20210504</v>
      </c>
      <c r="M86" s="3">
        <v>127</v>
      </c>
      <c r="N86" s="3">
        <v>1.35</v>
      </c>
      <c r="O86" s="3">
        <v>1.36</v>
      </c>
      <c r="P86" s="3">
        <f t="shared" si="6"/>
        <v>1.355</v>
      </c>
      <c r="Q86" s="3">
        <f t="shared" si="9"/>
        <v>1.4420106629517999</v>
      </c>
      <c r="R86" s="3">
        <v>29</v>
      </c>
      <c r="S86" s="2" t="s">
        <v>19</v>
      </c>
      <c r="T86" s="3">
        <v>14</v>
      </c>
      <c r="U86">
        <f t="shared" si="10"/>
        <v>0.10445795573186012</v>
      </c>
      <c r="V86">
        <f t="shared" si="11"/>
        <v>7.4612825522757231E-3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</row>
    <row r="87" spans="1:140" ht="14.5" x14ac:dyDescent="0.35">
      <c r="A87" s="3">
        <v>2</v>
      </c>
      <c r="B87" s="3">
        <v>21</v>
      </c>
      <c r="C87" s="2" t="s">
        <v>20</v>
      </c>
      <c r="D87" s="2" t="s">
        <v>20</v>
      </c>
      <c r="E87" s="16">
        <v>20210420</v>
      </c>
      <c r="F87" s="3">
        <v>128</v>
      </c>
      <c r="G87" s="3">
        <v>1.31</v>
      </c>
      <c r="H87" s="3">
        <v>1.25</v>
      </c>
      <c r="I87" s="3">
        <f t="shared" si="7"/>
        <v>1.28</v>
      </c>
      <c r="J87" s="3">
        <f t="shared" si="8"/>
        <v>1.2867963509103792</v>
      </c>
      <c r="K87" s="3">
        <v>28</v>
      </c>
      <c r="L87" s="16">
        <v>20210519</v>
      </c>
      <c r="M87" s="3">
        <v>128</v>
      </c>
      <c r="N87" s="3">
        <v>1.34</v>
      </c>
      <c r="O87" s="3">
        <v>1.29</v>
      </c>
      <c r="P87" s="3">
        <f t="shared" si="6"/>
        <v>1.3149999999999999</v>
      </c>
      <c r="Q87" s="3">
        <f t="shared" si="9"/>
        <v>1.3581301391009524</v>
      </c>
      <c r="R87" s="3">
        <v>28</v>
      </c>
      <c r="S87" s="2" t="s">
        <v>19</v>
      </c>
      <c r="T87" s="3">
        <v>29</v>
      </c>
      <c r="U87">
        <f t="shared" si="10"/>
        <v>7.1333788190573122E-2</v>
      </c>
      <c r="V87">
        <f t="shared" si="11"/>
        <v>2.4597857996749351E-3</v>
      </c>
      <c r="W87">
        <f>AVERAGE(V87:V91)</f>
        <v>5.3879668143829353E-3</v>
      </c>
      <c r="X87">
        <f>_xlfn.STDEV.S(V87:V91)</f>
        <v>3.7174835000563112E-3</v>
      </c>
      <c r="Y87">
        <f>X87/SQRT(COUNT(V87:V91))</f>
        <v>1.662509162271951E-3</v>
      </c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</row>
    <row r="88" spans="1:140" ht="14.5" x14ac:dyDescent="0.35">
      <c r="A88" s="3">
        <v>2</v>
      </c>
      <c r="B88" s="3">
        <v>37</v>
      </c>
      <c r="C88" s="2" t="s">
        <v>20</v>
      </c>
      <c r="D88" s="2" t="s">
        <v>20</v>
      </c>
      <c r="E88" s="16">
        <v>20210420</v>
      </c>
      <c r="F88" s="3">
        <v>126</v>
      </c>
      <c r="G88" s="3">
        <v>1.62</v>
      </c>
      <c r="H88" s="3">
        <v>1.54</v>
      </c>
      <c r="I88" s="3">
        <f t="shared" si="7"/>
        <v>1.58</v>
      </c>
      <c r="J88" s="3">
        <f t="shared" si="8"/>
        <v>1.9606679751053901</v>
      </c>
      <c r="K88" s="3">
        <v>26</v>
      </c>
      <c r="L88" s="16">
        <v>20210519</v>
      </c>
      <c r="M88" s="3">
        <v>130</v>
      </c>
      <c r="N88" s="3">
        <v>1.74</v>
      </c>
      <c r="O88" s="3">
        <v>1.68</v>
      </c>
      <c r="P88" s="3">
        <f t="shared" si="6"/>
        <v>1.71</v>
      </c>
      <c r="Q88" s="3">
        <f t="shared" si="9"/>
        <v>2.2965827695904784</v>
      </c>
      <c r="R88" s="3">
        <v>26</v>
      </c>
      <c r="S88" s="2" t="s">
        <v>19</v>
      </c>
      <c r="T88" s="3">
        <v>29</v>
      </c>
      <c r="U88">
        <f t="shared" si="10"/>
        <v>0.33591479448508821</v>
      </c>
      <c r="V88">
        <f t="shared" si="11"/>
        <v>1.158326877534787E-2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</row>
    <row r="89" spans="1:140" ht="14.5" x14ac:dyDescent="0.35">
      <c r="A89" s="3">
        <v>2</v>
      </c>
      <c r="B89" s="3">
        <v>92</v>
      </c>
      <c r="C89" s="2" t="s">
        <v>20</v>
      </c>
      <c r="D89" s="2" t="s">
        <v>20</v>
      </c>
      <c r="E89" s="16">
        <v>20210420</v>
      </c>
      <c r="F89" s="3">
        <v>124</v>
      </c>
      <c r="G89" s="3">
        <v>1.34</v>
      </c>
      <c r="H89" s="3">
        <v>1.27</v>
      </c>
      <c r="I89" s="3">
        <f t="shared" si="7"/>
        <v>1.3050000000000002</v>
      </c>
      <c r="J89" s="3">
        <f t="shared" si="8"/>
        <v>1.3375527072199398</v>
      </c>
      <c r="K89" s="3">
        <v>23</v>
      </c>
      <c r="L89" s="16">
        <v>20210519</v>
      </c>
      <c r="M89" s="3">
        <v>127</v>
      </c>
      <c r="N89" s="3">
        <v>1.39</v>
      </c>
      <c r="O89" s="3">
        <v>1.35</v>
      </c>
      <c r="P89" s="3">
        <f t="shared" si="6"/>
        <v>1.37</v>
      </c>
      <c r="Q89" s="3">
        <f t="shared" si="9"/>
        <v>1.4741138128806708</v>
      </c>
      <c r="R89" s="3">
        <v>23</v>
      </c>
      <c r="S89" s="2" t="s">
        <v>19</v>
      </c>
      <c r="T89" s="3">
        <v>29</v>
      </c>
      <c r="U89">
        <f t="shared" si="10"/>
        <v>0.13656110566073099</v>
      </c>
      <c r="V89">
        <f t="shared" si="11"/>
        <v>4.7090036434734826E-3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</row>
    <row r="90" spans="1:140" ht="14.5" x14ac:dyDescent="0.35">
      <c r="A90" s="3">
        <v>2</v>
      </c>
      <c r="B90" s="3">
        <v>98</v>
      </c>
      <c r="C90" s="2" t="s">
        <v>20</v>
      </c>
      <c r="D90" s="2" t="s">
        <v>20</v>
      </c>
      <c r="E90" s="16">
        <v>20210420</v>
      </c>
      <c r="F90" s="3">
        <v>142</v>
      </c>
      <c r="G90" s="3">
        <v>1.69</v>
      </c>
      <c r="H90" s="3">
        <v>1.47</v>
      </c>
      <c r="I90" s="3">
        <f t="shared" si="7"/>
        <v>1.58</v>
      </c>
      <c r="J90" s="3">
        <f t="shared" si="8"/>
        <v>1.9606679751053901</v>
      </c>
      <c r="K90" s="3">
        <v>36</v>
      </c>
      <c r="L90" s="16">
        <v>20210519</v>
      </c>
      <c r="M90" s="3">
        <v>144</v>
      </c>
      <c r="N90" s="3">
        <v>1.59</v>
      </c>
      <c r="O90" s="3">
        <v>1.63</v>
      </c>
      <c r="P90" s="3">
        <f t="shared" si="6"/>
        <v>1.6099999999999999</v>
      </c>
      <c r="Q90" s="3">
        <f t="shared" si="9"/>
        <v>2.0358305793425253</v>
      </c>
      <c r="R90" s="3">
        <v>25</v>
      </c>
      <c r="S90" s="2" t="s">
        <v>19</v>
      </c>
      <c r="T90" s="3">
        <v>29</v>
      </c>
      <c r="U90">
        <f t="shared" si="10"/>
        <v>7.5162604237135167E-2</v>
      </c>
      <c r="V90">
        <f t="shared" si="11"/>
        <v>2.5918139392115576E-3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</row>
    <row r="91" spans="1:140" ht="14.5" x14ac:dyDescent="0.35">
      <c r="A91" s="3">
        <v>2</v>
      </c>
      <c r="B91" s="3">
        <v>106</v>
      </c>
      <c r="C91" s="2" t="s">
        <v>20</v>
      </c>
      <c r="D91" s="2" t="s">
        <v>20</v>
      </c>
      <c r="E91" s="16">
        <v>20210420</v>
      </c>
      <c r="F91" s="3">
        <v>111</v>
      </c>
      <c r="G91" s="3">
        <v>1.27</v>
      </c>
      <c r="H91" s="3">
        <v>1.41</v>
      </c>
      <c r="I91" s="3">
        <f t="shared" si="7"/>
        <v>1.3399999999999999</v>
      </c>
      <c r="J91" s="3">
        <f t="shared" si="8"/>
        <v>1.4102609421964578</v>
      </c>
      <c r="K91" s="3">
        <v>21</v>
      </c>
      <c r="L91" s="16">
        <v>20210519</v>
      </c>
      <c r="M91" s="3">
        <v>121</v>
      </c>
      <c r="N91" s="3">
        <v>1.35</v>
      </c>
      <c r="O91" s="3">
        <v>1.48</v>
      </c>
      <c r="P91" s="3">
        <f t="shared" si="6"/>
        <v>1.415</v>
      </c>
      <c r="Q91" s="3">
        <f t="shared" si="9"/>
        <v>1.572543837708456</v>
      </c>
      <c r="R91" s="3">
        <v>21</v>
      </c>
      <c r="S91" s="2" t="s">
        <v>19</v>
      </c>
      <c r="T91" s="3">
        <v>29</v>
      </c>
      <c r="U91">
        <f t="shared" si="10"/>
        <v>0.16228289551199815</v>
      </c>
      <c r="V91">
        <f t="shared" si="11"/>
        <v>5.5959619142068326E-3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</row>
    <row r="92" spans="1:140" ht="14.5" x14ac:dyDescent="0.35">
      <c r="A92" s="3">
        <v>2</v>
      </c>
      <c r="B92" s="3">
        <v>57</v>
      </c>
      <c r="C92" s="2" t="s">
        <v>20</v>
      </c>
      <c r="D92" s="2" t="s">
        <v>20</v>
      </c>
      <c r="E92" s="16">
        <v>20210420</v>
      </c>
      <c r="F92" s="3">
        <v>114</v>
      </c>
      <c r="G92" s="3">
        <v>1.53</v>
      </c>
      <c r="H92" s="3">
        <v>1.1200000000000001</v>
      </c>
      <c r="I92" s="3">
        <f t="shared" si="7"/>
        <v>1.3250000000000002</v>
      </c>
      <c r="J92" s="3">
        <f t="shared" si="8"/>
        <v>1.3788646506146456</v>
      </c>
      <c r="K92" s="3">
        <v>18</v>
      </c>
      <c r="L92" s="16">
        <v>20210526</v>
      </c>
      <c r="M92" s="3">
        <v>112</v>
      </c>
      <c r="N92" s="3">
        <v>1.64</v>
      </c>
      <c r="O92" s="3">
        <v>1.67</v>
      </c>
      <c r="P92" s="3">
        <f t="shared" si="6"/>
        <v>1.6549999999999998</v>
      </c>
      <c r="Q92" s="3">
        <f t="shared" si="9"/>
        <v>2.1512252044996951</v>
      </c>
      <c r="R92" s="3">
        <v>15</v>
      </c>
      <c r="S92" s="2" t="s">
        <v>19</v>
      </c>
      <c r="T92" s="3">
        <v>36</v>
      </c>
      <c r="U92">
        <f t="shared" si="10"/>
        <v>0.77236055388504954</v>
      </c>
      <c r="V92">
        <f t="shared" si="11"/>
        <v>2.1454459830140264E-2</v>
      </c>
      <c r="W92">
        <f>AVERAGE(V92:V101)</f>
        <v>6.7325368329768263E-3</v>
      </c>
      <c r="X92">
        <f>_xlfn.STDEV.S(V92:V101)</f>
        <v>5.3609309122122709E-3</v>
      </c>
      <c r="Y92">
        <f>X92/SQRT(COUNT(V92:V101))</f>
        <v>1.6952752061394954E-3</v>
      </c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</row>
    <row r="93" spans="1:140" ht="14.5" x14ac:dyDescent="0.35">
      <c r="A93" s="3">
        <v>2</v>
      </c>
      <c r="B93" s="3">
        <v>97</v>
      </c>
      <c r="C93" s="2" t="s">
        <v>20</v>
      </c>
      <c r="D93" s="2" t="s">
        <v>20</v>
      </c>
      <c r="E93" s="16">
        <v>20210420</v>
      </c>
      <c r="F93" s="3">
        <v>122</v>
      </c>
      <c r="G93" s="3">
        <v>0.92</v>
      </c>
      <c r="H93" s="3">
        <v>0.9</v>
      </c>
      <c r="I93" s="3">
        <f t="shared" si="7"/>
        <v>0.91</v>
      </c>
      <c r="J93" s="3">
        <f t="shared" si="8"/>
        <v>0.65038821910942701</v>
      </c>
      <c r="K93" s="3">
        <v>23</v>
      </c>
      <c r="L93" s="16">
        <v>20210526</v>
      </c>
      <c r="M93" s="3">
        <v>123</v>
      </c>
      <c r="N93" s="3">
        <v>1.0900000000000001</v>
      </c>
      <c r="O93" s="3">
        <v>1.01</v>
      </c>
      <c r="P93" s="3">
        <f t="shared" si="6"/>
        <v>1.05</v>
      </c>
      <c r="Q93" s="3">
        <f t="shared" si="9"/>
        <v>0.86590147514568672</v>
      </c>
      <c r="R93" s="3">
        <v>22</v>
      </c>
      <c r="S93" s="2" t="s">
        <v>19</v>
      </c>
      <c r="T93" s="3">
        <v>36</v>
      </c>
      <c r="U93">
        <f t="shared" si="10"/>
        <v>0.2155132560362597</v>
      </c>
      <c r="V93">
        <f t="shared" si="11"/>
        <v>5.9864793343405477E-3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</row>
    <row r="94" spans="1:140" ht="14.5" x14ac:dyDescent="0.35">
      <c r="A94" s="3">
        <v>2</v>
      </c>
      <c r="B94" s="3">
        <v>99</v>
      </c>
      <c r="C94" s="2" t="s">
        <v>20</v>
      </c>
      <c r="D94" s="2" t="s">
        <v>20</v>
      </c>
      <c r="E94" s="16">
        <v>20210420</v>
      </c>
      <c r="F94" s="3">
        <v>125</v>
      </c>
      <c r="G94" s="3">
        <v>1.21</v>
      </c>
      <c r="H94" s="3">
        <v>1.18</v>
      </c>
      <c r="I94" s="3">
        <f t="shared" si="7"/>
        <v>1.1949999999999998</v>
      </c>
      <c r="J94" s="3">
        <f t="shared" si="8"/>
        <v>1.1215682122856407</v>
      </c>
      <c r="K94" s="3">
        <v>23</v>
      </c>
      <c r="L94" s="16">
        <v>20210526</v>
      </c>
      <c r="M94" s="3">
        <v>122</v>
      </c>
      <c r="N94" s="3">
        <v>1.33</v>
      </c>
      <c r="O94" s="3">
        <v>1.3</v>
      </c>
      <c r="P94" s="3">
        <f t="shared" si="6"/>
        <v>1.3149999999999999</v>
      </c>
      <c r="Q94" s="3">
        <f t="shared" si="9"/>
        <v>1.3581301391009524</v>
      </c>
      <c r="R94" s="3">
        <v>23</v>
      </c>
      <c r="S94" s="2" t="s">
        <v>19</v>
      </c>
      <c r="T94" s="3">
        <v>36</v>
      </c>
      <c r="U94">
        <f t="shared" si="10"/>
        <v>0.23656192681531163</v>
      </c>
      <c r="V94">
        <f t="shared" si="11"/>
        <v>6.5711646337586567E-3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</row>
    <row r="95" spans="1:140" ht="14.5" x14ac:dyDescent="0.35">
      <c r="A95" s="3">
        <v>2</v>
      </c>
      <c r="B95" s="3">
        <v>100</v>
      </c>
      <c r="C95" s="2" t="s">
        <v>20</v>
      </c>
      <c r="D95" s="2" t="s">
        <v>20</v>
      </c>
      <c r="E95" s="16">
        <v>20210420</v>
      </c>
      <c r="F95" s="3">
        <v>120</v>
      </c>
      <c r="G95" s="3">
        <v>1.3</v>
      </c>
      <c r="H95" s="3">
        <v>1.2</v>
      </c>
      <c r="I95" s="3">
        <f t="shared" si="7"/>
        <v>1.25</v>
      </c>
      <c r="J95" s="3">
        <f t="shared" si="8"/>
        <v>1.227184630308513</v>
      </c>
      <c r="K95" s="3">
        <v>26</v>
      </c>
      <c r="L95" s="16">
        <v>20210526</v>
      </c>
      <c r="M95" s="3">
        <v>118</v>
      </c>
      <c r="N95" s="3">
        <v>1.43</v>
      </c>
      <c r="O95" s="3">
        <v>1.28</v>
      </c>
      <c r="P95" s="3">
        <f t="shared" si="6"/>
        <v>1.355</v>
      </c>
      <c r="Q95" s="3">
        <f t="shared" si="9"/>
        <v>1.4420106629517999</v>
      </c>
      <c r="R95" s="3">
        <v>24</v>
      </c>
      <c r="S95" s="2" t="s">
        <v>19</v>
      </c>
      <c r="T95" s="3">
        <v>36</v>
      </c>
      <c r="U95">
        <f t="shared" si="10"/>
        <v>0.21482603264328692</v>
      </c>
      <c r="V95">
        <f t="shared" si="11"/>
        <v>5.9673897956468592E-3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</row>
    <row r="96" spans="1:140" ht="14.5" x14ac:dyDescent="0.35">
      <c r="A96" s="3">
        <v>2</v>
      </c>
      <c r="B96" s="3">
        <v>102</v>
      </c>
      <c r="C96" s="2" t="s">
        <v>20</v>
      </c>
      <c r="D96" s="2" t="s">
        <v>20</v>
      </c>
      <c r="E96" s="16">
        <v>20210420</v>
      </c>
      <c r="F96" s="3">
        <v>122</v>
      </c>
      <c r="G96" s="3">
        <v>0.9</v>
      </c>
      <c r="H96" s="3">
        <v>1.0900000000000001</v>
      </c>
      <c r="I96" s="3">
        <f t="shared" si="7"/>
        <v>0.99500000000000011</v>
      </c>
      <c r="J96" s="3">
        <f t="shared" si="8"/>
        <v>0.77756381671755892</v>
      </c>
      <c r="K96" s="3">
        <v>16</v>
      </c>
      <c r="L96" s="16">
        <v>20210526</v>
      </c>
      <c r="M96" s="3">
        <v>122</v>
      </c>
      <c r="N96" s="3">
        <v>1.04</v>
      </c>
      <c r="O96" s="3">
        <v>1.1599999999999999</v>
      </c>
      <c r="P96" s="3">
        <f t="shared" si="6"/>
        <v>1.1000000000000001</v>
      </c>
      <c r="Q96" s="3">
        <f t="shared" si="9"/>
        <v>0.9503317777109126</v>
      </c>
      <c r="R96" s="3">
        <v>17</v>
      </c>
      <c r="S96" s="2" t="s">
        <v>19</v>
      </c>
      <c r="T96" s="3">
        <v>36</v>
      </c>
      <c r="U96">
        <f t="shared" si="10"/>
        <v>0.17276796099335368</v>
      </c>
      <c r="V96">
        <f t="shared" si="11"/>
        <v>4.7991100275931575E-3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</row>
    <row r="97" spans="1:140" ht="14.5" x14ac:dyDescent="0.35">
      <c r="A97" s="3">
        <v>2</v>
      </c>
      <c r="B97" s="3">
        <v>3</v>
      </c>
      <c r="C97" s="2" t="s">
        <v>20</v>
      </c>
      <c r="D97" s="2" t="s">
        <v>20</v>
      </c>
      <c r="E97" s="16">
        <v>20210420</v>
      </c>
      <c r="F97" s="3">
        <v>125</v>
      </c>
      <c r="G97" s="3">
        <v>0.99</v>
      </c>
      <c r="H97" s="3">
        <v>0.96</v>
      </c>
      <c r="I97" s="3">
        <f t="shared" si="7"/>
        <v>0.97499999999999998</v>
      </c>
      <c r="J97" s="3">
        <f t="shared" si="8"/>
        <v>0.74661912907969918</v>
      </c>
      <c r="K97" s="3">
        <v>19</v>
      </c>
      <c r="L97" s="16">
        <v>20210527</v>
      </c>
      <c r="M97" s="3">
        <v>124</v>
      </c>
      <c r="N97" s="3">
        <v>1.0900000000000001</v>
      </c>
      <c r="O97" s="3">
        <v>1.04</v>
      </c>
      <c r="P97" s="3">
        <f t="shared" si="6"/>
        <v>1.0649999999999999</v>
      </c>
      <c r="Q97" s="3">
        <f t="shared" si="9"/>
        <v>0.89081823187947062</v>
      </c>
      <c r="R97" s="3">
        <v>20</v>
      </c>
      <c r="S97" s="2" t="s">
        <v>19</v>
      </c>
      <c r="T97" s="3">
        <v>37</v>
      </c>
      <c r="U97">
        <f t="shared" si="10"/>
        <v>0.14419910279977144</v>
      </c>
      <c r="V97">
        <f t="shared" si="11"/>
        <v>3.8972730486424713E-3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</row>
    <row r="98" spans="1:140" ht="14.5" x14ac:dyDescent="0.35">
      <c r="A98" s="3">
        <v>2</v>
      </c>
      <c r="B98" s="3">
        <v>23</v>
      </c>
      <c r="C98" s="2" t="s">
        <v>20</v>
      </c>
      <c r="D98" s="2" t="s">
        <v>20</v>
      </c>
      <c r="E98" s="16">
        <v>20210420</v>
      </c>
      <c r="F98" s="3">
        <v>110</v>
      </c>
      <c r="G98" s="3">
        <v>0.92</v>
      </c>
      <c r="H98" s="3">
        <v>0.95</v>
      </c>
      <c r="I98" s="3">
        <f t="shared" si="7"/>
        <v>0.93500000000000005</v>
      </c>
      <c r="J98" s="3">
        <f t="shared" si="8"/>
        <v>0.68661470939613434</v>
      </c>
      <c r="K98" s="3">
        <v>15</v>
      </c>
      <c r="L98" s="16">
        <v>20210527</v>
      </c>
      <c r="M98" s="3">
        <v>111</v>
      </c>
      <c r="N98" s="3">
        <v>1.03</v>
      </c>
      <c r="O98" s="3">
        <v>1.05</v>
      </c>
      <c r="P98" s="3">
        <f t="shared" si="6"/>
        <v>1.04</v>
      </c>
      <c r="Q98" s="3">
        <f t="shared" si="9"/>
        <v>0.8494866535306802</v>
      </c>
      <c r="R98" s="3">
        <v>14</v>
      </c>
      <c r="S98" s="2" t="s">
        <v>19</v>
      </c>
      <c r="T98" s="3">
        <v>37</v>
      </c>
      <c r="U98">
        <f t="shared" si="10"/>
        <v>0.16287194413454587</v>
      </c>
      <c r="V98">
        <f t="shared" si="11"/>
        <v>4.4019444360688074E-3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</row>
    <row r="99" spans="1:140" ht="14.5" x14ac:dyDescent="0.35">
      <c r="A99" s="3">
        <v>2</v>
      </c>
      <c r="B99" s="3">
        <v>33</v>
      </c>
      <c r="C99" s="2" t="s">
        <v>20</v>
      </c>
      <c r="D99" s="2" t="s">
        <v>20</v>
      </c>
      <c r="E99" s="16">
        <v>20210420</v>
      </c>
      <c r="F99" s="3">
        <v>127</v>
      </c>
      <c r="G99" s="3">
        <v>1.37</v>
      </c>
      <c r="H99" s="3">
        <v>1.42</v>
      </c>
      <c r="I99" s="3">
        <f t="shared" si="7"/>
        <v>1.395</v>
      </c>
      <c r="J99" s="3">
        <f t="shared" si="8"/>
        <v>1.5284044609255194</v>
      </c>
      <c r="K99" s="3">
        <v>19</v>
      </c>
      <c r="L99" s="16">
        <v>20210527</v>
      </c>
      <c r="M99" s="3">
        <v>124</v>
      </c>
      <c r="N99" s="3">
        <v>1.49</v>
      </c>
      <c r="O99" s="3">
        <v>1.54</v>
      </c>
      <c r="P99" s="3">
        <f t="shared" si="6"/>
        <v>1.5150000000000001</v>
      </c>
      <c r="Q99" s="3">
        <f t="shared" si="9"/>
        <v>1.8026654995839084</v>
      </c>
      <c r="R99" s="3">
        <v>18</v>
      </c>
      <c r="S99" s="2" t="s">
        <v>19</v>
      </c>
      <c r="T99" s="3">
        <v>37</v>
      </c>
      <c r="U99">
        <f t="shared" si="10"/>
        <v>0.27426103865838902</v>
      </c>
      <c r="V99">
        <f t="shared" si="11"/>
        <v>7.4124605042807847E-3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</row>
    <row r="100" spans="1:140" ht="14.5" x14ac:dyDescent="0.35">
      <c r="A100" s="3">
        <v>2</v>
      </c>
      <c r="B100" s="3">
        <v>41</v>
      </c>
      <c r="C100" s="2" t="s">
        <v>20</v>
      </c>
      <c r="D100" s="2" t="s">
        <v>20</v>
      </c>
      <c r="E100" s="16">
        <v>20210420</v>
      </c>
      <c r="F100" s="3">
        <v>99</v>
      </c>
      <c r="G100" s="3">
        <v>1.04</v>
      </c>
      <c r="H100" s="3">
        <v>1</v>
      </c>
      <c r="I100" s="3">
        <f t="shared" si="7"/>
        <v>1.02</v>
      </c>
      <c r="J100" s="3">
        <f t="shared" si="8"/>
        <v>0.81712824919870519</v>
      </c>
      <c r="K100" s="3">
        <v>21</v>
      </c>
      <c r="L100" s="16">
        <v>20210527</v>
      </c>
      <c r="M100" s="3">
        <v>101</v>
      </c>
      <c r="N100" s="3">
        <v>1</v>
      </c>
      <c r="O100" s="3">
        <v>1.1599999999999999</v>
      </c>
      <c r="P100" s="3">
        <f t="shared" si="6"/>
        <v>1.08</v>
      </c>
      <c r="Q100" s="3">
        <f t="shared" si="9"/>
        <v>0.91608841778678374</v>
      </c>
      <c r="R100" s="3">
        <v>20</v>
      </c>
      <c r="S100" s="2" t="s">
        <v>19</v>
      </c>
      <c r="T100" s="3">
        <v>37</v>
      </c>
      <c r="U100">
        <f t="shared" si="10"/>
        <v>9.8960168588078545E-2</v>
      </c>
      <c r="V100">
        <f t="shared" si="11"/>
        <v>2.6745991510291499E-3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</row>
    <row r="101" spans="1:140" ht="14.5" x14ac:dyDescent="0.35">
      <c r="A101" s="3">
        <v>2</v>
      </c>
      <c r="B101" s="3">
        <v>75</v>
      </c>
      <c r="C101" s="2" t="s">
        <v>20</v>
      </c>
      <c r="D101" s="2" t="s">
        <v>20</v>
      </c>
      <c r="E101" s="16">
        <v>20210420</v>
      </c>
      <c r="F101" s="3">
        <v>124</v>
      </c>
      <c r="G101" s="3">
        <v>1.23</v>
      </c>
      <c r="H101" s="3">
        <v>1.1399999999999999</v>
      </c>
      <c r="I101" s="3">
        <f t="shared" si="7"/>
        <v>1.1850000000000001</v>
      </c>
      <c r="J101" s="3">
        <f t="shared" si="8"/>
        <v>1.1028757359967818</v>
      </c>
      <c r="K101" s="3">
        <v>27</v>
      </c>
      <c r="L101" s="16">
        <v>20210527</v>
      </c>
      <c r="M101" s="3">
        <v>118</v>
      </c>
      <c r="N101" s="3">
        <v>1.24</v>
      </c>
      <c r="O101" s="3">
        <v>1.29</v>
      </c>
      <c r="P101" s="3">
        <f t="shared" si="6"/>
        <v>1.2650000000000001</v>
      </c>
      <c r="Q101" s="3">
        <f t="shared" si="9"/>
        <v>1.2568137760226819</v>
      </c>
      <c r="R101" s="3">
        <v>22</v>
      </c>
      <c r="S101" s="2" t="s">
        <v>19</v>
      </c>
      <c r="T101" s="3">
        <v>37</v>
      </c>
      <c r="U101">
        <f t="shared" si="10"/>
        <v>0.15393804002590006</v>
      </c>
      <c r="V101">
        <f t="shared" si="11"/>
        <v>4.1604875682675693E-3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</row>
    <row r="102" spans="1:140" ht="14.5" x14ac:dyDescent="0.35">
      <c r="A102" s="3">
        <v>2</v>
      </c>
      <c r="B102" s="3">
        <v>28</v>
      </c>
      <c r="C102" s="2" t="s">
        <v>20</v>
      </c>
      <c r="D102" s="2" t="s">
        <v>20</v>
      </c>
      <c r="E102" s="16">
        <v>20210420</v>
      </c>
      <c r="F102" s="3">
        <v>126</v>
      </c>
      <c r="G102" s="3">
        <v>1.66</v>
      </c>
      <c r="H102" s="3">
        <v>1.58</v>
      </c>
      <c r="I102" s="3">
        <f t="shared" si="7"/>
        <v>1.62</v>
      </c>
      <c r="J102" s="3">
        <f t="shared" si="8"/>
        <v>2.0611989400202635</v>
      </c>
      <c r="K102" s="3">
        <v>24</v>
      </c>
      <c r="L102" s="16">
        <v>20210602</v>
      </c>
      <c r="M102" s="3">
        <v>126</v>
      </c>
      <c r="N102" s="3">
        <v>1.72</v>
      </c>
      <c r="O102" s="3">
        <v>1.6</v>
      </c>
      <c r="P102" s="3">
        <f t="shared" si="6"/>
        <v>1.6600000000000001</v>
      </c>
      <c r="Q102" s="3">
        <f t="shared" si="9"/>
        <v>2.1642431790580088</v>
      </c>
      <c r="R102" s="3">
        <v>21</v>
      </c>
      <c r="S102" s="2" t="s">
        <v>19</v>
      </c>
      <c r="T102" s="3">
        <v>43</v>
      </c>
      <c r="U102">
        <f t="shared" si="10"/>
        <v>0.10304423903774529</v>
      </c>
      <c r="V102">
        <f t="shared" si="11"/>
        <v>2.3963776520405881E-3</v>
      </c>
      <c r="W102">
        <f>AVERAGE(V102:V104)</f>
        <v>5.6574543285503433E-3</v>
      </c>
      <c r="X102">
        <f>_xlfn.STDEV.S(V102:V104)</f>
        <v>3.4660639846226249E-3</v>
      </c>
      <c r="Y102">
        <f>X102/SQRT(COUNT(V102:V104))</f>
        <v>2.0011329745503394E-3</v>
      </c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</row>
    <row r="103" spans="1:140" ht="14.5" x14ac:dyDescent="0.35">
      <c r="A103" s="3">
        <v>2</v>
      </c>
      <c r="B103" s="3">
        <v>77</v>
      </c>
      <c r="C103" s="2" t="s">
        <v>20</v>
      </c>
      <c r="D103" s="2" t="s">
        <v>20</v>
      </c>
      <c r="E103" s="16">
        <v>20210420</v>
      </c>
      <c r="F103" s="3">
        <v>108</v>
      </c>
      <c r="G103" s="3">
        <v>1.38</v>
      </c>
      <c r="H103" s="3">
        <v>1.41</v>
      </c>
      <c r="I103" s="3">
        <f t="shared" si="7"/>
        <v>1.395</v>
      </c>
      <c r="J103" s="3">
        <f t="shared" si="8"/>
        <v>1.5284044609255194</v>
      </c>
      <c r="K103" s="3">
        <v>22</v>
      </c>
      <c r="L103" s="16">
        <v>20210602</v>
      </c>
      <c r="M103" s="3">
        <v>109</v>
      </c>
      <c r="N103" s="3">
        <v>1.54</v>
      </c>
      <c r="O103" s="3">
        <v>1.45</v>
      </c>
      <c r="P103" s="3">
        <f t="shared" si="6"/>
        <v>1.4950000000000001</v>
      </c>
      <c r="Q103" s="3">
        <f t="shared" si="9"/>
        <v>1.755384530147382</v>
      </c>
      <c r="R103" s="3">
        <v>21</v>
      </c>
      <c r="S103" s="2" t="s">
        <v>19</v>
      </c>
      <c r="T103" s="3">
        <v>43</v>
      </c>
      <c r="U103">
        <f t="shared" si="10"/>
        <v>0.22698006922186265</v>
      </c>
      <c r="V103">
        <f t="shared" si="11"/>
        <v>5.27860626097355E-3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</row>
    <row r="104" spans="1:140" ht="14.5" x14ac:dyDescent="0.35">
      <c r="A104" s="3">
        <v>2</v>
      </c>
      <c r="B104" s="3">
        <v>107</v>
      </c>
      <c r="C104" s="2" t="s">
        <v>20</v>
      </c>
      <c r="D104" s="2" t="s">
        <v>20</v>
      </c>
      <c r="E104" s="16">
        <v>20210420</v>
      </c>
      <c r="F104" s="3">
        <v>106</v>
      </c>
      <c r="G104" s="3">
        <v>1.44</v>
      </c>
      <c r="H104" s="3">
        <v>1.48</v>
      </c>
      <c r="I104" s="3">
        <f t="shared" si="7"/>
        <v>1.46</v>
      </c>
      <c r="J104" s="3">
        <f t="shared" si="8"/>
        <v>1.6741547250980005</v>
      </c>
      <c r="K104" s="3">
        <v>22</v>
      </c>
      <c r="L104" s="16">
        <v>20210602</v>
      </c>
      <c r="M104" s="3">
        <v>107</v>
      </c>
      <c r="N104" s="3">
        <v>1.68</v>
      </c>
      <c r="O104" s="3">
        <v>1.57</v>
      </c>
      <c r="P104" s="3">
        <f t="shared" si="6"/>
        <v>1.625</v>
      </c>
      <c r="Q104" s="3">
        <f t="shared" si="9"/>
        <v>2.0739420252213869</v>
      </c>
      <c r="R104" s="3">
        <v>20</v>
      </c>
      <c r="S104" s="2" t="s">
        <v>19</v>
      </c>
      <c r="T104" s="3">
        <v>43</v>
      </c>
      <c r="U104">
        <f t="shared" si="10"/>
        <v>0.39978730012338648</v>
      </c>
      <c r="V104">
        <f t="shared" si="11"/>
        <v>9.2973790726368945E-3</v>
      </c>
    </row>
    <row r="105" spans="1:140" ht="14.5" x14ac:dyDescent="0.35">
      <c r="A105" s="3">
        <v>2</v>
      </c>
      <c r="B105" s="3">
        <v>8</v>
      </c>
      <c r="C105" s="2" t="s">
        <v>20</v>
      </c>
      <c r="D105" s="2" t="s">
        <v>20</v>
      </c>
      <c r="E105" s="16">
        <v>20210420</v>
      </c>
      <c r="F105" s="3">
        <v>128</v>
      </c>
      <c r="G105" s="3">
        <v>1.1100000000000001</v>
      </c>
      <c r="H105" s="3">
        <v>1.1100000000000001</v>
      </c>
      <c r="I105" s="3">
        <f t="shared" si="7"/>
        <v>1.1100000000000001</v>
      </c>
      <c r="J105" s="3">
        <f t="shared" si="8"/>
        <v>0.96768907712199614</v>
      </c>
      <c r="K105" s="3">
        <v>17</v>
      </c>
      <c r="L105" s="16">
        <v>20210608</v>
      </c>
      <c r="M105" s="3">
        <v>130</v>
      </c>
      <c r="N105" s="3">
        <v>1.18</v>
      </c>
      <c r="O105" s="3">
        <v>1.17</v>
      </c>
      <c r="P105" s="3">
        <f t="shared" si="6"/>
        <v>1.1749999999999998</v>
      </c>
      <c r="Q105" s="3">
        <f t="shared" si="9"/>
        <v>1.0843403393406017</v>
      </c>
      <c r="R105" s="3">
        <v>17</v>
      </c>
      <c r="S105" s="2" t="s">
        <v>17</v>
      </c>
      <c r="T105" s="3">
        <v>49</v>
      </c>
      <c r="U105">
        <f t="shared" si="10"/>
        <v>0.11665126221860556</v>
      </c>
      <c r="V105">
        <f t="shared" si="11"/>
        <v>2.380638004461338E-3</v>
      </c>
      <c r="W105">
        <f>AVERAGE(V105:V117)</f>
        <v>5.278936007199646E-3</v>
      </c>
      <c r="X105">
        <f>_xlfn.STDEV.S(V105:V117)</f>
        <v>4.183170024062181E-3</v>
      </c>
      <c r="Y105">
        <f>X105/SQRT(COUNT(V105:V117))</f>
        <v>1.1602026165953943E-3</v>
      </c>
    </row>
    <row r="106" spans="1:140" ht="14.5" x14ac:dyDescent="0.35">
      <c r="A106" s="3">
        <v>2</v>
      </c>
      <c r="B106" s="3">
        <v>9</v>
      </c>
      <c r="C106" s="2" t="s">
        <v>20</v>
      </c>
      <c r="D106" s="2" t="s">
        <v>20</v>
      </c>
      <c r="E106" s="16">
        <v>20210420</v>
      </c>
      <c r="F106" s="3">
        <v>123</v>
      </c>
      <c r="G106" s="3">
        <v>0.87</v>
      </c>
      <c r="H106" s="3">
        <v>0.88</v>
      </c>
      <c r="I106" s="3">
        <f t="shared" si="7"/>
        <v>0.875</v>
      </c>
      <c r="J106" s="3">
        <f t="shared" si="8"/>
        <v>0.6013204688511713</v>
      </c>
      <c r="K106" s="3">
        <v>13</v>
      </c>
      <c r="L106" s="16">
        <v>20210608</v>
      </c>
      <c r="M106" s="3">
        <v>127</v>
      </c>
      <c r="N106" s="3">
        <v>1.05</v>
      </c>
      <c r="O106" s="3">
        <v>1.1000000000000001</v>
      </c>
      <c r="P106" s="3">
        <f t="shared" si="6"/>
        <v>1.0750000000000002</v>
      </c>
      <c r="Q106" s="3">
        <f t="shared" si="9"/>
        <v>0.90762575257617639</v>
      </c>
      <c r="R106" s="3">
        <v>14</v>
      </c>
      <c r="S106" s="2" t="s">
        <v>17</v>
      </c>
      <c r="T106" s="3">
        <v>49</v>
      </c>
      <c r="U106">
        <f t="shared" si="10"/>
        <v>0.3063052837250051</v>
      </c>
      <c r="V106">
        <f t="shared" si="11"/>
        <v>6.2511282392858185E-3</v>
      </c>
    </row>
    <row r="107" spans="1:140" ht="14.5" x14ac:dyDescent="0.35">
      <c r="A107" s="3">
        <v>2</v>
      </c>
      <c r="B107" s="3">
        <v>19</v>
      </c>
      <c r="C107" s="2" t="s">
        <v>20</v>
      </c>
      <c r="D107" s="2" t="s">
        <v>20</v>
      </c>
      <c r="E107" s="16">
        <v>20210420</v>
      </c>
      <c r="F107" s="3">
        <v>123</v>
      </c>
      <c r="G107" s="3">
        <v>1.22</v>
      </c>
      <c r="H107" s="3">
        <v>1.35</v>
      </c>
      <c r="I107" s="3">
        <f t="shared" si="7"/>
        <v>1.2850000000000001</v>
      </c>
      <c r="J107" s="3">
        <f t="shared" si="8"/>
        <v>1.2968690823559519</v>
      </c>
      <c r="K107" s="3">
        <v>18</v>
      </c>
      <c r="L107" s="16">
        <v>20210608</v>
      </c>
      <c r="M107" s="3">
        <v>125</v>
      </c>
      <c r="N107" s="3">
        <v>1.34</v>
      </c>
      <c r="O107" s="3">
        <v>1.37</v>
      </c>
      <c r="P107" s="3">
        <f t="shared" si="6"/>
        <v>1.355</v>
      </c>
      <c r="Q107" s="3">
        <f t="shared" si="9"/>
        <v>1.4420106629517999</v>
      </c>
      <c r="R107" s="3">
        <v>18</v>
      </c>
      <c r="S107" s="2" t="s">
        <v>17</v>
      </c>
      <c r="T107" s="3">
        <v>49</v>
      </c>
      <c r="U107">
        <f t="shared" si="10"/>
        <v>0.14514158059584803</v>
      </c>
      <c r="V107">
        <f t="shared" si="11"/>
        <v>2.9620730733846538E-3</v>
      </c>
    </row>
    <row r="108" spans="1:140" ht="14.5" x14ac:dyDescent="0.35">
      <c r="A108" s="3">
        <v>2</v>
      </c>
      <c r="B108" s="3">
        <v>24</v>
      </c>
      <c r="C108" s="2" t="s">
        <v>20</v>
      </c>
      <c r="D108" s="2" t="s">
        <v>20</v>
      </c>
      <c r="E108" s="16">
        <v>20210420</v>
      </c>
      <c r="F108" s="3">
        <v>115</v>
      </c>
      <c r="G108" s="3">
        <v>1.24</v>
      </c>
      <c r="H108" s="3">
        <v>1.31</v>
      </c>
      <c r="I108" s="3">
        <f t="shared" si="7"/>
        <v>1.2749999999999999</v>
      </c>
      <c r="J108" s="3">
        <f t="shared" si="8"/>
        <v>1.2767628893729768</v>
      </c>
      <c r="K108" s="3">
        <v>17</v>
      </c>
      <c r="L108" s="16">
        <v>20210608</v>
      </c>
      <c r="M108" s="3">
        <v>111</v>
      </c>
      <c r="N108" s="3">
        <v>1.32</v>
      </c>
      <c r="O108" s="3">
        <v>1.47</v>
      </c>
      <c r="P108" s="3">
        <f t="shared" si="6"/>
        <v>1.395</v>
      </c>
      <c r="Q108" s="3">
        <f t="shared" si="9"/>
        <v>1.5284044609255194</v>
      </c>
      <c r="R108" s="3">
        <v>22</v>
      </c>
      <c r="S108" s="2" t="s">
        <v>19</v>
      </c>
      <c r="T108" s="3">
        <v>49</v>
      </c>
      <c r="U108">
        <f t="shared" si="10"/>
        <v>0.25164157155254263</v>
      </c>
      <c r="V108">
        <f t="shared" si="11"/>
        <v>5.1355422765825024E-3</v>
      </c>
    </row>
    <row r="109" spans="1:140" ht="14.5" x14ac:dyDescent="0.35">
      <c r="A109" s="3">
        <v>2</v>
      </c>
      <c r="B109" s="3">
        <v>30</v>
      </c>
      <c r="C109" s="2" t="s">
        <v>20</v>
      </c>
      <c r="D109" s="2" t="s">
        <v>20</v>
      </c>
      <c r="E109" s="16">
        <v>20210420</v>
      </c>
      <c r="F109" s="3">
        <v>117</v>
      </c>
      <c r="G109" s="3">
        <v>1.04</v>
      </c>
      <c r="H109" s="3">
        <v>1.17</v>
      </c>
      <c r="I109" s="3">
        <f t="shared" si="7"/>
        <v>1.105</v>
      </c>
      <c r="J109" s="3">
        <f t="shared" si="8"/>
        <v>0.95899079246236929</v>
      </c>
      <c r="K109" s="3">
        <v>27</v>
      </c>
      <c r="L109" s="16">
        <v>20210608</v>
      </c>
      <c r="M109" s="3">
        <v>114</v>
      </c>
      <c r="N109" s="3">
        <v>1.2</v>
      </c>
      <c r="O109" s="3">
        <v>1.37</v>
      </c>
      <c r="P109" s="3">
        <f t="shared" si="6"/>
        <v>1.2850000000000001</v>
      </c>
      <c r="Q109" s="3">
        <f t="shared" si="9"/>
        <v>1.2968690823559519</v>
      </c>
      <c r="R109" s="3">
        <v>25</v>
      </c>
      <c r="S109" s="2" t="s">
        <v>17</v>
      </c>
      <c r="T109" s="3">
        <v>49</v>
      </c>
      <c r="U109">
        <f t="shared" si="10"/>
        <v>0.3378782898935826</v>
      </c>
      <c r="V109">
        <f t="shared" si="11"/>
        <v>6.8954753039506649E-3</v>
      </c>
    </row>
    <row r="110" spans="1:140" ht="14.5" x14ac:dyDescent="0.35">
      <c r="A110" s="3">
        <v>2</v>
      </c>
      <c r="B110" s="3">
        <v>38</v>
      </c>
      <c r="C110" s="2" t="s">
        <v>20</v>
      </c>
      <c r="D110" s="2" t="s">
        <v>20</v>
      </c>
      <c r="E110" s="16">
        <v>20210420</v>
      </c>
      <c r="F110" s="3">
        <v>116</v>
      </c>
      <c r="G110" s="3">
        <v>1.1000000000000001</v>
      </c>
      <c r="H110" s="3">
        <v>1.08</v>
      </c>
      <c r="I110" s="3">
        <f t="shared" si="7"/>
        <v>1.0900000000000001</v>
      </c>
      <c r="J110" s="3">
        <f t="shared" si="8"/>
        <v>0.93313155793250846</v>
      </c>
      <c r="K110" s="3">
        <v>16</v>
      </c>
      <c r="L110" s="16">
        <v>20210608</v>
      </c>
      <c r="M110" s="3">
        <v>119</v>
      </c>
      <c r="N110" s="3">
        <v>1</v>
      </c>
      <c r="O110" s="3">
        <v>1.1000000000000001</v>
      </c>
      <c r="P110" s="3">
        <f t="shared" si="6"/>
        <v>1.05</v>
      </c>
      <c r="Q110" s="3">
        <f t="shared" si="9"/>
        <v>0.86590147514568672</v>
      </c>
      <c r="R110" s="3">
        <v>8</v>
      </c>
      <c r="S110" s="2" t="s">
        <v>17</v>
      </c>
      <c r="T110" s="3">
        <v>49</v>
      </c>
      <c r="U110" s="25">
        <v>0</v>
      </c>
      <c r="V110">
        <f t="shared" si="11"/>
        <v>0</v>
      </c>
    </row>
    <row r="111" spans="1:140" ht="14.5" x14ac:dyDescent="0.35">
      <c r="A111" s="3">
        <v>2</v>
      </c>
      <c r="B111" s="3">
        <v>66</v>
      </c>
      <c r="C111" s="2" t="s">
        <v>20</v>
      </c>
      <c r="D111" s="2" t="s">
        <v>20</v>
      </c>
      <c r="E111" s="16">
        <v>20210420</v>
      </c>
      <c r="F111" s="3">
        <v>119</v>
      </c>
      <c r="G111" s="3">
        <v>0.94</v>
      </c>
      <c r="H111" s="3">
        <v>1.1000000000000001</v>
      </c>
      <c r="I111" s="3">
        <f t="shared" si="7"/>
        <v>1.02</v>
      </c>
      <c r="J111" s="3">
        <f t="shared" si="8"/>
        <v>0.81712824919870519</v>
      </c>
      <c r="K111" s="3">
        <v>9</v>
      </c>
      <c r="L111" s="16">
        <v>20210608</v>
      </c>
      <c r="M111" s="3">
        <v>122</v>
      </c>
      <c r="N111" s="3">
        <v>1.41</v>
      </c>
      <c r="O111" s="3">
        <v>1.37</v>
      </c>
      <c r="P111" s="3">
        <f t="shared" si="6"/>
        <v>1.3900000000000001</v>
      </c>
      <c r="Q111" s="3">
        <f t="shared" si="9"/>
        <v>1.5174677915002102</v>
      </c>
      <c r="R111" s="3">
        <v>26</v>
      </c>
      <c r="S111" s="2" t="s">
        <v>17</v>
      </c>
      <c r="T111" s="3">
        <v>49</v>
      </c>
      <c r="U111">
        <f t="shared" si="10"/>
        <v>0.70033954230150497</v>
      </c>
      <c r="V111">
        <f t="shared" si="11"/>
        <v>1.4292643720438878E-2</v>
      </c>
    </row>
    <row r="112" spans="1:140" ht="14.5" x14ac:dyDescent="0.35">
      <c r="A112" s="3">
        <v>2</v>
      </c>
      <c r="B112" s="3">
        <v>74</v>
      </c>
      <c r="C112" s="2" t="s">
        <v>20</v>
      </c>
      <c r="D112" s="2" t="s">
        <v>20</v>
      </c>
      <c r="E112" s="16">
        <v>20210420</v>
      </c>
      <c r="F112" s="3">
        <v>121</v>
      </c>
      <c r="G112" s="3">
        <v>1.33</v>
      </c>
      <c r="H112" s="3">
        <v>1.38</v>
      </c>
      <c r="I112" s="3">
        <f t="shared" si="7"/>
        <v>1.355</v>
      </c>
      <c r="J112" s="3">
        <f t="shared" si="8"/>
        <v>1.4420106629517999</v>
      </c>
      <c r="K112" s="3">
        <v>28</v>
      </c>
      <c r="L112" s="16">
        <v>20210608</v>
      </c>
      <c r="M112" s="3">
        <v>121</v>
      </c>
      <c r="N112" s="3">
        <v>1.4</v>
      </c>
      <c r="O112" s="3">
        <v>1.44</v>
      </c>
      <c r="P112" s="3">
        <f t="shared" si="6"/>
        <v>1.42</v>
      </c>
      <c r="Q112" s="3">
        <f t="shared" si="9"/>
        <v>1.5836768566746147</v>
      </c>
      <c r="R112" s="3">
        <v>29</v>
      </c>
      <c r="S112" s="2" t="s">
        <v>17</v>
      </c>
      <c r="T112" s="3">
        <v>49</v>
      </c>
      <c r="U112">
        <f t="shared" si="10"/>
        <v>0.14166619372281475</v>
      </c>
      <c r="V112">
        <f t="shared" si="11"/>
        <v>2.8911468106696887E-3</v>
      </c>
    </row>
    <row r="113" spans="1:22" ht="14.5" x14ac:dyDescent="0.35">
      <c r="A113" s="3">
        <v>2</v>
      </c>
      <c r="B113" s="3">
        <v>76</v>
      </c>
      <c r="C113" s="2" t="s">
        <v>20</v>
      </c>
      <c r="D113" s="2" t="s">
        <v>20</v>
      </c>
      <c r="E113" s="16">
        <v>20210420</v>
      </c>
      <c r="F113" s="3">
        <v>119</v>
      </c>
      <c r="G113" s="3">
        <v>1</v>
      </c>
      <c r="H113" s="3">
        <v>0.9</v>
      </c>
      <c r="I113" s="3">
        <f t="shared" si="7"/>
        <v>0.95</v>
      </c>
      <c r="J113" s="3">
        <f t="shared" si="8"/>
        <v>0.70882184246619706</v>
      </c>
      <c r="K113" s="3">
        <v>23</v>
      </c>
      <c r="L113" s="16">
        <v>20210608</v>
      </c>
      <c r="M113" s="3">
        <v>118</v>
      </c>
      <c r="N113" s="3">
        <v>1.1299999999999999</v>
      </c>
      <c r="O113" s="3">
        <v>1.1299999999999999</v>
      </c>
      <c r="P113" s="3">
        <f t="shared" si="6"/>
        <v>1.1299999999999999</v>
      </c>
      <c r="Q113" s="3">
        <f t="shared" si="9"/>
        <v>1.0028749148422014</v>
      </c>
      <c r="R113" s="3">
        <v>22</v>
      </c>
      <c r="S113" s="2" t="s">
        <v>17</v>
      </c>
      <c r="T113" s="3">
        <v>49</v>
      </c>
      <c r="U113">
        <f t="shared" si="10"/>
        <v>0.29405307237600431</v>
      </c>
      <c r="V113">
        <f t="shared" si="11"/>
        <v>6.0010831097143738E-3</v>
      </c>
    </row>
    <row r="114" spans="1:22" ht="14.5" x14ac:dyDescent="0.35">
      <c r="A114" s="3">
        <v>2</v>
      </c>
      <c r="B114" s="3">
        <v>79</v>
      </c>
      <c r="C114" s="2" t="s">
        <v>20</v>
      </c>
      <c r="D114" s="2" t="s">
        <v>20</v>
      </c>
      <c r="E114" s="16">
        <v>20210420</v>
      </c>
      <c r="F114" s="3">
        <v>121</v>
      </c>
      <c r="G114" s="24">
        <v>1.6</v>
      </c>
      <c r="H114" s="3">
        <v>1.36</v>
      </c>
      <c r="I114" s="3">
        <f t="shared" si="7"/>
        <v>1.48</v>
      </c>
      <c r="J114" s="3">
        <f t="shared" si="8"/>
        <v>1.7203361371057706</v>
      </c>
      <c r="K114" s="3">
        <v>23</v>
      </c>
      <c r="L114" s="16">
        <v>20210608</v>
      </c>
      <c r="M114" s="3">
        <v>122</v>
      </c>
      <c r="N114" s="3">
        <v>1.48</v>
      </c>
      <c r="O114" s="3">
        <v>1.41</v>
      </c>
      <c r="P114" s="3">
        <f t="shared" si="6"/>
        <v>1.4449999999999998</v>
      </c>
      <c r="Q114" s="3">
        <f t="shared" si="9"/>
        <v>1.6399310001279566</v>
      </c>
      <c r="R114" s="3">
        <v>25</v>
      </c>
      <c r="S114" s="2" t="s">
        <v>17</v>
      </c>
      <c r="T114" s="3">
        <v>49</v>
      </c>
      <c r="U114" s="25">
        <v>0</v>
      </c>
      <c r="V114">
        <f t="shared" si="11"/>
        <v>0</v>
      </c>
    </row>
    <row r="115" spans="1:22" ht="14.5" x14ac:dyDescent="0.35">
      <c r="A115" s="3">
        <v>2</v>
      </c>
      <c r="B115" s="3">
        <v>83</v>
      </c>
      <c r="C115" s="2" t="s">
        <v>20</v>
      </c>
      <c r="D115" s="2" t="s">
        <v>20</v>
      </c>
      <c r="E115" s="16">
        <v>20210420</v>
      </c>
      <c r="F115" s="3">
        <v>122.5</v>
      </c>
      <c r="G115" s="3">
        <v>1.1100000000000001</v>
      </c>
      <c r="H115" s="3">
        <v>1.1100000000000001</v>
      </c>
      <c r="I115" s="3">
        <f t="shared" si="7"/>
        <v>1.1100000000000001</v>
      </c>
      <c r="J115" s="3">
        <f t="shared" si="8"/>
        <v>0.96768907712199614</v>
      </c>
      <c r="K115" s="3">
        <v>22</v>
      </c>
      <c r="L115" s="16">
        <v>20210608</v>
      </c>
      <c r="M115" s="3">
        <v>124</v>
      </c>
      <c r="N115" s="3">
        <v>1.4</v>
      </c>
      <c r="O115" s="3">
        <v>1.41</v>
      </c>
      <c r="P115" s="3">
        <f t="shared" si="6"/>
        <v>1.4049999999999998</v>
      </c>
      <c r="Q115" s="3">
        <f t="shared" si="9"/>
        <v>1.5503956095006475</v>
      </c>
      <c r="R115" s="3">
        <v>22</v>
      </c>
      <c r="S115" s="2" t="s">
        <v>17</v>
      </c>
      <c r="T115" s="3">
        <v>49</v>
      </c>
      <c r="U115">
        <f t="shared" si="10"/>
        <v>0.58270653237865133</v>
      </c>
      <c r="V115">
        <f t="shared" si="11"/>
        <v>1.1891970048543905E-2</v>
      </c>
    </row>
    <row r="116" spans="1:22" ht="14.5" x14ac:dyDescent="0.35">
      <c r="A116" s="3">
        <v>2</v>
      </c>
      <c r="B116" s="3">
        <v>108</v>
      </c>
      <c r="C116" s="2" t="s">
        <v>20</v>
      </c>
      <c r="D116" s="2" t="s">
        <v>20</v>
      </c>
      <c r="E116" s="16">
        <v>20210420</v>
      </c>
      <c r="F116" s="3">
        <v>126</v>
      </c>
      <c r="G116" s="3">
        <v>1.22</v>
      </c>
      <c r="H116" s="3">
        <v>1.29</v>
      </c>
      <c r="I116" s="3">
        <f t="shared" si="7"/>
        <v>1.2549999999999999</v>
      </c>
      <c r="J116" s="3">
        <f t="shared" si="8"/>
        <v>1.2370217423050658</v>
      </c>
      <c r="K116" s="3">
        <v>24</v>
      </c>
      <c r="L116" s="16">
        <v>20210608</v>
      </c>
      <c r="M116" s="3">
        <v>125</v>
      </c>
      <c r="N116" s="3">
        <v>1.43</v>
      </c>
      <c r="O116" s="3">
        <v>1.39</v>
      </c>
      <c r="P116" s="3">
        <f t="shared" si="6"/>
        <v>1.41</v>
      </c>
      <c r="Q116" s="3">
        <f t="shared" si="9"/>
        <v>1.5614500886504667</v>
      </c>
      <c r="R116" s="3">
        <v>23</v>
      </c>
      <c r="S116" s="2" t="s">
        <v>17</v>
      </c>
      <c r="T116" s="3">
        <v>49</v>
      </c>
      <c r="U116">
        <f t="shared" si="10"/>
        <v>0.32442834634540096</v>
      </c>
      <c r="V116">
        <f t="shared" si="11"/>
        <v>6.620986660110224E-3</v>
      </c>
    </row>
    <row r="117" spans="1:22" ht="14.5" x14ac:dyDescent="0.35">
      <c r="A117" s="3">
        <v>2</v>
      </c>
      <c r="B117" s="3">
        <v>116</v>
      </c>
      <c r="C117" s="2" t="s">
        <v>20</v>
      </c>
      <c r="D117" s="2" t="s">
        <v>20</v>
      </c>
      <c r="E117" s="16">
        <v>20210420</v>
      </c>
      <c r="F117" s="3">
        <v>111</v>
      </c>
      <c r="G117" s="3">
        <v>1.0900000000000001</v>
      </c>
      <c r="H117" s="3">
        <v>1.1100000000000001</v>
      </c>
      <c r="I117" s="3">
        <f t="shared" si="7"/>
        <v>1.1000000000000001</v>
      </c>
      <c r="J117" s="3">
        <f t="shared" si="8"/>
        <v>0.9503317777109126</v>
      </c>
      <c r="K117" s="3">
        <v>21</v>
      </c>
      <c r="L117" s="16">
        <v>20210608</v>
      </c>
      <c r="M117" s="3">
        <v>111</v>
      </c>
      <c r="N117" s="3">
        <v>1.19</v>
      </c>
      <c r="O117" s="3">
        <v>1.19</v>
      </c>
      <c r="P117" s="3">
        <f t="shared" si="6"/>
        <v>1.19</v>
      </c>
      <c r="Q117" s="3">
        <f t="shared" si="9"/>
        <v>1.1122023391871265</v>
      </c>
      <c r="R117" s="3">
        <v>20</v>
      </c>
      <c r="S117" s="2" t="s">
        <v>19</v>
      </c>
      <c r="T117" s="3">
        <v>49</v>
      </c>
      <c r="U117">
        <f t="shared" si="10"/>
        <v>0.16187056147621393</v>
      </c>
      <c r="V117">
        <f t="shared" si="11"/>
        <v>3.3034808464533455E-3</v>
      </c>
    </row>
    <row r="118" spans="1:22" ht="14.5" x14ac:dyDescent="0.35">
      <c r="A118" s="3">
        <v>2</v>
      </c>
      <c r="B118" s="3">
        <v>4</v>
      </c>
      <c r="C118" s="2" t="s">
        <v>21</v>
      </c>
      <c r="D118" s="2" t="s">
        <v>20</v>
      </c>
      <c r="E118" s="16">
        <v>20210420</v>
      </c>
      <c r="F118" s="3">
        <v>123</v>
      </c>
      <c r="G118" s="3">
        <v>0.95</v>
      </c>
      <c r="H118" s="3">
        <v>0.96</v>
      </c>
      <c r="I118" s="3">
        <f t="shared" si="7"/>
        <v>0.95499999999999996</v>
      </c>
      <c r="J118" s="3">
        <f t="shared" si="8"/>
        <v>0.71630275997255777</v>
      </c>
      <c r="K118" s="3">
        <v>18</v>
      </c>
      <c r="L118" s="15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  <c r="S118" s="2" t="s">
        <v>18</v>
      </c>
      <c r="T118" s="2" t="s">
        <v>18</v>
      </c>
      <c r="U118" s="2" t="s">
        <v>18</v>
      </c>
      <c r="V118" s="2" t="s">
        <v>18</v>
      </c>
    </row>
    <row r="119" spans="1:22" ht="14.5" x14ac:dyDescent="0.35">
      <c r="A119" s="3">
        <v>2</v>
      </c>
      <c r="B119" s="3">
        <v>29</v>
      </c>
      <c r="C119" s="2" t="s">
        <v>21</v>
      </c>
      <c r="D119" s="2" t="s">
        <v>20</v>
      </c>
      <c r="E119" s="16">
        <v>20210420</v>
      </c>
      <c r="F119" s="3">
        <v>124</v>
      </c>
      <c r="G119" s="3">
        <v>1.31</v>
      </c>
      <c r="H119" s="3">
        <v>1.28</v>
      </c>
      <c r="I119" s="3">
        <f t="shared" si="7"/>
        <v>1.2949999999999999</v>
      </c>
      <c r="J119" s="3">
        <f t="shared" si="8"/>
        <v>1.3171323549716054</v>
      </c>
      <c r="K119" s="3">
        <v>29</v>
      </c>
      <c r="L119" s="15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18</v>
      </c>
      <c r="S119" s="2" t="s">
        <v>18</v>
      </c>
      <c r="T119" s="2" t="s">
        <v>18</v>
      </c>
      <c r="U119" s="2" t="s">
        <v>18</v>
      </c>
      <c r="V119" s="2" t="s">
        <v>18</v>
      </c>
    </row>
    <row r="120" spans="1:22" ht="14.5" x14ac:dyDescent="0.35">
      <c r="A120" s="3">
        <v>2</v>
      </c>
      <c r="B120" s="3">
        <v>62</v>
      </c>
      <c r="C120" s="2" t="s">
        <v>21</v>
      </c>
      <c r="D120" s="2" t="s">
        <v>20</v>
      </c>
      <c r="E120" s="16">
        <v>20210420</v>
      </c>
      <c r="F120" s="3">
        <v>123</v>
      </c>
      <c r="G120" s="3">
        <v>1.17</v>
      </c>
      <c r="H120" s="3">
        <v>1.28</v>
      </c>
      <c r="I120" s="3">
        <f t="shared" si="7"/>
        <v>1.2250000000000001</v>
      </c>
      <c r="J120" s="3">
        <f t="shared" si="8"/>
        <v>1.1785881189482961</v>
      </c>
      <c r="K120" s="3">
        <v>17</v>
      </c>
      <c r="L120" s="15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  <c r="S120" s="2" t="s">
        <v>18</v>
      </c>
      <c r="T120" s="2" t="s">
        <v>18</v>
      </c>
      <c r="U120" s="2" t="s">
        <v>18</v>
      </c>
      <c r="V120" s="2" t="s">
        <v>18</v>
      </c>
    </row>
    <row r="121" spans="1:22" ht="14.5" x14ac:dyDescent="0.35">
      <c r="A121" s="3">
        <v>2</v>
      </c>
      <c r="B121" s="3">
        <v>94</v>
      </c>
      <c r="C121" s="2" t="s">
        <v>20</v>
      </c>
      <c r="D121" s="2" t="s">
        <v>20</v>
      </c>
      <c r="E121" s="16">
        <v>20210420</v>
      </c>
      <c r="F121" s="3">
        <v>126</v>
      </c>
      <c r="G121" s="3">
        <v>1.21</v>
      </c>
      <c r="H121" s="3">
        <v>1.3</v>
      </c>
      <c r="I121" s="3">
        <f t="shared" si="7"/>
        <v>1.2549999999999999</v>
      </c>
      <c r="J121" s="3">
        <f>PI()*(I121/2)^2</f>
        <v>1.2370217423050658</v>
      </c>
      <c r="K121" s="3">
        <v>20</v>
      </c>
      <c r="L121" s="15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  <c r="R121" s="2" t="s">
        <v>18</v>
      </c>
      <c r="S121" s="2" t="s">
        <v>18</v>
      </c>
      <c r="T121" s="2" t="s">
        <v>18</v>
      </c>
      <c r="U121" s="2" t="s">
        <v>18</v>
      </c>
      <c r="V121" s="2" t="s">
        <v>18</v>
      </c>
    </row>
  </sheetData>
  <autoFilter ref="A1:A121" xr:uid="{00000000-0001-0000-0000-000000000000}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5FB3-FC3F-44F9-880E-7CE2A58EC842}">
  <sheetPr>
    <outlinePr summaryBelow="0" summaryRight="0"/>
  </sheetPr>
  <dimension ref="A1:EC123"/>
  <sheetViews>
    <sheetView tabSelected="1" topLeftCell="M1" zoomScale="60" zoomScaleNormal="60" workbookViewId="0">
      <selection activeCell="S2" sqref="S2"/>
    </sheetView>
  </sheetViews>
  <sheetFormatPr baseColWidth="10" defaultColWidth="14.453125" defaultRowHeight="15.75" customHeight="1" x14ac:dyDescent="0.25"/>
  <cols>
    <col min="1" max="1" width="9.7265625" customWidth="1"/>
    <col min="2" max="2" width="8.453125" customWidth="1"/>
    <col min="3" max="3" width="17.81640625" customWidth="1"/>
    <col min="4" max="4" width="16.54296875" customWidth="1"/>
    <col min="5" max="5" width="9.54296875" customWidth="1"/>
    <col min="6" max="6" width="11.7265625" customWidth="1"/>
    <col min="7" max="9" width="18.453125" customWidth="1"/>
    <col min="10" max="10" width="11.08984375" customWidth="1"/>
    <col min="11" max="11" width="9.54296875" customWidth="1"/>
    <col min="12" max="12" width="11.81640625" customWidth="1"/>
    <col min="13" max="15" width="18.7265625" customWidth="1"/>
    <col min="16" max="16" width="11.26953125" customWidth="1"/>
  </cols>
  <sheetData>
    <row r="1" spans="1:23" ht="15.75" customHeigh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2" t="s">
        <v>5</v>
      </c>
      <c r="G1" s="2" t="s">
        <v>6</v>
      </c>
      <c r="H1" s="2" t="s">
        <v>7</v>
      </c>
      <c r="I1" s="2" t="s">
        <v>51</v>
      </c>
      <c r="J1" s="2" t="s">
        <v>8</v>
      </c>
      <c r="K1" s="15" t="s">
        <v>9</v>
      </c>
      <c r="L1" s="2" t="s">
        <v>10</v>
      </c>
      <c r="M1" s="2" t="s">
        <v>11</v>
      </c>
      <c r="N1" s="2" t="s">
        <v>12</v>
      </c>
      <c r="O1" s="2" t="s">
        <v>50</v>
      </c>
      <c r="P1" s="2" t="s">
        <v>13</v>
      </c>
      <c r="Q1" s="15" t="s">
        <v>14</v>
      </c>
      <c r="R1" s="15" t="s">
        <v>15</v>
      </c>
      <c r="S1" s="21" t="s">
        <v>72</v>
      </c>
      <c r="T1" s="26" t="s">
        <v>74</v>
      </c>
      <c r="U1" s="26" t="s">
        <v>75</v>
      </c>
      <c r="V1" s="26" t="s">
        <v>76</v>
      </c>
      <c r="W1" s="26" t="s">
        <v>77</v>
      </c>
    </row>
    <row r="2" spans="1:23" ht="15.75" customHeight="1" x14ac:dyDescent="0.35">
      <c r="A2" s="3">
        <v>1</v>
      </c>
      <c r="B2" s="3">
        <v>67</v>
      </c>
      <c r="C2" s="2" t="s">
        <v>16</v>
      </c>
      <c r="D2" s="2" t="s">
        <v>16</v>
      </c>
      <c r="E2" s="16">
        <v>20210420</v>
      </c>
      <c r="F2" s="3">
        <v>113</v>
      </c>
      <c r="G2" s="3">
        <v>1.19</v>
      </c>
      <c r="H2" s="3">
        <v>1.26</v>
      </c>
      <c r="I2" s="3">
        <f>AVERAGE(G2:H2)</f>
        <v>1.2250000000000001</v>
      </c>
      <c r="J2" s="3">
        <v>18</v>
      </c>
      <c r="K2" s="16">
        <v>20210505</v>
      </c>
      <c r="L2" s="3">
        <v>116</v>
      </c>
      <c r="M2" s="3">
        <v>1.27</v>
      </c>
      <c r="N2" s="3">
        <v>1.22</v>
      </c>
      <c r="O2" s="3">
        <f>AVERAGE(M2:N2)</f>
        <v>1.2450000000000001</v>
      </c>
      <c r="P2" s="3">
        <v>26</v>
      </c>
      <c r="Q2" s="2" t="s">
        <v>19</v>
      </c>
      <c r="R2" s="3">
        <v>15</v>
      </c>
      <c r="S2">
        <f>L2-F2</f>
        <v>3</v>
      </c>
      <c r="T2">
        <f>S2/R2</f>
        <v>0.2</v>
      </c>
      <c r="U2">
        <f>AVERAGE(T2:T3)</f>
        <v>0.1</v>
      </c>
      <c r="V2">
        <f>_xlfn.STDEV.S(T2:T3)</f>
        <v>0.14142135623730953</v>
      </c>
      <c r="W2">
        <f>V2/SQRT(COUNT(T2:T3))</f>
        <v>0.1</v>
      </c>
    </row>
    <row r="3" spans="1:23" ht="15.75" customHeight="1" x14ac:dyDescent="0.35">
      <c r="A3" s="3">
        <v>1</v>
      </c>
      <c r="B3" s="3">
        <v>72</v>
      </c>
      <c r="C3" s="2" t="s">
        <v>16</v>
      </c>
      <c r="D3" s="2" t="s">
        <v>16</v>
      </c>
      <c r="E3" s="16">
        <v>20210420</v>
      </c>
      <c r="F3" s="3">
        <v>114</v>
      </c>
      <c r="G3" s="3">
        <v>1</v>
      </c>
      <c r="H3" s="3">
        <v>1.01</v>
      </c>
      <c r="I3" s="3">
        <f t="shared" ref="I3:I66" si="0">AVERAGE(G3:H3)</f>
        <v>1.0049999999999999</v>
      </c>
      <c r="J3" s="3">
        <v>29</v>
      </c>
      <c r="K3" s="16">
        <v>20210505</v>
      </c>
      <c r="L3" s="3">
        <v>110</v>
      </c>
      <c r="M3" s="3">
        <v>1.1599999999999999</v>
      </c>
      <c r="N3" s="3">
        <v>1.1599999999999999</v>
      </c>
      <c r="O3" s="3">
        <f t="shared" ref="O3:O57" si="1">AVERAGE(M3:N3)</f>
        <v>1.1599999999999999</v>
      </c>
      <c r="P3" s="3">
        <v>29</v>
      </c>
      <c r="Q3" s="2" t="s">
        <v>19</v>
      </c>
      <c r="R3" s="3">
        <v>15</v>
      </c>
      <c r="S3">
        <v>0</v>
      </c>
      <c r="T3">
        <f t="shared" ref="T3:T66" si="2">S3/R3</f>
        <v>0</v>
      </c>
    </row>
    <row r="4" spans="1:23" ht="15.75" customHeight="1" x14ac:dyDescent="0.35">
      <c r="A4" s="3">
        <v>1</v>
      </c>
      <c r="B4" s="3">
        <v>44</v>
      </c>
      <c r="C4" s="2" t="s">
        <v>16</v>
      </c>
      <c r="D4" s="2" t="s">
        <v>16</v>
      </c>
      <c r="E4" s="16">
        <v>20210420</v>
      </c>
      <c r="F4" s="3">
        <v>111</v>
      </c>
      <c r="G4" s="3">
        <v>1.07</v>
      </c>
      <c r="H4" s="3">
        <v>1</v>
      </c>
      <c r="I4" s="3">
        <f t="shared" si="0"/>
        <v>1.0350000000000001</v>
      </c>
      <c r="J4" s="3">
        <v>23</v>
      </c>
      <c r="K4" s="16">
        <v>20210518</v>
      </c>
      <c r="L4" s="3">
        <v>120</v>
      </c>
      <c r="M4" s="3">
        <v>1.18</v>
      </c>
      <c r="N4" s="3">
        <v>1.24</v>
      </c>
      <c r="O4" s="3">
        <f t="shared" si="1"/>
        <v>1.21</v>
      </c>
      <c r="P4" s="3">
        <v>24</v>
      </c>
      <c r="Q4" s="2" t="s">
        <v>19</v>
      </c>
      <c r="R4" s="3">
        <v>28</v>
      </c>
      <c r="S4">
        <f t="shared" ref="S4:S66" si="3">L4-F4</f>
        <v>9</v>
      </c>
      <c r="T4">
        <f t="shared" si="2"/>
        <v>0.32142857142857145</v>
      </c>
      <c r="U4">
        <f>AVERAGE(T4:T6)</f>
        <v>0.19047619047619047</v>
      </c>
      <c r="V4">
        <f>_xlfn.STDEV.S(T4:T6)</f>
        <v>0.16877912950902177</v>
      </c>
      <c r="W4">
        <f>V4/SQRT(COUNT(T4:T6))</f>
        <v>9.7444675855624427E-2</v>
      </c>
    </row>
    <row r="5" spans="1:23" ht="15.75" customHeight="1" x14ac:dyDescent="0.35">
      <c r="A5" s="3">
        <v>1</v>
      </c>
      <c r="B5" s="3">
        <v>70</v>
      </c>
      <c r="C5" s="2" t="s">
        <v>16</v>
      </c>
      <c r="D5" s="2" t="s">
        <v>16</v>
      </c>
      <c r="E5" s="16">
        <v>20210420</v>
      </c>
      <c r="F5" s="3">
        <v>127.5</v>
      </c>
      <c r="G5" s="3">
        <v>0.94</v>
      </c>
      <c r="H5" s="3">
        <v>0.99</v>
      </c>
      <c r="I5" s="3">
        <f t="shared" si="0"/>
        <v>0.96499999999999997</v>
      </c>
      <c r="J5" s="3">
        <v>18</v>
      </c>
      <c r="K5" s="16">
        <v>20210518</v>
      </c>
      <c r="L5" s="3">
        <v>127</v>
      </c>
      <c r="M5" s="3">
        <v>1.1000000000000001</v>
      </c>
      <c r="N5" s="3">
        <v>1.05</v>
      </c>
      <c r="O5" s="3">
        <f t="shared" si="1"/>
        <v>1.0750000000000002</v>
      </c>
      <c r="P5" s="3">
        <v>18</v>
      </c>
      <c r="Q5" s="2" t="s">
        <v>19</v>
      </c>
      <c r="R5" s="3">
        <v>28</v>
      </c>
      <c r="S5">
        <v>0</v>
      </c>
      <c r="T5">
        <f t="shared" si="2"/>
        <v>0</v>
      </c>
    </row>
    <row r="6" spans="1:23" ht="15.75" customHeight="1" x14ac:dyDescent="0.35">
      <c r="A6" s="3">
        <v>1</v>
      </c>
      <c r="B6" s="3">
        <v>118</v>
      </c>
      <c r="C6" s="2" t="s">
        <v>16</v>
      </c>
      <c r="D6" s="2" t="s">
        <v>16</v>
      </c>
      <c r="E6" s="16">
        <v>20210420</v>
      </c>
      <c r="F6" s="3">
        <v>115</v>
      </c>
      <c r="G6" s="3">
        <v>1.03</v>
      </c>
      <c r="H6" s="3">
        <v>1.02</v>
      </c>
      <c r="I6" s="3">
        <f t="shared" si="0"/>
        <v>1.0249999999999999</v>
      </c>
      <c r="J6" s="3">
        <v>21</v>
      </c>
      <c r="K6" s="16">
        <v>20210518</v>
      </c>
      <c r="L6" s="3">
        <v>122</v>
      </c>
      <c r="M6" s="3">
        <v>1.23</v>
      </c>
      <c r="N6" s="3">
        <v>1.22</v>
      </c>
      <c r="O6" s="3">
        <f t="shared" si="1"/>
        <v>1.2250000000000001</v>
      </c>
      <c r="P6" s="3">
        <v>23</v>
      </c>
      <c r="Q6" s="2" t="s">
        <v>19</v>
      </c>
      <c r="R6" s="3">
        <v>28</v>
      </c>
      <c r="S6">
        <f t="shared" si="3"/>
        <v>7</v>
      </c>
      <c r="T6">
        <f t="shared" si="2"/>
        <v>0.25</v>
      </c>
    </row>
    <row r="7" spans="1:23" ht="15.75" customHeight="1" x14ac:dyDescent="0.35">
      <c r="A7" s="3">
        <v>1</v>
      </c>
      <c r="B7" s="3">
        <v>96</v>
      </c>
      <c r="C7" s="2" t="s">
        <v>16</v>
      </c>
      <c r="D7" s="2" t="s">
        <v>16</v>
      </c>
      <c r="E7" s="16">
        <v>20210420</v>
      </c>
      <c r="F7" s="3">
        <v>119</v>
      </c>
      <c r="G7" s="3">
        <v>1.22</v>
      </c>
      <c r="H7" s="3">
        <v>1.22</v>
      </c>
      <c r="I7" s="3">
        <f t="shared" si="0"/>
        <v>1.22</v>
      </c>
      <c r="J7" s="3">
        <v>13</v>
      </c>
      <c r="K7" s="16">
        <v>20210525</v>
      </c>
      <c r="L7" s="3">
        <v>122</v>
      </c>
      <c r="M7" s="3">
        <v>1.38</v>
      </c>
      <c r="N7" s="3">
        <v>1.37</v>
      </c>
      <c r="O7" s="3">
        <f t="shared" si="1"/>
        <v>1.375</v>
      </c>
      <c r="P7" s="3">
        <v>16</v>
      </c>
      <c r="Q7" s="2" t="s">
        <v>19</v>
      </c>
      <c r="R7" s="3">
        <v>35</v>
      </c>
      <c r="S7">
        <f t="shared" si="3"/>
        <v>3</v>
      </c>
      <c r="T7">
        <f t="shared" si="2"/>
        <v>8.5714285714285715E-2</v>
      </c>
      <c r="U7">
        <f>AVERAGE(T7:T9)</f>
        <v>5.2380952380952382E-2</v>
      </c>
      <c r="V7">
        <f>_xlfn.STDEV.S(T7:T9)</f>
        <v>3.5951592548908354E-2</v>
      </c>
      <c r="W7">
        <f>V7/SQRT(COUNT(T7:T9))</f>
        <v>2.0756661635907982E-2</v>
      </c>
    </row>
    <row r="8" spans="1:23" ht="15.75" customHeight="1" x14ac:dyDescent="0.35">
      <c r="A8" s="3">
        <v>1</v>
      </c>
      <c r="B8" s="3">
        <v>119</v>
      </c>
      <c r="C8" s="2" t="s">
        <v>16</v>
      </c>
      <c r="D8" s="2" t="s">
        <v>16</v>
      </c>
      <c r="E8" s="16">
        <v>20210420</v>
      </c>
      <c r="F8" s="3">
        <v>128</v>
      </c>
      <c r="G8" s="3">
        <v>1.4</v>
      </c>
      <c r="H8" s="3">
        <v>1.35</v>
      </c>
      <c r="I8" s="3">
        <f t="shared" si="0"/>
        <v>1.375</v>
      </c>
      <c r="J8" s="3">
        <v>25</v>
      </c>
      <c r="K8" s="16">
        <v>20210525</v>
      </c>
      <c r="L8" s="3">
        <v>130</v>
      </c>
      <c r="M8" s="3">
        <v>1.54</v>
      </c>
      <c r="N8" s="3">
        <v>1.54</v>
      </c>
      <c r="O8" s="3">
        <f t="shared" si="1"/>
        <v>1.54</v>
      </c>
      <c r="P8" s="3">
        <v>26</v>
      </c>
      <c r="Q8" s="2" t="s">
        <v>19</v>
      </c>
      <c r="R8" s="3">
        <v>35</v>
      </c>
      <c r="S8">
        <f t="shared" si="3"/>
        <v>2</v>
      </c>
      <c r="T8">
        <f t="shared" si="2"/>
        <v>5.7142857142857141E-2</v>
      </c>
    </row>
    <row r="9" spans="1:23" ht="15.75" customHeight="1" x14ac:dyDescent="0.35">
      <c r="A9" s="12">
        <v>1</v>
      </c>
      <c r="B9" s="12">
        <v>120</v>
      </c>
      <c r="C9" s="13" t="s">
        <v>16</v>
      </c>
      <c r="D9" s="13" t="s">
        <v>16</v>
      </c>
      <c r="E9" s="17">
        <v>20210420</v>
      </c>
      <c r="F9" s="12">
        <v>110.5</v>
      </c>
      <c r="G9" s="12">
        <v>1.1499999999999999</v>
      </c>
      <c r="H9" s="12">
        <v>1.2</v>
      </c>
      <c r="I9" s="3">
        <f t="shared" si="0"/>
        <v>1.1749999999999998</v>
      </c>
      <c r="J9" s="12">
        <v>24</v>
      </c>
      <c r="K9" s="17">
        <v>20210525</v>
      </c>
      <c r="L9" s="12">
        <v>111</v>
      </c>
      <c r="M9" s="12">
        <v>1.35</v>
      </c>
      <c r="N9" s="12">
        <v>1.35</v>
      </c>
      <c r="O9" s="12">
        <f t="shared" si="1"/>
        <v>1.35</v>
      </c>
      <c r="P9" s="12">
        <v>27</v>
      </c>
      <c r="Q9" s="13" t="s">
        <v>19</v>
      </c>
      <c r="R9" s="12">
        <v>35</v>
      </c>
      <c r="S9">
        <f t="shared" si="3"/>
        <v>0.5</v>
      </c>
      <c r="T9">
        <f t="shared" si="2"/>
        <v>1.4285714285714285E-2</v>
      </c>
    </row>
    <row r="10" spans="1:23" ht="15.75" customHeight="1" x14ac:dyDescent="0.35">
      <c r="A10" s="3">
        <v>1</v>
      </c>
      <c r="B10" s="3">
        <v>36</v>
      </c>
      <c r="C10" s="2" t="s">
        <v>16</v>
      </c>
      <c r="D10" s="2" t="s">
        <v>16</v>
      </c>
      <c r="E10" s="16">
        <v>20210420</v>
      </c>
      <c r="F10" s="3">
        <v>118</v>
      </c>
      <c r="G10" s="24">
        <v>1.91</v>
      </c>
      <c r="H10" s="3">
        <v>1.0900000000000001</v>
      </c>
      <c r="I10" s="3">
        <f t="shared" si="0"/>
        <v>1.5</v>
      </c>
      <c r="J10" s="3">
        <v>27</v>
      </c>
      <c r="K10" s="16">
        <v>20210601</v>
      </c>
      <c r="L10" s="3">
        <v>119</v>
      </c>
      <c r="M10" s="3">
        <v>1.35</v>
      </c>
      <c r="N10" s="3">
        <v>1.36</v>
      </c>
      <c r="O10" s="3">
        <f t="shared" si="1"/>
        <v>1.355</v>
      </c>
      <c r="P10" s="3">
        <v>26</v>
      </c>
      <c r="Q10" s="2" t="s">
        <v>19</v>
      </c>
      <c r="R10" s="3">
        <v>42</v>
      </c>
      <c r="S10">
        <f t="shared" si="3"/>
        <v>1</v>
      </c>
      <c r="T10">
        <f t="shared" si="2"/>
        <v>2.3809523809523808E-2</v>
      </c>
      <c r="U10">
        <f>AVERAGE(T10:T12)</f>
        <v>1.5512265512265512E-2</v>
      </c>
      <c r="V10">
        <f>_xlfn.STDEV.S(T10:T12)</f>
        <v>1.3444909923220939E-2</v>
      </c>
      <c r="W10">
        <f>V10/SQRT(COUNT(T10:T12))</f>
        <v>7.7624223634018804E-3</v>
      </c>
    </row>
    <row r="11" spans="1:23" ht="15.75" customHeight="1" x14ac:dyDescent="0.35">
      <c r="A11" s="3">
        <v>1</v>
      </c>
      <c r="B11" s="3">
        <v>68</v>
      </c>
      <c r="C11" s="2" t="s">
        <v>16</v>
      </c>
      <c r="D11" s="2" t="s">
        <v>16</v>
      </c>
      <c r="E11" s="16">
        <v>20210420</v>
      </c>
      <c r="F11" s="3">
        <v>125</v>
      </c>
      <c r="G11" s="3">
        <v>1.26</v>
      </c>
      <c r="H11" s="3">
        <v>1.22</v>
      </c>
      <c r="I11" s="3">
        <f t="shared" si="0"/>
        <v>1.24</v>
      </c>
      <c r="J11" s="3">
        <v>28</v>
      </c>
      <c r="K11" s="16">
        <v>20210602</v>
      </c>
      <c r="L11" s="3">
        <v>125</v>
      </c>
      <c r="M11" s="3">
        <v>1.45</v>
      </c>
      <c r="N11" s="3">
        <v>1.44</v>
      </c>
      <c r="O11" s="3">
        <f t="shared" si="1"/>
        <v>1.4449999999999998</v>
      </c>
      <c r="P11" s="3">
        <v>26</v>
      </c>
      <c r="Q11" s="2" t="s">
        <v>19</v>
      </c>
      <c r="R11" s="3">
        <v>43</v>
      </c>
      <c r="S11">
        <f t="shared" si="3"/>
        <v>0</v>
      </c>
      <c r="T11">
        <f t="shared" si="2"/>
        <v>0</v>
      </c>
    </row>
    <row r="12" spans="1:23" ht="15.75" customHeight="1" x14ac:dyDescent="0.35">
      <c r="A12" s="3">
        <v>1</v>
      </c>
      <c r="B12" s="3">
        <v>111</v>
      </c>
      <c r="C12" s="2" t="s">
        <v>16</v>
      </c>
      <c r="D12" s="2" t="s">
        <v>16</v>
      </c>
      <c r="E12" s="16">
        <v>20210420</v>
      </c>
      <c r="F12" s="3">
        <v>118</v>
      </c>
      <c r="G12" s="3">
        <v>1.21</v>
      </c>
      <c r="H12" s="3">
        <v>1.17</v>
      </c>
      <c r="I12" s="3">
        <f t="shared" si="0"/>
        <v>1.19</v>
      </c>
      <c r="J12" s="3">
        <v>18</v>
      </c>
      <c r="K12" s="16">
        <v>20210603</v>
      </c>
      <c r="L12" s="3">
        <v>119</v>
      </c>
      <c r="M12" s="3">
        <v>1.22</v>
      </c>
      <c r="N12" s="3">
        <v>1.41</v>
      </c>
      <c r="O12" s="3">
        <f t="shared" si="1"/>
        <v>1.3149999999999999</v>
      </c>
      <c r="P12" s="3">
        <v>19</v>
      </c>
      <c r="Q12" s="2" t="s">
        <v>19</v>
      </c>
      <c r="R12" s="3">
        <v>44</v>
      </c>
      <c r="S12">
        <f t="shared" si="3"/>
        <v>1</v>
      </c>
      <c r="T12">
        <f t="shared" si="2"/>
        <v>2.2727272727272728E-2</v>
      </c>
    </row>
    <row r="13" spans="1:23" ht="15.75" customHeight="1" x14ac:dyDescent="0.35">
      <c r="A13" s="3">
        <v>1</v>
      </c>
      <c r="B13" s="3">
        <v>7</v>
      </c>
      <c r="C13" s="2" t="s">
        <v>16</v>
      </c>
      <c r="D13" s="2" t="s">
        <v>16</v>
      </c>
      <c r="E13" s="16">
        <v>20210420</v>
      </c>
      <c r="F13" s="3">
        <v>132</v>
      </c>
      <c r="G13" s="3">
        <v>0.9</v>
      </c>
      <c r="H13" s="3">
        <v>0.96</v>
      </c>
      <c r="I13" s="3">
        <f t="shared" si="0"/>
        <v>0.92999999999999994</v>
      </c>
      <c r="J13" s="3">
        <v>20</v>
      </c>
      <c r="K13" s="16">
        <v>20210608</v>
      </c>
      <c r="L13" s="3">
        <v>109</v>
      </c>
      <c r="M13" s="3">
        <v>1.53</v>
      </c>
      <c r="N13" s="3">
        <v>1.37</v>
      </c>
      <c r="O13" s="3">
        <f t="shared" si="1"/>
        <v>1.4500000000000002</v>
      </c>
      <c r="P13" s="3">
        <v>24</v>
      </c>
      <c r="Q13" s="2" t="s">
        <v>17</v>
      </c>
      <c r="R13" s="3">
        <v>49</v>
      </c>
      <c r="S13">
        <v>0</v>
      </c>
      <c r="T13">
        <f t="shared" si="2"/>
        <v>0</v>
      </c>
      <c r="U13">
        <f>AVERAGE(T13:T25)</f>
        <v>5.9990765536984028E-2</v>
      </c>
      <c r="V13">
        <f>_xlfn.STDEV.S(T13:T25)</f>
        <v>5.6573658369628362E-2</v>
      </c>
      <c r="W13">
        <f>V13/SQRT(COUNT(T13:T25))</f>
        <v>1.5690709699405964E-2</v>
      </c>
    </row>
    <row r="14" spans="1:23" ht="15.75" customHeight="1" x14ac:dyDescent="0.35">
      <c r="A14" s="3">
        <v>1</v>
      </c>
      <c r="B14" s="3">
        <v>26</v>
      </c>
      <c r="C14" s="2" t="s">
        <v>16</v>
      </c>
      <c r="D14" s="2" t="s">
        <v>16</v>
      </c>
      <c r="E14" s="16">
        <v>20210420</v>
      </c>
      <c r="F14" s="3">
        <v>128</v>
      </c>
      <c r="G14" s="3">
        <v>1.31</v>
      </c>
      <c r="H14" s="3">
        <v>1.3</v>
      </c>
      <c r="I14" s="3">
        <f t="shared" si="0"/>
        <v>1.3050000000000002</v>
      </c>
      <c r="J14" s="3">
        <v>21</v>
      </c>
      <c r="K14" s="16">
        <v>20210608</v>
      </c>
      <c r="L14" s="3">
        <v>132</v>
      </c>
      <c r="M14" s="3">
        <v>1.5</v>
      </c>
      <c r="N14" s="3">
        <v>1.53</v>
      </c>
      <c r="O14" s="3">
        <f t="shared" si="1"/>
        <v>1.5150000000000001</v>
      </c>
      <c r="P14" s="3">
        <v>21</v>
      </c>
      <c r="Q14" s="2" t="s">
        <v>17</v>
      </c>
      <c r="R14" s="3">
        <v>49</v>
      </c>
      <c r="S14">
        <f t="shared" si="3"/>
        <v>4</v>
      </c>
      <c r="T14">
        <f t="shared" si="2"/>
        <v>8.1632653061224483E-2</v>
      </c>
    </row>
    <row r="15" spans="1:23" ht="15.75" customHeight="1" x14ac:dyDescent="0.35">
      <c r="A15" s="3">
        <v>1</v>
      </c>
      <c r="B15" s="3">
        <v>48</v>
      </c>
      <c r="C15" s="2" t="s">
        <v>16</v>
      </c>
      <c r="D15" s="2" t="s">
        <v>16</v>
      </c>
      <c r="E15" s="16">
        <v>20210420</v>
      </c>
      <c r="F15" s="3">
        <v>115</v>
      </c>
      <c r="G15" s="3">
        <v>1.49</v>
      </c>
      <c r="H15" s="3">
        <v>1.55</v>
      </c>
      <c r="I15" s="3">
        <f t="shared" si="0"/>
        <v>1.52</v>
      </c>
      <c r="J15" s="3">
        <v>0</v>
      </c>
      <c r="K15" s="16">
        <v>20210608</v>
      </c>
      <c r="L15" s="3">
        <v>117</v>
      </c>
      <c r="M15" s="3">
        <v>1.42</v>
      </c>
      <c r="N15" s="3">
        <v>1.65</v>
      </c>
      <c r="O15" s="3">
        <f t="shared" si="1"/>
        <v>1.5349999999999999</v>
      </c>
      <c r="P15" s="3">
        <v>13</v>
      </c>
      <c r="Q15" s="2" t="s">
        <v>17</v>
      </c>
      <c r="R15" s="3">
        <v>49</v>
      </c>
      <c r="S15">
        <f t="shared" si="3"/>
        <v>2</v>
      </c>
      <c r="T15">
        <f t="shared" si="2"/>
        <v>4.0816326530612242E-2</v>
      </c>
    </row>
    <row r="16" spans="1:23" ht="15.75" customHeight="1" x14ac:dyDescent="0.35">
      <c r="A16" s="3">
        <v>1</v>
      </c>
      <c r="B16" s="3">
        <v>53</v>
      </c>
      <c r="C16" s="2" t="s">
        <v>16</v>
      </c>
      <c r="D16" s="2" t="s">
        <v>16</v>
      </c>
      <c r="E16" s="16">
        <v>20210420</v>
      </c>
      <c r="F16" s="3">
        <v>117</v>
      </c>
      <c r="G16" s="3">
        <v>1.26</v>
      </c>
      <c r="H16" s="3">
        <v>1.3</v>
      </c>
      <c r="I16" s="3">
        <f t="shared" si="0"/>
        <v>1.28</v>
      </c>
      <c r="J16" s="3">
        <v>28</v>
      </c>
      <c r="K16" s="16">
        <v>20210608</v>
      </c>
      <c r="L16" s="3">
        <v>121</v>
      </c>
      <c r="M16" s="3">
        <v>1.59</v>
      </c>
      <c r="N16" s="3">
        <v>1.67</v>
      </c>
      <c r="O16" s="3">
        <f t="shared" si="1"/>
        <v>1.63</v>
      </c>
      <c r="P16" s="3">
        <v>25</v>
      </c>
      <c r="Q16" s="2" t="s">
        <v>17</v>
      </c>
      <c r="R16" s="3">
        <v>49</v>
      </c>
      <c r="S16">
        <f t="shared" si="3"/>
        <v>4</v>
      </c>
      <c r="T16">
        <f t="shared" si="2"/>
        <v>8.1632653061224483E-2</v>
      </c>
    </row>
    <row r="17" spans="1:133" ht="15.75" customHeight="1" x14ac:dyDescent="0.35">
      <c r="A17" s="3">
        <v>1</v>
      </c>
      <c r="B17" s="3">
        <v>113</v>
      </c>
      <c r="C17" s="2" t="s">
        <v>16</v>
      </c>
      <c r="D17" s="2" t="s">
        <v>16</v>
      </c>
      <c r="E17" s="16">
        <v>20210420</v>
      </c>
      <c r="F17" s="3">
        <v>126</v>
      </c>
      <c r="G17" s="3">
        <v>1.45</v>
      </c>
      <c r="H17" s="3">
        <v>1.49</v>
      </c>
      <c r="I17" s="3">
        <f t="shared" si="0"/>
        <v>1.47</v>
      </c>
      <c r="J17" s="3">
        <v>22</v>
      </c>
      <c r="K17" s="16">
        <v>20210608</v>
      </c>
      <c r="L17" s="3">
        <v>127</v>
      </c>
      <c r="M17" s="3">
        <v>1.74</v>
      </c>
      <c r="N17" s="3">
        <v>1.7</v>
      </c>
      <c r="O17" s="3">
        <f t="shared" si="1"/>
        <v>1.72</v>
      </c>
      <c r="P17" s="3">
        <v>22</v>
      </c>
      <c r="Q17" s="2" t="s">
        <v>17</v>
      </c>
      <c r="R17" s="3">
        <v>49</v>
      </c>
      <c r="S17">
        <f t="shared" si="3"/>
        <v>1</v>
      </c>
      <c r="T17">
        <f t="shared" si="2"/>
        <v>2.0408163265306121E-2</v>
      </c>
    </row>
    <row r="18" spans="1:133" ht="15.75" customHeight="1" x14ac:dyDescent="0.35">
      <c r="A18" s="3">
        <v>1</v>
      </c>
      <c r="B18" s="3">
        <v>117</v>
      </c>
      <c r="C18" s="2" t="s">
        <v>16</v>
      </c>
      <c r="D18" s="2" t="s">
        <v>16</v>
      </c>
      <c r="E18" s="16">
        <v>20210420</v>
      </c>
      <c r="F18" s="3">
        <v>116</v>
      </c>
      <c r="G18" s="3">
        <v>1.1599999999999999</v>
      </c>
      <c r="H18" s="3">
        <v>1.2</v>
      </c>
      <c r="I18" s="3">
        <f t="shared" si="0"/>
        <v>1.18</v>
      </c>
      <c r="J18" s="3">
        <v>18</v>
      </c>
      <c r="K18" s="16">
        <v>20210608</v>
      </c>
      <c r="L18" s="3">
        <v>122</v>
      </c>
      <c r="M18" s="3">
        <v>1.47</v>
      </c>
      <c r="N18" s="3">
        <v>1.46</v>
      </c>
      <c r="O18" s="3">
        <f t="shared" si="1"/>
        <v>1.4649999999999999</v>
      </c>
      <c r="P18" s="3">
        <v>25</v>
      </c>
      <c r="Q18" s="2" t="s">
        <v>17</v>
      </c>
      <c r="R18" s="3">
        <v>49</v>
      </c>
      <c r="S18">
        <f t="shared" si="3"/>
        <v>6</v>
      </c>
      <c r="T18">
        <f t="shared" si="2"/>
        <v>0.12244897959183673</v>
      </c>
    </row>
    <row r="19" spans="1:133" ht="15.75" customHeight="1" x14ac:dyDescent="0.35">
      <c r="A19" s="3">
        <v>1</v>
      </c>
      <c r="B19" s="3">
        <v>39</v>
      </c>
      <c r="C19" s="2" t="s">
        <v>22</v>
      </c>
      <c r="D19" s="2" t="s">
        <v>16</v>
      </c>
      <c r="E19" s="16">
        <v>20210420</v>
      </c>
      <c r="F19" s="3">
        <v>108.5</v>
      </c>
      <c r="G19" s="3">
        <v>1.1599999999999999</v>
      </c>
      <c r="H19" s="3">
        <v>1.23</v>
      </c>
      <c r="I19" s="3">
        <f t="shared" si="0"/>
        <v>1.1949999999999998</v>
      </c>
      <c r="J19" s="3">
        <v>20</v>
      </c>
      <c r="K19" s="16">
        <v>20210609</v>
      </c>
      <c r="L19" s="3">
        <v>109</v>
      </c>
      <c r="M19" s="3">
        <v>1.44</v>
      </c>
      <c r="N19" s="3">
        <v>1.04</v>
      </c>
      <c r="O19" s="3">
        <f t="shared" si="1"/>
        <v>1.24</v>
      </c>
      <c r="P19" s="3">
        <v>21</v>
      </c>
      <c r="Q19" s="2" t="s">
        <v>19</v>
      </c>
      <c r="R19" s="3">
        <v>50</v>
      </c>
      <c r="S19">
        <f t="shared" si="3"/>
        <v>0.5</v>
      </c>
      <c r="T19">
        <f t="shared" si="2"/>
        <v>0.01</v>
      </c>
    </row>
    <row r="20" spans="1:133" ht="15.75" customHeight="1" x14ac:dyDescent="0.35">
      <c r="A20" s="3">
        <v>1</v>
      </c>
      <c r="B20" s="3">
        <v>58</v>
      </c>
      <c r="C20" s="2" t="s">
        <v>22</v>
      </c>
      <c r="D20" s="2" t="s">
        <v>16</v>
      </c>
      <c r="E20" s="16">
        <v>20210420</v>
      </c>
      <c r="F20" s="3">
        <v>125</v>
      </c>
      <c r="G20" s="3">
        <v>1.1499999999999999</v>
      </c>
      <c r="H20" s="3">
        <v>1.18</v>
      </c>
      <c r="I20" s="3">
        <f t="shared" si="0"/>
        <v>1.165</v>
      </c>
      <c r="J20" s="3">
        <v>14</v>
      </c>
      <c r="K20" s="16">
        <v>20210609</v>
      </c>
      <c r="L20" s="3">
        <v>125</v>
      </c>
      <c r="M20" s="3">
        <v>1.56</v>
      </c>
      <c r="N20" s="3">
        <v>1.48</v>
      </c>
      <c r="O20" s="3">
        <f t="shared" si="1"/>
        <v>1.52</v>
      </c>
      <c r="P20" s="3">
        <v>21</v>
      </c>
      <c r="Q20" s="2" t="s">
        <v>19</v>
      </c>
      <c r="R20" s="3">
        <v>50</v>
      </c>
      <c r="S20">
        <f t="shared" si="3"/>
        <v>0</v>
      </c>
      <c r="T20">
        <f t="shared" si="2"/>
        <v>0</v>
      </c>
    </row>
    <row r="21" spans="1:133" ht="15.75" customHeight="1" x14ac:dyDescent="0.35">
      <c r="A21" s="3">
        <v>1</v>
      </c>
      <c r="B21" s="3">
        <v>93</v>
      </c>
      <c r="C21" s="2" t="s">
        <v>22</v>
      </c>
      <c r="D21" s="2" t="s">
        <v>16</v>
      </c>
      <c r="E21" s="16">
        <v>20210420</v>
      </c>
      <c r="F21" s="3">
        <v>127.5</v>
      </c>
      <c r="G21" s="3">
        <v>1.63</v>
      </c>
      <c r="H21" s="3">
        <v>1.69</v>
      </c>
      <c r="I21" s="3">
        <f t="shared" si="0"/>
        <v>1.66</v>
      </c>
      <c r="J21" s="3">
        <v>27</v>
      </c>
      <c r="K21" s="16">
        <v>20210609</v>
      </c>
      <c r="L21" s="3">
        <v>131</v>
      </c>
      <c r="M21" s="3">
        <v>1.97</v>
      </c>
      <c r="N21" s="3">
        <v>1.74</v>
      </c>
      <c r="O21" s="3">
        <f t="shared" si="1"/>
        <v>1.855</v>
      </c>
      <c r="P21" s="3">
        <v>27</v>
      </c>
      <c r="Q21" s="2" t="s">
        <v>19</v>
      </c>
      <c r="R21" s="3">
        <v>50</v>
      </c>
      <c r="S21">
        <f t="shared" si="3"/>
        <v>3.5</v>
      </c>
      <c r="T21">
        <f t="shared" si="2"/>
        <v>7.0000000000000007E-2</v>
      </c>
    </row>
    <row r="22" spans="1:133" ht="14.5" x14ac:dyDescent="0.35">
      <c r="A22" s="3">
        <v>1</v>
      </c>
      <c r="B22" s="3">
        <v>54</v>
      </c>
      <c r="C22" s="2" t="s">
        <v>16</v>
      </c>
      <c r="D22" s="2" t="s">
        <v>16</v>
      </c>
      <c r="E22" s="16">
        <v>20210420</v>
      </c>
      <c r="F22" s="3">
        <v>109</v>
      </c>
      <c r="G22" s="3">
        <v>1.5</v>
      </c>
      <c r="H22" s="3">
        <v>1.4</v>
      </c>
      <c r="I22" s="3">
        <f t="shared" si="0"/>
        <v>1.45</v>
      </c>
      <c r="J22" s="3">
        <v>21</v>
      </c>
      <c r="K22" s="16">
        <v>20210610</v>
      </c>
      <c r="L22" s="3">
        <v>112</v>
      </c>
      <c r="M22" s="3">
        <v>1.69</v>
      </c>
      <c r="N22" s="3">
        <v>1.73</v>
      </c>
      <c r="O22" s="3">
        <f t="shared" si="1"/>
        <v>1.71</v>
      </c>
      <c r="P22" s="3">
        <v>22</v>
      </c>
      <c r="Q22" s="2" t="s">
        <v>19</v>
      </c>
      <c r="R22" s="3">
        <v>51</v>
      </c>
      <c r="S22">
        <f t="shared" si="3"/>
        <v>3</v>
      </c>
      <c r="T22">
        <f t="shared" si="2"/>
        <v>5.8823529411764705E-2</v>
      </c>
    </row>
    <row r="23" spans="1:133" ht="14.5" x14ac:dyDescent="0.35">
      <c r="A23" s="3">
        <v>1</v>
      </c>
      <c r="B23" s="3">
        <v>61</v>
      </c>
      <c r="C23" s="2" t="s">
        <v>16</v>
      </c>
      <c r="D23" s="2" t="s">
        <v>16</v>
      </c>
      <c r="E23" s="16">
        <v>20210420</v>
      </c>
      <c r="F23" s="3">
        <v>119.5</v>
      </c>
      <c r="G23" s="3">
        <v>1.46</v>
      </c>
      <c r="H23" s="3">
        <v>1.45</v>
      </c>
      <c r="I23" s="3">
        <f t="shared" si="0"/>
        <v>1.4550000000000001</v>
      </c>
      <c r="J23" s="3">
        <v>21</v>
      </c>
      <c r="K23" s="16">
        <v>20210610</v>
      </c>
      <c r="L23" s="3">
        <v>119</v>
      </c>
      <c r="M23" s="3">
        <v>1.69</v>
      </c>
      <c r="N23" s="3">
        <v>1.73</v>
      </c>
      <c r="O23" s="3">
        <f t="shared" si="1"/>
        <v>1.71</v>
      </c>
      <c r="P23" s="3">
        <v>22</v>
      </c>
      <c r="Q23" s="2" t="s">
        <v>19</v>
      </c>
      <c r="R23" s="3">
        <v>51</v>
      </c>
      <c r="S23">
        <v>0</v>
      </c>
      <c r="T23">
        <f t="shared" si="2"/>
        <v>0</v>
      </c>
    </row>
    <row r="24" spans="1:133" ht="14.5" x14ac:dyDescent="0.35">
      <c r="A24" s="3">
        <v>1</v>
      </c>
      <c r="B24" s="3">
        <v>89</v>
      </c>
      <c r="C24" s="2" t="s">
        <v>16</v>
      </c>
      <c r="D24" s="2" t="s">
        <v>16</v>
      </c>
      <c r="E24" s="16">
        <v>20210420</v>
      </c>
      <c r="F24" s="3">
        <v>119.5</v>
      </c>
      <c r="G24" s="3">
        <v>1.1000000000000001</v>
      </c>
      <c r="H24" s="3">
        <v>1.0900000000000001</v>
      </c>
      <c r="I24" s="3">
        <f t="shared" si="0"/>
        <v>1.0950000000000002</v>
      </c>
      <c r="J24" s="3">
        <v>21</v>
      </c>
      <c r="K24" s="16">
        <v>20210610</v>
      </c>
      <c r="L24" s="3">
        <v>125</v>
      </c>
      <c r="M24" s="3">
        <v>1.34</v>
      </c>
      <c r="N24" s="3">
        <v>1.3</v>
      </c>
      <c r="O24" s="3">
        <f t="shared" si="1"/>
        <v>1.32</v>
      </c>
      <c r="P24" s="3">
        <v>23</v>
      </c>
      <c r="Q24" s="2" t="s">
        <v>19</v>
      </c>
      <c r="R24" s="3">
        <v>51</v>
      </c>
      <c r="S24">
        <f t="shared" si="3"/>
        <v>5.5</v>
      </c>
      <c r="T24">
        <f t="shared" si="2"/>
        <v>0.10784313725490197</v>
      </c>
    </row>
    <row r="25" spans="1:133" s="11" customFormat="1" ht="14.5" x14ac:dyDescent="0.35">
      <c r="A25" s="9">
        <v>1</v>
      </c>
      <c r="B25" s="9">
        <v>114</v>
      </c>
      <c r="C25" s="10" t="s">
        <v>16</v>
      </c>
      <c r="D25" s="10" t="s">
        <v>16</v>
      </c>
      <c r="E25" s="18">
        <v>20210420</v>
      </c>
      <c r="F25" s="9">
        <v>107.5</v>
      </c>
      <c r="G25" s="9">
        <v>1.35</v>
      </c>
      <c r="H25" s="9">
        <v>1.3</v>
      </c>
      <c r="I25" s="9">
        <f t="shared" si="0"/>
        <v>1.3250000000000002</v>
      </c>
      <c r="J25" s="9">
        <v>21</v>
      </c>
      <c r="K25" s="18">
        <v>20210610</v>
      </c>
      <c r="L25" s="9">
        <v>117</v>
      </c>
      <c r="M25" s="9">
        <v>1.6</v>
      </c>
      <c r="N25" s="9">
        <v>1.56</v>
      </c>
      <c r="O25" s="9">
        <f t="shared" si="1"/>
        <v>1.58</v>
      </c>
      <c r="P25" s="9">
        <v>23</v>
      </c>
      <c r="Q25" s="10" t="s">
        <v>19</v>
      </c>
      <c r="R25" s="9">
        <v>51</v>
      </c>
      <c r="S25" s="11">
        <f t="shared" si="3"/>
        <v>9.5</v>
      </c>
      <c r="T25" s="11">
        <f t="shared" si="2"/>
        <v>0.18627450980392157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</row>
    <row r="26" spans="1:133" ht="14.5" x14ac:dyDescent="0.35">
      <c r="A26" s="3">
        <v>1</v>
      </c>
      <c r="B26" s="3">
        <v>5</v>
      </c>
      <c r="C26" s="2" t="s">
        <v>20</v>
      </c>
      <c r="D26" s="2" t="s">
        <v>20</v>
      </c>
      <c r="E26" s="16">
        <v>20210420</v>
      </c>
      <c r="F26" s="3">
        <v>122</v>
      </c>
      <c r="G26" s="3">
        <v>1.22</v>
      </c>
      <c r="H26" s="3">
        <v>1.27</v>
      </c>
      <c r="I26" s="3">
        <f t="shared" si="0"/>
        <v>1.2450000000000001</v>
      </c>
      <c r="J26" s="3">
        <v>18</v>
      </c>
      <c r="K26" s="16">
        <v>20210505</v>
      </c>
      <c r="L26" s="3">
        <v>123</v>
      </c>
      <c r="M26" s="3">
        <v>1.31</v>
      </c>
      <c r="N26" s="3">
        <v>1.27</v>
      </c>
      <c r="O26" s="3">
        <f t="shared" si="1"/>
        <v>1.29</v>
      </c>
      <c r="P26" s="3">
        <v>18</v>
      </c>
      <c r="Q26" s="2" t="s">
        <v>19</v>
      </c>
      <c r="R26" s="3">
        <v>15</v>
      </c>
      <c r="S26">
        <f t="shared" si="3"/>
        <v>1</v>
      </c>
      <c r="T26">
        <f t="shared" si="2"/>
        <v>6.6666666666666666E-2</v>
      </c>
      <c r="U26">
        <f>AVERAGE(T26:T28)</f>
        <v>0.17777777777777778</v>
      </c>
      <c r="V26">
        <f>_xlfn.STDEV.S(T26:T28)</f>
        <v>0.10183501544346314</v>
      </c>
      <c r="W26">
        <f>V26/SQRT(COUNT(T26:T28))</f>
        <v>5.8794473579213143E-2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</row>
    <row r="27" spans="1:133" ht="14.5" x14ac:dyDescent="0.35">
      <c r="A27" s="3">
        <v>1</v>
      </c>
      <c r="B27" s="3">
        <v>18</v>
      </c>
      <c r="C27" s="2" t="s">
        <v>20</v>
      </c>
      <c r="D27" s="2" t="s">
        <v>20</v>
      </c>
      <c r="E27" s="16">
        <v>20210420</v>
      </c>
      <c r="F27" s="3">
        <v>109</v>
      </c>
      <c r="G27" s="3">
        <v>1.43</v>
      </c>
      <c r="H27" s="3">
        <v>1.44</v>
      </c>
      <c r="I27" s="3">
        <f t="shared" si="0"/>
        <v>1.4350000000000001</v>
      </c>
      <c r="J27" s="3">
        <v>13</v>
      </c>
      <c r="K27" s="16">
        <v>20210505</v>
      </c>
      <c r="L27" s="3">
        <v>112</v>
      </c>
      <c r="M27" s="3">
        <v>1.44</v>
      </c>
      <c r="N27" s="3">
        <v>1.46</v>
      </c>
      <c r="O27" s="3">
        <f t="shared" si="1"/>
        <v>1.45</v>
      </c>
      <c r="P27" s="3">
        <v>14</v>
      </c>
      <c r="Q27" s="2" t="s">
        <v>19</v>
      </c>
      <c r="R27" s="3">
        <v>15</v>
      </c>
      <c r="S27">
        <f t="shared" si="3"/>
        <v>3</v>
      </c>
      <c r="T27">
        <f t="shared" si="2"/>
        <v>0.2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</row>
    <row r="28" spans="1:133" ht="14.5" x14ac:dyDescent="0.35">
      <c r="A28" s="3">
        <v>1</v>
      </c>
      <c r="B28" s="3">
        <v>87</v>
      </c>
      <c r="C28" s="2" t="s">
        <v>20</v>
      </c>
      <c r="D28" s="2" t="s">
        <v>20</v>
      </c>
      <c r="E28" s="16">
        <v>20210420</v>
      </c>
      <c r="F28" s="3">
        <v>128</v>
      </c>
      <c r="G28" s="3">
        <v>1.65</v>
      </c>
      <c r="H28" s="3">
        <v>1.65</v>
      </c>
      <c r="I28" s="3">
        <f t="shared" si="0"/>
        <v>1.65</v>
      </c>
      <c r="J28" s="3">
        <v>20</v>
      </c>
      <c r="K28" s="16">
        <v>20210505</v>
      </c>
      <c r="L28" s="3">
        <v>132</v>
      </c>
      <c r="M28" s="3">
        <v>1.67</v>
      </c>
      <c r="N28" s="3">
        <v>1.67</v>
      </c>
      <c r="O28" s="3">
        <f t="shared" si="1"/>
        <v>1.67</v>
      </c>
      <c r="P28" s="3">
        <v>24</v>
      </c>
      <c r="Q28" s="2" t="s">
        <v>19</v>
      </c>
      <c r="R28" s="3">
        <v>15</v>
      </c>
      <c r="S28">
        <f t="shared" si="3"/>
        <v>4</v>
      </c>
      <c r="T28">
        <f t="shared" si="2"/>
        <v>0.26666666666666666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</row>
    <row r="29" spans="1:133" ht="14.5" x14ac:dyDescent="0.35">
      <c r="A29" s="3">
        <v>1</v>
      </c>
      <c r="B29" s="3">
        <v>11</v>
      </c>
      <c r="C29" s="2" t="s">
        <v>20</v>
      </c>
      <c r="D29" s="2" t="s">
        <v>20</v>
      </c>
      <c r="E29" s="16">
        <v>20210420</v>
      </c>
      <c r="F29" s="3">
        <v>113</v>
      </c>
      <c r="G29" s="3">
        <v>1.1499999999999999</v>
      </c>
      <c r="H29" s="3">
        <v>1.1399999999999999</v>
      </c>
      <c r="I29" s="3">
        <f t="shared" si="0"/>
        <v>1.145</v>
      </c>
      <c r="J29" s="3">
        <v>15</v>
      </c>
      <c r="K29" s="16">
        <v>20210520</v>
      </c>
      <c r="L29" s="3">
        <v>116</v>
      </c>
      <c r="M29" s="3">
        <v>1.28</v>
      </c>
      <c r="N29" s="3">
        <v>1.26</v>
      </c>
      <c r="O29" s="3">
        <f t="shared" si="1"/>
        <v>1.27</v>
      </c>
      <c r="P29" s="3">
        <v>17</v>
      </c>
      <c r="Q29" s="2" t="s">
        <v>19</v>
      </c>
      <c r="R29" s="3">
        <v>30</v>
      </c>
      <c r="S29">
        <f t="shared" si="3"/>
        <v>3</v>
      </c>
      <c r="T29">
        <f t="shared" si="2"/>
        <v>0.1</v>
      </c>
      <c r="U29">
        <f>AVERAGE(T29:T33)</f>
        <v>0.12333333333333334</v>
      </c>
      <c r="V29">
        <f>_xlfn.STDEV.S(T29:T33)</f>
        <v>0.1064581294844754</v>
      </c>
      <c r="W29">
        <f>V29/SQRT(COUNT(T29:T33))</f>
        <v>4.7609522856952323E-2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</row>
    <row r="30" spans="1:133" ht="14.5" x14ac:dyDescent="0.35">
      <c r="A30" s="3">
        <v>1</v>
      </c>
      <c r="B30" s="3">
        <v>34</v>
      </c>
      <c r="C30" s="2" t="s">
        <v>20</v>
      </c>
      <c r="D30" s="2" t="s">
        <v>20</v>
      </c>
      <c r="E30" s="16">
        <v>20210420</v>
      </c>
      <c r="F30" s="3">
        <v>136</v>
      </c>
      <c r="G30" s="3">
        <v>1.41</v>
      </c>
      <c r="H30" s="3">
        <v>1.46</v>
      </c>
      <c r="I30" s="3">
        <f t="shared" si="0"/>
        <v>1.4350000000000001</v>
      </c>
      <c r="J30" s="3">
        <v>23</v>
      </c>
      <c r="K30" s="16">
        <v>20210520</v>
      </c>
      <c r="L30" s="3">
        <v>136</v>
      </c>
      <c r="M30" s="3">
        <v>1.63</v>
      </c>
      <c r="N30" s="3">
        <v>1.61</v>
      </c>
      <c r="O30" s="3">
        <f t="shared" si="1"/>
        <v>1.62</v>
      </c>
      <c r="P30" s="3">
        <v>22</v>
      </c>
      <c r="Q30" s="2" t="s">
        <v>19</v>
      </c>
      <c r="R30" s="3">
        <v>30</v>
      </c>
      <c r="S30">
        <f t="shared" si="3"/>
        <v>0</v>
      </c>
      <c r="T30">
        <f t="shared" si="2"/>
        <v>0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</row>
    <row r="31" spans="1:133" ht="14.5" x14ac:dyDescent="0.35">
      <c r="A31" s="12">
        <v>1</v>
      </c>
      <c r="B31" s="12">
        <v>45</v>
      </c>
      <c r="C31" s="13" t="s">
        <v>20</v>
      </c>
      <c r="D31" s="13" t="s">
        <v>20</v>
      </c>
      <c r="E31" s="17">
        <v>20210420</v>
      </c>
      <c r="F31" s="12">
        <v>109</v>
      </c>
      <c r="G31" s="12">
        <v>1.58</v>
      </c>
      <c r="H31" s="12">
        <v>1.48</v>
      </c>
      <c r="I31" s="3">
        <f t="shared" si="0"/>
        <v>1.53</v>
      </c>
      <c r="J31" s="12">
        <v>18</v>
      </c>
      <c r="K31" s="17">
        <v>20210520</v>
      </c>
      <c r="L31" s="12">
        <v>116</v>
      </c>
      <c r="M31" s="12">
        <v>1.63</v>
      </c>
      <c r="N31" s="12">
        <v>1.7</v>
      </c>
      <c r="O31" s="12">
        <f t="shared" si="1"/>
        <v>1.665</v>
      </c>
      <c r="P31" s="12">
        <v>18</v>
      </c>
      <c r="Q31" s="13" t="s">
        <v>19</v>
      </c>
      <c r="R31" s="12">
        <v>30</v>
      </c>
      <c r="S31">
        <f t="shared" si="3"/>
        <v>7</v>
      </c>
      <c r="T31">
        <f t="shared" si="2"/>
        <v>0.23333333333333334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</row>
    <row r="32" spans="1:133" ht="14.5" x14ac:dyDescent="0.35">
      <c r="A32" s="3">
        <v>1</v>
      </c>
      <c r="B32" s="3">
        <v>52</v>
      </c>
      <c r="C32" s="2" t="s">
        <v>20</v>
      </c>
      <c r="D32" s="2" t="s">
        <v>20</v>
      </c>
      <c r="E32" s="16">
        <v>20210420</v>
      </c>
      <c r="F32" s="3">
        <v>121.5</v>
      </c>
      <c r="G32" s="3">
        <v>1.17</v>
      </c>
      <c r="H32" s="3">
        <v>1.3</v>
      </c>
      <c r="I32" s="3">
        <f t="shared" si="0"/>
        <v>1.2349999999999999</v>
      </c>
      <c r="J32" s="3">
        <v>26</v>
      </c>
      <c r="K32" s="16">
        <v>20210520</v>
      </c>
      <c r="L32" s="3">
        <v>123</v>
      </c>
      <c r="M32" s="3">
        <v>1.42</v>
      </c>
      <c r="N32" s="3">
        <v>1.32</v>
      </c>
      <c r="O32" s="3">
        <f t="shared" si="1"/>
        <v>1.37</v>
      </c>
      <c r="P32" s="3">
        <v>24</v>
      </c>
      <c r="Q32" s="2" t="s">
        <v>19</v>
      </c>
      <c r="R32" s="3">
        <v>30</v>
      </c>
      <c r="S32">
        <f t="shared" si="3"/>
        <v>1.5</v>
      </c>
      <c r="T32">
        <f t="shared" si="2"/>
        <v>0.05</v>
      </c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</row>
    <row r="33" spans="1:133" ht="14.5" x14ac:dyDescent="0.35">
      <c r="A33" s="3">
        <v>1</v>
      </c>
      <c r="B33" s="3">
        <v>85</v>
      </c>
      <c r="C33" s="2" t="s">
        <v>20</v>
      </c>
      <c r="D33" s="2" t="s">
        <v>20</v>
      </c>
      <c r="E33" s="16">
        <v>20210420</v>
      </c>
      <c r="F33" s="3">
        <v>108</v>
      </c>
      <c r="G33" s="3">
        <v>1.47</v>
      </c>
      <c r="H33" s="3">
        <v>1.36</v>
      </c>
      <c r="I33" s="3">
        <f t="shared" si="0"/>
        <v>1.415</v>
      </c>
      <c r="J33" s="3">
        <v>17</v>
      </c>
      <c r="K33" s="16">
        <v>20210520</v>
      </c>
      <c r="L33" s="3">
        <v>115</v>
      </c>
      <c r="M33" s="3">
        <v>1.5</v>
      </c>
      <c r="N33" s="3">
        <v>1.5</v>
      </c>
      <c r="O33" s="3">
        <f t="shared" si="1"/>
        <v>1.5</v>
      </c>
      <c r="P33" s="3">
        <v>20</v>
      </c>
      <c r="Q33" s="2" t="s">
        <v>19</v>
      </c>
      <c r="R33" s="3">
        <v>30</v>
      </c>
      <c r="S33">
        <f t="shared" si="3"/>
        <v>7</v>
      </c>
      <c r="T33">
        <f t="shared" si="2"/>
        <v>0.23333333333333334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</row>
    <row r="34" spans="1:133" ht="14.5" x14ac:dyDescent="0.35">
      <c r="A34" s="3">
        <v>1</v>
      </c>
      <c r="B34" s="3">
        <v>6</v>
      </c>
      <c r="C34" s="2" t="s">
        <v>20</v>
      </c>
      <c r="D34" s="2" t="s">
        <v>20</v>
      </c>
      <c r="E34" s="16">
        <v>20210420</v>
      </c>
      <c r="F34" s="3">
        <v>113</v>
      </c>
      <c r="G34" s="3">
        <v>0.69</v>
      </c>
      <c r="H34" s="3">
        <v>0.67</v>
      </c>
      <c r="I34" s="3">
        <f t="shared" si="0"/>
        <v>0.67999999999999994</v>
      </c>
      <c r="J34" s="3">
        <v>22</v>
      </c>
      <c r="K34" s="16">
        <v>20210527</v>
      </c>
      <c r="L34" s="3">
        <v>114</v>
      </c>
      <c r="M34" s="3">
        <v>0.9</v>
      </c>
      <c r="N34" s="3">
        <v>0.89</v>
      </c>
      <c r="O34" s="3">
        <f t="shared" si="1"/>
        <v>0.89500000000000002</v>
      </c>
      <c r="P34" s="3">
        <v>17</v>
      </c>
      <c r="Q34" s="2" t="s">
        <v>19</v>
      </c>
      <c r="R34" s="3">
        <v>37</v>
      </c>
      <c r="S34">
        <f t="shared" si="3"/>
        <v>1</v>
      </c>
      <c r="T34">
        <f t="shared" si="2"/>
        <v>2.7027027027027029E-2</v>
      </c>
      <c r="U34">
        <f>AVERAGE(T34:T38)</f>
        <v>2.1621621621621623E-2</v>
      </c>
      <c r="V34">
        <f>_xlfn.STDEV.S(T34:T38)</f>
        <v>3.5238931920014316E-2</v>
      </c>
      <c r="W34">
        <f>V34/SQRT(COUNT(T34:T38))</f>
        <v>1.5759329445527839E-2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</row>
    <row r="35" spans="1:133" ht="14.5" x14ac:dyDescent="0.35">
      <c r="A35" s="3">
        <v>1</v>
      </c>
      <c r="B35" s="3">
        <v>35</v>
      </c>
      <c r="C35" s="2" t="s">
        <v>20</v>
      </c>
      <c r="D35" s="2" t="s">
        <v>20</v>
      </c>
      <c r="E35" s="16">
        <v>20210420</v>
      </c>
      <c r="F35" s="3">
        <v>112</v>
      </c>
      <c r="G35" s="3">
        <v>1.23</v>
      </c>
      <c r="H35" s="3">
        <v>1.21</v>
      </c>
      <c r="I35" s="3">
        <f t="shared" si="0"/>
        <v>1.22</v>
      </c>
      <c r="J35" s="3">
        <v>20</v>
      </c>
      <c r="K35" s="16">
        <v>20210527</v>
      </c>
      <c r="L35" s="3">
        <v>112</v>
      </c>
      <c r="M35" s="3">
        <v>1.36</v>
      </c>
      <c r="N35" s="3">
        <v>1.41</v>
      </c>
      <c r="O35" s="3">
        <f t="shared" si="1"/>
        <v>1.385</v>
      </c>
      <c r="P35" s="3">
        <v>20</v>
      </c>
      <c r="Q35" s="2" t="s">
        <v>19</v>
      </c>
      <c r="R35" s="3">
        <v>37</v>
      </c>
      <c r="S35">
        <f t="shared" si="3"/>
        <v>0</v>
      </c>
      <c r="T35">
        <f t="shared" si="2"/>
        <v>0</v>
      </c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</row>
    <row r="36" spans="1:133" ht="14.5" x14ac:dyDescent="0.35">
      <c r="A36" s="3">
        <v>1</v>
      </c>
      <c r="B36" s="3">
        <v>50</v>
      </c>
      <c r="C36" s="2" t="s">
        <v>20</v>
      </c>
      <c r="D36" s="2" t="s">
        <v>20</v>
      </c>
      <c r="E36" s="16">
        <v>20210420</v>
      </c>
      <c r="F36" s="3">
        <v>123</v>
      </c>
      <c r="G36" s="3">
        <v>1.75</v>
      </c>
      <c r="H36" s="3">
        <v>1.58</v>
      </c>
      <c r="I36" s="3">
        <f t="shared" si="0"/>
        <v>1.665</v>
      </c>
      <c r="J36" s="3">
        <v>23</v>
      </c>
      <c r="K36" s="16">
        <v>20210527</v>
      </c>
      <c r="L36" s="3">
        <v>121</v>
      </c>
      <c r="M36" s="3">
        <v>1.74</v>
      </c>
      <c r="N36" s="3">
        <v>1.87</v>
      </c>
      <c r="O36" s="3">
        <f t="shared" si="1"/>
        <v>1.8050000000000002</v>
      </c>
      <c r="P36" s="3">
        <v>23</v>
      </c>
      <c r="Q36" s="2" t="s">
        <v>19</v>
      </c>
      <c r="R36" s="3">
        <v>37</v>
      </c>
      <c r="S36">
        <v>0</v>
      </c>
      <c r="T36">
        <f t="shared" si="2"/>
        <v>0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</row>
    <row r="37" spans="1:133" ht="14.5" x14ac:dyDescent="0.35">
      <c r="A37" s="3">
        <v>1</v>
      </c>
      <c r="B37" s="3">
        <v>69</v>
      </c>
      <c r="C37" s="2" t="s">
        <v>20</v>
      </c>
      <c r="D37" s="2" t="s">
        <v>20</v>
      </c>
      <c r="E37" s="16">
        <v>20210420</v>
      </c>
      <c r="F37" s="3">
        <v>131</v>
      </c>
      <c r="G37" s="3">
        <v>1.37</v>
      </c>
      <c r="H37" s="3">
        <v>1.26</v>
      </c>
      <c r="I37" s="3">
        <f t="shared" si="0"/>
        <v>1.3149999999999999</v>
      </c>
      <c r="J37" s="3">
        <v>18</v>
      </c>
      <c r="K37" s="16">
        <v>20210527</v>
      </c>
      <c r="L37" s="3">
        <v>131</v>
      </c>
      <c r="M37" s="3">
        <v>1.5</v>
      </c>
      <c r="N37" s="3">
        <v>1.5</v>
      </c>
      <c r="O37" s="3">
        <f t="shared" si="1"/>
        <v>1.5</v>
      </c>
      <c r="P37" s="3">
        <v>19</v>
      </c>
      <c r="Q37" s="2" t="s">
        <v>19</v>
      </c>
      <c r="R37" s="3">
        <v>37</v>
      </c>
      <c r="S37">
        <f t="shared" si="3"/>
        <v>0</v>
      </c>
      <c r="T37">
        <f t="shared" si="2"/>
        <v>0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</row>
    <row r="38" spans="1:133" ht="14.5" x14ac:dyDescent="0.35">
      <c r="A38" s="3">
        <v>1</v>
      </c>
      <c r="B38" s="3">
        <v>104</v>
      </c>
      <c r="C38" s="2" t="s">
        <v>20</v>
      </c>
      <c r="D38" s="2" t="s">
        <v>20</v>
      </c>
      <c r="E38" s="16">
        <v>20210420</v>
      </c>
      <c r="F38" s="3">
        <v>134</v>
      </c>
      <c r="G38" s="3">
        <v>1.24</v>
      </c>
      <c r="H38" s="3">
        <v>1.23</v>
      </c>
      <c r="I38" s="3">
        <f t="shared" si="0"/>
        <v>1.2349999999999999</v>
      </c>
      <c r="J38" s="3">
        <v>18</v>
      </c>
      <c r="K38" s="16">
        <v>20210527</v>
      </c>
      <c r="L38" s="3">
        <v>137</v>
      </c>
      <c r="M38" s="3">
        <v>1.54</v>
      </c>
      <c r="N38" s="3">
        <v>1.51</v>
      </c>
      <c r="O38" s="3">
        <f t="shared" si="1"/>
        <v>1.5249999999999999</v>
      </c>
      <c r="P38" s="3">
        <v>18</v>
      </c>
      <c r="Q38" s="2" t="s">
        <v>19</v>
      </c>
      <c r="R38" s="3">
        <v>37</v>
      </c>
      <c r="S38">
        <f t="shared" si="3"/>
        <v>3</v>
      </c>
      <c r="T38">
        <f t="shared" si="2"/>
        <v>8.1081081081081086E-2</v>
      </c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</row>
    <row r="39" spans="1:133" ht="14.5" x14ac:dyDescent="0.35">
      <c r="A39" s="3">
        <v>1</v>
      </c>
      <c r="B39" s="3">
        <v>25</v>
      </c>
      <c r="C39" s="2" t="s">
        <v>20</v>
      </c>
      <c r="D39" s="2" t="s">
        <v>20</v>
      </c>
      <c r="E39" s="16">
        <v>20210420</v>
      </c>
      <c r="F39" s="3">
        <v>139</v>
      </c>
      <c r="G39" s="3">
        <v>1.6</v>
      </c>
      <c r="H39" s="3">
        <v>1.59</v>
      </c>
      <c r="I39" s="3">
        <f t="shared" si="0"/>
        <v>1.5950000000000002</v>
      </c>
      <c r="J39" s="3">
        <v>19</v>
      </c>
      <c r="K39" s="16">
        <v>20210603</v>
      </c>
      <c r="L39" s="3">
        <v>144</v>
      </c>
      <c r="M39" s="3">
        <v>1.72</v>
      </c>
      <c r="N39" s="3">
        <v>1.73</v>
      </c>
      <c r="O39" s="3">
        <f t="shared" si="1"/>
        <v>1.7250000000000001</v>
      </c>
      <c r="P39" s="3">
        <v>17</v>
      </c>
      <c r="Q39" s="2" t="s">
        <v>19</v>
      </c>
      <c r="R39" s="3">
        <v>44</v>
      </c>
      <c r="S39">
        <f t="shared" si="3"/>
        <v>5</v>
      </c>
      <c r="T39">
        <f t="shared" si="2"/>
        <v>0.11363636363636363</v>
      </c>
      <c r="U39">
        <f>AVERAGE(T39:T41)</f>
        <v>6.0606060606060608E-2</v>
      </c>
      <c r="V39">
        <f>_xlfn.STDEV.S(T39:T41)</f>
        <v>5.7195715418717784E-2</v>
      </c>
      <c r="W39">
        <f>V39/SQRT(COUNT(T39:T41))</f>
        <v>3.3021961693489942E-2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</row>
    <row r="40" spans="1:133" ht="14.5" x14ac:dyDescent="0.35">
      <c r="A40" s="3">
        <v>1</v>
      </c>
      <c r="B40" s="3">
        <v>101</v>
      </c>
      <c r="C40" s="2" t="s">
        <v>20</v>
      </c>
      <c r="D40" s="2" t="s">
        <v>20</v>
      </c>
      <c r="E40" s="16">
        <v>20210420</v>
      </c>
      <c r="F40" s="3">
        <v>128</v>
      </c>
      <c r="G40" s="3">
        <v>1.25</v>
      </c>
      <c r="H40" s="3">
        <v>1.3</v>
      </c>
      <c r="I40" s="3">
        <f t="shared" si="0"/>
        <v>1.2749999999999999</v>
      </c>
      <c r="J40" s="3">
        <v>23</v>
      </c>
      <c r="K40" s="16">
        <v>20210603</v>
      </c>
      <c r="L40" s="3">
        <v>131</v>
      </c>
      <c r="M40" s="3">
        <v>1.44</v>
      </c>
      <c r="N40" s="3">
        <v>1.42</v>
      </c>
      <c r="O40" s="3">
        <f t="shared" si="1"/>
        <v>1.43</v>
      </c>
      <c r="P40" s="3">
        <v>25</v>
      </c>
      <c r="Q40" s="2" t="s">
        <v>19</v>
      </c>
      <c r="R40" s="3">
        <v>44</v>
      </c>
      <c r="S40">
        <f t="shared" si="3"/>
        <v>3</v>
      </c>
      <c r="T40">
        <f t="shared" si="2"/>
        <v>6.8181818181818177E-2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</row>
    <row r="41" spans="1:133" ht="14.5" x14ac:dyDescent="0.35">
      <c r="A41" s="3">
        <v>1</v>
      </c>
      <c r="B41" s="3">
        <v>112</v>
      </c>
      <c r="C41" s="2" t="s">
        <v>20</v>
      </c>
      <c r="D41" s="2" t="s">
        <v>20</v>
      </c>
      <c r="E41" s="16">
        <v>20210420</v>
      </c>
      <c r="F41" s="3">
        <v>130.5</v>
      </c>
      <c r="G41" s="3">
        <v>1.65</v>
      </c>
      <c r="H41" s="3">
        <v>1.64</v>
      </c>
      <c r="I41" s="3">
        <f t="shared" si="0"/>
        <v>1.645</v>
      </c>
      <c r="J41" s="3">
        <v>25</v>
      </c>
      <c r="K41" s="16">
        <v>20210603</v>
      </c>
      <c r="L41" s="3">
        <v>126</v>
      </c>
      <c r="M41" s="3">
        <v>1.77</v>
      </c>
      <c r="N41" s="3">
        <v>1.71</v>
      </c>
      <c r="O41" s="3">
        <f t="shared" si="1"/>
        <v>1.74</v>
      </c>
      <c r="P41" s="3">
        <v>27</v>
      </c>
      <c r="Q41" s="2" t="s">
        <v>19</v>
      </c>
      <c r="R41" s="3">
        <v>44</v>
      </c>
      <c r="S41">
        <v>0</v>
      </c>
      <c r="T41">
        <f t="shared" si="2"/>
        <v>0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</row>
    <row r="42" spans="1:133" ht="14.5" x14ac:dyDescent="0.35">
      <c r="A42" s="3">
        <v>1</v>
      </c>
      <c r="B42" s="3">
        <v>15</v>
      </c>
      <c r="C42" s="2" t="s">
        <v>20</v>
      </c>
      <c r="D42" s="2" t="s">
        <v>20</v>
      </c>
      <c r="E42" s="16">
        <v>20210420</v>
      </c>
      <c r="F42" s="3">
        <v>113</v>
      </c>
      <c r="G42" s="3">
        <v>1.1100000000000001</v>
      </c>
      <c r="H42" s="3">
        <v>1.0900000000000001</v>
      </c>
      <c r="I42" s="3">
        <f t="shared" si="0"/>
        <v>1.1000000000000001</v>
      </c>
      <c r="J42" s="3">
        <v>1</v>
      </c>
      <c r="K42" s="16">
        <v>20210608</v>
      </c>
      <c r="L42" s="3">
        <v>119</v>
      </c>
      <c r="M42" s="3">
        <v>1.32</v>
      </c>
      <c r="N42" s="3">
        <v>1.27</v>
      </c>
      <c r="O42" s="3">
        <f t="shared" si="1"/>
        <v>1.2949999999999999</v>
      </c>
      <c r="P42" s="3">
        <v>14</v>
      </c>
      <c r="Q42" s="2" t="s">
        <v>17</v>
      </c>
      <c r="R42" s="3">
        <v>49</v>
      </c>
      <c r="S42">
        <f t="shared" si="3"/>
        <v>6</v>
      </c>
      <c r="T42">
        <f t="shared" si="2"/>
        <v>0.12244897959183673</v>
      </c>
      <c r="U42">
        <f>AVERAGE(T42:T54)</f>
        <v>5.307692307692307E-2</v>
      </c>
      <c r="V42">
        <f>_xlfn.STDEV.S(T42:T54)</f>
        <v>5.9434167380769509E-2</v>
      </c>
      <c r="W42">
        <f>V42/SQRT(COUNT(T42:T54))</f>
        <v>1.648407215429798E-2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</row>
    <row r="43" spans="1:133" ht="14.5" x14ac:dyDescent="0.35">
      <c r="A43" s="3">
        <v>1</v>
      </c>
      <c r="B43" s="3">
        <v>16</v>
      </c>
      <c r="C43" s="2" t="s">
        <v>20</v>
      </c>
      <c r="D43" s="2" t="s">
        <v>20</v>
      </c>
      <c r="E43" s="16">
        <v>20210420</v>
      </c>
      <c r="F43" s="3">
        <v>111.5</v>
      </c>
      <c r="G43" s="3">
        <v>1</v>
      </c>
      <c r="H43" s="3">
        <v>1.06</v>
      </c>
      <c r="I43" s="3">
        <f t="shared" si="0"/>
        <v>1.03</v>
      </c>
      <c r="J43" s="3">
        <v>17</v>
      </c>
      <c r="K43" s="16">
        <v>20210608</v>
      </c>
      <c r="L43" s="3">
        <v>105</v>
      </c>
      <c r="M43" s="3">
        <v>1.27</v>
      </c>
      <c r="N43" s="3">
        <v>1.3</v>
      </c>
      <c r="O43" s="3">
        <f t="shared" si="1"/>
        <v>1.2850000000000001</v>
      </c>
      <c r="P43" s="3">
        <v>16</v>
      </c>
      <c r="Q43" s="2" t="s">
        <v>17</v>
      </c>
      <c r="R43" s="3">
        <v>49</v>
      </c>
      <c r="S43">
        <v>0</v>
      </c>
      <c r="T43">
        <f t="shared" si="2"/>
        <v>0</v>
      </c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</row>
    <row r="44" spans="1:133" ht="14.5" x14ac:dyDescent="0.35">
      <c r="A44" s="3">
        <v>1</v>
      </c>
      <c r="B44" s="3">
        <v>22</v>
      </c>
      <c r="C44" s="2" t="s">
        <v>20</v>
      </c>
      <c r="D44" s="2" t="s">
        <v>20</v>
      </c>
      <c r="E44" s="16">
        <v>20210420</v>
      </c>
      <c r="F44" s="3">
        <v>121.5</v>
      </c>
      <c r="G44" s="3">
        <v>1.51</v>
      </c>
      <c r="H44" s="3">
        <v>1.43</v>
      </c>
      <c r="I44" s="3">
        <f t="shared" si="0"/>
        <v>1.47</v>
      </c>
      <c r="J44" s="3">
        <v>22</v>
      </c>
      <c r="K44" s="16">
        <v>20210608</v>
      </c>
      <c r="L44" s="3">
        <v>117</v>
      </c>
      <c r="M44" s="3">
        <v>1.46</v>
      </c>
      <c r="N44" s="3">
        <v>1.58</v>
      </c>
      <c r="O44" s="3">
        <f t="shared" si="1"/>
        <v>1.52</v>
      </c>
      <c r="P44" s="3">
        <v>18</v>
      </c>
      <c r="Q44" s="2" t="s">
        <v>17</v>
      </c>
      <c r="R44" s="3">
        <v>49</v>
      </c>
      <c r="S44">
        <v>0</v>
      </c>
      <c r="T44">
        <f t="shared" si="2"/>
        <v>0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</row>
    <row r="45" spans="1:133" ht="14.5" x14ac:dyDescent="0.35">
      <c r="A45" s="3">
        <v>1</v>
      </c>
      <c r="B45" s="3">
        <v>43</v>
      </c>
      <c r="C45" s="2" t="s">
        <v>20</v>
      </c>
      <c r="D45" s="2" t="s">
        <v>20</v>
      </c>
      <c r="E45" s="16">
        <v>20210420</v>
      </c>
      <c r="F45" s="3">
        <v>125</v>
      </c>
      <c r="G45" s="3">
        <v>1.4</v>
      </c>
      <c r="H45" s="3">
        <v>1.37</v>
      </c>
      <c r="I45" s="3">
        <f t="shared" si="0"/>
        <v>1.385</v>
      </c>
      <c r="J45" s="3">
        <v>24</v>
      </c>
      <c r="K45" s="16">
        <v>20210608</v>
      </c>
      <c r="L45" s="3">
        <v>128</v>
      </c>
      <c r="M45" s="3">
        <v>1.47</v>
      </c>
      <c r="N45" s="3">
        <v>1.48</v>
      </c>
      <c r="O45" s="3">
        <f t="shared" si="1"/>
        <v>1.4750000000000001</v>
      </c>
      <c r="P45" s="3">
        <v>25</v>
      </c>
      <c r="Q45" s="2" t="s">
        <v>17</v>
      </c>
      <c r="R45" s="3">
        <v>49</v>
      </c>
      <c r="S45">
        <f t="shared" si="3"/>
        <v>3</v>
      </c>
      <c r="T45">
        <f t="shared" si="2"/>
        <v>6.1224489795918366E-2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</row>
    <row r="46" spans="1:133" ht="14.5" x14ac:dyDescent="0.35">
      <c r="A46" s="3">
        <v>1</v>
      </c>
      <c r="B46" s="3">
        <v>49</v>
      </c>
      <c r="C46" s="2" t="s">
        <v>20</v>
      </c>
      <c r="D46" s="2" t="s">
        <v>20</v>
      </c>
      <c r="E46" s="16">
        <v>20210420</v>
      </c>
      <c r="F46" s="3">
        <v>109</v>
      </c>
      <c r="G46" s="3">
        <v>1.6</v>
      </c>
      <c r="H46" s="3">
        <v>1.56</v>
      </c>
      <c r="I46" s="3">
        <f t="shared" si="0"/>
        <v>1.58</v>
      </c>
      <c r="J46" s="3">
        <v>0</v>
      </c>
      <c r="K46" s="16">
        <v>20210608</v>
      </c>
      <c r="L46" s="3">
        <v>115</v>
      </c>
      <c r="M46" s="3">
        <v>1.7</v>
      </c>
      <c r="N46" s="3">
        <v>1.67</v>
      </c>
      <c r="O46" s="3">
        <f t="shared" si="1"/>
        <v>1.6850000000000001</v>
      </c>
      <c r="P46" s="3">
        <v>11</v>
      </c>
      <c r="Q46" s="2" t="s">
        <v>17</v>
      </c>
      <c r="R46" s="3">
        <v>49</v>
      </c>
      <c r="S46">
        <f t="shared" si="3"/>
        <v>6</v>
      </c>
      <c r="T46">
        <f t="shared" si="2"/>
        <v>0.12244897959183673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</row>
    <row r="47" spans="1:133" ht="14.5" x14ac:dyDescent="0.35">
      <c r="A47" s="3">
        <v>1</v>
      </c>
      <c r="B47" s="3">
        <v>60</v>
      </c>
      <c r="C47" s="2" t="s">
        <v>20</v>
      </c>
      <c r="D47" s="2" t="s">
        <v>20</v>
      </c>
      <c r="E47" s="16">
        <v>20210420</v>
      </c>
      <c r="F47" s="3">
        <v>113</v>
      </c>
      <c r="G47" s="3">
        <v>0.9</v>
      </c>
      <c r="H47" s="3">
        <v>1.1000000000000001</v>
      </c>
      <c r="I47" s="3">
        <f t="shared" si="0"/>
        <v>1</v>
      </c>
      <c r="J47" s="3">
        <v>12</v>
      </c>
      <c r="K47" s="16">
        <v>20210608</v>
      </c>
      <c r="L47" s="3">
        <v>121</v>
      </c>
      <c r="M47" s="3">
        <v>1.2</v>
      </c>
      <c r="N47" s="3">
        <v>1.3</v>
      </c>
      <c r="O47" s="3">
        <f t="shared" si="1"/>
        <v>1.25</v>
      </c>
      <c r="P47" s="3">
        <v>11</v>
      </c>
      <c r="Q47" s="2" t="s">
        <v>17</v>
      </c>
      <c r="R47" s="3">
        <v>49</v>
      </c>
      <c r="S47">
        <f t="shared" si="3"/>
        <v>8</v>
      </c>
      <c r="T47">
        <f t="shared" si="2"/>
        <v>0.16326530612244897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</row>
    <row r="48" spans="1:133" ht="14.5" x14ac:dyDescent="0.35">
      <c r="A48" s="3">
        <v>1</v>
      </c>
      <c r="B48" s="3">
        <v>71</v>
      </c>
      <c r="C48" s="2" t="s">
        <v>20</v>
      </c>
      <c r="D48" s="2" t="s">
        <v>20</v>
      </c>
      <c r="E48" s="16">
        <v>20210420</v>
      </c>
      <c r="F48" s="3">
        <v>119</v>
      </c>
      <c r="G48" s="3">
        <v>0.9</v>
      </c>
      <c r="H48" s="3">
        <v>0.9</v>
      </c>
      <c r="I48" s="3">
        <f t="shared" si="0"/>
        <v>0.9</v>
      </c>
      <c r="J48" s="3">
        <v>13</v>
      </c>
      <c r="K48" s="16">
        <v>20210608</v>
      </c>
      <c r="L48" s="3">
        <v>119</v>
      </c>
      <c r="M48" s="3">
        <v>1.29</v>
      </c>
      <c r="N48" s="3">
        <v>1.22</v>
      </c>
      <c r="O48" s="3">
        <f t="shared" si="1"/>
        <v>1.2549999999999999</v>
      </c>
      <c r="P48" s="3">
        <v>14</v>
      </c>
      <c r="Q48" s="2" t="s">
        <v>17</v>
      </c>
      <c r="R48" s="3">
        <v>49</v>
      </c>
      <c r="S48">
        <f t="shared" si="3"/>
        <v>0</v>
      </c>
      <c r="T48">
        <f t="shared" si="2"/>
        <v>0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</row>
    <row r="49" spans="1:133" ht="14.5" x14ac:dyDescent="0.35">
      <c r="A49" s="3">
        <v>1</v>
      </c>
      <c r="B49" s="3">
        <v>73</v>
      </c>
      <c r="C49" s="2" t="s">
        <v>20</v>
      </c>
      <c r="D49" s="2" t="s">
        <v>20</v>
      </c>
      <c r="E49" s="16">
        <v>20210420</v>
      </c>
      <c r="F49" s="3">
        <v>123</v>
      </c>
      <c r="G49" s="3">
        <v>1.1399999999999999</v>
      </c>
      <c r="H49" s="3">
        <v>1.03</v>
      </c>
      <c r="I49" s="3">
        <f t="shared" si="0"/>
        <v>1.085</v>
      </c>
      <c r="J49" s="3">
        <v>19</v>
      </c>
      <c r="K49" s="16">
        <v>20210608</v>
      </c>
      <c r="L49" s="3">
        <v>124</v>
      </c>
      <c r="M49" s="3">
        <v>1.25</v>
      </c>
      <c r="N49" s="3">
        <v>1.37</v>
      </c>
      <c r="O49" s="3">
        <f t="shared" si="1"/>
        <v>1.31</v>
      </c>
      <c r="P49" s="3">
        <v>18</v>
      </c>
      <c r="Q49" s="2" t="s">
        <v>17</v>
      </c>
      <c r="R49" s="3">
        <v>49</v>
      </c>
      <c r="S49">
        <f t="shared" si="3"/>
        <v>1</v>
      </c>
      <c r="T49">
        <f t="shared" si="2"/>
        <v>2.0408163265306121E-2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</row>
    <row r="50" spans="1:133" ht="14.5" x14ac:dyDescent="0.35">
      <c r="A50" s="3">
        <v>1</v>
      </c>
      <c r="B50" s="3">
        <v>78</v>
      </c>
      <c r="C50" s="2" t="s">
        <v>20</v>
      </c>
      <c r="D50" s="2" t="s">
        <v>20</v>
      </c>
      <c r="E50" s="16">
        <v>20210420</v>
      </c>
      <c r="F50" s="3">
        <v>125.5</v>
      </c>
      <c r="G50" s="3">
        <v>1.21</v>
      </c>
      <c r="H50" s="3">
        <v>1.28</v>
      </c>
      <c r="I50" s="3">
        <f t="shared" si="0"/>
        <v>1.2450000000000001</v>
      </c>
      <c r="J50" s="3">
        <v>20</v>
      </c>
      <c r="K50" s="16">
        <v>20210608</v>
      </c>
      <c r="L50" s="3">
        <v>126</v>
      </c>
      <c r="M50" s="3">
        <v>1.5</v>
      </c>
      <c r="N50" s="3">
        <v>1.35</v>
      </c>
      <c r="O50" s="3">
        <f t="shared" si="1"/>
        <v>1.425</v>
      </c>
      <c r="P50" s="3">
        <v>18</v>
      </c>
      <c r="Q50" s="2" t="s">
        <v>17</v>
      </c>
      <c r="R50" s="3">
        <v>49</v>
      </c>
      <c r="S50">
        <f t="shared" si="3"/>
        <v>0.5</v>
      </c>
      <c r="T50">
        <f t="shared" si="2"/>
        <v>1.020408163265306E-2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</row>
    <row r="51" spans="1:133" ht="14.5" x14ac:dyDescent="0.35">
      <c r="A51" s="3">
        <v>1</v>
      </c>
      <c r="B51" s="3">
        <v>82</v>
      </c>
      <c r="C51" s="2" t="s">
        <v>20</v>
      </c>
      <c r="D51" s="2" t="s">
        <v>20</v>
      </c>
      <c r="E51" s="16">
        <v>20210420</v>
      </c>
      <c r="F51" s="3">
        <v>127</v>
      </c>
      <c r="G51" s="3">
        <v>1.17</v>
      </c>
      <c r="H51" s="3">
        <v>1.1299999999999999</v>
      </c>
      <c r="I51" s="3">
        <f t="shared" si="0"/>
        <v>1.1499999999999999</v>
      </c>
      <c r="J51" s="3">
        <v>22</v>
      </c>
      <c r="K51" s="16">
        <v>20210608</v>
      </c>
      <c r="L51" s="3">
        <v>127</v>
      </c>
      <c r="M51" s="3">
        <v>1.44</v>
      </c>
      <c r="N51" s="3">
        <v>1.4</v>
      </c>
      <c r="O51" s="3">
        <f t="shared" si="1"/>
        <v>1.42</v>
      </c>
      <c r="P51" s="3">
        <v>20</v>
      </c>
      <c r="Q51" s="2" t="s">
        <v>17</v>
      </c>
      <c r="R51" s="3">
        <v>49</v>
      </c>
      <c r="S51">
        <f t="shared" si="3"/>
        <v>0</v>
      </c>
      <c r="T51">
        <f t="shared" si="2"/>
        <v>0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</row>
    <row r="52" spans="1:133" ht="14.5" x14ac:dyDescent="0.35">
      <c r="A52" s="3">
        <v>1</v>
      </c>
      <c r="B52" s="3">
        <v>105</v>
      </c>
      <c r="C52" s="2" t="s">
        <v>20</v>
      </c>
      <c r="D52" s="2" t="s">
        <v>20</v>
      </c>
      <c r="E52" s="16">
        <v>20210420</v>
      </c>
      <c r="F52" s="3">
        <v>124.5</v>
      </c>
      <c r="G52" s="3">
        <v>0.94</v>
      </c>
      <c r="H52" s="3">
        <v>0.92</v>
      </c>
      <c r="I52" s="3">
        <f t="shared" si="0"/>
        <v>0.92999999999999994</v>
      </c>
      <c r="J52" s="3">
        <v>20</v>
      </c>
      <c r="K52" s="16">
        <v>20210608</v>
      </c>
      <c r="L52" s="3">
        <v>123</v>
      </c>
      <c r="M52" s="3">
        <v>1.31</v>
      </c>
      <c r="N52" s="3">
        <v>1.1399999999999999</v>
      </c>
      <c r="O52" s="3">
        <f t="shared" si="1"/>
        <v>1.2250000000000001</v>
      </c>
      <c r="P52" s="3">
        <v>20</v>
      </c>
      <c r="Q52" s="2" t="s">
        <v>17</v>
      </c>
      <c r="R52" s="3">
        <v>49</v>
      </c>
      <c r="S52">
        <v>0</v>
      </c>
      <c r="T52">
        <f t="shared" si="2"/>
        <v>0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</row>
    <row r="53" spans="1:133" ht="14.5" x14ac:dyDescent="0.35">
      <c r="A53" s="3">
        <v>1</v>
      </c>
      <c r="B53" s="3">
        <v>14</v>
      </c>
      <c r="C53" s="2" t="s">
        <v>20</v>
      </c>
      <c r="D53" s="2" t="s">
        <v>20</v>
      </c>
      <c r="E53" s="16">
        <v>20210420</v>
      </c>
      <c r="F53" s="3">
        <v>118.5</v>
      </c>
      <c r="G53" s="3">
        <v>1.29</v>
      </c>
      <c r="H53" s="3">
        <v>1.31</v>
      </c>
      <c r="I53" s="3">
        <f t="shared" si="0"/>
        <v>1.3</v>
      </c>
      <c r="J53" s="3">
        <v>19</v>
      </c>
      <c r="K53" s="16">
        <v>20210609</v>
      </c>
      <c r="L53" s="3">
        <v>123</v>
      </c>
      <c r="M53" s="3">
        <v>1.45</v>
      </c>
      <c r="N53" s="3">
        <v>1.5</v>
      </c>
      <c r="O53" s="3">
        <f t="shared" si="1"/>
        <v>1.4750000000000001</v>
      </c>
      <c r="P53" s="3">
        <v>20</v>
      </c>
      <c r="Q53" s="2" t="s">
        <v>19</v>
      </c>
      <c r="R53" s="3">
        <v>50</v>
      </c>
      <c r="S53">
        <f t="shared" si="3"/>
        <v>4.5</v>
      </c>
      <c r="T53">
        <f t="shared" si="2"/>
        <v>0.09</v>
      </c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</row>
    <row r="54" spans="1:133" ht="14.5" x14ac:dyDescent="0.35">
      <c r="A54" s="3">
        <v>1</v>
      </c>
      <c r="B54" s="3">
        <v>46</v>
      </c>
      <c r="C54" s="2" t="s">
        <v>20</v>
      </c>
      <c r="D54" s="2" t="s">
        <v>20</v>
      </c>
      <c r="E54" s="16">
        <v>20210420</v>
      </c>
      <c r="F54" s="3">
        <v>117</v>
      </c>
      <c r="G54" s="3">
        <v>0.99</v>
      </c>
      <c r="H54" s="3">
        <v>1.01</v>
      </c>
      <c r="I54" s="3">
        <f t="shared" si="0"/>
        <v>1</v>
      </c>
      <c r="J54" s="3">
        <v>0</v>
      </c>
      <c r="K54" s="16">
        <v>20210609</v>
      </c>
      <c r="L54" s="3">
        <v>122</v>
      </c>
      <c r="M54" s="3">
        <v>1.1000000000000001</v>
      </c>
      <c r="N54" s="3">
        <v>1.1000000000000001</v>
      </c>
      <c r="O54" s="3">
        <f t="shared" si="1"/>
        <v>1.1000000000000001</v>
      </c>
      <c r="P54" s="3">
        <v>18</v>
      </c>
      <c r="Q54" s="2" t="s">
        <v>19</v>
      </c>
      <c r="R54" s="3">
        <v>50</v>
      </c>
      <c r="S54">
        <f t="shared" si="3"/>
        <v>5</v>
      </c>
      <c r="T54">
        <f t="shared" si="2"/>
        <v>0.1</v>
      </c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</row>
    <row r="55" spans="1:133" ht="14.5" x14ac:dyDescent="0.35">
      <c r="A55" s="3">
        <v>1</v>
      </c>
      <c r="B55" s="3">
        <v>27</v>
      </c>
      <c r="C55" s="2" t="s">
        <v>20</v>
      </c>
      <c r="D55" s="2" t="s">
        <v>20</v>
      </c>
      <c r="E55" s="16">
        <v>20210420</v>
      </c>
      <c r="F55" s="3">
        <v>116.5</v>
      </c>
      <c r="G55" s="3">
        <v>1</v>
      </c>
      <c r="H55" s="3">
        <v>1.1000000000000001</v>
      </c>
      <c r="I55" s="3">
        <f t="shared" si="0"/>
        <v>1.05</v>
      </c>
      <c r="J55" s="3">
        <v>21</v>
      </c>
      <c r="K55" s="16">
        <v>20210627</v>
      </c>
      <c r="L55" s="3">
        <v>125</v>
      </c>
      <c r="M55" s="3">
        <v>1.46</v>
      </c>
      <c r="N55" s="3">
        <v>1.46</v>
      </c>
      <c r="O55" s="3">
        <f t="shared" si="1"/>
        <v>1.46</v>
      </c>
      <c r="P55" s="3">
        <v>15</v>
      </c>
      <c r="Q55" s="2" t="s">
        <v>23</v>
      </c>
      <c r="R55" s="3">
        <v>68</v>
      </c>
      <c r="S55">
        <f t="shared" si="3"/>
        <v>8.5</v>
      </c>
      <c r="T55">
        <f t="shared" si="2"/>
        <v>0.125</v>
      </c>
      <c r="U55">
        <f>AVERAGE(T55:T56)</f>
        <v>6.25E-2</v>
      </c>
      <c r="V55">
        <f>_xlfn.STDEV.S(T55:T56)</f>
        <v>8.8388347648318447E-2</v>
      </c>
      <c r="W55">
        <f>V55/SQRT(COUNT(T55:T56))</f>
        <v>6.25E-2</v>
      </c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</row>
    <row r="56" spans="1:133" ht="14.5" x14ac:dyDescent="0.35">
      <c r="A56" s="3">
        <v>1</v>
      </c>
      <c r="B56" s="3">
        <v>59</v>
      </c>
      <c r="C56" s="2" t="s">
        <v>21</v>
      </c>
      <c r="D56" s="2" t="s">
        <v>20</v>
      </c>
      <c r="E56" s="16">
        <v>20210420</v>
      </c>
      <c r="F56" s="3">
        <v>116.5</v>
      </c>
      <c r="G56" s="3">
        <v>0.86</v>
      </c>
      <c r="H56" s="3">
        <v>0.94</v>
      </c>
      <c r="I56" s="3">
        <f t="shared" si="0"/>
        <v>0.89999999999999991</v>
      </c>
      <c r="J56" s="3">
        <v>24</v>
      </c>
      <c r="K56" s="16">
        <v>20210627</v>
      </c>
      <c r="L56" s="3">
        <v>114</v>
      </c>
      <c r="M56" s="3">
        <v>1.18</v>
      </c>
      <c r="N56" s="3">
        <v>1.18</v>
      </c>
      <c r="O56" s="3">
        <f t="shared" si="1"/>
        <v>1.18</v>
      </c>
      <c r="P56" s="3">
        <v>20</v>
      </c>
      <c r="Q56" s="2" t="s">
        <v>23</v>
      </c>
      <c r="R56" s="3">
        <v>68</v>
      </c>
      <c r="S56">
        <v>0</v>
      </c>
      <c r="T56">
        <f t="shared" si="2"/>
        <v>0</v>
      </c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</row>
    <row r="57" spans="1:133" ht="14.5" x14ac:dyDescent="0.35">
      <c r="A57" s="3">
        <v>1</v>
      </c>
      <c r="B57" s="3">
        <v>90</v>
      </c>
      <c r="C57" s="2" t="s">
        <v>21</v>
      </c>
      <c r="D57" s="2" t="s">
        <v>20</v>
      </c>
      <c r="E57" s="16">
        <v>20210420</v>
      </c>
      <c r="F57" s="29">
        <v>114</v>
      </c>
      <c r="G57" s="3">
        <v>1.27</v>
      </c>
      <c r="H57" s="3">
        <v>1.24</v>
      </c>
      <c r="I57" s="3">
        <f t="shared" si="0"/>
        <v>1.2549999999999999</v>
      </c>
      <c r="J57" s="3">
        <v>26</v>
      </c>
      <c r="K57" s="16">
        <v>20210627</v>
      </c>
      <c r="L57" s="29">
        <v>135</v>
      </c>
      <c r="M57" s="3">
        <v>1.69</v>
      </c>
      <c r="N57" s="3">
        <v>1.69</v>
      </c>
      <c r="O57" s="3">
        <f t="shared" si="1"/>
        <v>1.69</v>
      </c>
      <c r="P57" s="3">
        <v>19</v>
      </c>
      <c r="Q57" s="2" t="s">
        <v>24</v>
      </c>
      <c r="R57" s="3">
        <v>68</v>
      </c>
      <c r="S57" s="28">
        <f t="shared" si="3"/>
        <v>21</v>
      </c>
      <c r="T57" s="28">
        <f t="shared" si="2"/>
        <v>0.30882352941176472</v>
      </c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</row>
    <row r="58" spans="1:133" ht="14.5" x14ac:dyDescent="0.35">
      <c r="A58" s="3">
        <v>1</v>
      </c>
      <c r="B58" s="3">
        <v>17</v>
      </c>
      <c r="C58" s="2" t="s">
        <v>20</v>
      </c>
      <c r="D58" s="2" t="s">
        <v>20</v>
      </c>
      <c r="E58" s="16">
        <v>20210420</v>
      </c>
      <c r="F58" s="3">
        <v>111</v>
      </c>
      <c r="G58" s="3">
        <v>1.1000000000000001</v>
      </c>
      <c r="H58" s="3">
        <v>1.1499999999999999</v>
      </c>
      <c r="I58" s="3">
        <f t="shared" si="0"/>
        <v>1.125</v>
      </c>
      <c r="J58" s="3">
        <v>24</v>
      </c>
      <c r="K58" s="15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 s="2" t="s">
        <v>18</v>
      </c>
      <c r="R58" s="2" t="s">
        <v>18</v>
      </c>
      <c r="S58" s="2" t="s">
        <v>18</v>
      </c>
      <c r="T58" s="2" t="s">
        <v>18</v>
      </c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</row>
    <row r="59" spans="1:133" ht="14.5" x14ac:dyDescent="0.35">
      <c r="A59" s="3">
        <v>1</v>
      </c>
      <c r="B59" s="3">
        <v>32</v>
      </c>
      <c r="C59" s="2" t="s">
        <v>20</v>
      </c>
      <c r="D59" s="2" t="s">
        <v>20</v>
      </c>
      <c r="E59" s="16">
        <v>20210420</v>
      </c>
      <c r="F59" s="3">
        <v>121</v>
      </c>
      <c r="G59" s="3">
        <v>1.6</v>
      </c>
      <c r="H59" s="3">
        <v>1.66</v>
      </c>
      <c r="I59" s="3">
        <f t="shared" si="0"/>
        <v>1.63</v>
      </c>
      <c r="J59" s="3">
        <v>22</v>
      </c>
      <c r="K59" s="15" t="s">
        <v>18</v>
      </c>
      <c r="L59" s="2" t="s">
        <v>18</v>
      </c>
      <c r="M59" s="2" t="s">
        <v>18</v>
      </c>
      <c r="N59" s="2" t="s">
        <v>18</v>
      </c>
      <c r="O59" s="2" t="s">
        <v>18</v>
      </c>
      <c r="P59" s="2" t="s">
        <v>18</v>
      </c>
      <c r="Q59" s="2" t="s">
        <v>18</v>
      </c>
      <c r="R59" s="2" t="s">
        <v>18</v>
      </c>
      <c r="S59" s="2" t="s">
        <v>18</v>
      </c>
      <c r="T59" s="2" t="s">
        <v>18</v>
      </c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</row>
    <row r="60" spans="1:133" ht="14.5" x14ac:dyDescent="0.35">
      <c r="A60" s="3">
        <v>1</v>
      </c>
      <c r="B60" s="3">
        <v>55</v>
      </c>
      <c r="C60" s="2" t="s">
        <v>20</v>
      </c>
      <c r="D60" s="2" t="s">
        <v>20</v>
      </c>
      <c r="E60" s="16">
        <v>20210420</v>
      </c>
      <c r="F60" s="3">
        <v>129</v>
      </c>
      <c r="G60" s="3">
        <v>1.78</v>
      </c>
      <c r="H60" s="3">
        <v>1.93</v>
      </c>
      <c r="I60" s="3">
        <f t="shared" si="0"/>
        <v>1.855</v>
      </c>
      <c r="J60" s="3">
        <v>31</v>
      </c>
      <c r="K60" s="15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 s="2" t="s">
        <v>18</v>
      </c>
      <c r="R60" s="2" t="s">
        <v>18</v>
      </c>
      <c r="S60" s="2" t="s">
        <v>18</v>
      </c>
      <c r="T60" s="2" t="s">
        <v>18</v>
      </c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</row>
    <row r="61" spans="1:133" s="11" customFormat="1" ht="14.5" x14ac:dyDescent="0.35">
      <c r="A61" s="9">
        <v>1</v>
      </c>
      <c r="B61" s="9">
        <v>115</v>
      </c>
      <c r="C61" s="10" t="s">
        <v>20</v>
      </c>
      <c r="D61" s="10" t="s">
        <v>20</v>
      </c>
      <c r="E61" s="18">
        <v>20210420</v>
      </c>
      <c r="F61" s="9">
        <v>114</v>
      </c>
      <c r="G61" s="9">
        <v>1.45</v>
      </c>
      <c r="H61" s="9">
        <v>1.34</v>
      </c>
      <c r="I61" s="9">
        <f t="shared" si="0"/>
        <v>1.395</v>
      </c>
      <c r="J61" s="9">
        <v>18</v>
      </c>
      <c r="K61" s="19" t="s">
        <v>18</v>
      </c>
      <c r="L61" s="10" t="s">
        <v>18</v>
      </c>
      <c r="M61" s="10" t="s">
        <v>18</v>
      </c>
      <c r="N61" s="10" t="s">
        <v>18</v>
      </c>
      <c r="O61" s="10" t="s">
        <v>18</v>
      </c>
      <c r="P61" s="10" t="s">
        <v>18</v>
      </c>
      <c r="Q61" s="10" t="s">
        <v>18</v>
      </c>
      <c r="R61" s="10" t="s">
        <v>18</v>
      </c>
      <c r="S61" s="10" t="s">
        <v>18</v>
      </c>
      <c r="T61" s="10" t="s">
        <v>18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</row>
    <row r="62" spans="1:133" ht="14.5" x14ac:dyDescent="0.35">
      <c r="A62" s="3">
        <v>2</v>
      </c>
      <c r="B62" s="3">
        <v>2</v>
      </c>
      <c r="C62" s="2" t="s">
        <v>16</v>
      </c>
      <c r="D62" s="2" t="s">
        <v>16</v>
      </c>
      <c r="E62" s="16">
        <v>20210420</v>
      </c>
      <c r="F62" s="3">
        <v>120</v>
      </c>
      <c r="G62" s="3">
        <v>0.69</v>
      </c>
      <c r="H62" s="3">
        <v>0.81</v>
      </c>
      <c r="I62" s="3">
        <f t="shared" si="0"/>
        <v>0.75</v>
      </c>
      <c r="J62" s="3">
        <v>19</v>
      </c>
      <c r="K62" s="16">
        <v>20210504</v>
      </c>
      <c r="L62" s="2" t="s">
        <v>18</v>
      </c>
      <c r="M62" s="2" t="s">
        <v>18</v>
      </c>
      <c r="N62" s="2" t="s">
        <v>18</v>
      </c>
      <c r="O62" s="2" t="s">
        <v>18</v>
      </c>
      <c r="P62" s="2" t="s">
        <v>18</v>
      </c>
      <c r="Q62" s="2" t="s">
        <v>19</v>
      </c>
      <c r="R62" s="3">
        <v>14</v>
      </c>
      <c r="S62" s="26" t="s">
        <v>18</v>
      </c>
      <c r="T62" s="26" t="s">
        <v>18</v>
      </c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</row>
    <row r="63" spans="1:133" ht="14.5" x14ac:dyDescent="0.35">
      <c r="A63" s="3">
        <v>2</v>
      </c>
      <c r="B63" s="3">
        <v>13</v>
      </c>
      <c r="C63" s="2" t="s">
        <v>16</v>
      </c>
      <c r="D63" s="2" t="s">
        <v>16</v>
      </c>
      <c r="E63" s="16">
        <v>20210420</v>
      </c>
      <c r="F63" s="3">
        <v>122</v>
      </c>
      <c r="G63" s="3">
        <v>1.22</v>
      </c>
      <c r="H63" s="3">
        <v>1.26</v>
      </c>
      <c r="I63" s="3">
        <f t="shared" si="0"/>
        <v>1.24</v>
      </c>
      <c r="J63" s="3">
        <v>20</v>
      </c>
      <c r="K63" s="16">
        <v>20210504</v>
      </c>
      <c r="L63" s="3">
        <v>120.5</v>
      </c>
      <c r="M63" s="3">
        <v>1.35</v>
      </c>
      <c r="N63" s="3">
        <v>1.26</v>
      </c>
      <c r="O63" s="3">
        <f t="shared" ref="O63:O117" si="4">AVERAGE(M63:N63)</f>
        <v>1.3050000000000002</v>
      </c>
      <c r="P63" s="3">
        <v>20</v>
      </c>
      <c r="Q63" s="2" t="s">
        <v>19</v>
      </c>
      <c r="R63" s="3">
        <v>14</v>
      </c>
      <c r="S63">
        <v>0</v>
      </c>
      <c r="T63">
        <f t="shared" si="2"/>
        <v>0</v>
      </c>
      <c r="U63">
        <f>AVERAGE(T63:T64)</f>
        <v>0</v>
      </c>
      <c r="V63">
        <f>_xlfn.STDEV.S(T63:T64)</f>
        <v>0</v>
      </c>
      <c r="W63">
        <f>V63/SQRT(COUNT(T63:T64))</f>
        <v>0</v>
      </c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</row>
    <row r="64" spans="1:133" ht="14.5" x14ac:dyDescent="0.35">
      <c r="A64" s="3">
        <v>2</v>
      </c>
      <c r="B64" s="3">
        <v>84</v>
      </c>
      <c r="C64" s="2" t="s">
        <v>16</v>
      </c>
      <c r="D64" s="2" t="s">
        <v>16</v>
      </c>
      <c r="E64" s="16">
        <v>20210420</v>
      </c>
      <c r="F64" s="3">
        <v>118</v>
      </c>
      <c r="G64" s="3">
        <v>1.05</v>
      </c>
      <c r="H64" s="24">
        <v>1.2</v>
      </c>
      <c r="I64" s="3">
        <f t="shared" si="0"/>
        <v>1.125</v>
      </c>
      <c r="J64" s="3">
        <v>22</v>
      </c>
      <c r="K64" s="16">
        <v>20210504</v>
      </c>
      <c r="L64" s="3">
        <v>118</v>
      </c>
      <c r="M64" s="3">
        <v>1.04</v>
      </c>
      <c r="N64" s="24">
        <v>1.07</v>
      </c>
      <c r="O64" s="3">
        <f t="shared" si="4"/>
        <v>1.0550000000000002</v>
      </c>
      <c r="P64" s="3">
        <v>22</v>
      </c>
      <c r="Q64" s="2" t="s">
        <v>19</v>
      </c>
      <c r="R64" s="3">
        <v>14</v>
      </c>
      <c r="S64">
        <f t="shared" si="3"/>
        <v>0</v>
      </c>
      <c r="T64">
        <f t="shared" si="2"/>
        <v>0</v>
      </c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</row>
    <row r="65" spans="1:133" ht="14.5" x14ac:dyDescent="0.35">
      <c r="A65" s="3">
        <v>2</v>
      </c>
      <c r="B65" s="3">
        <v>56</v>
      </c>
      <c r="C65" s="2" t="s">
        <v>16</v>
      </c>
      <c r="D65" s="2" t="s">
        <v>16</v>
      </c>
      <c r="E65" s="16">
        <v>20210420</v>
      </c>
      <c r="F65" s="3">
        <v>123</v>
      </c>
      <c r="G65" s="3">
        <v>1.45</v>
      </c>
      <c r="H65" s="3">
        <v>1.36</v>
      </c>
      <c r="I65" s="3">
        <f t="shared" si="0"/>
        <v>1.405</v>
      </c>
      <c r="J65" s="3">
        <v>28</v>
      </c>
      <c r="K65" s="16">
        <v>20210518</v>
      </c>
      <c r="L65" s="3">
        <v>121</v>
      </c>
      <c r="M65" s="3">
        <v>1.48</v>
      </c>
      <c r="N65" s="3">
        <v>1.54</v>
      </c>
      <c r="O65" s="3">
        <f t="shared" si="4"/>
        <v>1.51</v>
      </c>
      <c r="P65" s="3">
        <v>23</v>
      </c>
      <c r="Q65" s="2" t="s">
        <v>19</v>
      </c>
      <c r="R65" s="3">
        <v>28</v>
      </c>
      <c r="S65">
        <v>0</v>
      </c>
      <c r="T65">
        <f t="shared" si="2"/>
        <v>0</v>
      </c>
      <c r="U65">
        <f>AVERAGE(T65:T67)</f>
        <v>2.3809523809523808E-2</v>
      </c>
      <c r="V65">
        <f>_xlfn.STDEV.S(T65:T67)</f>
        <v>4.1239304942116126E-2</v>
      </c>
      <c r="W65">
        <f>V65/SQRT(COUNT(T65:T67))</f>
        <v>2.3809523809523812E-2</v>
      </c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</row>
    <row r="66" spans="1:133" ht="14.5" x14ac:dyDescent="0.35">
      <c r="A66" s="3">
        <v>2</v>
      </c>
      <c r="B66" s="3">
        <v>103</v>
      </c>
      <c r="C66" s="2" t="s">
        <v>16</v>
      </c>
      <c r="D66" s="2" t="s">
        <v>16</v>
      </c>
      <c r="E66" s="16">
        <v>20210420</v>
      </c>
      <c r="F66" s="3">
        <v>125</v>
      </c>
      <c r="G66" s="3">
        <v>1.04</v>
      </c>
      <c r="H66" s="3">
        <v>1.03</v>
      </c>
      <c r="I66" s="3">
        <f t="shared" si="0"/>
        <v>1.0350000000000001</v>
      </c>
      <c r="J66" s="3">
        <v>15</v>
      </c>
      <c r="K66" s="16">
        <v>20210518</v>
      </c>
      <c r="L66" s="3">
        <v>127</v>
      </c>
      <c r="M66" s="3">
        <v>1.06</v>
      </c>
      <c r="N66" s="3">
        <v>1.17</v>
      </c>
      <c r="O66" s="3">
        <f t="shared" si="4"/>
        <v>1.115</v>
      </c>
      <c r="P66" s="3">
        <v>16</v>
      </c>
      <c r="Q66" s="2" t="s">
        <v>19</v>
      </c>
      <c r="R66" s="3">
        <v>28</v>
      </c>
      <c r="S66">
        <f t="shared" si="3"/>
        <v>2</v>
      </c>
      <c r="T66">
        <f t="shared" si="2"/>
        <v>7.1428571428571425E-2</v>
      </c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</row>
    <row r="67" spans="1:133" ht="14.5" x14ac:dyDescent="0.35">
      <c r="A67" s="3">
        <v>2</v>
      </c>
      <c r="B67" s="3">
        <v>109</v>
      </c>
      <c r="C67" s="2" t="s">
        <v>16</v>
      </c>
      <c r="D67" s="2" t="s">
        <v>16</v>
      </c>
      <c r="E67" s="16">
        <v>20210420</v>
      </c>
      <c r="F67" s="3">
        <v>122</v>
      </c>
      <c r="G67" s="3">
        <v>1.61</v>
      </c>
      <c r="H67" s="3">
        <v>1.49</v>
      </c>
      <c r="I67" s="3">
        <f t="shared" ref="I67:I121" si="5">AVERAGE(G67:H67)</f>
        <v>1.55</v>
      </c>
      <c r="J67" s="3">
        <v>22</v>
      </c>
      <c r="K67" s="16">
        <v>20210518</v>
      </c>
      <c r="L67" s="3">
        <v>121</v>
      </c>
      <c r="M67" s="3">
        <v>1.59</v>
      </c>
      <c r="N67" s="3">
        <v>1.62</v>
      </c>
      <c r="O67" s="3">
        <f t="shared" si="4"/>
        <v>1.605</v>
      </c>
      <c r="P67" s="3">
        <v>24</v>
      </c>
      <c r="Q67" s="2" t="s">
        <v>19</v>
      </c>
      <c r="R67" s="3">
        <v>28</v>
      </c>
      <c r="S67">
        <v>0</v>
      </c>
      <c r="T67">
        <f t="shared" ref="T67:T117" si="6">S67/R67</f>
        <v>0</v>
      </c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</row>
    <row r="68" spans="1:133" ht="14.5" x14ac:dyDescent="0.35">
      <c r="A68" s="3">
        <v>2</v>
      </c>
      <c r="B68" s="3">
        <v>65</v>
      </c>
      <c r="C68" s="2" t="s">
        <v>16</v>
      </c>
      <c r="D68" s="2" t="s">
        <v>16</v>
      </c>
      <c r="E68" s="16">
        <v>20210420</v>
      </c>
      <c r="F68" s="3">
        <v>121</v>
      </c>
      <c r="G68" s="3">
        <v>1.21</v>
      </c>
      <c r="H68" s="3">
        <v>1.28</v>
      </c>
      <c r="I68" s="3">
        <f t="shared" si="5"/>
        <v>1.2450000000000001</v>
      </c>
      <c r="J68" s="3">
        <v>25</v>
      </c>
      <c r="K68" s="16">
        <v>20210525</v>
      </c>
      <c r="L68" s="3">
        <v>122</v>
      </c>
      <c r="M68" s="3">
        <v>1.42</v>
      </c>
      <c r="N68" s="3">
        <v>1.42</v>
      </c>
      <c r="O68" s="3">
        <f t="shared" si="4"/>
        <v>1.42</v>
      </c>
      <c r="P68" s="3">
        <v>25</v>
      </c>
      <c r="Q68" s="2" t="s">
        <v>19</v>
      </c>
      <c r="R68" s="3">
        <v>35</v>
      </c>
      <c r="S68">
        <f t="shared" ref="S68:S117" si="7">L68-F68</f>
        <v>1</v>
      </c>
      <c r="T68">
        <f t="shared" si="6"/>
        <v>2.8571428571428571E-2</v>
      </c>
      <c r="U68">
        <f>AVERAGE(T68:T70)</f>
        <v>2.8571428571428571E-2</v>
      </c>
      <c r="V68">
        <f>_xlfn.STDEV.S(T68:T70)</f>
        <v>2.8571428571428564E-2</v>
      </c>
      <c r="W68">
        <f>V68/SQRT(COUNT(T68:T70))</f>
        <v>1.6495721976846445E-2</v>
      </c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</row>
    <row r="69" spans="1:133" ht="14.5" x14ac:dyDescent="0.35">
      <c r="A69" s="3">
        <v>2</v>
      </c>
      <c r="B69" s="3">
        <v>86</v>
      </c>
      <c r="C69" s="2" t="s">
        <v>16</v>
      </c>
      <c r="D69" s="2" t="s">
        <v>16</v>
      </c>
      <c r="E69" s="16">
        <v>20210420</v>
      </c>
      <c r="F69" s="3">
        <v>112</v>
      </c>
      <c r="G69" s="3">
        <v>1.28</v>
      </c>
      <c r="H69" s="3">
        <v>1.29</v>
      </c>
      <c r="I69" s="3">
        <f t="shared" si="5"/>
        <v>1.2850000000000001</v>
      </c>
      <c r="J69" s="3">
        <v>22</v>
      </c>
      <c r="K69" s="16">
        <v>20210525</v>
      </c>
      <c r="L69" s="3">
        <v>114</v>
      </c>
      <c r="M69" s="3">
        <v>1.43</v>
      </c>
      <c r="N69" s="3">
        <v>1.43</v>
      </c>
      <c r="O69" s="3">
        <f t="shared" si="4"/>
        <v>1.43</v>
      </c>
      <c r="P69" s="3">
        <v>21</v>
      </c>
      <c r="Q69" s="2" t="s">
        <v>19</v>
      </c>
      <c r="R69" s="3">
        <v>35</v>
      </c>
      <c r="S69">
        <f t="shared" si="7"/>
        <v>2</v>
      </c>
      <c r="T69">
        <f t="shared" si="6"/>
        <v>5.7142857142857141E-2</v>
      </c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</row>
    <row r="70" spans="1:133" ht="14.5" x14ac:dyDescent="0.35">
      <c r="A70" s="3">
        <v>2</v>
      </c>
      <c r="B70" s="3">
        <v>88</v>
      </c>
      <c r="C70" s="2" t="s">
        <v>16</v>
      </c>
      <c r="D70" s="2" t="s">
        <v>16</v>
      </c>
      <c r="E70" s="16">
        <v>20210420</v>
      </c>
      <c r="F70" s="3">
        <v>118</v>
      </c>
      <c r="G70" s="3">
        <v>1.39</v>
      </c>
      <c r="H70" s="3">
        <v>1.41</v>
      </c>
      <c r="I70" s="3">
        <f t="shared" si="5"/>
        <v>1.4</v>
      </c>
      <c r="J70" s="3">
        <v>24</v>
      </c>
      <c r="K70" s="16">
        <v>20210525</v>
      </c>
      <c r="L70" s="3">
        <v>116</v>
      </c>
      <c r="M70" s="3">
        <v>1.59</v>
      </c>
      <c r="N70" s="3">
        <v>1.59</v>
      </c>
      <c r="O70" s="3">
        <f t="shared" si="4"/>
        <v>1.59</v>
      </c>
      <c r="P70" s="3">
        <v>25</v>
      </c>
      <c r="Q70" s="2" t="s">
        <v>19</v>
      </c>
      <c r="R70" s="3">
        <v>35</v>
      </c>
      <c r="S70">
        <v>0</v>
      </c>
      <c r="T70">
        <f t="shared" si="6"/>
        <v>0</v>
      </c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</row>
    <row r="71" spans="1:133" ht="14.5" x14ac:dyDescent="0.35">
      <c r="A71" s="3">
        <v>2</v>
      </c>
      <c r="B71" s="3">
        <v>20</v>
      </c>
      <c r="C71" s="2" t="s">
        <v>16</v>
      </c>
      <c r="D71" s="2" t="s">
        <v>16</v>
      </c>
      <c r="E71" s="16">
        <v>20210420</v>
      </c>
      <c r="F71" s="3">
        <v>128</v>
      </c>
      <c r="G71" s="3">
        <v>1.31</v>
      </c>
      <c r="H71" s="3">
        <v>1.42</v>
      </c>
      <c r="I71" s="3">
        <f t="shared" si="5"/>
        <v>1.365</v>
      </c>
      <c r="J71" s="3">
        <v>18</v>
      </c>
      <c r="K71" s="16">
        <v>20210604</v>
      </c>
      <c r="L71" s="3">
        <v>132</v>
      </c>
      <c r="M71" s="3">
        <v>1.67</v>
      </c>
      <c r="N71" s="3">
        <v>1.75</v>
      </c>
      <c r="O71" s="3">
        <f t="shared" si="4"/>
        <v>1.71</v>
      </c>
      <c r="P71" s="3">
        <v>18</v>
      </c>
      <c r="Q71" s="2" t="s">
        <v>19</v>
      </c>
      <c r="R71" s="3">
        <v>45</v>
      </c>
      <c r="S71">
        <f t="shared" si="7"/>
        <v>4</v>
      </c>
      <c r="T71">
        <f t="shared" si="6"/>
        <v>8.8888888888888892E-2</v>
      </c>
      <c r="U71">
        <f>AVERAGE(T71:T73)</f>
        <v>4.3968205022784118E-2</v>
      </c>
      <c r="V71">
        <f>_xlfn.STDEV.S(T71:T73)</f>
        <v>3.8903140796518999E-2</v>
      </c>
      <c r="W71">
        <f>V71/SQRT(COUNT(T71:T73))</f>
        <v>2.2460738811192156E-2</v>
      </c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</row>
    <row r="72" spans="1:133" ht="14.5" x14ac:dyDescent="0.35">
      <c r="A72" s="3">
        <v>2</v>
      </c>
      <c r="B72" s="3">
        <v>42</v>
      </c>
      <c r="C72" s="2" t="s">
        <v>16</v>
      </c>
      <c r="D72" s="2" t="s">
        <v>16</v>
      </c>
      <c r="E72" s="16">
        <v>20210420</v>
      </c>
      <c r="F72" s="3">
        <v>119</v>
      </c>
      <c r="G72" s="3">
        <v>1.03</v>
      </c>
      <c r="H72" s="3">
        <v>1.1200000000000001</v>
      </c>
      <c r="I72" s="3">
        <f t="shared" si="5"/>
        <v>1.0750000000000002</v>
      </c>
      <c r="J72" s="3">
        <v>19</v>
      </c>
      <c r="K72" s="16">
        <v>20210605</v>
      </c>
      <c r="L72" s="3">
        <v>120</v>
      </c>
      <c r="M72" s="3">
        <v>1.25</v>
      </c>
      <c r="N72" s="3">
        <v>1.32</v>
      </c>
      <c r="O72" s="3">
        <f t="shared" si="4"/>
        <v>1.2850000000000001</v>
      </c>
      <c r="P72" s="3">
        <v>18</v>
      </c>
      <c r="Q72" s="2" t="s">
        <v>19</v>
      </c>
      <c r="R72" s="3">
        <v>46</v>
      </c>
      <c r="S72">
        <f t="shared" si="7"/>
        <v>1</v>
      </c>
      <c r="T72">
        <f t="shared" si="6"/>
        <v>2.1739130434782608E-2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</row>
    <row r="73" spans="1:133" ht="14.5" x14ac:dyDescent="0.35">
      <c r="A73" s="12">
        <v>2</v>
      </c>
      <c r="B73" s="12">
        <v>110</v>
      </c>
      <c r="C73" s="13" t="s">
        <v>16</v>
      </c>
      <c r="D73" s="13" t="s">
        <v>16</v>
      </c>
      <c r="E73" s="17">
        <v>20210420</v>
      </c>
      <c r="F73" s="12">
        <v>135</v>
      </c>
      <c r="G73" s="12">
        <v>1.44</v>
      </c>
      <c r="H73" s="12">
        <v>1.36</v>
      </c>
      <c r="I73" s="3">
        <f t="shared" si="5"/>
        <v>1.4</v>
      </c>
      <c r="J73" s="12">
        <v>23</v>
      </c>
      <c r="K73" s="17">
        <v>20210606</v>
      </c>
      <c r="L73" s="12">
        <v>136</v>
      </c>
      <c r="M73" s="12">
        <v>1.62</v>
      </c>
      <c r="N73" s="12">
        <v>1.54</v>
      </c>
      <c r="O73" s="12">
        <f t="shared" si="4"/>
        <v>1.58</v>
      </c>
      <c r="P73" s="12">
        <v>21</v>
      </c>
      <c r="Q73" s="13" t="s">
        <v>19</v>
      </c>
      <c r="R73" s="12">
        <v>47</v>
      </c>
      <c r="S73">
        <f t="shared" si="7"/>
        <v>1</v>
      </c>
      <c r="T73">
        <f t="shared" si="6"/>
        <v>2.1276595744680851E-2</v>
      </c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</row>
    <row r="74" spans="1:133" ht="14.5" x14ac:dyDescent="0.35">
      <c r="A74" s="12">
        <v>2</v>
      </c>
      <c r="B74" s="12">
        <v>31</v>
      </c>
      <c r="C74" s="13" t="s">
        <v>16</v>
      </c>
      <c r="D74" s="13" t="s">
        <v>16</v>
      </c>
      <c r="E74" s="17">
        <v>20210420</v>
      </c>
      <c r="F74" s="12">
        <v>133</v>
      </c>
      <c r="G74" s="12">
        <v>1.63</v>
      </c>
      <c r="H74" s="12">
        <v>1.71</v>
      </c>
      <c r="I74" s="3">
        <f t="shared" si="5"/>
        <v>1.67</v>
      </c>
      <c r="J74" s="12">
        <v>23</v>
      </c>
      <c r="K74" s="17">
        <v>20210607</v>
      </c>
      <c r="L74" s="12">
        <v>137</v>
      </c>
      <c r="M74" s="12">
        <v>1.78</v>
      </c>
      <c r="N74" s="12">
        <v>1.76</v>
      </c>
      <c r="O74" s="12">
        <f t="shared" si="4"/>
        <v>1.77</v>
      </c>
      <c r="P74" s="12">
        <v>21</v>
      </c>
      <c r="Q74" s="13" t="s">
        <v>19</v>
      </c>
      <c r="R74" s="12">
        <v>48</v>
      </c>
      <c r="S74">
        <f t="shared" si="7"/>
        <v>4</v>
      </c>
      <c r="T74">
        <f t="shared" si="6"/>
        <v>8.3333333333333329E-2</v>
      </c>
      <c r="U74">
        <f>AVERAGE(T74:T84)</f>
        <v>3.5791589363017941E-2</v>
      </c>
      <c r="V74">
        <f>_xlfn.STDEV.S(T74:T84)</f>
        <v>4.568583181961542E-2</v>
      </c>
      <c r="W74">
        <f>V74/SQRT(COUNT(T74:T84))</f>
        <v>1.3774796580085822E-2</v>
      </c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</row>
    <row r="75" spans="1:133" ht="14.5" x14ac:dyDescent="0.35">
      <c r="A75" s="3">
        <v>2</v>
      </c>
      <c r="B75" s="3">
        <v>40</v>
      </c>
      <c r="C75" s="2" t="s">
        <v>16</v>
      </c>
      <c r="D75" s="2" t="s">
        <v>16</v>
      </c>
      <c r="E75" s="16">
        <v>20210420</v>
      </c>
      <c r="F75" s="3">
        <v>120</v>
      </c>
      <c r="G75" s="3">
        <v>1.87</v>
      </c>
      <c r="H75" s="3">
        <v>1.76</v>
      </c>
      <c r="I75" s="3">
        <f t="shared" si="5"/>
        <v>1.8149999999999999</v>
      </c>
      <c r="J75" s="3">
        <v>18</v>
      </c>
      <c r="K75" s="16">
        <v>20210607</v>
      </c>
      <c r="L75" s="3">
        <v>122</v>
      </c>
      <c r="M75" s="3">
        <v>2.0499999999999998</v>
      </c>
      <c r="N75" s="3">
        <v>1.86</v>
      </c>
      <c r="O75" s="3">
        <f t="shared" si="4"/>
        <v>1.9550000000000001</v>
      </c>
      <c r="P75" s="3">
        <v>25</v>
      </c>
      <c r="Q75" s="2" t="s">
        <v>19</v>
      </c>
      <c r="R75" s="3">
        <v>48</v>
      </c>
      <c r="S75">
        <f t="shared" si="7"/>
        <v>2</v>
      </c>
      <c r="T75">
        <f t="shared" si="6"/>
        <v>4.1666666666666664E-2</v>
      </c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</row>
    <row r="76" spans="1:133" ht="14.5" x14ac:dyDescent="0.35">
      <c r="A76" s="3">
        <v>2</v>
      </c>
      <c r="B76" s="3">
        <v>64</v>
      </c>
      <c r="C76" s="2" t="s">
        <v>16</v>
      </c>
      <c r="D76" s="2" t="s">
        <v>16</v>
      </c>
      <c r="E76" s="16">
        <v>20210420</v>
      </c>
      <c r="F76" s="3">
        <v>117</v>
      </c>
      <c r="G76" s="3">
        <v>1.05</v>
      </c>
      <c r="H76" s="3">
        <v>1.1100000000000001</v>
      </c>
      <c r="I76" s="3">
        <f t="shared" si="5"/>
        <v>1.08</v>
      </c>
      <c r="J76" s="3">
        <v>28</v>
      </c>
      <c r="K76" s="16">
        <v>20210607</v>
      </c>
      <c r="L76" s="3">
        <v>118</v>
      </c>
      <c r="M76" s="3">
        <v>1.39</v>
      </c>
      <c r="N76" s="3">
        <v>1.33</v>
      </c>
      <c r="O76" s="3">
        <f t="shared" si="4"/>
        <v>1.3599999999999999</v>
      </c>
      <c r="P76" s="3">
        <v>27</v>
      </c>
      <c r="Q76" s="2" t="s">
        <v>19</v>
      </c>
      <c r="R76" s="3">
        <v>48</v>
      </c>
      <c r="S76">
        <f t="shared" si="7"/>
        <v>1</v>
      </c>
      <c r="T76">
        <f t="shared" si="6"/>
        <v>2.0833333333333332E-2</v>
      </c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</row>
    <row r="77" spans="1:133" ht="14.5" x14ac:dyDescent="0.35">
      <c r="A77" s="3">
        <v>2</v>
      </c>
      <c r="B77" s="3">
        <v>80</v>
      </c>
      <c r="C77" s="2" t="s">
        <v>16</v>
      </c>
      <c r="D77" s="2" t="s">
        <v>16</v>
      </c>
      <c r="E77" s="16">
        <v>20210420</v>
      </c>
      <c r="F77" s="3">
        <v>111</v>
      </c>
      <c r="G77" s="3">
        <v>1.22</v>
      </c>
      <c r="H77" s="3">
        <v>1.24</v>
      </c>
      <c r="I77" s="3">
        <f t="shared" si="5"/>
        <v>1.23</v>
      </c>
      <c r="J77" s="3">
        <v>12</v>
      </c>
      <c r="K77" s="16">
        <v>20210607</v>
      </c>
      <c r="L77" s="3">
        <v>118</v>
      </c>
      <c r="M77" s="3">
        <v>1.33</v>
      </c>
      <c r="N77" s="3">
        <v>1.32</v>
      </c>
      <c r="O77" s="3">
        <f t="shared" si="4"/>
        <v>1.3250000000000002</v>
      </c>
      <c r="P77" s="3">
        <v>19</v>
      </c>
      <c r="Q77" s="2" t="s">
        <v>19</v>
      </c>
      <c r="R77" s="3">
        <v>48</v>
      </c>
      <c r="S77">
        <f t="shared" si="7"/>
        <v>7</v>
      </c>
      <c r="T77">
        <f t="shared" si="6"/>
        <v>0.14583333333333334</v>
      </c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</row>
    <row r="78" spans="1:133" ht="14.5" x14ac:dyDescent="0.35">
      <c r="A78" s="3">
        <v>2</v>
      </c>
      <c r="B78" s="3">
        <v>1</v>
      </c>
      <c r="C78" s="2" t="s">
        <v>16</v>
      </c>
      <c r="D78" s="2" t="s">
        <v>16</v>
      </c>
      <c r="E78" s="16">
        <v>20210420</v>
      </c>
      <c r="F78" s="3">
        <v>125</v>
      </c>
      <c r="G78" s="3">
        <v>1.49</v>
      </c>
      <c r="H78" s="3">
        <v>1.45</v>
      </c>
      <c r="I78" s="3">
        <f t="shared" si="5"/>
        <v>1.47</v>
      </c>
      <c r="J78" s="3">
        <v>19</v>
      </c>
      <c r="K78" s="16">
        <v>20210608</v>
      </c>
      <c r="L78" s="3">
        <v>126</v>
      </c>
      <c r="M78" s="3">
        <v>1.67</v>
      </c>
      <c r="N78" s="3">
        <v>1.59</v>
      </c>
      <c r="O78" s="3">
        <f t="shared" si="4"/>
        <v>1.63</v>
      </c>
      <c r="P78" s="3">
        <v>19</v>
      </c>
      <c r="Q78" s="2" t="s">
        <v>17</v>
      </c>
      <c r="R78" s="3">
        <v>49</v>
      </c>
      <c r="S78">
        <f t="shared" si="7"/>
        <v>1</v>
      </c>
      <c r="T78">
        <f t="shared" si="6"/>
        <v>2.0408163265306121E-2</v>
      </c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</row>
    <row r="79" spans="1:133" ht="14.5" x14ac:dyDescent="0.35">
      <c r="A79" s="3">
        <v>2</v>
      </c>
      <c r="B79" s="3">
        <v>10</v>
      </c>
      <c r="C79" s="2" t="s">
        <v>16</v>
      </c>
      <c r="D79" s="2" t="s">
        <v>16</v>
      </c>
      <c r="E79" s="16">
        <v>20210420</v>
      </c>
      <c r="F79" s="3">
        <v>117</v>
      </c>
      <c r="G79" s="3">
        <v>1.01</v>
      </c>
      <c r="H79" s="3">
        <v>1.1299999999999999</v>
      </c>
      <c r="I79" s="3">
        <f t="shared" si="5"/>
        <v>1.0699999999999998</v>
      </c>
      <c r="J79" s="3">
        <v>24</v>
      </c>
      <c r="K79" s="16">
        <v>20210608</v>
      </c>
      <c r="L79" s="3">
        <v>117</v>
      </c>
      <c r="M79" s="3">
        <v>1.25</v>
      </c>
      <c r="N79" s="3">
        <v>1.1599999999999999</v>
      </c>
      <c r="O79" s="3">
        <f t="shared" si="4"/>
        <v>1.2050000000000001</v>
      </c>
      <c r="P79" s="3">
        <v>24</v>
      </c>
      <c r="Q79" s="2" t="s">
        <v>17</v>
      </c>
      <c r="R79" s="3">
        <v>49</v>
      </c>
      <c r="S79">
        <f t="shared" si="7"/>
        <v>0</v>
      </c>
      <c r="T79">
        <f t="shared" si="6"/>
        <v>0</v>
      </c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</row>
    <row r="80" spans="1:133" ht="14.5" x14ac:dyDescent="0.35">
      <c r="A80" s="12">
        <v>2</v>
      </c>
      <c r="B80" s="12">
        <v>12</v>
      </c>
      <c r="C80" s="13" t="s">
        <v>22</v>
      </c>
      <c r="D80" s="13" t="s">
        <v>16</v>
      </c>
      <c r="E80" s="17">
        <v>20210420</v>
      </c>
      <c r="F80" s="12">
        <v>125</v>
      </c>
      <c r="G80" s="12">
        <v>1.48</v>
      </c>
      <c r="H80" s="12">
        <v>1.36</v>
      </c>
      <c r="I80" s="3">
        <f t="shared" si="5"/>
        <v>1.42</v>
      </c>
      <c r="J80" s="12">
        <v>24</v>
      </c>
      <c r="K80" s="17">
        <v>20210608</v>
      </c>
      <c r="L80" s="12">
        <v>126</v>
      </c>
      <c r="M80" s="12">
        <v>1.42</v>
      </c>
      <c r="N80" s="12">
        <v>1.52</v>
      </c>
      <c r="O80" s="12">
        <f t="shared" si="4"/>
        <v>1.47</v>
      </c>
      <c r="P80" s="12">
        <v>25</v>
      </c>
      <c r="Q80" s="13" t="s">
        <v>19</v>
      </c>
      <c r="R80" s="12">
        <v>49</v>
      </c>
      <c r="S80">
        <f t="shared" si="7"/>
        <v>1</v>
      </c>
      <c r="T80">
        <f t="shared" si="6"/>
        <v>2.0408163265306121E-2</v>
      </c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</row>
    <row r="81" spans="1:133" ht="14.5" x14ac:dyDescent="0.35">
      <c r="A81" s="3">
        <v>2</v>
      </c>
      <c r="B81" s="3">
        <v>47</v>
      </c>
      <c r="C81" s="2" t="s">
        <v>16</v>
      </c>
      <c r="D81" s="2" t="s">
        <v>16</v>
      </c>
      <c r="E81" s="16">
        <v>20210420</v>
      </c>
      <c r="F81" s="3">
        <v>119</v>
      </c>
      <c r="G81" s="3">
        <v>1.51</v>
      </c>
      <c r="H81" s="3">
        <v>1.6</v>
      </c>
      <c r="I81" s="3">
        <f t="shared" si="5"/>
        <v>1.5550000000000002</v>
      </c>
      <c r="J81" s="3">
        <v>25</v>
      </c>
      <c r="K81" s="16">
        <v>20210608</v>
      </c>
      <c r="L81" s="3">
        <v>116</v>
      </c>
      <c r="M81" s="3">
        <v>1.74</v>
      </c>
      <c r="N81" s="3">
        <v>1.75</v>
      </c>
      <c r="O81" s="3">
        <f t="shared" si="4"/>
        <v>1.7450000000000001</v>
      </c>
      <c r="P81" s="3">
        <v>25</v>
      </c>
      <c r="Q81" s="2" t="s">
        <v>17</v>
      </c>
      <c r="R81" s="3">
        <v>49</v>
      </c>
      <c r="S81">
        <v>0</v>
      </c>
      <c r="T81">
        <f t="shared" si="6"/>
        <v>0</v>
      </c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</row>
    <row r="82" spans="1:133" ht="14.5" x14ac:dyDescent="0.35">
      <c r="A82" s="3">
        <v>2</v>
      </c>
      <c r="B82" s="3">
        <v>51</v>
      </c>
      <c r="C82" s="2" t="s">
        <v>22</v>
      </c>
      <c r="D82" s="2" t="s">
        <v>16</v>
      </c>
      <c r="E82" s="16">
        <v>20210420</v>
      </c>
      <c r="F82" s="3">
        <v>116</v>
      </c>
      <c r="G82" s="3">
        <v>1.78</v>
      </c>
      <c r="H82" s="3">
        <v>1.76</v>
      </c>
      <c r="I82" s="3">
        <f t="shared" si="5"/>
        <v>1.77</v>
      </c>
      <c r="J82" s="3">
        <v>34</v>
      </c>
      <c r="K82" s="16">
        <v>20210608</v>
      </c>
      <c r="L82" s="3">
        <v>119</v>
      </c>
      <c r="M82" s="3">
        <v>1.9</v>
      </c>
      <c r="N82" s="3">
        <v>1.85</v>
      </c>
      <c r="O82" s="3">
        <f t="shared" si="4"/>
        <v>1.875</v>
      </c>
      <c r="P82" s="3">
        <v>29</v>
      </c>
      <c r="Q82" s="2" t="s">
        <v>19</v>
      </c>
      <c r="R82" s="3">
        <v>49</v>
      </c>
      <c r="S82">
        <f t="shared" si="7"/>
        <v>3</v>
      </c>
      <c r="T82">
        <f t="shared" si="6"/>
        <v>6.1224489795918366E-2</v>
      </c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</row>
    <row r="83" spans="1:133" ht="14.5" x14ac:dyDescent="0.35">
      <c r="A83" s="3">
        <v>2</v>
      </c>
      <c r="B83" s="3">
        <v>81</v>
      </c>
      <c r="C83" s="2" t="s">
        <v>22</v>
      </c>
      <c r="D83" s="2" t="s">
        <v>16</v>
      </c>
      <c r="E83" s="16">
        <v>20210420</v>
      </c>
      <c r="F83" s="3">
        <v>114</v>
      </c>
      <c r="G83" s="3">
        <v>1.1200000000000001</v>
      </c>
      <c r="H83" s="3">
        <v>1.1000000000000001</v>
      </c>
      <c r="I83" s="3">
        <f t="shared" si="5"/>
        <v>1.1100000000000001</v>
      </c>
      <c r="J83" s="3">
        <v>28</v>
      </c>
      <c r="K83" s="16">
        <v>20210608</v>
      </c>
      <c r="L83" s="3">
        <v>114</v>
      </c>
      <c r="M83" s="3">
        <v>1.29</v>
      </c>
      <c r="N83" s="3">
        <v>1.36</v>
      </c>
      <c r="O83" s="3">
        <f t="shared" si="4"/>
        <v>1.3250000000000002</v>
      </c>
      <c r="P83" s="3">
        <v>28</v>
      </c>
      <c r="Q83" s="2" t="s">
        <v>19</v>
      </c>
      <c r="R83" s="3">
        <v>49</v>
      </c>
      <c r="S83">
        <f t="shared" si="7"/>
        <v>0</v>
      </c>
      <c r="T83">
        <f t="shared" si="6"/>
        <v>0</v>
      </c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</row>
    <row r="84" spans="1:133" s="11" customFormat="1" ht="14.5" x14ac:dyDescent="0.35">
      <c r="A84" s="9">
        <v>2</v>
      </c>
      <c r="B84" s="9">
        <v>91</v>
      </c>
      <c r="C84" s="10" t="s">
        <v>16</v>
      </c>
      <c r="D84" s="10" t="s">
        <v>16</v>
      </c>
      <c r="E84" s="18">
        <v>20210420</v>
      </c>
      <c r="F84" s="9">
        <v>116</v>
      </c>
      <c r="G84" s="9">
        <v>1.1100000000000001</v>
      </c>
      <c r="H84" s="9">
        <v>1.21</v>
      </c>
      <c r="I84" s="9">
        <f t="shared" si="5"/>
        <v>1.1600000000000001</v>
      </c>
      <c r="J84" s="9">
        <v>18</v>
      </c>
      <c r="K84" s="18">
        <v>20210608</v>
      </c>
      <c r="L84" s="9">
        <v>115</v>
      </c>
      <c r="M84" s="9">
        <v>1.29</v>
      </c>
      <c r="N84" s="9">
        <v>1.3</v>
      </c>
      <c r="O84" s="9">
        <f t="shared" si="4"/>
        <v>1.2949999999999999</v>
      </c>
      <c r="P84" s="9">
        <v>16</v>
      </c>
      <c r="Q84" s="10" t="s">
        <v>17</v>
      </c>
      <c r="R84" s="9">
        <v>49</v>
      </c>
      <c r="S84" s="11">
        <v>0</v>
      </c>
      <c r="T84" s="11">
        <f t="shared" si="6"/>
        <v>0</v>
      </c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</row>
    <row r="85" spans="1:133" ht="14.5" x14ac:dyDescent="0.35">
      <c r="A85" s="3">
        <v>2</v>
      </c>
      <c r="B85" s="3">
        <v>63</v>
      </c>
      <c r="C85" s="2" t="s">
        <v>20</v>
      </c>
      <c r="D85" s="2" t="s">
        <v>20</v>
      </c>
      <c r="E85" s="16">
        <v>20210420</v>
      </c>
      <c r="F85" s="3">
        <v>137</v>
      </c>
      <c r="G85" s="24">
        <v>1.97</v>
      </c>
      <c r="H85" s="3">
        <v>1.86</v>
      </c>
      <c r="I85" s="3">
        <f t="shared" si="5"/>
        <v>1.915</v>
      </c>
      <c r="J85" s="3">
        <v>24</v>
      </c>
      <c r="K85" s="16">
        <v>20210504</v>
      </c>
      <c r="L85" s="3">
        <v>142</v>
      </c>
      <c r="M85" s="24">
        <v>1.77</v>
      </c>
      <c r="N85" s="3">
        <v>1.85</v>
      </c>
      <c r="O85" s="3">
        <f t="shared" si="4"/>
        <v>1.81</v>
      </c>
      <c r="P85" s="3">
        <v>24</v>
      </c>
      <c r="Q85" s="2" t="s">
        <v>19</v>
      </c>
      <c r="R85" s="3">
        <v>14</v>
      </c>
      <c r="S85">
        <f t="shared" si="7"/>
        <v>5</v>
      </c>
      <c r="T85">
        <f t="shared" si="6"/>
        <v>0.35714285714285715</v>
      </c>
      <c r="U85">
        <f>AVERAGE(T85:T86)</f>
        <v>0.2142857142857143</v>
      </c>
      <c r="V85">
        <f>_xlfn.STDEV.S(T85:T86)</f>
        <v>0.20203050891044214</v>
      </c>
      <c r="W85">
        <f>V85/SQRT(COUNT(T85:T86))</f>
        <v>0.14285714285714285</v>
      </c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</row>
    <row r="86" spans="1:133" ht="14.5" x14ac:dyDescent="0.35">
      <c r="A86" s="3">
        <v>2</v>
      </c>
      <c r="B86" s="3">
        <v>95</v>
      </c>
      <c r="C86" s="2" t="s">
        <v>20</v>
      </c>
      <c r="D86" s="2" t="s">
        <v>20</v>
      </c>
      <c r="E86" s="16">
        <v>20210420</v>
      </c>
      <c r="F86" s="3">
        <v>126</v>
      </c>
      <c r="G86" s="3">
        <v>1.27</v>
      </c>
      <c r="H86" s="3">
        <v>1.34</v>
      </c>
      <c r="I86" s="3">
        <f t="shared" si="5"/>
        <v>1.3050000000000002</v>
      </c>
      <c r="J86" s="3">
        <v>30</v>
      </c>
      <c r="K86" s="16">
        <v>20210504</v>
      </c>
      <c r="L86" s="3">
        <v>127</v>
      </c>
      <c r="M86" s="3">
        <v>1.35</v>
      </c>
      <c r="N86" s="3">
        <v>1.36</v>
      </c>
      <c r="O86" s="3">
        <f t="shared" si="4"/>
        <v>1.355</v>
      </c>
      <c r="P86" s="3">
        <v>29</v>
      </c>
      <c r="Q86" s="2" t="s">
        <v>19</v>
      </c>
      <c r="R86" s="3">
        <v>14</v>
      </c>
      <c r="S86">
        <f t="shared" si="7"/>
        <v>1</v>
      </c>
      <c r="T86">
        <f t="shared" si="6"/>
        <v>7.1428571428571425E-2</v>
      </c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</row>
    <row r="87" spans="1:133" ht="14.5" x14ac:dyDescent="0.35">
      <c r="A87" s="3">
        <v>2</v>
      </c>
      <c r="B87" s="3">
        <v>21</v>
      </c>
      <c r="C87" s="2" t="s">
        <v>20</v>
      </c>
      <c r="D87" s="2" t="s">
        <v>20</v>
      </c>
      <c r="E87" s="16">
        <v>20210420</v>
      </c>
      <c r="F87" s="3">
        <v>128</v>
      </c>
      <c r="G87" s="3">
        <v>1.31</v>
      </c>
      <c r="H87" s="3">
        <v>1.25</v>
      </c>
      <c r="I87" s="3">
        <f t="shared" si="5"/>
        <v>1.28</v>
      </c>
      <c r="J87" s="3">
        <v>28</v>
      </c>
      <c r="K87" s="16">
        <v>20210519</v>
      </c>
      <c r="L87" s="3">
        <v>128</v>
      </c>
      <c r="M87" s="3">
        <v>1.34</v>
      </c>
      <c r="N87" s="3">
        <v>1.29</v>
      </c>
      <c r="O87" s="3">
        <f t="shared" si="4"/>
        <v>1.3149999999999999</v>
      </c>
      <c r="P87" s="3">
        <v>28</v>
      </c>
      <c r="Q87" s="2" t="s">
        <v>19</v>
      </c>
      <c r="R87" s="3">
        <v>29</v>
      </c>
      <c r="S87">
        <f t="shared" si="7"/>
        <v>0</v>
      </c>
      <c r="T87">
        <f t="shared" si="6"/>
        <v>0</v>
      </c>
      <c r="U87">
        <f>AVERAGE(T87:T91)</f>
        <v>0.13103448275862067</v>
      </c>
      <c r="V87">
        <f>_xlfn.STDEV.S(T87:T91)</f>
        <v>0.12994099090632261</v>
      </c>
      <c r="W87">
        <f>V87/SQRT(COUNT(T87:T91))</f>
        <v>5.8111377746043871E-2</v>
      </c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</row>
    <row r="88" spans="1:133" ht="14.5" x14ac:dyDescent="0.35">
      <c r="A88" s="3">
        <v>2</v>
      </c>
      <c r="B88" s="3">
        <v>37</v>
      </c>
      <c r="C88" s="2" t="s">
        <v>20</v>
      </c>
      <c r="D88" s="2" t="s">
        <v>20</v>
      </c>
      <c r="E88" s="16">
        <v>20210420</v>
      </c>
      <c r="F88" s="3">
        <v>126</v>
      </c>
      <c r="G88" s="3">
        <v>1.62</v>
      </c>
      <c r="H88" s="3">
        <v>1.54</v>
      </c>
      <c r="I88" s="3">
        <f t="shared" si="5"/>
        <v>1.58</v>
      </c>
      <c r="J88" s="3">
        <v>26</v>
      </c>
      <c r="K88" s="16">
        <v>20210519</v>
      </c>
      <c r="L88" s="3">
        <v>130</v>
      </c>
      <c r="M88" s="3">
        <v>1.74</v>
      </c>
      <c r="N88" s="3">
        <v>1.68</v>
      </c>
      <c r="O88" s="3">
        <f t="shared" si="4"/>
        <v>1.71</v>
      </c>
      <c r="P88" s="3">
        <v>26</v>
      </c>
      <c r="Q88" s="2" t="s">
        <v>19</v>
      </c>
      <c r="R88" s="3">
        <v>29</v>
      </c>
      <c r="S88">
        <f t="shared" si="7"/>
        <v>4</v>
      </c>
      <c r="T88">
        <f t="shared" si="6"/>
        <v>0.13793103448275862</v>
      </c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</row>
    <row r="89" spans="1:133" ht="14.5" x14ac:dyDescent="0.35">
      <c r="A89" s="3">
        <v>2</v>
      </c>
      <c r="B89" s="3">
        <v>92</v>
      </c>
      <c r="C89" s="2" t="s">
        <v>20</v>
      </c>
      <c r="D89" s="2" t="s">
        <v>20</v>
      </c>
      <c r="E89" s="16">
        <v>20210420</v>
      </c>
      <c r="F89" s="3">
        <v>124</v>
      </c>
      <c r="G89" s="3">
        <v>1.34</v>
      </c>
      <c r="H89" s="3">
        <v>1.27</v>
      </c>
      <c r="I89" s="3">
        <f t="shared" si="5"/>
        <v>1.3050000000000002</v>
      </c>
      <c r="J89" s="3">
        <v>23</v>
      </c>
      <c r="K89" s="16">
        <v>20210519</v>
      </c>
      <c r="L89" s="3">
        <v>127</v>
      </c>
      <c r="M89" s="3">
        <v>1.39</v>
      </c>
      <c r="N89" s="3">
        <v>1.35</v>
      </c>
      <c r="O89" s="3">
        <f t="shared" si="4"/>
        <v>1.37</v>
      </c>
      <c r="P89" s="3">
        <v>23</v>
      </c>
      <c r="Q89" s="2" t="s">
        <v>19</v>
      </c>
      <c r="R89" s="3">
        <v>29</v>
      </c>
      <c r="S89">
        <f t="shared" si="7"/>
        <v>3</v>
      </c>
      <c r="T89">
        <f t="shared" si="6"/>
        <v>0.10344827586206896</v>
      </c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</row>
    <row r="90" spans="1:133" ht="14.5" x14ac:dyDescent="0.35">
      <c r="A90" s="3">
        <v>2</v>
      </c>
      <c r="B90" s="3">
        <v>98</v>
      </c>
      <c r="C90" s="2" t="s">
        <v>20</v>
      </c>
      <c r="D90" s="2" t="s">
        <v>20</v>
      </c>
      <c r="E90" s="16">
        <v>20210420</v>
      </c>
      <c r="F90" s="3">
        <v>142</v>
      </c>
      <c r="G90" s="3">
        <v>1.69</v>
      </c>
      <c r="H90" s="3">
        <v>1.47</v>
      </c>
      <c r="I90" s="3">
        <f t="shared" si="5"/>
        <v>1.58</v>
      </c>
      <c r="J90" s="3">
        <v>36</v>
      </c>
      <c r="K90" s="16">
        <v>20210519</v>
      </c>
      <c r="L90" s="3">
        <v>144</v>
      </c>
      <c r="M90" s="3">
        <v>1.59</v>
      </c>
      <c r="N90" s="3">
        <v>1.63</v>
      </c>
      <c r="O90" s="3">
        <f t="shared" si="4"/>
        <v>1.6099999999999999</v>
      </c>
      <c r="P90" s="3">
        <v>25</v>
      </c>
      <c r="Q90" s="2" t="s">
        <v>19</v>
      </c>
      <c r="R90" s="3">
        <v>29</v>
      </c>
      <c r="S90">
        <f t="shared" si="7"/>
        <v>2</v>
      </c>
      <c r="T90">
        <f t="shared" si="6"/>
        <v>6.8965517241379309E-2</v>
      </c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</row>
    <row r="91" spans="1:133" ht="14.5" x14ac:dyDescent="0.35">
      <c r="A91" s="3">
        <v>2</v>
      </c>
      <c r="B91" s="3">
        <v>106</v>
      </c>
      <c r="C91" s="2" t="s">
        <v>20</v>
      </c>
      <c r="D91" s="2" t="s">
        <v>20</v>
      </c>
      <c r="E91" s="16">
        <v>20210420</v>
      </c>
      <c r="F91" s="3">
        <v>111</v>
      </c>
      <c r="G91" s="3">
        <v>1.27</v>
      </c>
      <c r="H91" s="3">
        <v>1.41</v>
      </c>
      <c r="I91" s="3">
        <f t="shared" si="5"/>
        <v>1.3399999999999999</v>
      </c>
      <c r="J91" s="3">
        <v>21</v>
      </c>
      <c r="K91" s="16">
        <v>20210519</v>
      </c>
      <c r="L91" s="3">
        <v>121</v>
      </c>
      <c r="M91" s="3">
        <v>1.35</v>
      </c>
      <c r="N91" s="3">
        <v>1.48</v>
      </c>
      <c r="O91" s="3">
        <f t="shared" si="4"/>
        <v>1.415</v>
      </c>
      <c r="P91" s="3">
        <v>21</v>
      </c>
      <c r="Q91" s="2" t="s">
        <v>19</v>
      </c>
      <c r="R91" s="3">
        <v>29</v>
      </c>
      <c r="S91">
        <f t="shared" si="7"/>
        <v>10</v>
      </c>
      <c r="T91">
        <f t="shared" si="6"/>
        <v>0.34482758620689657</v>
      </c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</row>
    <row r="92" spans="1:133" ht="14.5" x14ac:dyDescent="0.35">
      <c r="A92" s="3">
        <v>2</v>
      </c>
      <c r="B92" s="3">
        <v>57</v>
      </c>
      <c r="C92" s="2" t="s">
        <v>20</v>
      </c>
      <c r="D92" s="2" t="s">
        <v>20</v>
      </c>
      <c r="E92" s="16">
        <v>20210420</v>
      </c>
      <c r="F92" s="3">
        <v>114</v>
      </c>
      <c r="G92" s="3">
        <v>1.53</v>
      </c>
      <c r="H92" s="3">
        <v>1.1200000000000001</v>
      </c>
      <c r="I92" s="3">
        <f t="shared" si="5"/>
        <v>1.3250000000000002</v>
      </c>
      <c r="J92" s="3">
        <v>18</v>
      </c>
      <c r="K92" s="16">
        <v>20210526</v>
      </c>
      <c r="L92" s="3">
        <v>112</v>
      </c>
      <c r="M92" s="3">
        <v>1.64</v>
      </c>
      <c r="N92" s="3">
        <v>1.67</v>
      </c>
      <c r="O92" s="3">
        <f t="shared" si="4"/>
        <v>1.6549999999999998</v>
      </c>
      <c r="P92" s="3">
        <v>15</v>
      </c>
      <c r="Q92" s="2" t="s">
        <v>19</v>
      </c>
      <c r="R92" s="3">
        <v>36</v>
      </c>
      <c r="S92">
        <v>0</v>
      </c>
      <c r="T92">
        <f t="shared" si="6"/>
        <v>0</v>
      </c>
      <c r="U92">
        <f>AVERAGE(T92:T101)</f>
        <v>1.0885885885885887E-2</v>
      </c>
      <c r="V92">
        <f>_xlfn.STDEV.S(T92:T101)</f>
        <v>1.8970388541281198E-2</v>
      </c>
      <c r="W92">
        <f>V92/SQRT(COUNT(T92:T101))</f>
        <v>5.9989635888807735E-3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</row>
    <row r="93" spans="1:133" ht="14.5" x14ac:dyDescent="0.35">
      <c r="A93" s="3">
        <v>2</v>
      </c>
      <c r="B93" s="3">
        <v>97</v>
      </c>
      <c r="C93" s="2" t="s">
        <v>20</v>
      </c>
      <c r="D93" s="2" t="s">
        <v>20</v>
      </c>
      <c r="E93" s="16">
        <v>20210420</v>
      </c>
      <c r="F93" s="3">
        <v>122</v>
      </c>
      <c r="G93" s="3">
        <v>0.92</v>
      </c>
      <c r="H93" s="3">
        <v>0.9</v>
      </c>
      <c r="I93" s="3">
        <f t="shared" si="5"/>
        <v>0.91</v>
      </c>
      <c r="J93" s="3">
        <v>23</v>
      </c>
      <c r="K93" s="16">
        <v>20210526</v>
      </c>
      <c r="L93" s="3">
        <v>123</v>
      </c>
      <c r="M93" s="3">
        <v>1.0900000000000001</v>
      </c>
      <c r="N93" s="3">
        <v>1.01</v>
      </c>
      <c r="O93" s="3">
        <f t="shared" si="4"/>
        <v>1.05</v>
      </c>
      <c r="P93" s="3">
        <v>22</v>
      </c>
      <c r="Q93" s="2" t="s">
        <v>19</v>
      </c>
      <c r="R93" s="3">
        <v>36</v>
      </c>
      <c r="S93">
        <f t="shared" si="7"/>
        <v>1</v>
      </c>
      <c r="T93">
        <f t="shared" si="6"/>
        <v>2.7777777777777776E-2</v>
      </c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</row>
    <row r="94" spans="1:133" ht="14.5" x14ac:dyDescent="0.35">
      <c r="A94" s="3">
        <v>2</v>
      </c>
      <c r="B94" s="3">
        <v>99</v>
      </c>
      <c r="C94" s="2" t="s">
        <v>20</v>
      </c>
      <c r="D94" s="2" t="s">
        <v>20</v>
      </c>
      <c r="E94" s="16">
        <v>20210420</v>
      </c>
      <c r="F94" s="3">
        <v>125</v>
      </c>
      <c r="G94" s="3">
        <v>1.21</v>
      </c>
      <c r="H94" s="3">
        <v>1.18</v>
      </c>
      <c r="I94" s="3">
        <f t="shared" si="5"/>
        <v>1.1949999999999998</v>
      </c>
      <c r="J94" s="3">
        <v>23</v>
      </c>
      <c r="K94" s="16">
        <v>20210526</v>
      </c>
      <c r="L94" s="3">
        <v>122</v>
      </c>
      <c r="M94" s="3">
        <v>1.33</v>
      </c>
      <c r="N94" s="3">
        <v>1.3</v>
      </c>
      <c r="O94" s="3">
        <f t="shared" si="4"/>
        <v>1.3149999999999999</v>
      </c>
      <c r="P94" s="3">
        <v>23</v>
      </c>
      <c r="Q94" s="2" t="s">
        <v>19</v>
      </c>
      <c r="R94" s="3">
        <v>36</v>
      </c>
      <c r="S94">
        <v>0</v>
      </c>
      <c r="T94">
        <f t="shared" si="6"/>
        <v>0</v>
      </c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</row>
    <row r="95" spans="1:133" ht="14.5" x14ac:dyDescent="0.35">
      <c r="A95" s="3">
        <v>2</v>
      </c>
      <c r="B95" s="3">
        <v>100</v>
      </c>
      <c r="C95" s="2" t="s">
        <v>20</v>
      </c>
      <c r="D95" s="2" t="s">
        <v>20</v>
      </c>
      <c r="E95" s="16">
        <v>20210420</v>
      </c>
      <c r="F95" s="3">
        <v>120</v>
      </c>
      <c r="G95" s="3">
        <v>1.3</v>
      </c>
      <c r="H95" s="3">
        <v>1.2</v>
      </c>
      <c r="I95" s="3">
        <f t="shared" si="5"/>
        <v>1.25</v>
      </c>
      <c r="J95" s="3">
        <v>26</v>
      </c>
      <c r="K95" s="16">
        <v>20210526</v>
      </c>
      <c r="L95" s="3">
        <v>118</v>
      </c>
      <c r="M95" s="3">
        <v>1.43</v>
      </c>
      <c r="N95" s="3">
        <v>1.28</v>
      </c>
      <c r="O95" s="3">
        <f t="shared" si="4"/>
        <v>1.355</v>
      </c>
      <c r="P95" s="3">
        <v>24</v>
      </c>
      <c r="Q95" s="2" t="s">
        <v>19</v>
      </c>
      <c r="R95" s="3">
        <v>36</v>
      </c>
      <c r="S95">
        <v>0</v>
      </c>
      <c r="T95">
        <f t="shared" si="6"/>
        <v>0</v>
      </c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</row>
    <row r="96" spans="1:133" ht="14.5" x14ac:dyDescent="0.35">
      <c r="A96" s="3">
        <v>2</v>
      </c>
      <c r="B96" s="3">
        <v>102</v>
      </c>
      <c r="C96" s="2" t="s">
        <v>20</v>
      </c>
      <c r="D96" s="2" t="s">
        <v>20</v>
      </c>
      <c r="E96" s="16">
        <v>20210420</v>
      </c>
      <c r="F96" s="3">
        <v>122</v>
      </c>
      <c r="G96" s="3">
        <v>0.9</v>
      </c>
      <c r="H96" s="3">
        <v>1.0900000000000001</v>
      </c>
      <c r="I96" s="3">
        <f t="shared" si="5"/>
        <v>0.99500000000000011</v>
      </c>
      <c r="J96" s="3">
        <v>16</v>
      </c>
      <c r="K96" s="16">
        <v>20210526</v>
      </c>
      <c r="L96" s="3">
        <v>122</v>
      </c>
      <c r="M96" s="3">
        <v>1.04</v>
      </c>
      <c r="N96" s="3">
        <v>1.1599999999999999</v>
      </c>
      <c r="O96" s="3">
        <f t="shared" si="4"/>
        <v>1.1000000000000001</v>
      </c>
      <c r="P96" s="3">
        <v>17</v>
      </c>
      <c r="Q96" s="2" t="s">
        <v>19</v>
      </c>
      <c r="R96" s="3">
        <v>36</v>
      </c>
      <c r="S96">
        <f t="shared" si="7"/>
        <v>0</v>
      </c>
      <c r="T96">
        <f t="shared" si="6"/>
        <v>0</v>
      </c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</row>
    <row r="97" spans="1:133" ht="14.5" x14ac:dyDescent="0.35">
      <c r="A97" s="3">
        <v>2</v>
      </c>
      <c r="B97" s="3">
        <v>3</v>
      </c>
      <c r="C97" s="2" t="s">
        <v>20</v>
      </c>
      <c r="D97" s="2" t="s">
        <v>20</v>
      </c>
      <c r="E97" s="16">
        <v>20210420</v>
      </c>
      <c r="F97" s="3">
        <v>125</v>
      </c>
      <c r="G97" s="3">
        <v>0.99</v>
      </c>
      <c r="H97" s="3">
        <v>0.96</v>
      </c>
      <c r="I97" s="3">
        <f t="shared" si="5"/>
        <v>0.97499999999999998</v>
      </c>
      <c r="J97" s="3">
        <v>19</v>
      </c>
      <c r="K97" s="16">
        <v>20210527</v>
      </c>
      <c r="L97" s="3">
        <v>124</v>
      </c>
      <c r="M97" s="3">
        <v>1.0900000000000001</v>
      </c>
      <c r="N97" s="3">
        <v>1.04</v>
      </c>
      <c r="O97" s="3">
        <f t="shared" si="4"/>
        <v>1.0649999999999999</v>
      </c>
      <c r="P97" s="3">
        <v>20</v>
      </c>
      <c r="Q97" s="2" t="s">
        <v>19</v>
      </c>
      <c r="R97" s="3">
        <v>37</v>
      </c>
      <c r="S97">
        <v>0</v>
      </c>
      <c r="T97">
        <f t="shared" si="6"/>
        <v>0</v>
      </c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</row>
    <row r="98" spans="1:133" ht="14.5" x14ac:dyDescent="0.35">
      <c r="A98" s="3">
        <v>2</v>
      </c>
      <c r="B98" s="3">
        <v>23</v>
      </c>
      <c r="C98" s="2" t="s">
        <v>20</v>
      </c>
      <c r="D98" s="2" t="s">
        <v>20</v>
      </c>
      <c r="E98" s="16">
        <v>20210420</v>
      </c>
      <c r="F98" s="3">
        <v>110</v>
      </c>
      <c r="G98" s="3">
        <v>0.92</v>
      </c>
      <c r="H98" s="3">
        <v>0.95</v>
      </c>
      <c r="I98" s="3">
        <f t="shared" si="5"/>
        <v>0.93500000000000005</v>
      </c>
      <c r="J98" s="3">
        <v>15</v>
      </c>
      <c r="K98" s="16">
        <v>20210527</v>
      </c>
      <c r="L98" s="3">
        <v>111</v>
      </c>
      <c r="M98" s="3">
        <v>1.03</v>
      </c>
      <c r="N98" s="3">
        <v>1.05</v>
      </c>
      <c r="O98" s="3">
        <f t="shared" si="4"/>
        <v>1.04</v>
      </c>
      <c r="P98" s="3">
        <v>14</v>
      </c>
      <c r="Q98" s="2" t="s">
        <v>19</v>
      </c>
      <c r="R98" s="3">
        <v>37</v>
      </c>
      <c r="S98">
        <f t="shared" si="7"/>
        <v>1</v>
      </c>
      <c r="T98">
        <f t="shared" si="6"/>
        <v>2.7027027027027029E-2</v>
      </c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</row>
    <row r="99" spans="1:133" ht="14.5" x14ac:dyDescent="0.35">
      <c r="A99" s="3">
        <v>2</v>
      </c>
      <c r="B99" s="3">
        <v>33</v>
      </c>
      <c r="C99" s="2" t="s">
        <v>20</v>
      </c>
      <c r="D99" s="2" t="s">
        <v>20</v>
      </c>
      <c r="E99" s="16">
        <v>20210420</v>
      </c>
      <c r="F99" s="3">
        <v>127</v>
      </c>
      <c r="G99" s="3">
        <v>1.37</v>
      </c>
      <c r="H99" s="3">
        <v>1.42</v>
      </c>
      <c r="I99" s="3">
        <f t="shared" si="5"/>
        <v>1.395</v>
      </c>
      <c r="J99" s="3">
        <v>19</v>
      </c>
      <c r="K99" s="16">
        <v>20210527</v>
      </c>
      <c r="L99" s="3">
        <v>124</v>
      </c>
      <c r="M99" s="3">
        <v>1.49</v>
      </c>
      <c r="N99" s="3">
        <v>1.54</v>
      </c>
      <c r="O99" s="3">
        <f t="shared" si="4"/>
        <v>1.5150000000000001</v>
      </c>
      <c r="P99" s="3">
        <v>18</v>
      </c>
      <c r="Q99" s="2" t="s">
        <v>19</v>
      </c>
      <c r="R99" s="3">
        <v>37</v>
      </c>
      <c r="S99">
        <v>0</v>
      </c>
      <c r="T99">
        <f t="shared" si="6"/>
        <v>0</v>
      </c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</row>
    <row r="100" spans="1:133" ht="14.5" x14ac:dyDescent="0.35">
      <c r="A100" s="3">
        <v>2</v>
      </c>
      <c r="B100" s="3">
        <v>41</v>
      </c>
      <c r="C100" s="2" t="s">
        <v>20</v>
      </c>
      <c r="D100" s="2" t="s">
        <v>20</v>
      </c>
      <c r="E100" s="16">
        <v>20210420</v>
      </c>
      <c r="F100" s="3">
        <v>99</v>
      </c>
      <c r="G100" s="3">
        <v>1.04</v>
      </c>
      <c r="H100" s="3">
        <v>1</v>
      </c>
      <c r="I100" s="3">
        <f t="shared" si="5"/>
        <v>1.02</v>
      </c>
      <c r="J100" s="3">
        <v>21</v>
      </c>
      <c r="K100" s="16">
        <v>20210527</v>
      </c>
      <c r="L100" s="3">
        <v>101</v>
      </c>
      <c r="M100" s="3">
        <v>1</v>
      </c>
      <c r="N100" s="3">
        <v>1.1599999999999999</v>
      </c>
      <c r="O100" s="3">
        <f t="shared" si="4"/>
        <v>1.08</v>
      </c>
      <c r="P100" s="3">
        <v>20</v>
      </c>
      <c r="Q100" s="2" t="s">
        <v>19</v>
      </c>
      <c r="R100" s="3">
        <v>37</v>
      </c>
      <c r="S100">
        <f t="shared" si="7"/>
        <v>2</v>
      </c>
      <c r="T100">
        <f t="shared" si="6"/>
        <v>5.4054054054054057E-2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</row>
    <row r="101" spans="1:133" ht="14.5" x14ac:dyDescent="0.35">
      <c r="A101" s="3">
        <v>2</v>
      </c>
      <c r="B101" s="3">
        <v>75</v>
      </c>
      <c r="C101" s="2" t="s">
        <v>20</v>
      </c>
      <c r="D101" s="2" t="s">
        <v>20</v>
      </c>
      <c r="E101" s="16">
        <v>20210420</v>
      </c>
      <c r="F101" s="3">
        <v>124</v>
      </c>
      <c r="G101" s="3">
        <v>1.23</v>
      </c>
      <c r="H101" s="3">
        <v>1.1399999999999999</v>
      </c>
      <c r="I101" s="3">
        <f t="shared" si="5"/>
        <v>1.1850000000000001</v>
      </c>
      <c r="J101" s="3">
        <v>27</v>
      </c>
      <c r="K101" s="16">
        <v>20210527</v>
      </c>
      <c r="L101" s="3">
        <v>118</v>
      </c>
      <c r="M101" s="3">
        <v>1.24</v>
      </c>
      <c r="N101" s="3">
        <v>1.29</v>
      </c>
      <c r="O101" s="3">
        <f t="shared" si="4"/>
        <v>1.2650000000000001</v>
      </c>
      <c r="P101" s="3">
        <v>22</v>
      </c>
      <c r="Q101" s="2" t="s">
        <v>19</v>
      </c>
      <c r="R101" s="3">
        <v>37</v>
      </c>
      <c r="S101">
        <v>0</v>
      </c>
      <c r="T101">
        <f t="shared" si="6"/>
        <v>0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</row>
    <row r="102" spans="1:133" ht="14.5" x14ac:dyDescent="0.35">
      <c r="A102" s="3">
        <v>2</v>
      </c>
      <c r="B102" s="3">
        <v>28</v>
      </c>
      <c r="C102" s="2" t="s">
        <v>20</v>
      </c>
      <c r="D102" s="2" t="s">
        <v>20</v>
      </c>
      <c r="E102" s="16">
        <v>20210420</v>
      </c>
      <c r="F102" s="3">
        <v>126</v>
      </c>
      <c r="G102" s="3">
        <v>1.66</v>
      </c>
      <c r="H102" s="3">
        <v>1.58</v>
      </c>
      <c r="I102" s="3">
        <f t="shared" si="5"/>
        <v>1.62</v>
      </c>
      <c r="J102" s="3">
        <v>24</v>
      </c>
      <c r="K102" s="16">
        <v>20210602</v>
      </c>
      <c r="L102" s="3">
        <v>126</v>
      </c>
      <c r="M102" s="3">
        <v>1.72</v>
      </c>
      <c r="N102" s="3">
        <v>1.6</v>
      </c>
      <c r="O102" s="3">
        <f t="shared" si="4"/>
        <v>1.6600000000000001</v>
      </c>
      <c r="P102" s="3">
        <v>21</v>
      </c>
      <c r="Q102" s="2" t="s">
        <v>19</v>
      </c>
      <c r="R102" s="3">
        <v>43</v>
      </c>
      <c r="S102">
        <f t="shared" si="7"/>
        <v>0</v>
      </c>
      <c r="T102">
        <f t="shared" si="6"/>
        <v>0</v>
      </c>
      <c r="U102">
        <f>AVERAGE(T102:T104)</f>
        <v>1.5503875968992248E-2</v>
      </c>
      <c r="V102">
        <f>_xlfn.STDEV.S(T102:T104)</f>
        <v>1.3426750446270366E-2</v>
      </c>
      <c r="W102">
        <f>V102/SQRT(COUNT(T102:T104))</f>
        <v>7.7519379844961239E-3</v>
      </c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</row>
    <row r="103" spans="1:133" ht="14.5" x14ac:dyDescent="0.35">
      <c r="A103" s="3">
        <v>2</v>
      </c>
      <c r="B103" s="3">
        <v>77</v>
      </c>
      <c r="C103" s="2" t="s">
        <v>20</v>
      </c>
      <c r="D103" s="2" t="s">
        <v>20</v>
      </c>
      <c r="E103" s="16">
        <v>20210420</v>
      </c>
      <c r="F103" s="3">
        <v>108</v>
      </c>
      <c r="G103" s="3">
        <v>1.38</v>
      </c>
      <c r="H103" s="3">
        <v>1.41</v>
      </c>
      <c r="I103" s="3">
        <f t="shared" si="5"/>
        <v>1.395</v>
      </c>
      <c r="J103" s="3">
        <v>22</v>
      </c>
      <c r="K103" s="16">
        <v>20210602</v>
      </c>
      <c r="L103" s="3">
        <v>109</v>
      </c>
      <c r="M103" s="3">
        <v>1.54</v>
      </c>
      <c r="N103" s="3">
        <v>1.45</v>
      </c>
      <c r="O103" s="3">
        <f t="shared" si="4"/>
        <v>1.4950000000000001</v>
      </c>
      <c r="P103" s="3">
        <v>21</v>
      </c>
      <c r="Q103" s="2" t="s">
        <v>19</v>
      </c>
      <c r="R103" s="3">
        <v>43</v>
      </c>
      <c r="S103">
        <f t="shared" si="7"/>
        <v>1</v>
      </c>
      <c r="T103">
        <f t="shared" si="6"/>
        <v>2.3255813953488372E-2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</row>
    <row r="104" spans="1:133" ht="14.5" x14ac:dyDescent="0.35">
      <c r="A104" s="3">
        <v>2</v>
      </c>
      <c r="B104" s="3">
        <v>107</v>
      </c>
      <c r="C104" s="2" t="s">
        <v>20</v>
      </c>
      <c r="D104" s="2" t="s">
        <v>20</v>
      </c>
      <c r="E104" s="16">
        <v>20210420</v>
      </c>
      <c r="F104" s="3">
        <v>106</v>
      </c>
      <c r="G104" s="3">
        <v>1.44</v>
      </c>
      <c r="H104" s="3">
        <v>1.48</v>
      </c>
      <c r="I104" s="3">
        <f t="shared" si="5"/>
        <v>1.46</v>
      </c>
      <c r="J104" s="3">
        <v>22</v>
      </c>
      <c r="K104" s="16">
        <v>20210602</v>
      </c>
      <c r="L104" s="3">
        <v>107</v>
      </c>
      <c r="M104" s="3">
        <v>1.68</v>
      </c>
      <c r="N104" s="3">
        <v>1.57</v>
      </c>
      <c r="O104" s="3">
        <f t="shared" si="4"/>
        <v>1.625</v>
      </c>
      <c r="P104" s="3">
        <v>20</v>
      </c>
      <c r="Q104" s="2" t="s">
        <v>19</v>
      </c>
      <c r="R104" s="3">
        <v>43</v>
      </c>
      <c r="S104">
        <f t="shared" si="7"/>
        <v>1</v>
      </c>
      <c r="T104">
        <f t="shared" si="6"/>
        <v>2.3255813953488372E-2</v>
      </c>
    </row>
    <row r="105" spans="1:133" ht="14.5" x14ac:dyDescent="0.35">
      <c r="A105" s="3">
        <v>2</v>
      </c>
      <c r="B105" s="3">
        <v>8</v>
      </c>
      <c r="C105" s="2" t="s">
        <v>20</v>
      </c>
      <c r="D105" s="2" t="s">
        <v>20</v>
      </c>
      <c r="E105" s="16">
        <v>20210420</v>
      </c>
      <c r="F105" s="3">
        <v>128</v>
      </c>
      <c r="G105" s="3">
        <v>1.1100000000000001</v>
      </c>
      <c r="H105" s="3">
        <v>1.1100000000000001</v>
      </c>
      <c r="I105" s="3">
        <f t="shared" si="5"/>
        <v>1.1100000000000001</v>
      </c>
      <c r="J105" s="3">
        <v>17</v>
      </c>
      <c r="K105" s="16">
        <v>20210608</v>
      </c>
      <c r="L105" s="3">
        <v>130</v>
      </c>
      <c r="M105" s="3">
        <v>1.18</v>
      </c>
      <c r="N105" s="3">
        <v>1.17</v>
      </c>
      <c r="O105" s="3">
        <f t="shared" si="4"/>
        <v>1.1749999999999998</v>
      </c>
      <c r="P105" s="3">
        <v>17</v>
      </c>
      <c r="Q105" s="2" t="s">
        <v>17</v>
      </c>
      <c r="R105" s="3">
        <v>49</v>
      </c>
      <c r="S105">
        <f t="shared" si="7"/>
        <v>2</v>
      </c>
      <c r="T105">
        <f t="shared" si="6"/>
        <v>4.0816326530612242E-2</v>
      </c>
      <c r="U105">
        <f>AVERAGE(T105:T117)</f>
        <v>2.5902668759811617E-2</v>
      </c>
      <c r="V105">
        <f>_xlfn.STDEV.S(T105:T117)</f>
        <v>2.9045921687865864E-2</v>
      </c>
      <c r="W105">
        <f>V105/SQRT(COUNT(T105:T117))</f>
        <v>8.0558892299009161E-3</v>
      </c>
    </row>
    <row r="106" spans="1:133" ht="14.5" x14ac:dyDescent="0.35">
      <c r="A106" s="3">
        <v>2</v>
      </c>
      <c r="B106" s="3">
        <v>9</v>
      </c>
      <c r="C106" s="2" t="s">
        <v>20</v>
      </c>
      <c r="D106" s="2" t="s">
        <v>20</v>
      </c>
      <c r="E106" s="16">
        <v>20210420</v>
      </c>
      <c r="F106" s="3">
        <v>123</v>
      </c>
      <c r="G106" s="3">
        <v>0.87</v>
      </c>
      <c r="H106" s="3">
        <v>0.88</v>
      </c>
      <c r="I106" s="3">
        <f t="shared" si="5"/>
        <v>0.875</v>
      </c>
      <c r="J106" s="3">
        <v>13</v>
      </c>
      <c r="K106" s="16">
        <v>20210608</v>
      </c>
      <c r="L106" s="3">
        <v>127</v>
      </c>
      <c r="M106" s="3">
        <v>1.05</v>
      </c>
      <c r="N106" s="3">
        <v>1.1000000000000001</v>
      </c>
      <c r="O106" s="3">
        <f t="shared" si="4"/>
        <v>1.0750000000000002</v>
      </c>
      <c r="P106" s="3">
        <v>14</v>
      </c>
      <c r="Q106" s="2" t="s">
        <v>17</v>
      </c>
      <c r="R106" s="3">
        <v>49</v>
      </c>
      <c r="S106">
        <f t="shared" si="7"/>
        <v>4</v>
      </c>
      <c r="T106">
        <f t="shared" si="6"/>
        <v>8.1632653061224483E-2</v>
      </c>
    </row>
    <row r="107" spans="1:133" ht="14.5" x14ac:dyDescent="0.35">
      <c r="A107" s="3">
        <v>2</v>
      </c>
      <c r="B107" s="3">
        <v>19</v>
      </c>
      <c r="C107" s="2" t="s">
        <v>20</v>
      </c>
      <c r="D107" s="2" t="s">
        <v>20</v>
      </c>
      <c r="E107" s="16">
        <v>20210420</v>
      </c>
      <c r="F107" s="3">
        <v>123</v>
      </c>
      <c r="G107" s="3">
        <v>1.22</v>
      </c>
      <c r="H107" s="3">
        <v>1.35</v>
      </c>
      <c r="I107" s="3">
        <f t="shared" si="5"/>
        <v>1.2850000000000001</v>
      </c>
      <c r="J107" s="3">
        <v>18</v>
      </c>
      <c r="K107" s="16">
        <v>20210608</v>
      </c>
      <c r="L107" s="3">
        <v>125</v>
      </c>
      <c r="M107" s="3">
        <v>1.34</v>
      </c>
      <c r="N107" s="3">
        <v>1.37</v>
      </c>
      <c r="O107" s="3">
        <f t="shared" si="4"/>
        <v>1.355</v>
      </c>
      <c r="P107" s="3">
        <v>18</v>
      </c>
      <c r="Q107" s="2" t="s">
        <v>17</v>
      </c>
      <c r="R107" s="3">
        <v>49</v>
      </c>
      <c r="S107">
        <f t="shared" si="7"/>
        <v>2</v>
      </c>
      <c r="T107">
        <f t="shared" si="6"/>
        <v>4.0816326530612242E-2</v>
      </c>
    </row>
    <row r="108" spans="1:133" ht="14.5" x14ac:dyDescent="0.35">
      <c r="A108" s="3">
        <v>2</v>
      </c>
      <c r="B108" s="3">
        <v>24</v>
      </c>
      <c r="C108" s="2" t="s">
        <v>20</v>
      </c>
      <c r="D108" s="2" t="s">
        <v>20</v>
      </c>
      <c r="E108" s="16">
        <v>20210420</v>
      </c>
      <c r="F108" s="3">
        <v>115</v>
      </c>
      <c r="G108" s="3">
        <v>1.24</v>
      </c>
      <c r="H108" s="3">
        <v>1.31</v>
      </c>
      <c r="I108" s="3">
        <f t="shared" si="5"/>
        <v>1.2749999999999999</v>
      </c>
      <c r="J108" s="3">
        <v>17</v>
      </c>
      <c r="K108" s="16">
        <v>20210608</v>
      </c>
      <c r="L108" s="3">
        <v>111</v>
      </c>
      <c r="M108" s="3">
        <v>1.32</v>
      </c>
      <c r="N108" s="3">
        <v>1.47</v>
      </c>
      <c r="O108" s="3">
        <f t="shared" si="4"/>
        <v>1.395</v>
      </c>
      <c r="P108" s="3">
        <v>22</v>
      </c>
      <c r="Q108" s="2" t="s">
        <v>19</v>
      </c>
      <c r="R108" s="3">
        <v>49</v>
      </c>
      <c r="S108">
        <v>0</v>
      </c>
      <c r="T108">
        <f t="shared" si="6"/>
        <v>0</v>
      </c>
    </row>
    <row r="109" spans="1:133" ht="14.5" x14ac:dyDescent="0.35">
      <c r="A109" s="3">
        <v>2</v>
      </c>
      <c r="B109" s="3">
        <v>30</v>
      </c>
      <c r="C109" s="2" t="s">
        <v>20</v>
      </c>
      <c r="D109" s="2" t="s">
        <v>20</v>
      </c>
      <c r="E109" s="16">
        <v>20210420</v>
      </c>
      <c r="F109" s="3">
        <v>117</v>
      </c>
      <c r="G109" s="3">
        <v>1.04</v>
      </c>
      <c r="H109" s="3">
        <v>1.17</v>
      </c>
      <c r="I109" s="3">
        <f t="shared" si="5"/>
        <v>1.105</v>
      </c>
      <c r="J109" s="3">
        <v>27</v>
      </c>
      <c r="K109" s="16">
        <v>20210608</v>
      </c>
      <c r="L109" s="3">
        <v>114</v>
      </c>
      <c r="M109" s="3">
        <v>1.2</v>
      </c>
      <c r="N109" s="3">
        <v>1.37</v>
      </c>
      <c r="O109" s="3">
        <f t="shared" si="4"/>
        <v>1.2850000000000001</v>
      </c>
      <c r="P109" s="3">
        <v>25</v>
      </c>
      <c r="Q109" s="2" t="s">
        <v>17</v>
      </c>
      <c r="R109" s="3">
        <v>49</v>
      </c>
      <c r="S109">
        <v>0</v>
      </c>
      <c r="T109">
        <f t="shared" si="6"/>
        <v>0</v>
      </c>
    </row>
    <row r="110" spans="1:133" ht="14.5" x14ac:dyDescent="0.35">
      <c r="A110" s="3">
        <v>2</v>
      </c>
      <c r="B110" s="3">
        <v>38</v>
      </c>
      <c r="C110" s="2" t="s">
        <v>20</v>
      </c>
      <c r="D110" s="2" t="s">
        <v>20</v>
      </c>
      <c r="E110" s="16">
        <v>20210420</v>
      </c>
      <c r="F110" s="3">
        <v>116</v>
      </c>
      <c r="G110" s="3">
        <v>1.1000000000000001</v>
      </c>
      <c r="H110" s="3">
        <v>1.08</v>
      </c>
      <c r="I110" s="3">
        <f t="shared" si="5"/>
        <v>1.0900000000000001</v>
      </c>
      <c r="J110" s="3">
        <v>16</v>
      </c>
      <c r="K110" s="16">
        <v>20210608</v>
      </c>
      <c r="L110" s="3">
        <v>119</v>
      </c>
      <c r="M110" s="3">
        <v>1</v>
      </c>
      <c r="N110" s="3">
        <v>1.1000000000000001</v>
      </c>
      <c r="O110" s="3">
        <f t="shared" si="4"/>
        <v>1.05</v>
      </c>
      <c r="P110" s="3">
        <v>8</v>
      </c>
      <c r="Q110" s="2" t="s">
        <v>17</v>
      </c>
      <c r="R110" s="3">
        <v>49</v>
      </c>
      <c r="S110">
        <f>L110-F110</f>
        <v>3</v>
      </c>
      <c r="T110">
        <f t="shared" si="6"/>
        <v>6.1224489795918366E-2</v>
      </c>
    </row>
    <row r="111" spans="1:133" ht="14.5" x14ac:dyDescent="0.35">
      <c r="A111" s="3">
        <v>2</v>
      </c>
      <c r="B111" s="3">
        <v>66</v>
      </c>
      <c r="C111" s="2" t="s">
        <v>20</v>
      </c>
      <c r="D111" s="2" t="s">
        <v>20</v>
      </c>
      <c r="E111" s="16">
        <v>20210420</v>
      </c>
      <c r="F111" s="3">
        <v>119</v>
      </c>
      <c r="G111" s="3">
        <v>0.94</v>
      </c>
      <c r="H111" s="3">
        <v>1.1000000000000001</v>
      </c>
      <c r="I111" s="3">
        <f t="shared" si="5"/>
        <v>1.02</v>
      </c>
      <c r="J111" s="3">
        <v>9</v>
      </c>
      <c r="K111" s="16">
        <v>20210608</v>
      </c>
      <c r="L111" s="3">
        <v>122</v>
      </c>
      <c r="M111" s="3">
        <v>1.41</v>
      </c>
      <c r="N111" s="3">
        <v>1.37</v>
      </c>
      <c r="O111" s="3">
        <f t="shared" si="4"/>
        <v>1.3900000000000001</v>
      </c>
      <c r="P111" s="3">
        <v>26</v>
      </c>
      <c r="Q111" s="2" t="s">
        <v>17</v>
      </c>
      <c r="R111" s="3">
        <v>49</v>
      </c>
      <c r="S111">
        <f t="shared" si="7"/>
        <v>3</v>
      </c>
      <c r="T111">
        <f t="shared" si="6"/>
        <v>6.1224489795918366E-2</v>
      </c>
    </row>
    <row r="112" spans="1:133" ht="14.5" x14ac:dyDescent="0.35">
      <c r="A112" s="3">
        <v>2</v>
      </c>
      <c r="B112" s="3">
        <v>74</v>
      </c>
      <c r="C112" s="2" t="s">
        <v>20</v>
      </c>
      <c r="D112" s="2" t="s">
        <v>20</v>
      </c>
      <c r="E112" s="16">
        <v>20210420</v>
      </c>
      <c r="F112" s="3">
        <v>121</v>
      </c>
      <c r="G112" s="3">
        <v>1.33</v>
      </c>
      <c r="H112" s="3">
        <v>1.38</v>
      </c>
      <c r="I112" s="3">
        <f t="shared" si="5"/>
        <v>1.355</v>
      </c>
      <c r="J112" s="3">
        <v>28</v>
      </c>
      <c r="K112" s="16">
        <v>20210608</v>
      </c>
      <c r="L112" s="3">
        <v>121</v>
      </c>
      <c r="M112" s="3">
        <v>1.4</v>
      </c>
      <c r="N112" s="3">
        <v>1.44</v>
      </c>
      <c r="O112" s="3">
        <f t="shared" si="4"/>
        <v>1.42</v>
      </c>
      <c r="P112" s="3">
        <v>29</v>
      </c>
      <c r="Q112" s="2" t="s">
        <v>17</v>
      </c>
      <c r="R112" s="3">
        <v>49</v>
      </c>
      <c r="S112">
        <f t="shared" si="7"/>
        <v>0</v>
      </c>
      <c r="T112">
        <f t="shared" si="6"/>
        <v>0</v>
      </c>
    </row>
    <row r="113" spans="1:22" ht="14.5" x14ac:dyDescent="0.35">
      <c r="A113" s="3">
        <v>2</v>
      </c>
      <c r="B113" s="3">
        <v>76</v>
      </c>
      <c r="C113" s="2" t="s">
        <v>20</v>
      </c>
      <c r="D113" s="2" t="s">
        <v>20</v>
      </c>
      <c r="E113" s="16">
        <v>20210420</v>
      </c>
      <c r="F113" s="3">
        <v>119</v>
      </c>
      <c r="G113" s="3">
        <v>1</v>
      </c>
      <c r="H113" s="3">
        <v>0.9</v>
      </c>
      <c r="I113" s="3">
        <f t="shared" si="5"/>
        <v>0.95</v>
      </c>
      <c r="J113" s="3">
        <v>23</v>
      </c>
      <c r="K113" s="16">
        <v>20210608</v>
      </c>
      <c r="L113" s="3">
        <v>118</v>
      </c>
      <c r="M113" s="3">
        <v>1.1299999999999999</v>
      </c>
      <c r="N113" s="3">
        <v>1.1299999999999999</v>
      </c>
      <c r="O113" s="3">
        <f t="shared" si="4"/>
        <v>1.1299999999999999</v>
      </c>
      <c r="P113" s="3">
        <v>22</v>
      </c>
      <c r="Q113" s="2" t="s">
        <v>17</v>
      </c>
      <c r="R113" s="3">
        <v>49</v>
      </c>
      <c r="S113">
        <v>0</v>
      </c>
      <c r="T113">
        <f t="shared" si="6"/>
        <v>0</v>
      </c>
    </row>
    <row r="114" spans="1:22" ht="14.5" x14ac:dyDescent="0.35">
      <c r="A114" s="3">
        <v>2</v>
      </c>
      <c r="B114" s="3">
        <v>79</v>
      </c>
      <c r="C114" s="2" t="s">
        <v>20</v>
      </c>
      <c r="D114" s="2" t="s">
        <v>20</v>
      </c>
      <c r="E114" s="16">
        <v>20210420</v>
      </c>
      <c r="F114" s="3">
        <v>121</v>
      </c>
      <c r="G114" s="24">
        <v>1.6</v>
      </c>
      <c r="H114" s="3">
        <v>1.36</v>
      </c>
      <c r="I114" s="3">
        <f t="shared" si="5"/>
        <v>1.48</v>
      </c>
      <c r="J114" s="3">
        <v>23</v>
      </c>
      <c r="K114" s="16">
        <v>20210608</v>
      </c>
      <c r="L114" s="3">
        <v>122</v>
      </c>
      <c r="M114" s="3">
        <v>1.48</v>
      </c>
      <c r="N114" s="3">
        <v>1.41</v>
      </c>
      <c r="O114" s="3">
        <f t="shared" si="4"/>
        <v>1.4449999999999998</v>
      </c>
      <c r="P114" s="3">
        <v>25</v>
      </c>
      <c r="Q114" s="2" t="s">
        <v>17</v>
      </c>
      <c r="R114" s="3">
        <v>49</v>
      </c>
      <c r="S114">
        <f t="shared" si="7"/>
        <v>1</v>
      </c>
      <c r="T114">
        <f t="shared" si="6"/>
        <v>2.0408163265306121E-2</v>
      </c>
    </row>
    <row r="115" spans="1:22" ht="14.5" x14ac:dyDescent="0.35">
      <c r="A115" s="3">
        <v>2</v>
      </c>
      <c r="B115" s="3">
        <v>83</v>
      </c>
      <c r="C115" s="2" t="s">
        <v>20</v>
      </c>
      <c r="D115" s="2" t="s">
        <v>20</v>
      </c>
      <c r="E115" s="16">
        <v>20210420</v>
      </c>
      <c r="F115" s="3">
        <v>122.5</v>
      </c>
      <c r="G115" s="3">
        <v>1.1100000000000001</v>
      </c>
      <c r="H115" s="3">
        <v>1.1100000000000001</v>
      </c>
      <c r="I115" s="3">
        <f t="shared" si="5"/>
        <v>1.1100000000000001</v>
      </c>
      <c r="J115" s="3">
        <v>22</v>
      </c>
      <c r="K115" s="16">
        <v>20210608</v>
      </c>
      <c r="L115" s="3">
        <v>124</v>
      </c>
      <c r="M115" s="3">
        <v>1.4</v>
      </c>
      <c r="N115" s="3">
        <v>1.41</v>
      </c>
      <c r="O115" s="3">
        <f t="shared" si="4"/>
        <v>1.4049999999999998</v>
      </c>
      <c r="P115" s="3">
        <v>22</v>
      </c>
      <c r="Q115" s="2" t="s">
        <v>17</v>
      </c>
      <c r="R115" s="3">
        <v>49</v>
      </c>
      <c r="S115">
        <f t="shared" si="7"/>
        <v>1.5</v>
      </c>
      <c r="T115">
        <f t="shared" si="6"/>
        <v>3.0612244897959183E-2</v>
      </c>
    </row>
    <row r="116" spans="1:22" ht="14.5" x14ac:dyDescent="0.35">
      <c r="A116" s="3">
        <v>2</v>
      </c>
      <c r="B116" s="3">
        <v>108</v>
      </c>
      <c r="C116" s="2" t="s">
        <v>20</v>
      </c>
      <c r="D116" s="2" t="s">
        <v>20</v>
      </c>
      <c r="E116" s="16">
        <v>20210420</v>
      </c>
      <c r="F116" s="3">
        <v>126</v>
      </c>
      <c r="G116" s="3">
        <v>1.22</v>
      </c>
      <c r="H116" s="3">
        <v>1.29</v>
      </c>
      <c r="I116" s="3">
        <f t="shared" si="5"/>
        <v>1.2549999999999999</v>
      </c>
      <c r="J116" s="3">
        <v>24</v>
      </c>
      <c r="K116" s="16">
        <v>20210608</v>
      </c>
      <c r="L116" s="3">
        <v>125</v>
      </c>
      <c r="M116" s="3">
        <v>1.43</v>
      </c>
      <c r="N116" s="3">
        <v>1.39</v>
      </c>
      <c r="O116" s="3">
        <f t="shared" si="4"/>
        <v>1.41</v>
      </c>
      <c r="P116" s="3">
        <v>23</v>
      </c>
      <c r="Q116" s="2" t="s">
        <v>17</v>
      </c>
      <c r="R116" s="3">
        <v>49</v>
      </c>
      <c r="S116">
        <v>0</v>
      </c>
      <c r="T116">
        <f t="shared" si="6"/>
        <v>0</v>
      </c>
    </row>
    <row r="117" spans="1:22" ht="14.5" x14ac:dyDescent="0.35">
      <c r="A117" s="3">
        <v>2</v>
      </c>
      <c r="B117" s="3">
        <v>116</v>
      </c>
      <c r="C117" s="2" t="s">
        <v>20</v>
      </c>
      <c r="D117" s="2" t="s">
        <v>20</v>
      </c>
      <c r="E117" s="16">
        <v>20210420</v>
      </c>
      <c r="F117" s="3">
        <v>111</v>
      </c>
      <c r="G117" s="3">
        <v>1.0900000000000001</v>
      </c>
      <c r="H117" s="3">
        <v>1.1100000000000001</v>
      </c>
      <c r="I117" s="3">
        <f t="shared" si="5"/>
        <v>1.1000000000000001</v>
      </c>
      <c r="J117" s="3">
        <v>21</v>
      </c>
      <c r="K117" s="16">
        <v>20210608</v>
      </c>
      <c r="L117" s="3">
        <v>111</v>
      </c>
      <c r="M117" s="3">
        <v>1.19</v>
      </c>
      <c r="N117" s="3">
        <v>1.19</v>
      </c>
      <c r="O117" s="3">
        <f t="shared" si="4"/>
        <v>1.19</v>
      </c>
      <c r="P117" s="3">
        <v>20</v>
      </c>
      <c r="Q117" s="2" t="s">
        <v>19</v>
      </c>
      <c r="R117" s="3">
        <v>49</v>
      </c>
      <c r="S117">
        <f t="shared" si="7"/>
        <v>0</v>
      </c>
      <c r="T117">
        <f t="shared" si="6"/>
        <v>0</v>
      </c>
    </row>
    <row r="118" spans="1:22" ht="14.5" x14ac:dyDescent="0.35">
      <c r="A118" s="3">
        <v>2</v>
      </c>
      <c r="B118" s="3">
        <v>4</v>
      </c>
      <c r="C118" s="2" t="s">
        <v>21</v>
      </c>
      <c r="D118" s="2" t="s">
        <v>20</v>
      </c>
      <c r="E118" s="16">
        <v>20210420</v>
      </c>
      <c r="F118" s="3">
        <v>123</v>
      </c>
      <c r="G118" s="3">
        <v>0.95</v>
      </c>
      <c r="H118" s="3">
        <v>0.96</v>
      </c>
      <c r="I118" s="3">
        <f t="shared" si="5"/>
        <v>0.95499999999999996</v>
      </c>
      <c r="J118" s="3">
        <v>18</v>
      </c>
      <c r="K118" s="15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  <c r="S118" s="2" t="s">
        <v>18</v>
      </c>
      <c r="T118" s="2" t="s">
        <v>18</v>
      </c>
      <c r="U118" s="2" t="s">
        <v>18</v>
      </c>
      <c r="V118" s="2" t="s">
        <v>18</v>
      </c>
    </row>
    <row r="119" spans="1:22" ht="14.5" x14ac:dyDescent="0.35">
      <c r="A119" s="3">
        <v>2</v>
      </c>
      <c r="B119" s="3">
        <v>29</v>
      </c>
      <c r="C119" s="2" t="s">
        <v>21</v>
      </c>
      <c r="D119" s="2" t="s">
        <v>20</v>
      </c>
      <c r="E119" s="16">
        <v>20210420</v>
      </c>
      <c r="F119" s="3">
        <v>124</v>
      </c>
      <c r="G119" s="3">
        <v>1.31</v>
      </c>
      <c r="H119" s="3">
        <v>1.28</v>
      </c>
      <c r="I119" s="3">
        <f t="shared" si="5"/>
        <v>1.2949999999999999</v>
      </c>
      <c r="J119" s="3">
        <v>29</v>
      </c>
      <c r="K119" s="15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18</v>
      </c>
      <c r="S119" s="2" t="s">
        <v>18</v>
      </c>
      <c r="T119" s="2" t="s">
        <v>18</v>
      </c>
      <c r="U119" s="2" t="s">
        <v>18</v>
      </c>
      <c r="V119" s="2" t="s">
        <v>18</v>
      </c>
    </row>
    <row r="120" spans="1:22" ht="14.5" x14ac:dyDescent="0.35">
      <c r="A120" s="3">
        <v>2</v>
      </c>
      <c r="B120" s="3">
        <v>62</v>
      </c>
      <c r="C120" s="2" t="s">
        <v>21</v>
      </c>
      <c r="D120" s="2" t="s">
        <v>20</v>
      </c>
      <c r="E120" s="16">
        <v>20210420</v>
      </c>
      <c r="F120" s="3">
        <v>123</v>
      </c>
      <c r="G120" s="3">
        <v>1.17</v>
      </c>
      <c r="H120" s="3">
        <v>1.28</v>
      </c>
      <c r="I120" s="3">
        <f t="shared" si="5"/>
        <v>1.2250000000000001</v>
      </c>
      <c r="J120" s="3">
        <v>17</v>
      </c>
      <c r="K120" s="15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  <c r="S120" s="2" t="s">
        <v>18</v>
      </c>
      <c r="T120" s="2" t="s">
        <v>18</v>
      </c>
      <c r="U120" s="2" t="s">
        <v>18</v>
      </c>
      <c r="V120" s="2" t="s">
        <v>18</v>
      </c>
    </row>
    <row r="121" spans="1:22" ht="14.5" x14ac:dyDescent="0.35">
      <c r="A121" s="3">
        <v>2</v>
      </c>
      <c r="B121" s="3">
        <v>94</v>
      </c>
      <c r="C121" s="2" t="s">
        <v>20</v>
      </c>
      <c r="D121" s="2" t="s">
        <v>20</v>
      </c>
      <c r="E121" s="16">
        <v>20210420</v>
      </c>
      <c r="F121" s="3">
        <v>126</v>
      </c>
      <c r="G121" s="3">
        <v>1.21</v>
      </c>
      <c r="H121" s="3">
        <v>1.3</v>
      </c>
      <c r="I121" s="3">
        <f t="shared" si="5"/>
        <v>1.2549999999999999</v>
      </c>
      <c r="J121" s="3">
        <v>20</v>
      </c>
      <c r="K121" s="15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  <c r="R121" s="2" t="s">
        <v>18</v>
      </c>
      <c r="S121" s="2" t="s">
        <v>18</v>
      </c>
      <c r="T121" s="2" t="s">
        <v>18</v>
      </c>
      <c r="U121" s="2" t="s">
        <v>18</v>
      </c>
      <c r="V121" s="2" t="s">
        <v>18</v>
      </c>
    </row>
    <row r="123" spans="1:22" ht="15.75" customHeight="1" x14ac:dyDescent="0.25">
      <c r="S123" s="26" t="s">
        <v>73</v>
      </c>
    </row>
  </sheetData>
  <autoFilter ref="A1:A121" xr:uid="{00000000-0001-0000-0000-000000000000}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CA08-DB7A-4398-AEBB-2FBB64B502F2}">
  <sheetPr>
    <outlinePr summaryBelow="0" summaryRight="0"/>
  </sheetPr>
  <dimension ref="A1:EC123"/>
  <sheetViews>
    <sheetView topLeftCell="J3" zoomScale="80" zoomScaleNormal="80" workbookViewId="0">
      <selection activeCell="X17" sqref="X17"/>
    </sheetView>
  </sheetViews>
  <sheetFormatPr baseColWidth="10" defaultColWidth="14.453125" defaultRowHeight="15.75" customHeight="1" x14ac:dyDescent="0.25"/>
  <cols>
    <col min="1" max="1" width="9.7265625" customWidth="1"/>
    <col min="2" max="2" width="8.453125" customWidth="1"/>
    <col min="3" max="3" width="17.81640625" customWidth="1"/>
    <col min="4" max="4" width="16.54296875" customWidth="1"/>
    <col min="5" max="5" width="9.54296875" customWidth="1"/>
    <col min="6" max="6" width="11.7265625" customWidth="1"/>
    <col min="7" max="9" width="18.453125" customWidth="1"/>
    <col min="10" max="10" width="11.08984375" customWidth="1"/>
    <col min="11" max="11" width="9.54296875" customWidth="1"/>
    <col min="12" max="12" width="11.81640625" customWidth="1"/>
    <col min="13" max="15" width="18.7265625" customWidth="1"/>
    <col min="16" max="16" width="11.26953125" customWidth="1"/>
  </cols>
  <sheetData>
    <row r="1" spans="1:23" ht="15.75" customHeigh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2" t="s">
        <v>5</v>
      </c>
      <c r="G1" s="2" t="s">
        <v>6</v>
      </c>
      <c r="H1" s="2" t="s">
        <v>7</v>
      </c>
      <c r="I1" s="2" t="s">
        <v>51</v>
      </c>
      <c r="J1" s="2" t="s">
        <v>8</v>
      </c>
      <c r="K1" s="15" t="s">
        <v>9</v>
      </c>
      <c r="L1" s="2" t="s">
        <v>10</v>
      </c>
      <c r="M1" s="2" t="s">
        <v>11</v>
      </c>
      <c r="N1" s="2" t="s">
        <v>12</v>
      </c>
      <c r="O1" s="2" t="s">
        <v>50</v>
      </c>
      <c r="P1" s="2" t="s">
        <v>13</v>
      </c>
      <c r="Q1" s="15" t="s">
        <v>14</v>
      </c>
      <c r="R1" s="15" t="s">
        <v>15</v>
      </c>
      <c r="S1" s="21" t="s">
        <v>78</v>
      </c>
      <c r="T1" s="26" t="s">
        <v>79</v>
      </c>
      <c r="U1" s="26" t="s">
        <v>80</v>
      </c>
      <c r="V1" s="26" t="s">
        <v>81</v>
      </c>
      <c r="W1" s="26" t="s">
        <v>82</v>
      </c>
    </row>
    <row r="2" spans="1:23" ht="15.75" customHeight="1" x14ac:dyDescent="0.35">
      <c r="A2" s="3">
        <v>1</v>
      </c>
      <c r="B2" s="3">
        <v>67</v>
      </c>
      <c r="C2" s="2" t="s">
        <v>16</v>
      </c>
      <c r="D2" s="2" t="s">
        <v>16</v>
      </c>
      <c r="E2" s="16">
        <v>20210420</v>
      </c>
      <c r="F2" s="3">
        <v>113</v>
      </c>
      <c r="G2" s="3">
        <v>1.19</v>
      </c>
      <c r="H2" s="3">
        <v>1.26</v>
      </c>
      <c r="I2" s="3">
        <f>AVERAGE(G2:H2)</f>
        <v>1.2250000000000001</v>
      </c>
      <c r="J2" s="3">
        <v>18</v>
      </c>
      <c r="K2" s="16">
        <v>20210505</v>
      </c>
      <c r="L2" s="3">
        <v>116</v>
      </c>
      <c r="M2" s="3">
        <v>1.27</v>
      </c>
      <c r="N2" s="3">
        <v>1.22</v>
      </c>
      <c r="O2" s="3">
        <f>AVERAGE(M2:N2)</f>
        <v>1.2450000000000001</v>
      </c>
      <c r="P2" s="3">
        <v>26</v>
      </c>
      <c r="Q2" s="2" t="s">
        <v>19</v>
      </c>
      <c r="R2" s="3">
        <v>15</v>
      </c>
      <c r="S2">
        <f>P2-J2</f>
        <v>8</v>
      </c>
      <c r="T2">
        <f>S2/R2</f>
        <v>0.53333333333333333</v>
      </c>
      <c r="U2">
        <f>AVERAGE(T2:T3)</f>
        <v>0.26666666666666666</v>
      </c>
      <c r="V2">
        <f>_xlfn.STDEV.S(T2:T3)</f>
        <v>0.37712361663282534</v>
      </c>
      <c r="W2">
        <f>V2/SQRT(COUNT(T2:T3))</f>
        <v>0.26666666666666666</v>
      </c>
    </row>
    <row r="3" spans="1:23" ht="15.75" customHeight="1" x14ac:dyDescent="0.35">
      <c r="A3" s="3">
        <v>1</v>
      </c>
      <c r="B3" s="3">
        <v>72</v>
      </c>
      <c r="C3" s="2" t="s">
        <v>16</v>
      </c>
      <c r="D3" s="2" t="s">
        <v>16</v>
      </c>
      <c r="E3" s="16">
        <v>20210420</v>
      </c>
      <c r="F3" s="3">
        <v>114</v>
      </c>
      <c r="G3" s="3">
        <v>1</v>
      </c>
      <c r="H3" s="3">
        <v>1.01</v>
      </c>
      <c r="I3" s="3">
        <f t="shared" ref="I3:I66" si="0">AVERAGE(G3:H3)</f>
        <v>1.0049999999999999</v>
      </c>
      <c r="J3" s="3">
        <v>29</v>
      </c>
      <c r="K3" s="16">
        <v>20210505</v>
      </c>
      <c r="L3" s="3">
        <v>110</v>
      </c>
      <c r="M3" s="3">
        <v>1.1599999999999999</v>
      </c>
      <c r="N3" s="3">
        <v>1.1599999999999999</v>
      </c>
      <c r="O3" s="3">
        <f t="shared" ref="O3:O57" si="1">AVERAGE(M3:N3)</f>
        <v>1.1599999999999999</v>
      </c>
      <c r="P3" s="3">
        <v>29</v>
      </c>
      <c r="Q3" s="2" t="s">
        <v>19</v>
      </c>
      <c r="R3" s="3">
        <v>15</v>
      </c>
      <c r="S3">
        <f t="shared" ref="S3:S66" si="2">P3-J3</f>
        <v>0</v>
      </c>
      <c r="T3">
        <f t="shared" ref="T3:T66" si="3">S3/R3</f>
        <v>0</v>
      </c>
    </row>
    <row r="4" spans="1:23" ht="15.75" customHeight="1" x14ac:dyDescent="0.35">
      <c r="A4" s="3">
        <v>1</v>
      </c>
      <c r="B4" s="3">
        <v>44</v>
      </c>
      <c r="C4" s="2" t="s">
        <v>16</v>
      </c>
      <c r="D4" s="2" t="s">
        <v>16</v>
      </c>
      <c r="E4" s="16">
        <v>20210420</v>
      </c>
      <c r="F4" s="3">
        <v>111</v>
      </c>
      <c r="G4" s="3">
        <v>1.07</v>
      </c>
      <c r="H4" s="3">
        <v>1</v>
      </c>
      <c r="I4" s="3">
        <f t="shared" si="0"/>
        <v>1.0350000000000001</v>
      </c>
      <c r="J4" s="3">
        <v>23</v>
      </c>
      <c r="K4" s="16">
        <v>20210518</v>
      </c>
      <c r="L4" s="3">
        <v>120</v>
      </c>
      <c r="M4" s="3">
        <v>1.18</v>
      </c>
      <c r="N4" s="3">
        <v>1.24</v>
      </c>
      <c r="O4" s="3">
        <f t="shared" si="1"/>
        <v>1.21</v>
      </c>
      <c r="P4" s="3">
        <v>24</v>
      </c>
      <c r="Q4" s="2" t="s">
        <v>19</v>
      </c>
      <c r="R4" s="3">
        <v>28</v>
      </c>
      <c r="S4">
        <f t="shared" si="2"/>
        <v>1</v>
      </c>
      <c r="T4">
        <f t="shared" si="3"/>
        <v>3.5714285714285712E-2</v>
      </c>
      <c r="U4">
        <f>AVERAGE(T4:T6)</f>
        <v>3.5714285714285712E-2</v>
      </c>
      <c r="V4">
        <f>_xlfn.STDEV.S(T4:T6)</f>
        <v>3.5714285714285712E-2</v>
      </c>
      <c r="W4">
        <f>V4/SQRT(COUNT(T4:T6))</f>
        <v>2.0619652471058063E-2</v>
      </c>
    </row>
    <row r="5" spans="1:23" ht="15.75" customHeight="1" x14ac:dyDescent="0.35">
      <c r="A5" s="3">
        <v>1</v>
      </c>
      <c r="B5" s="3">
        <v>70</v>
      </c>
      <c r="C5" s="2" t="s">
        <v>16</v>
      </c>
      <c r="D5" s="2" t="s">
        <v>16</v>
      </c>
      <c r="E5" s="16">
        <v>20210420</v>
      </c>
      <c r="F5" s="3">
        <v>127.5</v>
      </c>
      <c r="G5" s="3">
        <v>0.94</v>
      </c>
      <c r="H5" s="3">
        <v>0.99</v>
      </c>
      <c r="I5" s="3">
        <f t="shared" si="0"/>
        <v>0.96499999999999997</v>
      </c>
      <c r="J5" s="3">
        <v>18</v>
      </c>
      <c r="K5" s="16">
        <v>20210518</v>
      </c>
      <c r="L5" s="3">
        <v>127</v>
      </c>
      <c r="M5" s="3">
        <v>1.1000000000000001</v>
      </c>
      <c r="N5" s="3">
        <v>1.05</v>
      </c>
      <c r="O5" s="3">
        <f t="shared" si="1"/>
        <v>1.0750000000000002</v>
      </c>
      <c r="P5" s="3">
        <v>18</v>
      </c>
      <c r="Q5" s="2" t="s">
        <v>19</v>
      </c>
      <c r="R5" s="3">
        <v>28</v>
      </c>
      <c r="S5">
        <f t="shared" si="2"/>
        <v>0</v>
      </c>
      <c r="T5">
        <f t="shared" si="3"/>
        <v>0</v>
      </c>
    </row>
    <row r="6" spans="1:23" ht="15.75" customHeight="1" x14ac:dyDescent="0.35">
      <c r="A6" s="3">
        <v>1</v>
      </c>
      <c r="B6" s="3">
        <v>118</v>
      </c>
      <c r="C6" s="2" t="s">
        <v>16</v>
      </c>
      <c r="D6" s="2" t="s">
        <v>16</v>
      </c>
      <c r="E6" s="16">
        <v>20210420</v>
      </c>
      <c r="F6" s="3">
        <v>115</v>
      </c>
      <c r="G6" s="3">
        <v>1.03</v>
      </c>
      <c r="H6" s="3">
        <v>1.02</v>
      </c>
      <c r="I6" s="3">
        <f t="shared" si="0"/>
        <v>1.0249999999999999</v>
      </c>
      <c r="J6" s="3">
        <v>21</v>
      </c>
      <c r="K6" s="16">
        <v>20210518</v>
      </c>
      <c r="L6" s="3">
        <v>122</v>
      </c>
      <c r="M6" s="3">
        <v>1.23</v>
      </c>
      <c r="N6" s="3">
        <v>1.22</v>
      </c>
      <c r="O6" s="3">
        <f t="shared" si="1"/>
        <v>1.2250000000000001</v>
      </c>
      <c r="P6" s="3">
        <v>23</v>
      </c>
      <c r="Q6" s="2" t="s">
        <v>19</v>
      </c>
      <c r="R6" s="3">
        <v>28</v>
      </c>
      <c r="S6">
        <f t="shared" si="2"/>
        <v>2</v>
      </c>
      <c r="T6">
        <f t="shared" si="3"/>
        <v>7.1428571428571425E-2</v>
      </c>
    </row>
    <row r="7" spans="1:23" ht="15.75" customHeight="1" x14ac:dyDescent="0.35">
      <c r="A7" s="3">
        <v>1</v>
      </c>
      <c r="B7" s="3">
        <v>96</v>
      </c>
      <c r="C7" s="2" t="s">
        <v>16</v>
      </c>
      <c r="D7" s="2" t="s">
        <v>16</v>
      </c>
      <c r="E7" s="16">
        <v>20210420</v>
      </c>
      <c r="F7" s="3">
        <v>119</v>
      </c>
      <c r="G7" s="3">
        <v>1.22</v>
      </c>
      <c r="H7" s="3">
        <v>1.22</v>
      </c>
      <c r="I7" s="3">
        <f t="shared" si="0"/>
        <v>1.22</v>
      </c>
      <c r="J7" s="3">
        <v>13</v>
      </c>
      <c r="K7" s="16">
        <v>20210525</v>
      </c>
      <c r="L7" s="3">
        <v>122</v>
      </c>
      <c r="M7" s="3">
        <v>1.38</v>
      </c>
      <c r="N7" s="3">
        <v>1.37</v>
      </c>
      <c r="O7" s="3">
        <f t="shared" si="1"/>
        <v>1.375</v>
      </c>
      <c r="P7" s="3">
        <v>16</v>
      </c>
      <c r="Q7" s="2" t="s">
        <v>19</v>
      </c>
      <c r="R7" s="3">
        <v>35</v>
      </c>
      <c r="S7">
        <f t="shared" si="2"/>
        <v>3</v>
      </c>
      <c r="T7">
        <f t="shared" si="3"/>
        <v>8.5714285714285715E-2</v>
      </c>
      <c r="U7">
        <f>AVERAGE(T7:T9)</f>
        <v>6.6666666666666666E-2</v>
      </c>
      <c r="V7">
        <f>_xlfn.STDEV.S(T7:T9)</f>
        <v>3.2991443953692898E-2</v>
      </c>
      <c r="W7">
        <f>V7/SQRT(COUNT(T7:T9))</f>
        <v>1.9047619047619046E-2</v>
      </c>
    </row>
    <row r="8" spans="1:23" ht="15.75" customHeight="1" x14ac:dyDescent="0.35">
      <c r="A8" s="3">
        <v>1</v>
      </c>
      <c r="B8" s="3">
        <v>119</v>
      </c>
      <c r="C8" s="2" t="s">
        <v>16</v>
      </c>
      <c r="D8" s="2" t="s">
        <v>16</v>
      </c>
      <c r="E8" s="16">
        <v>20210420</v>
      </c>
      <c r="F8" s="3">
        <v>128</v>
      </c>
      <c r="G8" s="3">
        <v>1.4</v>
      </c>
      <c r="H8" s="3">
        <v>1.35</v>
      </c>
      <c r="I8" s="3">
        <f t="shared" si="0"/>
        <v>1.375</v>
      </c>
      <c r="J8" s="3">
        <v>25</v>
      </c>
      <c r="K8" s="16">
        <v>20210525</v>
      </c>
      <c r="L8" s="3">
        <v>130</v>
      </c>
      <c r="M8" s="3">
        <v>1.54</v>
      </c>
      <c r="N8" s="3">
        <v>1.54</v>
      </c>
      <c r="O8" s="3">
        <f t="shared" si="1"/>
        <v>1.54</v>
      </c>
      <c r="P8" s="3">
        <v>26</v>
      </c>
      <c r="Q8" s="2" t="s">
        <v>19</v>
      </c>
      <c r="R8" s="3">
        <v>35</v>
      </c>
      <c r="S8">
        <f t="shared" si="2"/>
        <v>1</v>
      </c>
      <c r="T8">
        <f>S8/R8</f>
        <v>2.8571428571428571E-2</v>
      </c>
    </row>
    <row r="9" spans="1:23" ht="15.75" customHeight="1" x14ac:dyDescent="0.35">
      <c r="A9" s="12">
        <v>1</v>
      </c>
      <c r="B9" s="12">
        <v>120</v>
      </c>
      <c r="C9" s="13" t="s">
        <v>16</v>
      </c>
      <c r="D9" s="13" t="s">
        <v>16</v>
      </c>
      <c r="E9" s="17">
        <v>20210420</v>
      </c>
      <c r="F9" s="12">
        <v>110.5</v>
      </c>
      <c r="G9" s="12">
        <v>1.1499999999999999</v>
      </c>
      <c r="H9" s="12">
        <v>1.2</v>
      </c>
      <c r="I9" s="3">
        <f t="shared" si="0"/>
        <v>1.1749999999999998</v>
      </c>
      <c r="J9" s="12">
        <v>24</v>
      </c>
      <c r="K9" s="17">
        <v>20210525</v>
      </c>
      <c r="L9" s="12">
        <v>111</v>
      </c>
      <c r="M9" s="12">
        <v>1.35</v>
      </c>
      <c r="N9" s="12">
        <v>1.35</v>
      </c>
      <c r="O9" s="12">
        <f t="shared" si="1"/>
        <v>1.35</v>
      </c>
      <c r="P9" s="12">
        <v>27</v>
      </c>
      <c r="Q9" s="13" t="s">
        <v>19</v>
      </c>
      <c r="R9" s="12">
        <v>35</v>
      </c>
      <c r="S9">
        <f t="shared" si="2"/>
        <v>3</v>
      </c>
      <c r="T9">
        <f t="shared" si="3"/>
        <v>8.5714285714285715E-2</v>
      </c>
    </row>
    <row r="10" spans="1:23" ht="15.75" customHeight="1" x14ac:dyDescent="0.35">
      <c r="A10" s="3">
        <v>1</v>
      </c>
      <c r="B10" s="3">
        <v>36</v>
      </c>
      <c r="C10" s="2" t="s">
        <v>16</v>
      </c>
      <c r="D10" s="2" t="s">
        <v>16</v>
      </c>
      <c r="E10" s="16">
        <v>20210420</v>
      </c>
      <c r="F10" s="3">
        <v>118</v>
      </c>
      <c r="G10" s="24">
        <v>1.91</v>
      </c>
      <c r="H10" s="3">
        <v>1.0900000000000001</v>
      </c>
      <c r="I10" s="3">
        <f t="shared" si="0"/>
        <v>1.5</v>
      </c>
      <c r="J10" s="3">
        <v>27</v>
      </c>
      <c r="K10" s="16">
        <v>20210601</v>
      </c>
      <c r="L10" s="3">
        <v>119</v>
      </c>
      <c r="M10" s="3">
        <v>1.35</v>
      </c>
      <c r="N10" s="3">
        <v>1.36</v>
      </c>
      <c r="O10" s="3">
        <f t="shared" si="1"/>
        <v>1.355</v>
      </c>
      <c r="P10" s="3">
        <v>26</v>
      </c>
      <c r="Q10" s="2" t="s">
        <v>19</v>
      </c>
      <c r="R10" s="3">
        <v>42</v>
      </c>
      <c r="S10">
        <f t="shared" si="2"/>
        <v>-1</v>
      </c>
      <c r="T10">
        <f t="shared" si="3"/>
        <v>-2.3809523809523808E-2</v>
      </c>
      <c r="U10">
        <f>AVERAGE(T10:T12)</f>
        <v>-1.5864626329742608E-2</v>
      </c>
      <c r="V10">
        <f>_xlfn.STDEV.S(T10:T12)</f>
        <v>3.5296563391257273E-2</v>
      </c>
      <c r="W10">
        <f>V10/SQRT(COUNT(T10:T12))</f>
        <v>2.0378480375411078E-2</v>
      </c>
    </row>
    <row r="11" spans="1:23" ht="15.75" customHeight="1" x14ac:dyDescent="0.35">
      <c r="A11" s="3">
        <v>1</v>
      </c>
      <c r="B11" s="3">
        <v>68</v>
      </c>
      <c r="C11" s="2" t="s">
        <v>16</v>
      </c>
      <c r="D11" s="2" t="s">
        <v>16</v>
      </c>
      <c r="E11" s="16">
        <v>20210420</v>
      </c>
      <c r="F11" s="3">
        <v>125</v>
      </c>
      <c r="G11" s="3">
        <v>1.26</v>
      </c>
      <c r="H11" s="3">
        <v>1.22</v>
      </c>
      <c r="I11" s="3">
        <f t="shared" si="0"/>
        <v>1.24</v>
      </c>
      <c r="J11" s="3">
        <v>28</v>
      </c>
      <c r="K11" s="16">
        <v>20210602</v>
      </c>
      <c r="L11" s="3">
        <v>125</v>
      </c>
      <c r="M11" s="3">
        <v>1.45</v>
      </c>
      <c r="N11" s="3">
        <v>1.44</v>
      </c>
      <c r="O11" s="3">
        <f t="shared" si="1"/>
        <v>1.4449999999999998</v>
      </c>
      <c r="P11" s="3">
        <v>26</v>
      </c>
      <c r="Q11" s="2" t="s">
        <v>19</v>
      </c>
      <c r="R11" s="3">
        <v>43</v>
      </c>
      <c r="S11">
        <f t="shared" si="2"/>
        <v>-2</v>
      </c>
      <c r="T11">
        <f t="shared" si="3"/>
        <v>-4.6511627906976744E-2</v>
      </c>
    </row>
    <row r="12" spans="1:23" ht="15.75" customHeight="1" x14ac:dyDescent="0.35">
      <c r="A12" s="3">
        <v>1</v>
      </c>
      <c r="B12" s="3">
        <v>111</v>
      </c>
      <c r="C12" s="2" t="s">
        <v>16</v>
      </c>
      <c r="D12" s="2" t="s">
        <v>16</v>
      </c>
      <c r="E12" s="16">
        <v>20210420</v>
      </c>
      <c r="F12" s="3">
        <v>118</v>
      </c>
      <c r="G12" s="3">
        <v>1.21</v>
      </c>
      <c r="H12" s="3">
        <v>1.17</v>
      </c>
      <c r="I12" s="3">
        <f t="shared" si="0"/>
        <v>1.19</v>
      </c>
      <c r="J12" s="3">
        <v>18</v>
      </c>
      <c r="K12" s="16">
        <v>20210603</v>
      </c>
      <c r="L12" s="3">
        <v>119</v>
      </c>
      <c r="M12" s="3">
        <v>1.22</v>
      </c>
      <c r="N12" s="3">
        <v>1.41</v>
      </c>
      <c r="O12" s="3">
        <f t="shared" si="1"/>
        <v>1.3149999999999999</v>
      </c>
      <c r="P12" s="3">
        <v>19</v>
      </c>
      <c r="Q12" s="2" t="s">
        <v>19</v>
      </c>
      <c r="R12" s="3">
        <v>44</v>
      </c>
      <c r="S12">
        <f t="shared" si="2"/>
        <v>1</v>
      </c>
      <c r="T12">
        <f t="shared" si="3"/>
        <v>2.2727272727272728E-2</v>
      </c>
    </row>
    <row r="13" spans="1:23" ht="15.75" customHeight="1" x14ac:dyDescent="0.35">
      <c r="A13" s="3">
        <v>1</v>
      </c>
      <c r="B13" s="3">
        <v>7</v>
      </c>
      <c r="C13" s="2" t="s">
        <v>16</v>
      </c>
      <c r="D13" s="2" t="s">
        <v>16</v>
      </c>
      <c r="E13" s="16">
        <v>20210420</v>
      </c>
      <c r="F13" s="3">
        <v>132</v>
      </c>
      <c r="G13" s="3">
        <v>0.9</v>
      </c>
      <c r="H13" s="3">
        <v>0.96</v>
      </c>
      <c r="I13" s="3">
        <f t="shared" si="0"/>
        <v>0.92999999999999994</v>
      </c>
      <c r="J13" s="3">
        <v>20</v>
      </c>
      <c r="K13" s="16">
        <v>20210608</v>
      </c>
      <c r="L13" s="3">
        <v>109</v>
      </c>
      <c r="M13" s="3">
        <v>1.53</v>
      </c>
      <c r="N13" s="3">
        <v>1.37</v>
      </c>
      <c r="O13" s="3">
        <f t="shared" si="1"/>
        <v>1.4500000000000002</v>
      </c>
      <c r="P13" s="3">
        <v>24</v>
      </c>
      <c r="Q13" s="2" t="s">
        <v>17</v>
      </c>
      <c r="R13" s="3">
        <v>49</v>
      </c>
      <c r="S13">
        <f t="shared" si="2"/>
        <v>4</v>
      </c>
      <c r="T13">
        <f t="shared" si="3"/>
        <v>8.1632653061224483E-2</v>
      </c>
      <c r="U13">
        <f>AVERAGE(T13:T25)</f>
        <v>5.4324499030381383E-2</v>
      </c>
      <c r="V13">
        <f>_xlfn.STDEV.S(T13:T25)</f>
        <v>8.4993891771718399E-2</v>
      </c>
      <c r="W13">
        <f>V13/SQRT(COUNT(T13:T25))</f>
        <v>2.3573064221859043E-2</v>
      </c>
    </row>
    <row r="14" spans="1:23" ht="15.75" customHeight="1" x14ac:dyDescent="0.35">
      <c r="A14" s="3">
        <v>1</v>
      </c>
      <c r="B14" s="3">
        <v>26</v>
      </c>
      <c r="C14" s="2" t="s">
        <v>16</v>
      </c>
      <c r="D14" s="2" t="s">
        <v>16</v>
      </c>
      <c r="E14" s="16">
        <v>20210420</v>
      </c>
      <c r="F14" s="3">
        <v>128</v>
      </c>
      <c r="G14" s="3">
        <v>1.31</v>
      </c>
      <c r="H14" s="3">
        <v>1.3</v>
      </c>
      <c r="I14" s="3">
        <f t="shared" si="0"/>
        <v>1.3050000000000002</v>
      </c>
      <c r="J14" s="3">
        <v>21</v>
      </c>
      <c r="K14" s="16">
        <v>20210608</v>
      </c>
      <c r="L14" s="3">
        <v>132</v>
      </c>
      <c r="M14" s="3">
        <v>1.5</v>
      </c>
      <c r="N14" s="3">
        <v>1.53</v>
      </c>
      <c r="O14" s="3">
        <f t="shared" si="1"/>
        <v>1.5150000000000001</v>
      </c>
      <c r="P14" s="3">
        <v>21</v>
      </c>
      <c r="Q14" s="2" t="s">
        <v>17</v>
      </c>
      <c r="R14" s="3">
        <v>49</v>
      </c>
      <c r="S14">
        <f t="shared" si="2"/>
        <v>0</v>
      </c>
      <c r="T14">
        <f t="shared" si="3"/>
        <v>0</v>
      </c>
    </row>
    <row r="15" spans="1:23" ht="15.75" customHeight="1" x14ac:dyDescent="0.35">
      <c r="A15" s="3">
        <v>1</v>
      </c>
      <c r="B15" s="3">
        <v>48</v>
      </c>
      <c r="C15" s="2" t="s">
        <v>16</v>
      </c>
      <c r="D15" s="2" t="s">
        <v>16</v>
      </c>
      <c r="E15" s="16">
        <v>20210420</v>
      </c>
      <c r="F15" s="3">
        <v>115</v>
      </c>
      <c r="G15" s="3">
        <v>1.49</v>
      </c>
      <c r="H15" s="3">
        <v>1.55</v>
      </c>
      <c r="I15" s="3">
        <f t="shared" si="0"/>
        <v>1.52</v>
      </c>
      <c r="J15" s="3">
        <v>0</v>
      </c>
      <c r="K15" s="16">
        <v>20210608</v>
      </c>
      <c r="L15" s="3">
        <v>117</v>
      </c>
      <c r="M15" s="3">
        <v>1.42</v>
      </c>
      <c r="N15" s="3">
        <v>1.65</v>
      </c>
      <c r="O15" s="3">
        <f t="shared" si="1"/>
        <v>1.5349999999999999</v>
      </c>
      <c r="P15" s="3">
        <v>13</v>
      </c>
      <c r="Q15" s="2" t="s">
        <v>17</v>
      </c>
      <c r="R15" s="3">
        <v>49</v>
      </c>
      <c r="S15">
        <f t="shared" si="2"/>
        <v>13</v>
      </c>
      <c r="T15">
        <f t="shared" si="3"/>
        <v>0.26530612244897961</v>
      </c>
    </row>
    <row r="16" spans="1:23" ht="15.75" customHeight="1" x14ac:dyDescent="0.35">
      <c r="A16" s="3">
        <v>1</v>
      </c>
      <c r="B16" s="3">
        <v>53</v>
      </c>
      <c r="C16" s="2" t="s">
        <v>16</v>
      </c>
      <c r="D16" s="2" t="s">
        <v>16</v>
      </c>
      <c r="E16" s="16">
        <v>20210420</v>
      </c>
      <c r="F16" s="3">
        <v>117</v>
      </c>
      <c r="G16" s="3">
        <v>1.26</v>
      </c>
      <c r="H16" s="3">
        <v>1.3</v>
      </c>
      <c r="I16" s="3">
        <f t="shared" si="0"/>
        <v>1.28</v>
      </c>
      <c r="J16" s="3">
        <v>28</v>
      </c>
      <c r="K16" s="16">
        <v>20210608</v>
      </c>
      <c r="L16" s="3">
        <v>121</v>
      </c>
      <c r="M16" s="3">
        <v>1.59</v>
      </c>
      <c r="N16" s="3">
        <v>1.67</v>
      </c>
      <c r="O16" s="3">
        <f t="shared" si="1"/>
        <v>1.63</v>
      </c>
      <c r="P16" s="3">
        <v>25</v>
      </c>
      <c r="Q16" s="2" t="s">
        <v>17</v>
      </c>
      <c r="R16" s="3">
        <v>49</v>
      </c>
      <c r="S16">
        <f t="shared" si="2"/>
        <v>-3</v>
      </c>
      <c r="T16">
        <f t="shared" si="3"/>
        <v>-6.1224489795918366E-2</v>
      </c>
    </row>
    <row r="17" spans="1:133" ht="15.75" customHeight="1" x14ac:dyDescent="0.35">
      <c r="A17" s="3">
        <v>1</v>
      </c>
      <c r="B17" s="3">
        <v>113</v>
      </c>
      <c r="C17" s="2" t="s">
        <v>16</v>
      </c>
      <c r="D17" s="2" t="s">
        <v>16</v>
      </c>
      <c r="E17" s="16">
        <v>20210420</v>
      </c>
      <c r="F17" s="3">
        <v>126</v>
      </c>
      <c r="G17" s="3">
        <v>1.45</v>
      </c>
      <c r="H17" s="3">
        <v>1.49</v>
      </c>
      <c r="I17" s="3">
        <f t="shared" si="0"/>
        <v>1.47</v>
      </c>
      <c r="J17" s="3">
        <v>22</v>
      </c>
      <c r="K17" s="16">
        <v>20210608</v>
      </c>
      <c r="L17" s="3">
        <v>127</v>
      </c>
      <c r="M17" s="3">
        <v>1.74</v>
      </c>
      <c r="N17" s="3">
        <v>1.7</v>
      </c>
      <c r="O17" s="3">
        <f t="shared" si="1"/>
        <v>1.72</v>
      </c>
      <c r="P17" s="3">
        <v>22</v>
      </c>
      <c r="Q17" s="2" t="s">
        <v>17</v>
      </c>
      <c r="R17" s="3">
        <v>49</v>
      </c>
      <c r="S17">
        <f t="shared" si="2"/>
        <v>0</v>
      </c>
      <c r="T17">
        <f t="shared" si="3"/>
        <v>0</v>
      </c>
    </row>
    <row r="18" spans="1:133" ht="15.75" customHeight="1" x14ac:dyDescent="0.35">
      <c r="A18" s="3">
        <v>1</v>
      </c>
      <c r="B18" s="3">
        <v>117</v>
      </c>
      <c r="C18" s="2" t="s">
        <v>16</v>
      </c>
      <c r="D18" s="2" t="s">
        <v>16</v>
      </c>
      <c r="E18" s="16">
        <v>20210420</v>
      </c>
      <c r="F18" s="3">
        <v>116</v>
      </c>
      <c r="G18" s="3">
        <v>1.1599999999999999</v>
      </c>
      <c r="H18" s="3">
        <v>1.2</v>
      </c>
      <c r="I18" s="3">
        <f t="shared" si="0"/>
        <v>1.18</v>
      </c>
      <c r="J18" s="3">
        <v>18</v>
      </c>
      <c r="K18" s="16">
        <v>20210608</v>
      </c>
      <c r="L18" s="3">
        <v>122</v>
      </c>
      <c r="M18" s="3">
        <v>1.47</v>
      </c>
      <c r="N18" s="3">
        <v>1.46</v>
      </c>
      <c r="O18" s="3">
        <f t="shared" si="1"/>
        <v>1.4649999999999999</v>
      </c>
      <c r="P18" s="3">
        <v>25</v>
      </c>
      <c r="Q18" s="2" t="s">
        <v>17</v>
      </c>
      <c r="R18" s="3">
        <v>49</v>
      </c>
      <c r="S18">
        <f t="shared" si="2"/>
        <v>7</v>
      </c>
      <c r="T18">
        <f t="shared" si="3"/>
        <v>0.14285714285714285</v>
      </c>
    </row>
    <row r="19" spans="1:133" ht="15.75" customHeight="1" x14ac:dyDescent="0.35">
      <c r="A19" s="3">
        <v>1</v>
      </c>
      <c r="B19" s="3">
        <v>39</v>
      </c>
      <c r="C19" s="2" t="s">
        <v>22</v>
      </c>
      <c r="D19" s="2" t="s">
        <v>16</v>
      </c>
      <c r="E19" s="16">
        <v>20210420</v>
      </c>
      <c r="F19" s="3">
        <v>108.5</v>
      </c>
      <c r="G19" s="3">
        <v>1.1599999999999999</v>
      </c>
      <c r="H19" s="3">
        <v>1.23</v>
      </c>
      <c r="I19" s="3">
        <f t="shared" si="0"/>
        <v>1.1949999999999998</v>
      </c>
      <c r="J19" s="3">
        <v>20</v>
      </c>
      <c r="K19" s="16">
        <v>20210609</v>
      </c>
      <c r="L19" s="3">
        <v>109</v>
      </c>
      <c r="M19" s="3">
        <v>1.44</v>
      </c>
      <c r="N19" s="3">
        <v>1.04</v>
      </c>
      <c r="O19" s="3">
        <f t="shared" si="1"/>
        <v>1.24</v>
      </c>
      <c r="P19" s="3">
        <v>21</v>
      </c>
      <c r="Q19" s="2" t="s">
        <v>19</v>
      </c>
      <c r="R19" s="3">
        <v>50</v>
      </c>
      <c r="S19">
        <f t="shared" si="2"/>
        <v>1</v>
      </c>
      <c r="T19">
        <f t="shared" si="3"/>
        <v>0.02</v>
      </c>
    </row>
    <row r="20" spans="1:133" ht="15.75" customHeight="1" x14ac:dyDescent="0.35">
      <c r="A20" s="3">
        <v>1</v>
      </c>
      <c r="B20" s="3">
        <v>58</v>
      </c>
      <c r="C20" s="2" t="s">
        <v>22</v>
      </c>
      <c r="D20" s="2" t="s">
        <v>16</v>
      </c>
      <c r="E20" s="16">
        <v>20210420</v>
      </c>
      <c r="F20" s="3">
        <v>125</v>
      </c>
      <c r="G20" s="3">
        <v>1.1499999999999999</v>
      </c>
      <c r="H20" s="3">
        <v>1.18</v>
      </c>
      <c r="I20" s="3">
        <f t="shared" si="0"/>
        <v>1.165</v>
      </c>
      <c r="J20" s="3">
        <v>14</v>
      </c>
      <c r="K20" s="16">
        <v>20210609</v>
      </c>
      <c r="L20" s="3">
        <v>125</v>
      </c>
      <c r="M20" s="3">
        <v>1.56</v>
      </c>
      <c r="N20" s="3">
        <v>1.48</v>
      </c>
      <c r="O20" s="3">
        <f t="shared" si="1"/>
        <v>1.52</v>
      </c>
      <c r="P20" s="3">
        <v>21</v>
      </c>
      <c r="Q20" s="2" t="s">
        <v>19</v>
      </c>
      <c r="R20" s="3">
        <v>50</v>
      </c>
      <c r="S20">
        <f t="shared" si="2"/>
        <v>7</v>
      </c>
      <c r="T20">
        <f t="shared" si="3"/>
        <v>0.14000000000000001</v>
      </c>
    </row>
    <row r="21" spans="1:133" ht="15.75" customHeight="1" x14ac:dyDescent="0.35">
      <c r="A21" s="3">
        <v>1</v>
      </c>
      <c r="B21" s="3">
        <v>93</v>
      </c>
      <c r="C21" s="2" t="s">
        <v>22</v>
      </c>
      <c r="D21" s="2" t="s">
        <v>16</v>
      </c>
      <c r="E21" s="16">
        <v>20210420</v>
      </c>
      <c r="F21" s="3">
        <v>127.5</v>
      </c>
      <c r="G21" s="3">
        <v>1.63</v>
      </c>
      <c r="H21" s="3">
        <v>1.69</v>
      </c>
      <c r="I21" s="3">
        <f t="shared" si="0"/>
        <v>1.66</v>
      </c>
      <c r="J21" s="3">
        <v>27</v>
      </c>
      <c r="K21" s="16">
        <v>20210609</v>
      </c>
      <c r="L21" s="3">
        <v>131</v>
      </c>
      <c r="M21" s="3">
        <v>1.97</v>
      </c>
      <c r="N21" s="3">
        <v>1.74</v>
      </c>
      <c r="O21" s="3">
        <f t="shared" si="1"/>
        <v>1.855</v>
      </c>
      <c r="P21" s="3">
        <v>27</v>
      </c>
      <c r="Q21" s="2" t="s">
        <v>19</v>
      </c>
      <c r="R21" s="3">
        <v>50</v>
      </c>
      <c r="S21">
        <f t="shared" si="2"/>
        <v>0</v>
      </c>
      <c r="T21">
        <f t="shared" si="3"/>
        <v>0</v>
      </c>
    </row>
    <row r="22" spans="1:133" ht="14.5" x14ac:dyDescent="0.35">
      <c r="A22" s="3">
        <v>1</v>
      </c>
      <c r="B22" s="3">
        <v>54</v>
      </c>
      <c r="C22" s="2" t="s">
        <v>16</v>
      </c>
      <c r="D22" s="2" t="s">
        <v>16</v>
      </c>
      <c r="E22" s="16">
        <v>20210420</v>
      </c>
      <c r="F22" s="3">
        <v>109</v>
      </c>
      <c r="G22" s="3">
        <v>1.5</v>
      </c>
      <c r="H22" s="3">
        <v>1.4</v>
      </c>
      <c r="I22" s="3">
        <f t="shared" si="0"/>
        <v>1.45</v>
      </c>
      <c r="J22" s="3">
        <v>21</v>
      </c>
      <c r="K22" s="16">
        <v>20210610</v>
      </c>
      <c r="L22" s="3">
        <v>112</v>
      </c>
      <c r="M22" s="3">
        <v>1.69</v>
      </c>
      <c r="N22" s="3">
        <v>1.73</v>
      </c>
      <c r="O22" s="3">
        <f t="shared" si="1"/>
        <v>1.71</v>
      </c>
      <c r="P22" s="3">
        <v>22</v>
      </c>
      <c r="Q22" s="2" t="s">
        <v>19</v>
      </c>
      <c r="R22" s="3">
        <v>51</v>
      </c>
      <c r="S22">
        <f t="shared" si="2"/>
        <v>1</v>
      </c>
      <c r="T22">
        <f t="shared" si="3"/>
        <v>1.9607843137254902E-2</v>
      </c>
    </row>
    <row r="23" spans="1:133" ht="14.5" x14ac:dyDescent="0.35">
      <c r="A23" s="3">
        <v>1</v>
      </c>
      <c r="B23" s="3">
        <v>61</v>
      </c>
      <c r="C23" s="2" t="s">
        <v>16</v>
      </c>
      <c r="D23" s="2" t="s">
        <v>16</v>
      </c>
      <c r="E23" s="16">
        <v>20210420</v>
      </c>
      <c r="F23" s="3">
        <v>119.5</v>
      </c>
      <c r="G23" s="3">
        <v>1.46</v>
      </c>
      <c r="H23" s="3">
        <v>1.45</v>
      </c>
      <c r="I23" s="3">
        <f t="shared" si="0"/>
        <v>1.4550000000000001</v>
      </c>
      <c r="J23" s="3">
        <v>21</v>
      </c>
      <c r="K23" s="16">
        <v>20210610</v>
      </c>
      <c r="L23" s="3">
        <v>119</v>
      </c>
      <c r="M23" s="3">
        <v>1.69</v>
      </c>
      <c r="N23" s="3">
        <v>1.73</v>
      </c>
      <c r="O23" s="3">
        <f t="shared" si="1"/>
        <v>1.71</v>
      </c>
      <c r="P23" s="3">
        <v>22</v>
      </c>
      <c r="Q23" s="2" t="s">
        <v>19</v>
      </c>
      <c r="R23" s="3">
        <v>51</v>
      </c>
      <c r="S23">
        <f t="shared" si="2"/>
        <v>1</v>
      </c>
      <c r="T23">
        <f t="shared" si="3"/>
        <v>1.9607843137254902E-2</v>
      </c>
    </row>
    <row r="24" spans="1:133" ht="14.5" x14ac:dyDescent="0.35">
      <c r="A24" s="3">
        <v>1</v>
      </c>
      <c r="B24" s="3">
        <v>89</v>
      </c>
      <c r="C24" s="2" t="s">
        <v>16</v>
      </c>
      <c r="D24" s="2" t="s">
        <v>16</v>
      </c>
      <c r="E24" s="16">
        <v>20210420</v>
      </c>
      <c r="F24" s="3">
        <v>119.5</v>
      </c>
      <c r="G24" s="3">
        <v>1.1000000000000001</v>
      </c>
      <c r="H24" s="3">
        <v>1.0900000000000001</v>
      </c>
      <c r="I24" s="3">
        <f t="shared" si="0"/>
        <v>1.0950000000000002</v>
      </c>
      <c r="J24" s="3">
        <v>21</v>
      </c>
      <c r="K24" s="16">
        <v>20210610</v>
      </c>
      <c r="L24" s="3">
        <v>125</v>
      </c>
      <c r="M24" s="3">
        <v>1.34</v>
      </c>
      <c r="N24" s="3">
        <v>1.3</v>
      </c>
      <c r="O24" s="3">
        <f t="shared" si="1"/>
        <v>1.32</v>
      </c>
      <c r="P24" s="3">
        <v>23</v>
      </c>
      <c r="Q24" s="2" t="s">
        <v>19</v>
      </c>
      <c r="R24" s="3">
        <v>51</v>
      </c>
      <c r="S24">
        <f t="shared" si="2"/>
        <v>2</v>
      </c>
      <c r="T24">
        <f t="shared" si="3"/>
        <v>3.9215686274509803E-2</v>
      </c>
    </row>
    <row r="25" spans="1:133" s="11" customFormat="1" ht="14.5" x14ac:dyDescent="0.35">
      <c r="A25" s="9">
        <v>1</v>
      </c>
      <c r="B25" s="9">
        <v>114</v>
      </c>
      <c r="C25" s="10" t="s">
        <v>16</v>
      </c>
      <c r="D25" s="10" t="s">
        <v>16</v>
      </c>
      <c r="E25" s="18">
        <v>20210420</v>
      </c>
      <c r="F25" s="9">
        <v>107.5</v>
      </c>
      <c r="G25" s="9">
        <v>1.35</v>
      </c>
      <c r="H25" s="9">
        <v>1.3</v>
      </c>
      <c r="I25" s="9">
        <f t="shared" si="0"/>
        <v>1.3250000000000002</v>
      </c>
      <c r="J25" s="9">
        <v>21</v>
      </c>
      <c r="K25" s="18">
        <v>20210610</v>
      </c>
      <c r="L25" s="9">
        <v>117</v>
      </c>
      <c r="M25" s="9">
        <v>1.6</v>
      </c>
      <c r="N25" s="9">
        <v>1.56</v>
      </c>
      <c r="O25" s="9">
        <f t="shared" si="1"/>
        <v>1.58</v>
      </c>
      <c r="P25" s="9">
        <v>23</v>
      </c>
      <c r="Q25" s="10" t="s">
        <v>19</v>
      </c>
      <c r="R25" s="9">
        <v>51</v>
      </c>
      <c r="S25">
        <f t="shared" si="2"/>
        <v>2</v>
      </c>
      <c r="T25" s="11">
        <f t="shared" si="3"/>
        <v>3.9215686274509803E-2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</row>
    <row r="26" spans="1:133" ht="14.5" x14ac:dyDescent="0.35">
      <c r="A26" s="3">
        <v>1</v>
      </c>
      <c r="B26" s="3">
        <v>5</v>
      </c>
      <c r="C26" s="2" t="s">
        <v>20</v>
      </c>
      <c r="D26" s="2" t="s">
        <v>20</v>
      </c>
      <c r="E26" s="16">
        <v>20210420</v>
      </c>
      <c r="F26" s="3">
        <v>122</v>
      </c>
      <c r="G26" s="3">
        <v>1.22</v>
      </c>
      <c r="H26" s="3">
        <v>1.27</v>
      </c>
      <c r="I26" s="3">
        <f t="shared" si="0"/>
        <v>1.2450000000000001</v>
      </c>
      <c r="J26" s="3">
        <v>18</v>
      </c>
      <c r="K26" s="16">
        <v>20210505</v>
      </c>
      <c r="L26" s="3">
        <v>123</v>
      </c>
      <c r="M26" s="3">
        <v>1.31</v>
      </c>
      <c r="N26" s="3">
        <v>1.27</v>
      </c>
      <c r="O26" s="3">
        <f t="shared" si="1"/>
        <v>1.29</v>
      </c>
      <c r="P26" s="3">
        <v>18</v>
      </c>
      <c r="Q26" s="2" t="s">
        <v>19</v>
      </c>
      <c r="R26" s="3">
        <v>15</v>
      </c>
      <c r="S26">
        <f t="shared" si="2"/>
        <v>0</v>
      </c>
      <c r="T26">
        <f t="shared" si="3"/>
        <v>0</v>
      </c>
      <c r="U26">
        <f>AVERAGE(T26:T28)</f>
        <v>0.1111111111111111</v>
      </c>
      <c r="V26">
        <f>_xlfn.STDEV.S(T26:T28)</f>
        <v>0.13877773329774218</v>
      </c>
      <c r="W26">
        <f>V26/SQRT(COUNT(T26:T28))</f>
        <v>8.0123361676977548E-2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</row>
    <row r="27" spans="1:133" ht="14.5" x14ac:dyDescent="0.35">
      <c r="A27" s="3">
        <v>1</v>
      </c>
      <c r="B27" s="3">
        <v>18</v>
      </c>
      <c r="C27" s="2" t="s">
        <v>20</v>
      </c>
      <c r="D27" s="2" t="s">
        <v>20</v>
      </c>
      <c r="E27" s="16">
        <v>20210420</v>
      </c>
      <c r="F27" s="3">
        <v>109</v>
      </c>
      <c r="G27" s="3">
        <v>1.43</v>
      </c>
      <c r="H27" s="3">
        <v>1.44</v>
      </c>
      <c r="I27" s="3">
        <f t="shared" si="0"/>
        <v>1.4350000000000001</v>
      </c>
      <c r="J27" s="3">
        <v>13</v>
      </c>
      <c r="K27" s="16">
        <v>20210505</v>
      </c>
      <c r="L27" s="3">
        <v>112</v>
      </c>
      <c r="M27" s="3">
        <v>1.44</v>
      </c>
      <c r="N27" s="3">
        <v>1.46</v>
      </c>
      <c r="O27" s="3">
        <f t="shared" si="1"/>
        <v>1.45</v>
      </c>
      <c r="P27" s="3">
        <v>14</v>
      </c>
      <c r="Q27" s="2" t="s">
        <v>19</v>
      </c>
      <c r="R27" s="3">
        <v>15</v>
      </c>
      <c r="S27">
        <f t="shared" si="2"/>
        <v>1</v>
      </c>
      <c r="T27">
        <f t="shared" si="3"/>
        <v>6.6666666666666666E-2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</row>
    <row r="28" spans="1:133" ht="14.5" x14ac:dyDescent="0.35">
      <c r="A28" s="3">
        <v>1</v>
      </c>
      <c r="B28" s="3">
        <v>87</v>
      </c>
      <c r="C28" s="2" t="s">
        <v>20</v>
      </c>
      <c r="D28" s="2" t="s">
        <v>20</v>
      </c>
      <c r="E28" s="16">
        <v>20210420</v>
      </c>
      <c r="F28" s="3">
        <v>128</v>
      </c>
      <c r="G28" s="3">
        <v>1.65</v>
      </c>
      <c r="H28" s="3">
        <v>1.65</v>
      </c>
      <c r="I28" s="3">
        <f t="shared" si="0"/>
        <v>1.65</v>
      </c>
      <c r="J28" s="3">
        <v>20</v>
      </c>
      <c r="K28" s="16">
        <v>20210505</v>
      </c>
      <c r="L28" s="3">
        <v>132</v>
      </c>
      <c r="M28" s="3">
        <v>1.67</v>
      </c>
      <c r="N28" s="3">
        <v>1.67</v>
      </c>
      <c r="O28" s="3">
        <f t="shared" si="1"/>
        <v>1.67</v>
      </c>
      <c r="P28" s="3">
        <v>24</v>
      </c>
      <c r="Q28" s="2" t="s">
        <v>19</v>
      </c>
      <c r="R28" s="3">
        <v>15</v>
      </c>
      <c r="S28">
        <f t="shared" si="2"/>
        <v>4</v>
      </c>
      <c r="T28">
        <f t="shared" si="3"/>
        <v>0.26666666666666666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</row>
    <row r="29" spans="1:133" ht="14.5" x14ac:dyDescent="0.35">
      <c r="A29" s="3">
        <v>1</v>
      </c>
      <c r="B29" s="3">
        <v>11</v>
      </c>
      <c r="C29" s="2" t="s">
        <v>20</v>
      </c>
      <c r="D29" s="2" t="s">
        <v>20</v>
      </c>
      <c r="E29" s="16">
        <v>20210420</v>
      </c>
      <c r="F29" s="3">
        <v>113</v>
      </c>
      <c r="G29" s="3">
        <v>1.1499999999999999</v>
      </c>
      <c r="H29" s="3">
        <v>1.1399999999999999</v>
      </c>
      <c r="I29" s="3">
        <f t="shared" si="0"/>
        <v>1.145</v>
      </c>
      <c r="J29" s="3">
        <v>15</v>
      </c>
      <c r="K29" s="16">
        <v>20210520</v>
      </c>
      <c r="L29" s="3">
        <v>116</v>
      </c>
      <c r="M29" s="3">
        <v>1.28</v>
      </c>
      <c r="N29" s="3">
        <v>1.26</v>
      </c>
      <c r="O29" s="3">
        <f t="shared" si="1"/>
        <v>1.27</v>
      </c>
      <c r="P29" s="3">
        <v>17</v>
      </c>
      <c r="Q29" s="2" t="s">
        <v>19</v>
      </c>
      <c r="R29" s="3">
        <v>30</v>
      </c>
      <c r="S29">
        <f t="shared" si="2"/>
        <v>2</v>
      </c>
      <c r="T29">
        <f t="shared" si="3"/>
        <v>6.6666666666666666E-2</v>
      </c>
      <c r="U29">
        <f>AVERAGE(T29:T33)</f>
        <v>1.3333333333333336E-2</v>
      </c>
      <c r="V29">
        <f>_xlfn.STDEV.S(T29:T33)</f>
        <v>6.9121471177759075E-2</v>
      </c>
      <c r="W29">
        <f>V29/SQRT(COUNT(T29:T33))</f>
        <v>3.0912061651652348E-2</v>
      </c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</row>
    <row r="30" spans="1:133" ht="14.5" x14ac:dyDescent="0.35">
      <c r="A30" s="3">
        <v>1</v>
      </c>
      <c r="B30" s="3">
        <v>34</v>
      </c>
      <c r="C30" s="2" t="s">
        <v>20</v>
      </c>
      <c r="D30" s="2" t="s">
        <v>20</v>
      </c>
      <c r="E30" s="16">
        <v>20210420</v>
      </c>
      <c r="F30" s="3">
        <v>136</v>
      </c>
      <c r="G30" s="3">
        <v>1.41</v>
      </c>
      <c r="H30" s="3">
        <v>1.46</v>
      </c>
      <c r="I30" s="3">
        <f t="shared" si="0"/>
        <v>1.4350000000000001</v>
      </c>
      <c r="J30" s="3">
        <v>23</v>
      </c>
      <c r="K30" s="16">
        <v>20210520</v>
      </c>
      <c r="L30" s="3">
        <v>136</v>
      </c>
      <c r="M30" s="3">
        <v>1.63</v>
      </c>
      <c r="N30" s="3">
        <v>1.61</v>
      </c>
      <c r="O30" s="3">
        <f t="shared" si="1"/>
        <v>1.62</v>
      </c>
      <c r="P30" s="3">
        <v>22</v>
      </c>
      <c r="Q30" s="2" t="s">
        <v>19</v>
      </c>
      <c r="R30" s="3">
        <v>30</v>
      </c>
      <c r="S30">
        <f t="shared" si="2"/>
        <v>-1</v>
      </c>
      <c r="T30">
        <f t="shared" si="3"/>
        <v>-3.3333333333333333E-2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</row>
    <row r="31" spans="1:133" ht="14.5" x14ac:dyDescent="0.35">
      <c r="A31" s="12">
        <v>1</v>
      </c>
      <c r="B31" s="12">
        <v>45</v>
      </c>
      <c r="C31" s="13" t="s">
        <v>20</v>
      </c>
      <c r="D31" s="13" t="s">
        <v>20</v>
      </c>
      <c r="E31" s="17">
        <v>20210420</v>
      </c>
      <c r="F31" s="12">
        <v>109</v>
      </c>
      <c r="G31" s="12">
        <v>1.58</v>
      </c>
      <c r="H31" s="12">
        <v>1.48</v>
      </c>
      <c r="I31" s="3">
        <f t="shared" si="0"/>
        <v>1.53</v>
      </c>
      <c r="J31" s="12">
        <v>18</v>
      </c>
      <c r="K31" s="17">
        <v>20210520</v>
      </c>
      <c r="L31" s="12">
        <v>116</v>
      </c>
      <c r="M31" s="12">
        <v>1.63</v>
      </c>
      <c r="N31" s="12">
        <v>1.7</v>
      </c>
      <c r="O31" s="12">
        <f t="shared" si="1"/>
        <v>1.665</v>
      </c>
      <c r="P31" s="12">
        <v>18</v>
      </c>
      <c r="Q31" s="13" t="s">
        <v>19</v>
      </c>
      <c r="R31" s="12">
        <v>30</v>
      </c>
      <c r="S31">
        <f t="shared" si="2"/>
        <v>0</v>
      </c>
      <c r="T31">
        <f t="shared" si="3"/>
        <v>0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</row>
    <row r="32" spans="1:133" ht="14.5" x14ac:dyDescent="0.35">
      <c r="A32" s="3">
        <v>1</v>
      </c>
      <c r="B32" s="3">
        <v>52</v>
      </c>
      <c r="C32" s="2" t="s">
        <v>20</v>
      </c>
      <c r="D32" s="2" t="s">
        <v>20</v>
      </c>
      <c r="E32" s="16">
        <v>20210420</v>
      </c>
      <c r="F32" s="3">
        <v>121.5</v>
      </c>
      <c r="G32" s="3">
        <v>1.17</v>
      </c>
      <c r="H32" s="3">
        <v>1.3</v>
      </c>
      <c r="I32" s="3">
        <f t="shared" si="0"/>
        <v>1.2349999999999999</v>
      </c>
      <c r="J32" s="3">
        <v>26</v>
      </c>
      <c r="K32" s="16">
        <v>20210520</v>
      </c>
      <c r="L32" s="3">
        <v>123</v>
      </c>
      <c r="M32" s="3">
        <v>1.42</v>
      </c>
      <c r="N32" s="3">
        <v>1.32</v>
      </c>
      <c r="O32" s="3">
        <f t="shared" si="1"/>
        <v>1.37</v>
      </c>
      <c r="P32" s="3">
        <v>24</v>
      </c>
      <c r="Q32" s="2" t="s">
        <v>19</v>
      </c>
      <c r="R32" s="3">
        <v>30</v>
      </c>
      <c r="S32">
        <f t="shared" si="2"/>
        <v>-2</v>
      </c>
      <c r="T32">
        <f t="shared" si="3"/>
        <v>-6.6666666666666666E-2</v>
      </c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</row>
    <row r="33" spans="1:133" ht="14.5" x14ac:dyDescent="0.35">
      <c r="A33" s="3">
        <v>1</v>
      </c>
      <c r="B33" s="3">
        <v>85</v>
      </c>
      <c r="C33" s="2" t="s">
        <v>20</v>
      </c>
      <c r="D33" s="2" t="s">
        <v>20</v>
      </c>
      <c r="E33" s="16">
        <v>20210420</v>
      </c>
      <c r="F33" s="3">
        <v>108</v>
      </c>
      <c r="G33" s="3">
        <v>1.47</v>
      </c>
      <c r="H33" s="3">
        <v>1.36</v>
      </c>
      <c r="I33" s="3">
        <f t="shared" si="0"/>
        <v>1.415</v>
      </c>
      <c r="J33" s="3">
        <v>17</v>
      </c>
      <c r="K33" s="16">
        <v>20210520</v>
      </c>
      <c r="L33" s="3">
        <v>115</v>
      </c>
      <c r="M33" s="3">
        <v>1.5</v>
      </c>
      <c r="N33" s="3">
        <v>1.5</v>
      </c>
      <c r="O33" s="3">
        <f t="shared" si="1"/>
        <v>1.5</v>
      </c>
      <c r="P33" s="3">
        <v>20</v>
      </c>
      <c r="Q33" s="2" t="s">
        <v>19</v>
      </c>
      <c r="R33" s="3">
        <v>30</v>
      </c>
      <c r="S33">
        <f t="shared" si="2"/>
        <v>3</v>
      </c>
      <c r="T33">
        <f t="shared" si="3"/>
        <v>0.1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</row>
    <row r="34" spans="1:133" ht="14.5" x14ac:dyDescent="0.35">
      <c r="A34" s="3">
        <v>1</v>
      </c>
      <c r="B34" s="3">
        <v>6</v>
      </c>
      <c r="C34" s="2" t="s">
        <v>20</v>
      </c>
      <c r="D34" s="2" t="s">
        <v>20</v>
      </c>
      <c r="E34" s="16">
        <v>20210420</v>
      </c>
      <c r="F34" s="3">
        <v>113</v>
      </c>
      <c r="G34" s="3">
        <v>0.69</v>
      </c>
      <c r="H34" s="3">
        <v>0.67</v>
      </c>
      <c r="I34" s="3">
        <f t="shared" si="0"/>
        <v>0.67999999999999994</v>
      </c>
      <c r="J34" s="3">
        <v>22</v>
      </c>
      <c r="K34" s="16">
        <v>20210527</v>
      </c>
      <c r="L34" s="3">
        <v>114</v>
      </c>
      <c r="M34" s="3">
        <v>0.9</v>
      </c>
      <c r="N34" s="3">
        <v>0.89</v>
      </c>
      <c r="O34" s="3">
        <f t="shared" si="1"/>
        <v>0.89500000000000002</v>
      </c>
      <c r="P34" s="3">
        <v>17</v>
      </c>
      <c r="Q34" s="2" t="s">
        <v>19</v>
      </c>
      <c r="R34" s="3">
        <v>37</v>
      </c>
      <c r="S34">
        <f t="shared" si="2"/>
        <v>-5</v>
      </c>
      <c r="T34">
        <f t="shared" si="3"/>
        <v>-0.13513513513513514</v>
      </c>
      <c r="U34">
        <f>AVERAGE(T34:T38)</f>
        <v>-2.1621621621621623E-2</v>
      </c>
      <c r="V34">
        <f>_xlfn.STDEV.S(T34:T38)</f>
        <v>6.4526142628720667E-2</v>
      </c>
      <c r="W34">
        <f>V34/SQRT(COUNT(T34:T38))</f>
        <v>2.8856968248733277E-2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</row>
    <row r="35" spans="1:133" ht="14.5" x14ac:dyDescent="0.35">
      <c r="A35" s="3">
        <v>1</v>
      </c>
      <c r="B35" s="3">
        <v>35</v>
      </c>
      <c r="C35" s="2" t="s">
        <v>20</v>
      </c>
      <c r="D35" s="2" t="s">
        <v>20</v>
      </c>
      <c r="E35" s="16">
        <v>20210420</v>
      </c>
      <c r="F35" s="3">
        <v>112</v>
      </c>
      <c r="G35" s="3">
        <v>1.23</v>
      </c>
      <c r="H35" s="3">
        <v>1.21</v>
      </c>
      <c r="I35" s="3">
        <f t="shared" si="0"/>
        <v>1.22</v>
      </c>
      <c r="J35" s="3">
        <v>20</v>
      </c>
      <c r="K35" s="16">
        <v>20210527</v>
      </c>
      <c r="L35" s="3">
        <v>112</v>
      </c>
      <c r="M35" s="3">
        <v>1.36</v>
      </c>
      <c r="N35" s="3">
        <v>1.41</v>
      </c>
      <c r="O35" s="3">
        <f t="shared" si="1"/>
        <v>1.385</v>
      </c>
      <c r="P35" s="3">
        <v>20</v>
      </c>
      <c r="Q35" s="2" t="s">
        <v>19</v>
      </c>
      <c r="R35" s="3">
        <v>37</v>
      </c>
      <c r="S35">
        <f t="shared" si="2"/>
        <v>0</v>
      </c>
      <c r="T35">
        <f t="shared" si="3"/>
        <v>0</v>
      </c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</row>
    <row r="36" spans="1:133" ht="14.5" x14ac:dyDescent="0.35">
      <c r="A36" s="3">
        <v>1</v>
      </c>
      <c r="B36" s="3">
        <v>50</v>
      </c>
      <c r="C36" s="2" t="s">
        <v>20</v>
      </c>
      <c r="D36" s="2" t="s">
        <v>20</v>
      </c>
      <c r="E36" s="16">
        <v>20210420</v>
      </c>
      <c r="F36" s="3">
        <v>123</v>
      </c>
      <c r="G36" s="3">
        <v>1.75</v>
      </c>
      <c r="H36" s="3">
        <v>1.58</v>
      </c>
      <c r="I36" s="3">
        <f t="shared" si="0"/>
        <v>1.665</v>
      </c>
      <c r="J36" s="3">
        <v>23</v>
      </c>
      <c r="K36" s="16">
        <v>20210527</v>
      </c>
      <c r="L36" s="3">
        <v>121</v>
      </c>
      <c r="M36" s="3">
        <v>1.74</v>
      </c>
      <c r="N36" s="3">
        <v>1.87</v>
      </c>
      <c r="O36" s="3">
        <f t="shared" si="1"/>
        <v>1.8050000000000002</v>
      </c>
      <c r="P36" s="3">
        <v>23</v>
      </c>
      <c r="Q36" s="2" t="s">
        <v>19</v>
      </c>
      <c r="R36" s="3">
        <v>37</v>
      </c>
      <c r="S36">
        <f t="shared" si="2"/>
        <v>0</v>
      </c>
      <c r="T36">
        <f t="shared" si="3"/>
        <v>0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</row>
    <row r="37" spans="1:133" ht="14.5" x14ac:dyDescent="0.35">
      <c r="A37" s="3">
        <v>1</v>
      </c>
      <c r="B37" s="3">
        <v>69</v>
      </c>
      <c r="C37" s="2" t="s">
        <v>20</v>
      </c>
      <c r="D37" s="2" t="s">
        <v>20</v>
      </c>
      <c r="E37" s="16">
        <v>20210420</v>
      </c>
      <c r="F37" s="3">
        <v>131</v>
      </c>
      <c r="G37" s="3">
        <v>1.37</v>
      </c>
      <c r="H37" s="3">
        <v>1.26</v>
      </c>
      <c r="I37" s="3">
        <f t="shared" si="0"/>
        <v>1.3149999999999999</v>
      </c>
      <c r="J37" s="3">
        <v>18</v>
      </c>
      <c r="K37" s="16">
        <v>20210527</v>
      </c>
      <c r="L37" s="3">
        <v>131</v>
      </c>
      <c r="M37" s="3">
        <v>1.5</v>
      </c>
      <c r="N37" s="3">
        <v>1.5</v>
      </c>
      <c r="O37" s="3">
        <f t="shared" si="1"/>
        <v>1.5</v>
      </c>
      <c r="P37" s="3">
        <v>19</v>
      </c>
      <c r="Q37" s="2" t="s">
        <v>19</v>
      </c>
      <c r="R37" s="3">
        <v>37</v>
      </c>
      <c r="S37">
        <f t="shared" si="2"/>
        <v>1</v>
      </c>
      <c r="T37">
        <f t="shared" si="3"/>
        <v>2.7027027027027029E-2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</row>
    <row r="38" spans="1:133" ht="14.5" x14ac:dyDescent="0.35">
      <c r="A38" s="3">
        <v>1</v>
      </c>
      <c r="B38" s="3">
        <v>104</v>
      </c>
      <c r="C38" s="2" t="s">
        <v>20</v>
      </c>
      <c r="D38" s="2" t="s">
        <v>20</v>
      </c>
      <c r="E38" s="16">
        <v>20210420</v>
      </c>
      <c r="F38" s="3">
        <v>134</v>
      </c>
      <c r="G38" s="3">
        <v>1.24</v>
      </c>
      <c r="H38" s="3">
        <v>1.23</v>
      </c>
      <c r="I38" s="3">
        <f t="shared" si="0"/>
        <v>1.2349999999999999</v>
      </c>
      <c r="J38" s="3">
        <v>18</v>
      </c>
      <c r="K38" s="16">
        <v>20210527</v>
      </c>
      <c r="L38" s="3">
        <v>137</v>
      </c>
      <c r="M38" s="3">
        <v>1.54</v>
      </c>
      <c r="N38" s="3">
        <v>1.51</v>
      </c>
      <c r="O38" s="3">
        <f t="shared" si="1"/>
        <v>1.5249999999999999</v>
      </c>
      <c r="P38" s="3">
        <v>18</v>
      </c>
      <c r="Q38" s="2" t="s">
        <v>19</v>
      </c>
      <c r="R38" s="3">
        <v>37</v>
      </c>
      <c r="S38">
        <f t="shared" si="2"/>
        <v>0</v>
      </c>
      <c r="T38">
        <f t="shared" si="3"/>
        <v>0</v>
      </c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</row>
    <row r="39" spans="1:133" ht="14.5" x14ac:dyDescent="0.35">
      <c r="A39" s="3">
        <v>1</v>
      </c>
      <c r="B39" s="3">
        <v>25</v>
      </c>
      <c r="C39" s="2" t="s">
        <v>20</v>
      </c>
      <c r="D39" s="2" t="s">
        <v>20</v>
      </c>
      <c r="E39" s="16">
        <v>20210420</v>
      </c>
      <c r="F39" s="3">
        <v>139</v>
      </c>
      <c r="G39" s="3">
        <v>1.6</v>
      </c>
      <c r="H39" s="3">
        <v>1.59</v>
      </c>
      <c r="I39" s="3">
        <f t="shared" si="0"/>
        <v>1.5950000000000002</v>
      </c>
      <c r="J39" s="3">
        <v>19</v>
      </c>
      <c r="K39" s="16">
        <v>20210603</v>
      </c>
      <c r="L39" s="3">
        <v>144</v>
      </c>
      <c r="M39" s="3">
        <v>1.72</v>
      </c>
      <c r="N39" s="3">
        <v>1.73</v>
      </c>
      <c r="O39" s="3">
        <f t="shared" si="1"/>
        <v>1.7250000000000001</v>
      </c>
      <c r="P39" s="3">
        <v>17</v>
      </c>
      <c r="Q39" s="2" t="s">
        <v>19</v>
      </c>
      <c r="R39" s="3">
        <v>44</v>
      </c>
      <c r="S39">
        <f t="shared" si="2"/>
        <v>-2</v>
      </c>
      <c r="T39">
        <f t="shared" si="3"/>
        <v>-4.5454545454545456E-2</v>
      </c>
      <c r="U39">
        <f>AVERAGE(T39:T41)</f>
        <v>1.5151515151515152E-2</v>
      </c>
      <c r="V39">
        <f>_xlfn.STDEV.S(T39:T41)</f>
        <v>5.2486388108147798E-2</v>
      </c>
      <c r="W39">
        <f>V39/SQRT(COUNT(T39:T41))</f>
        <v>3.0303030303030304E-2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</row>
    <row r="40" spans="1:133" ht="14.5" x14ac:dyDescent="0.35">
      <c r="A40" s="3">
        <v>1</v>
      </c>
      <c r="B40" s="3">
        <v>101</v>
      </c>
      <c r="C40" s="2" t="s">
        <v>20</v>
      </c>
      <c r="D40" s="2" t="s">
        <v>20</v>
      </c>
      <c r="E40" s="16">
        <v>20210420</v>
      </c>
      <c r="F40" s="3">
        <v>128</v>
      </c>
      <c r="G40" s="3">
        <v>1.25</v>
      </c>
      <c r="H40" s="3">
        <v>1.3</v>
      </c>
      <c r="I40" s="3">
        <f t="shared" si="0"/>
        <v>1.2749999999999999</v>
      </c>
      <c r="J40" s="3">
        <v>23</v>
      </c>
      <c r="K40" s="16">
        <v>20210603</v>
      </c>
      <c r="L40" s="3">
        <v>131</v>
      </c>
      <c r="M40" s="3">
        <v>1.44</v>
      </c>
      <c r="N40" s="3">
        <v>1.42</v>
      </c>
      <c r="O40" s="3">
        <f t="shared" si="1"/>
        <v>1.43</v>
      </c>
      <c r="P40" s="3">
        <v>25</v>
      </c>
      <c r="Q40" s="2" t="s">
        <v>19</v>
      </c>
      <c r="R40" s="3">
        <v>44</v>
      </c>
      <c r="S40">
        <f t="shared" si="2"/>
        <v>2</v>
      </c>
      <c r="T40">
        <f t="shared" si="3"/>
        <v>4.5454545454545456E-2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</row>
    <row r="41" spans="1:133" ht="14.5" x14ac:dyDescent="0.35">
      <c r="A41" s="3">
        <v>1</v>
      </c>
      <c r="B41" s="3">
        <v>112</v>
      </c>
      <c r="C41" s="2" t="s">
        <v>20</v>
      </c>
      <c r="D41" s="2" t="s">
        <v>20</v>
      </c>
      <c r="E41" s="16">
        <v>20210420</v>
      </c>
      <c r="F41" s="3">
        <v>130.5</v>
      </c>
      <c r="G41" s="3">
        <v>1.65</v>
      </c>
      <c r="H41" s="3">
        <v>1.64</v>
      </c>
      <c r="I41" s="3">
        <f t="shared" si="0"/>
        <v>1.645</v>
      </c>
      <c r="J41" s="3">
        <v>25</v>
      </c>
      <c r="K41" s="16">
        <v>20210603</v>
      </c>
      <c r="L41" s="3">
        <v>126</v>
      </c>
      <c r="M41" s="3">
        <v>1.77</v>
      </c>
      <c r="N41" s="3">
        <v>1.71</v>
      </c>
      <c r="O41" s="3">
        <f t="shared" si="1"/>
        <v>1.74</v>
      </c>
      <c r="P41" s="3">
        <v>27</v>
      </c>
      <c r="Q41" s="2" t="s">
        <v>19</v>
      </c>
      <c r="R41" s="3">
        <v>44</v>
      </c>
      <c r="S41">
        <f t="shared" si="2"/>
        <v>2</v>
      </c>
      <c r="T41">
        <f t="shared" si="3"/>
        <v>4.5454545454545456E-2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</row>
    <row r="42" spans="1:133" ht="14.5" x14ac:dyDescent="0.35">
      <c r="A42" s="3">
        <v>1</v>
      </c>
      <c r="B42" s="3">
        <v>15</v>
      </c>
      <c r="C42" s="2" t="s">
        <v>20</v>
      </c>
      <c r="D42" s="2" t="s">
        <v>20</v>
      </c>
      <c r="E42" s="16">
        <v>20210420</v>
      </c>
      <c r="F42" s="3">
        <v>113</v>
      </c>
      <c r="G42" s="3">
        <v>1.1100000000000001</v>
      </c>
      <c r="H42" s="3">
        <v>1.0900000000000001</v>
      </c>
      <c r="I42" s="3">
        <f t="shared" si="0"/>
        <v>1.1000000000000001</v>
      </c>
      <c r="J42" s="3">
        <v>1</v>
      </c>
      <c r="K42" s="16">
        <v>20210608</v>
      </c>
      <c r="L42" s="3">
        <v>119</v>
      </c>
      <c r="M42" s="3">
        <v>1.32</v>
      </c>
      <c r="N42" s="3">
        <v>1.27</v>
      </c>
      <c r="O42" s="3">
        <f t="shared" si="1"/>
        <v>1.2949999999999999</v>
      </c>
      <c r="P42" s="3">
        <v>14</v>
      </c>
      <c r="Q42" s="2" t="s">
        <v>17</v>
      </c>
      <c r="R42" s="3">
        <v>49</v>
      </c>
      <c r="S42">
        <f t="shared" si="2"/>
        <v>13</v>
      </c>
      <c r="T42">
        <f t="shared" si="3"/>
        <v>0.26530612244897961</v>
      </c>
      <c r="U42">
        <f>AVERAGE(T42:T54)</f>
        <v>5.2778649921507062E-2</v>
      </c>
      <c r="V42">
        <f>_xlfn.STDEV.S(T42:T54)</f>
        <v>0.13743140448069613</v>
      </c>
      <c r="W42">
        <f>V42/SQRT(COUNT(T42:T54))</f>
        <v>3.8116613516475488E-2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</row>
    <row r="43" spans="1:133" ht="14.5" x14ac:dyDescent="0.35">
      <c r="A43" s="3">
        <v>1</v>
      </c>
      <c r="B43" s="3">
        <v>16</v>
      </c>
      <c r="C43" s="2" t="s">
        <v>20</v>
      </c>
      <c r="D43" s="2" t="s">
        <v>20</v>
      </c>
      <c r="E43" s="16">
        <v>20210420</v>
      </c>
      <c r="F43" s="3">
        <v>111.5</v>
      </c>
      <c r="G43" s="3">
        <v>1</v>
      </c>
      <c r="H43" s="3">
        <v>1.06</v>
      </c>
      <c r="I43" s="3">
        <f t="shared" si="0"/>
        <v>1.03</v>
      </c>
      <c r="J43" s="3">
        <v>17</v>
      </c>
      <c r="K43" s="16">
        <v>20210608</v>
      </c>
      <c r="L43" s="3">
        <v>105</v>
      </c>
      <c r="M43" s="3">
        <v>1.27</v>
      </c>
      <c r="N43" s="3">
        <v>1.3</v>
      </c>
      <c r="O43" s="3">
        <f t="shared" si="1"/>
        <v>1.2850000000000001</v>
      </c>
      <c r="P43" s="3">
        <v>16</v>
      </c>
      <c r="Q43" s="2" t="s">
        <v>17</v>
      </c>
      <c r="R43" s="3">
        <v>49</v>
      </c>
      <c r="S43">
        <f t="shared" si="2"/>
        <v>-1</v>
      </c>
      <c r="T43">
        <f t="shared" si="3"/>
        <v>-2.0408163265306121E-2</v>
      </c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</row>
    <row r="44" spans="1:133" ht="14.5" x14ac:dyDescent="0.35">
      <c r="A44" s="3">
        <v>1</v>
      </c>
      <c r="B44" s="3">
        <v>22</v>
      </c>
      <c r="C44" s="2" t="s">
        <v>20</v>
      </c>
      <c r="D44" s="2" t="s">
        <v>20</v>
      </c>
      <c r="E44" s="16">
        <v>20210420</v>
      </c>
      <c r="F44" s="3">
        <v>121.5</v>
      </c>
      <c r="G44" s="3">
        <v>1.51</v>
      </c>
      <c r="H44" s="3">
        <v>1.43</v>
      </c>
      <c r="I44" s="3">
        <f t="shared" si="0"/>
        <v>1.47</v>
      </c>
      <c r="J44" s="3">
        <v>22</v>
      </c>
      <c r="K44" s="16">
        <v>20210608</v>
      </c>
      <c r="L44" s="3">
        <v>117</v>
      </c>
      <c r="M44" s="3">
        <v>1.46</v>
      </c>
      <c r="N44" s="3">
        <v>1.58</v>
      </c>
      <c r="O44" s="3">
        <f t="shared" si="1"/>
        <v>1.52</v>
      </c>
      <c r="P44" s="3">
        <v>18</v>
      </c>
      <c r="Q44" s="2" t="s">
        <v>17</v>
      </c>
      <c r="R44" s="3">
        <v>49</v>
      </c>
      <c r="S44">
        <f t="shared" si="2"/>
        <v>-4</v>
      </c>
      <c r="T44">
        <f t="shared" si="3"/>
        <v>-8.1632653061224483E-2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</row>
    <row r="45" spans="1:133" ht="14.5" x14ac:dyDescent="0.35">
      <c r="A45" s="3">
        <v>1</v>
      </c>
      <c r="B45" s="3">
        <v>43</v>
      </c>
      <c r="C45" s="2" t="s">
        <v>20</v>
      </c>
      <c r="D45" s="2" t="s">
        <v>20</v>
      </c>
      <c r="E45" s="16">
        <v>20210420</v>
      </c>
      <c r="F45" s="3">
        <v>125</v>
      </c>
      <c r="G45" s="3">
        <v>1.4</v>
      </c>
      <c r="H45" s="3">
        <v>1.37</v>
      </c>
      <c r="I45" s="3">
        <f t="shared" si="0"/>
        <v>1.385</v>
      </c>
      <c r="J45" s="3">
        <v>24</v>
      </c>
      <c r="K45" s="16">
        <v>20210608</v>
      </c>
      <c r="L45" s="3">
        <v>128</v>
      </c>
      <c r="M45" s="3">
        <v>1.47</v>
      </c>
      <c r="N45" s="3">
        <v>1.48</v>
      </c>
      <c r="O45" s="3">
        <f t="shared" si="1"/>
        <v>1.4750000000000001</v>
      </c>
      <c r="P45" s="3">
        <v>25</v>
      </c>
      <c r="Q45" s="2" t="s">
        <v>17</v>
      </c>
      <c r="R45" s="3">
        <v>49</v>
      </c>
      <c r="S45">
        <f t="shared" si="2"/>
        <v>1</v>
      </c>
      <c r="T45">
        <f t="shared" si="3"/>
        <v>2.0408163265306121E-2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</row>
    <row r="46" spans="1:133" ht="14.5" x14ac:dyDescent="0.35">
      <c r="A46" s="3">
        <v>1</v>
      </c>
      <c r="B46" s="3">
        <v>49</v>
      </c>
      <c r="C46" s="2" t="s">
        <v>20</v>
      </c>
      <c r="D46" s="2" t="s">
        <v>20</v>
      </c>
      <c r="E46" s="16">
        <v>20210420</v>
      </c>
      <c r="F46" s="3">
        <v>109</v>
      </c>
      <c r="G46" s="3">
        <v>1.6</v>
      </c>
      <c r="H46" s="3">
        <v>1.56</v>
      </c>
      <c r="I46" s="3">
        <f t="shared" si="0"/>
        <v>1.58</v>
      </c>
      <c r="J46" s="3">
        <v>0</v>
      </c>
      <c r="K46" s="16">
        <v>20210608</v>
      </c>
      <c r="L46" s="3">
        <v>115</v>
      </c>
      <c r="M46" s="3">
        <v>1.7</v>
      </c>
      <c r="N46" s="3">
        <v>1.67</v>
      </c>
      <c r="O46" s="3">
        <f t="shared" si="1"/>
        <v>1.6850000000000001</v>
      </c>
      <c r="P46" s="3">
        <v>11</v>
      </c>
      <c r="Q46" s="2" t="s">
        <v>17</v>
      </c>
      <c r="R46" s="3">
        <v>49</v>
      </c>
      <c r="S46">
        <f t="shared" si="2"/>
        <v>11</v>
      </c>
      <c r="T46">
        <f t="shared" si="3"/>
        <v>0.22448979591836735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</row>
    <row r="47" spans="1:133" ht="14.5" x14ac:dyDescent="0.35">
      <c r="A47" s="3">
        <v>1</v>
      </c>
      <c r="B47" s="3">
        <v>60</v>
      </c>
      <c r="C47" s="2" t="s">
        <v>20</v>
      </c>
      <c r="D47" s="2" t="s">
        <v>20</v>
      </c>
      <c r="E47" s="16">
        <v>20210420</v>
      </c>
      <c r="F47" s="3">
        <v>113</v>
      </c>
      <c r="G47" s="3">
        <v>0.9</v>
      </c>
      <c r="H47" s="3">
        <v>1.1000000000000001</v>
      </c>
      <c r="I47" s="3">
        <f t="shared" si="0"/>
        <v>1</v>
      </c>
      <c r="J47" s="3">
        <v>12</v>
      </c>
      <c r="K47" s="16">
        <v>20210608</v>
      </c>
      <c r="L47" s="3">
        <v>121</v>
      </c>
      <c r="M47" s="3">
        <v>1.2</v>
      </c>
      <c r="N47" s="3">
        <v>1.3</v>
      </c>
      <c r="O47" s="3">
        <f t="shared" si="1"/>
        <v>1.25</v>
      </c>
      <c r="P47" s="3">
        <v>11</v>
      </c>
      <c r="Q47" s="2" t="s">
        <v>17</v>
      </c>
      <c r="R47" s="3">
        <v>49</v>
      </c>
      <c r="S47">
        <f t="shared" si="2"/>
        <v>-1</v>
      </c>
      <c r="T47">
        <f t="shared" si="3"/>
        <v>-2.0408163265306121E-2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</row>
    <row r="48" spans="1:133" ht="14.5" x14ac:dyDescent="0.35">
      <c r="A48" s="3">
        <v>1</v>
      </c>
      <c r="B48" s="3">
        <v>71</v>
      </c>
      <c r="C48" s="2" t="s">
        <v>20</v>
      </c>
      <c r="D48" s="2" t="s">
        <v>20</v>
      </c>
      <c r="E48" s="16">
        <v>20210420</v>
      </c>
      <c r="F48" s="3">
        <v>119</v>
      </c>
      <c r="G48" s="3">
        <v>0.9</v>
      </c>
      <c r="H48" s="3">
        <v>0.9</v>
      </c>
      <c r="I48" s="3">
        <f t="shared" si="0"/>
        <v>0.9</v>
      </c>
      <c r="J48" s="3">
        <v>13</v>
      </c>
      <c r="K48" s="16">
        <v>20210608</v>
      </c>
      <c r="L48" s="3">
        <v>119</v>
      </c>
      <c r="M48" s="3">
        <v>1.29</v>
      </c>
      <c r="N48" s="3">
        <v>1.22</v>
      </c>
      <c r="O48" s="3">
        <f t="shared" si="1"/>
        <v>1.2549999999999999</v>
      </c>
      <c r="P48" s="3">
        <v>14</v>
      </c>
      <c r="Q48" s="2" t="s">
        <v>17</v>
      </c>
      <c r="R48" s="3">
        <v>49</v>
      </c>
      <c r="S48">
        <f t="shared" si="2"/>
        <v>1</v>
      </c>
      <c r="T48">
        <f t="shared" si="3"/>
        <v>2.0408163265306121E-2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</row>
    <row r="49" spans="1:133" ht="14.5" x14ac:dyDescent="0.35">
      <c r="A49" s="3">
        <v>1</v>
      </c>
      <c r="B49" s="3">
        <v>73</v>
      </c>
      <c r="C49" s="2" t="s">
        <v>20</v>
      </c>
      <c r="D49" s="2" t="s">
        <v>20</v>
      </c>
      <c r="E49" s="16">
        <v>20210420</v>
      </c>
      <c r="F49" s="3">
        <v>123</v>
      </c>
      <c r="G49" s="3">
        <v>1.1399999999999999</v>
      </c>
      <c r="H49" s="3">
        <v>1.03</v>
      </c>
      <c r="I49" s="3">
        <f t="shared" si="0"/>
        <v>1.085</v>
      </c>
      <c r="J49" s="3">
        <v>19</v>
      </c>
      <c r="K49" s="16">
        <v>20210608</v>
      </c>
      <c r="L49" s="3">
        <v>124</v>
      </c>
      <c r="M49" s="3">
        <v>1.25</v>
      </c>
      <c r="N49" s="3">
        <v>1.37</v>
      </c>
      <c r="O49" s="3">
        <f t="shared" si="1"/>
        <v>1.31</v>
      </c>
      <c r="P49" s="3">
        <v>18</v>
      </c>
      <c r="Q49" s="2" t="s">
        <v>17</v>
      </c>
      <c r="R49" s="3">
        <v>49</v>
      </c>
      <c r="S49">
        <f t="shared" si="2"/>
        <v>-1</v>
      </c>
      <c r="T49">
        <f t="shared" si="3"/>
        <v>-2.0408163265306121E-2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</row>
    <row r="50" spans="1:133" ht="14.5" x14ac:dyDescent="0.35">
      <c r="A50" s="3">
        <v>1</v>
      </c>
      <c r="B50" s="3">
        <v>78</v>
      </c>
      <c r="C50" s="2" t="s">
        <v>20</v>
      </c>
      <c r="D50" s="2" t="s">
        <v>20</v>
      </c>
      <c r="E50" s="16">
        <v>20210420</v>
      </c>
      <c r="F50" s="3">
        <v>125.5</v>
      </c>
      <c r="G50" s="3">
        <v>1.21</v>
      </c>
      <c r="H50" s="3">
        <v>1.28</v>
      </c>
      <c r="I50" s="3">
        <f t="shared" si="0"/>
        <v>1.2450000000000001</v>
      </c>
      <c r="J50" s="3">
        <v>20</v>
      </c>
      <c r="K50" s="16">
        <v>20210608</v>
      </c>
      <c r="L50" s="3">
        <v>126</v>
      </c>
      <c r="M50" s="3">
        <v>1.5</v>
      </c>
      <c r="N50" s="3">
        <v>1.35</v>
      </c>
      <c r="O50" s="3">
        <f t="shared" si="1"/>
        <v>1.425</v>
      </c>
      <c r="P50" s="3">
        <v>18</v>
      </c>
      <c r="Q50" s="2" t="s">
        <v>17</v>
      </c>
      <c r="R50" s="3">
        <v>49</v>
      </c>
      <c r="S50">
        <f t="shared" si="2"/>
        <v>-2</v>
      </c>
      <c r="T50">
        <f t="shared" si="3"/>
        <v>-4.0816326530612242E-2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</row>
    <row r="51" spans="1:133" ht="14.5" x14ac:dyDescent="0.35">
      <c r="A51" s="3">
        <v>1</v>
      </c>
      <c r="B51" s="3">
        <v>82</v>
      </c>
      <c r="C51" s="2" t="s">
        <v>20</v>
      </c>
      <c r="D51" s="2" t="s">
        <v>20</v>
      </c>
      <c r="E51" s="16">
        <v>20210420</v>
      </c>
      <c r="F51" s="3">
        <v>127</v>
      </c>
      <c r="G51" s="3">
        <v>1.17</v>
      </c>
      <c r="H51" s="3">
        <v>1.1299999999999999</v>
      </c>
      <c r="I51" s="3">
        <f t="shared" si="0"/>
        <v>1.1499999999999999</v>
      </c>
      <c r="J51" s="3">
        <v>22</v>
      </c>
      <c r="K51" s="16">
        <v>20210608</v>
      </c>
      <c r="L51" s="3">
        <v>127</v>
      </c>
      <c r="M51" s="3">
        <v>1.44</v>
      </c>
      <c r="N51" s="3">
        <v>1.4</v>
      </c>
      <c r="O51" s="3">
        <f t="shared" si="1"/>
        <v>1.42</v>
      </c>
      <c r="P51" s="3">
        <v>20</v>
      </c>
      <c r="Q51" s="2" t="s">
        <v>17</v>
      </c>
      <c r="R51" s="3">
        <v>49</v>
      </c>
      <c r="S51">
        <f t="shared" si="2"/>
        <v>-2</v>
      </c>
      <c r="T51">
        <f t="shared" si="3"/>
        <v>-4.0816326530612242E-2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</row>
    <row r="52" spans="1:133" ht="14.5" x14ac:dyDescent="0.35">
      <c r="A52" s="3">
        <v>1</v>
      </c>
      <c r="B52" s="3">
        <v>105</v>
      </c>
      <c r="C52" s="2" t="s">
        <v>20</v>
      </c>
      <c r="D52" s="2" t="s">
        <v>20</v>
      </c>
      <c r="E52" s="16">
        <v>20210420</v>
      </c>
      <c r="F52" s="3">
        <v>124.5</v>
      </c>
      <c r="G52" s="3">
        <v>0.94</v>
      </c>
      <c r="H52" s="3">
        <v>0.92</v>
      </c>
      <c r="I52" s="3">
        <f t="shared" si="0"/>
        <v>0.92999999999999994</v>
      </c>
      <c r="J52" s="3">
        <v>20</v>
      </c>
      <c r="K52" s="16">
        <v>20210608</v>
      </c>
      <c r="L52" s="3">
        <v>123</v>
      </c>
      <c r="M52" s="3">
        <v>1.31</v>
      </c>
      <c r="N52" s="3">
        <v>1.1399999999999999</v>
      </c>
      <c r="O52" s="3">
        <f t="shared" si="1"/>
        <v>1.2250000000000001</v>
      </c>
      <c r="P52" s="3">
        <v>20</v>
      </c>
      <c r="Q52" s="2" t="s">
        <v>17</v>
      </c>
      <c r="R52" s="3">
        <v>49</v>
      </c>
      <c r="S52">
        <f t="shared" si="2"/>
        <v>0</v>
      </c>
      <c r="T52">
        <f t="shared" si="3"/>
        <v>0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</row>
    <row r="53" spans="1:133" ht="14.5" x14ac:dyDescent="0.35">
      <c r="A53" s="3">
        <v>1</v>
      </c>
      <c r="B53" s="3">
        <v>14</v>
      </c>
      <c r="C53" s="2" t="s">
        <v>20</v>
      </c>
      <c r="D53" s="2" t="s">
        <v>20</v>
      </c>
      <c r="E53" s="16">
        <v>20210420</v>
      </c>
      <c r="F53" s="3">
        <v>118.5</v>
      </c>
      <c r="G53" s="3">
        <v>1.29</v>
      </c>
      <c r="H53" s="3">
        <v>1.31</v>
      </c>
      <c r="I53" s="3">
        <f t="shared" si="0"/>
        <v>1.3</v>
      </c>
      <c r="J53" s="3">
        <v>19</v>
      </c>
      <c r="K53" s="16">
        <v>20210609</v>
      </c>
      <c r="L53" s="3">
        <v>123</v>
      </c>
      <c r="M53" s="3">
        <v>1.45</v>
      </c>
      <c r="N53" s="3">
        <v>1.5</v>
      </c>
      <c r="O53" s="3">
        <f t="shared" si="1"/>
        <v>1.4750000000000001</v>
      </c>
      <c r="P53" s="3">
        <v>20</v>
      </c>
      <c r="Q53" s="2" t="s">
        <v>19</v>
      </c>
      <c r="R53" s="3">
        <v>50</v>
      </c>
      <c r="S53">
        <f t="shared" si="2"/>
        <v>1</v>
      </c>
      <c r="T53">
        <f t="shared" si="3"/>
        <v>0.02</v>
      </c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</row>
    <row r="54" spans="1:133" ht="14.5" x14ac:dyDescent="0.35">
      <c r="A54" s="3">
        <v>1</v>
      </c>
      <c r="B54" s="3">
        <v>46</v>
      </c>
      <c r="C54" s="2" t="s">
        <v>20</v>
      </c>
      <c r="D54" s="2" t="s">
        <v>20</v>
      </c>
      <c r="E54" s="16">
        <v>20210420</v>
      </c>
      <c r="F54" s="3">
        <v>117</v>
      </c>
      <c r="G54" s="3">
        <v>0.99</v>
      </c>
      <c r="H54" s="3">
        <v>1.01</v>
      </c>
      <c r="I54" s="3">
        <f t="shared" si="0"/>
        <v>1</v>
      </c>
      <c r="J54" s="3">
        <v>0</v>
      </c>
      <c r="K54" s="16">
        <v>20210609</v>
      </c>
      <c r="L54" s="3">
        <v>122</v>
      </c>
      <c r="M54" s="3">
        <v>1.1000000000000001</v>
      </c>
      <c r="N54" s="3">
        <v>1.1000000000000001</v>
      </c>
      <c r="O54" s="3">
        <f t="shared" si="1"/>
        <v>1.1000000000000001</v>
      </c>
      <c r="P54" s="3">
        <v>18</v>
      </c>
      <c r="Q54" s="2" t="s">
        <v>19</v>
      </c>
      <c r="R54" s="3">
        <v>50</v>
      </c>
      <c r="S54">
        <f t="shared" si="2"/>
        <v>18</v>
      </c>
      <c r="T54">
        <f t="shared" si="3"/>
        <v>0.36</v>
      </c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</row>
    <row r="55" spans="1:133" ht="14.5" x14ac:dyDescent="0.35">
      <c r="A55" s="3">
        <v>1</v>
      </c>
      <c r="B55" s="3">
        <v>27</v>
      </c>
      <c r="C55" s="2" t="s">
        <v>20</v>
      </c>
      <c r="D55" s="2" t="s">
        <v>20</v>
      </c>
      <c r="E55" s="16">
        <v>20210420</v>
      </c>
      <c r="F55" s="3">
        <v>116.5</v>
      </c>
      <c r="G55" s="3">
        <v>1</v>
      </c>
      <c r="H55" s="3">
        <v>1.1000000000000001</v>
      </c>
      <c r="I55" s="3">
        <f t="shared" si="0"/>
        <v>1.05</v>
      </c>
      <c r="J55" s="3">
        <v>21</v>
      </c>
      <c r="K55" s="16">
        <v>20210627</v>
      </c>
      <c r="L55" s="3">
        <v>125</v>
      </c>
      <c r="M55" s="3">
        <v>1.46</v>
      </c>
      <c r="N55" s="3">
        <v>1.46</v>
      </c>
      <c r="O55" s="3">
        <f t="shared" si="1"/>
        <v>1.46</v>
      </c>
      <c r="P55" s="3">
        <v>15</v>
      </c>
      <c r="Q55" s="2" t="s">
        <v>23</v>
      </c>
      <c r="R55" s="3">
        <v>68</v>
      </c>
      <c r="S55">
        <f t="shared" si="2"/>
        <v>-6</v>
      </c>
      <c r="T55">
        <f t="shared" si="3"/>
        <v>-8.8235294117647065E-2</v>
      </c>
      <c r="U55">
        <f>AVERAGE(T55:T56)</f>
        <v>-7.3529411764705885E-2</v>
      </c>
      <c r="V55">
        <f>_xlfn.STDEV.S(T55:T56)</f>
        <v>2.0797258270192607E-2</v>
      </c>
      <c r="W55">
        <f>V55/SQRT(COUNT(T55:T56))</f>
        <v>1.4705882352941199E-2</v>
      </c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</row>
    <row r="56" spans="1:133" ht="14.5" x14ac:dyDescent="0.35">
      <c r="A56" s="3">
        <v>1</v>
      </c>
      <c r="B56" s="3">
        <v>59</v>
      </c>
      <c r="C56" s="2" t="s">
        <v>21</v>
      </c>
      <c r="D56" s="2" t="s">
        <v>20</v>
      </c>
      <c r="E56" s="16">
        <v>20210420</v>
      </c>
      <c r="F56" s="3">
        <v>116.5</v>
      </c>
      <c r="G56" s="3">
        <v>0.86</v>
      </c>
      <c r="H56" s="3">
        <v>0.94</v>
      </c>
      <c r="I56" s="3">
        <f t="shared" si="0"/>
        <v>0.89999999999999991</v>
      </c>
      <c r="J56" s="3">
        <v>24</v>
      </c>
      <c r="K56" s="16">
        <v>20210627</v>
      </c>
      <c r="L56" s="3">
        <v>114</v>
      </c>
      <c r="M56" s="3">
        <v>1.18</v>
      </c>
      <c r="N56" s="3">
        <v>1.18</v>
      </c>
      <c r="O56" s="3">
        <f t="shared" si="1"/>
        <v>1.18</v>
      </c>
      <c r="P56" s="3">
        <v>20</v>
      </c>
      <c r="Q56" s="2" t="s">
        <v>23</v>
      </c>
      <c r="R56" s="3">
        <v>68</v>
      </c>
      <c r="S56">
        <f t="shared" si="2"/>
        <v>-4</v>
      </c>
      <c r="T56">
        <f t="shared" si="3"/>
        <v>-5.8823529411764705E-2</v>
      </c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</row>
    <row r="57" spans="1:133" ht="14.5" x14ac:dyDescent="0.35">
      <c r="A57" s="3">
        <v>1</v>
      </c>
      <c r="B57" s="3">
        <v>90</v>
      </c>
      <c r="C57" s="2" t="s">
        <v>21</v>
      </c>
      <c r="D57" s="2" t="s">
        <v>20</v>
      </c>
      <c r="E57" s="16">
        <v>20210420</v>
      </c>
      <c r="F57" s="29">
        <v>114</v>
      </c>
      <c r="G57" s="3">
        <v>1.27</v>
      </c>
      <c r="H57" s="3">
        <v>1.24</v>
      </c>
      <c r="I57" s="3">
        <f t="shared" si="0"/>
        <v>1.2549999999999999</v>
      </c>
      <c r="J57" s="3">
        <v>26</v>
      </c>
      <c r="K57" s="16">
        <v>20210627</v>
      </c>
      <c r="L57" s="29">
        <v>135</v>
      </c>
      <c r="M57" s="3">
        <v>1.69</v>
      </c>
      <c r="N57" s="3">
        <v>1.69</v>
      </c>
      <c r="O57" s="3">
        <f t="shared" si="1"/>
        <v>1.69</v>
      </c>
      <c r="P57" s="3">
        <v>19</v>
      </c>
      <c r="Q57" s="2" t="s">
        <v>24</v>
      </c>
      <c r="R57" s="3">
        <v>68</v>
      </c>
      <c r="S57">
        <f t="shared" si="2"/>
        <v>-7</v>
      </c>
      <c r="T57" s="28">
        <f t="shared" si="3"/>
        <v>-0.10294117647058823</v>
      </c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</row>
    <row r="58" spans="1:133" ht="14.5" x14ac:dyDescent="0.35">
      <c r="A58" s="3">
        <v>1</v>
      </c>
      <c r="B58" s="3">
        <v>17</v>
      </c>
      <c r="C58" s="2" t="s">
        <v>20</v>
      </c>
      <c r="D58" s="2" t="s">
        <v>20</v>
      </c>
      <c r="E58" s="16">
        <v>20210420</v>
      </c>
      <c r="F58" s="3">
        <v>111</v>
      </c>
      <c r="G58" s="3">
        <v>1.1000000000000001</v>
      </c>
      <c r="H58" s="3">
        <v>1.1499999999999999</v>
      </c>
      <c r="I58" s="3">
        <f t="shared" si="0"/>
        <v>1.125</v>
      </c>
      <c r="J58" s="3">
        <v>24</v>
      </c>
      <c r="K58" s="15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 s="2" t="s">
        <v>18</v>
      </c>
      <c r="R58" s="2" t="s">
        <v>18</v>
      </c>
      <c r="S58" s="2" t="s">
        <v>18</v>
      </c>
      <c r="T58" s="2" t="s">
        <v>18</v>
      </c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</row>
    <row r="59" spans="1:133" ht="14.5" x14ac:dyDescent="0.35">
      <c r="A59" s="3">
        <v>1</v>
      </c>
      <c r="B59" s="3">
        <v>32</v>
      </c>
      <c r="C59" s="2" t="s">
        <v>20</v>
      </c>
      <c r="D59" s="2" t="s">
        <v>20</v>
      </c>
      <c r="E59" s="16">
        <v>20210420</v>
      </c>
      <c r="F59" s="3">
        <v>121</v>
      </c>
      <c r="G59" s="3">
        <v>1.6</v>
      </c>
      <c r="H59" s="3">
        <v>1.66</v>
      </c>
      <c r="I59" s="3">
        <f t="shared" si="0"/>
        <v>1.63</v>
      </c>
      <c r="J59" s="3">
        <v>22</v>
      </c>
      <c r="K59" s="15" t="s">
        <v>18</v>
      </c>
      <c r="L59" s="2" t="s">
        <v>18</v>
      </c>
      <c r="M59" s="2" t="s">
        <v>18</v>
      </c>
      <c r="N59" s="2" t="s">
        <v>18</v>
      </c>
      <c r="O59" s="2" t="s">
        <v>18</v>
      </c>
      <c r="P59" s="2" t="s">
        <v>18</v>
      </c>
      <c r="Q59" s="2" t="s">
        <v>18</v>
      </c>
      <c r="R59" s="2" t="s">
        <v>18</v>
      </c>
      <c r="S59" s="2" t="s">
        <v>18</v>
      </c>
      <c r="T59" s="2" t="s">
        <v>18</v>
      </c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</row>
    <row r="60" spans="1:133" ht="14.5" x14ac:dyDescent="0.35">
      <c r="A60" s="3">
        <v>1</v>
      </c>
      <c r="B60" s="3">
        <v>55</v>
      </c>
      <c r="C60" s="2" t="s">
        <v>20</v>
      </c>
      <c r="D60" s="2" t="s">
        <v>20</v>
      </c>
      <c r="E60" s="16">
        <v>20210420</v>
      </c>
      <c r="F60" s="3">
        <v>129</v>
      </c>
      <c r="G60" s="3">
        <v>1.78</v>
      </c>
      <c r="H60" s="3">
        <v>1.93</v>
      </c>
      <c r="I60" s="3">
        <f t="shared" si="0"/>
        <v>1.855</v>
      </c>
      <c r="J60" s="3">
        <v>31</v>
      </c>
      <c r="K60" s="15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 s="2" t="s">
        <v>18</v>
      </c>
      <c r="R60" s="2" t="s">
        <v>18</v>
      </c>
      <c r="S60" s="2" t="s">
        <v>18</v>
      </c>
      <c r="T60" s="2" t="s">
        <v>18</v>
      </c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</row>
    <row r="61" spans="1:133" s="11" customFormat="1" ht="14.5" x14ac:dyDescent="0.35">
      <c r="A61" s="9">
        <v>1</v>
      </c>
      <c r="B61" s="9">
        <v>115</v>
      </c>
      <c r="C61" s="10" t="s">
        <v>20</v>
      </c>
      <c r="D61" s="10" t="s">
        <v>20</v>
      </c>
      <c r="E61" s="18">
        <v>20210420</v>
      </c>
      <c r="F61" s="9">
        <v>114</v>
      </c>
      <c r="G61" s="9">
        <v>1.45</v>
      </c>
      <c r="H61" s="9">
        <v>1.34</v>
      </c>
      <c r="I61" s="9">
        <f t="shared" si="0"/>
        <v>1.395</v>
      </c>
      <c r="J61" s="9">
        <v>18</v>
      </c>
      <c r="K61" s="19" t="s">
        <v>18</v>
      </c>
      <c r="L61" s="10" t="s">
        <v>18</v>
      </c>
      <c r="M61" s="10" t="s">
        <v>18</v>
      </c>
      <c r="N61" s="10" t="s">
        <v>18</v>
      </c>
      <c r="O61" s="10" t="s">
        <v>18</v>
      </c>
      <c r="P61" s="10" t="s">
        <v>18</v>
      </c>
      <c r="Q61" s="10" t="s">
        <v>18</v>
      </c>
      <c r="R61" s="10" t="s">
        <v>18</v>
      </c>
      <c r="S61" s="10" t="s">
        <v>18</v>
      </c>
      <c r="T61" s="10" t="s">
        <v>18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</row>
    <row r="62" spans="1:133" ht="14.5" x14ac:dyDescent="0.35">
      <c r="A62" s="3">
        <v>2</v>
      </c>
      <c r="B62" s="3">
        <v>2</v>
      </c>
      <c r="C62" s="2" t="s">
        <v>16</v>
      </c>
      <c r="D62" s="2" t="s">
        <v>16</v>
      </c>
      <c r="E62" s="16">
        <v>20210420</v>
      </c>
      <c r="F62" s="3">
        <v>120</v>
      </c>
      <c r="G62" s="3">
        <v>0.69</v>
      </c>
      <c r="H62" s="3">
        <v>0.81</v>
      </c>
      <c r="I62" s="3">
        <f t="shared" si="0"/>
        <v>0.75</v>
      </c>
      <c r="J62" s="3">
        <v>19</v>
      </c>
      <c r="K62" s="16">
        <v>20210504</v>
      </c>
      <c r="L62" s="2" t="s">
        <v>18</v>
      </c>
      <c r="M62" s="2" t="s">
        <v>18</v>
      </c>
      <c r="N62" s="2" t="s">
        <v>18</v>
      </c>
      <c r="O62" s="2" t="s">
        <v>18</v>
      </c>
      <c r="P62" s="2" t="s">
        <v>18</v>
      </c>
      <c r="Q62" s="2" t="s">
        <v>19</v>
      </c>
      <c r="R62" s="3">
        <v>14</v>
      </c>
      <c r="S62" s="26" t="s">
        <v>18</v>
      </c>
      <c r="T62" s="26" t="s">
        <v>18</v>
      </c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</row>
    <row r="63" spans="1:133" ht="14.5" x14ac:dyDescent="0.35">
      <c r="A63" s="3">
        <v>2</v>
      </c>
      <c r="B63" s="3">
        <v>13</v>
      </c>
      <c r="C63" s="2" t="s">
        <v>16</v>
      </c>
      <c r="D63" s="2" t="s">
        <v>16</v>
      </c>
      <c r="E63" s="16">
        <v>20210420</v>
      </c>
      <c r="F63" s="3">
        <v>122</v>
      </c>
      <c r="G63" s="3">
        <v>1.22</v>
      </c>
      <c r="H63" s="3">
        <v>1.26</v>
      </c>
      <c r="I63" s="3">
        <f t="shared" si="0"/>
        <v>1.24</v>
      </c>
      <c r="J63" s="3">
        <v>20</v>
      </c>
      <c r="K63" s="16">
        <v>20210504</v>
      </c>
      <c r="L63" s="3">
        <v>120.5</v>
      </c>
      <c r="M63" s="3">
        <v>1.35</v>
      </c>
      <c r="N63" s="3">
        <v>1.26</v>
      </c>
      <c r="O63" s="3">
        <f t="shared" ref="O63:O117" si="4">AVERAGE(M63:N63)</f>
        <v>1.3050000000000002</v>
      </c>
      <c r="P63" s="3">
        <v>20</v>
      </c>
      <c r="Q63" s="2" t="s">
        <v>19</v>
      </c>
      <c r="R63" s="3">
        <v>14</v>
      </c>
      <c r="S63">
        <f t="shared" si="2"/>
        <v>0</v>
      </c>
      <c r="T63">
        <f t="shared" si="3"/>
        <v>0</v>
      </c>
      <c r="U63">
        <f>AVERAGE(T63:T64)</f>
        <v>0</v>
      </c>
      <c r="V63">
        <f>_xlfn.STDEV.S(T63:T64)</f>
        <v>0</v>
      </c>
      <c r="W63">
        <f>V63/SQRT(COUNT(T63:T64))</f>
        <v>0</v>
      </c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</row>
    <row r="64" spans="1:133" ht="14.5" x14ac:dyDescent="0.35">
      <c r="A64" s="3">
        <v>2</v>
      </c>
      <c r="B64" s="3">
        <v>84</v>
      </c>
      <c r="C64" s="2" t="s">
        <v>16</v>
      </c>
      <c r="D64" s="2" t="s">
        <v>16</v>
      </c>
      <c r="E64" s="16">
        <v>20210420</v>
      </c>
      <c r="F64" s="3">
        <v>118</v>
      </c>
      <c r="G64" s="3">
        <v>1.05</v>
      </c>
      <c r="H64" s="24">
        <v>1.2</v>
      </c>
      <c r="I64" s="3">
        <f t="shared" si="0"/>
        <v>1.125</v>
      </c>
      <c r="J64" s="3">
        <v>22</v>
      </c>
      <c r="K64" s="16">
        <v>20210504</v>
      </c>
      <c r="L64" s="3">
        <v>118</v>
      </c>
      <c r="M64" s="3">
        <v>1.04</v>
      </c>
      <c r="N64" s="24">
        <v>1.07</v>
      </c>
      <c r="O64" s="3">
        <f t="shared" si="4"/>
        <v>1.0550000000000002</v>
      </c>
      <c r="P64" s="3">
        <v>22</v>
      </c>
      <c r="Q64" s="2" t="s">
        <v>19</v>
      </c>
      <c r="R64" s="3">
        <v>14</v>
      </c>
      <c r="S64">
        <f t="shared" si="2"/>
        <v>0</v>
      </c>
      <c r="T64">
        <f t="shared" si="3"/>
        <v>0</v>
      </c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</row>
    <row r="65" spans="1:133" ht="14.5" x14ac:dyDescent="0.35">
      <c r="A65" s="3">
        <v>2</v>
      </c>
      <c r="B65" s="3">
        <v>56</v>
      </c>
      <c r="C65" s="2" t="s">
        <v>16</v>
      </c>
      <c r="D65" s="2" t="s">
        <v>16</v>
      </c>
      <c r="E65" s="16">
        <v>20210420</v>
      </c>
      <c r="F65" s="3">
        <v>123</v>
      </c>
      <c r="G65" s="3">
        <v>1.45</v>
      </c>
      <c r="H65" s="3">
        <v>1.36</v>
      </c>
      <c r="I65" s="3">
        <f t="shared" si="0"/>
        <v>1.405</v>
      </c>
      <c r="J65" s="3">
        <v>28</v>
      </c>
      <c r="K65" s="16">
        <v>20210518</v>
      </c>
      <c r="L65" s="3">
        <v>121</v>
      </c>
      <c r="M65" s="3">
        <v>1.48</v>
      </c>
      <c r="N65" s="3">
        <v>1.54</v>
      </c>
      <c r="O65" s="3">
        <f t="shared" si="4"/>
        <v>1.51</v>
      </c>
      <c r="P65" s="3">
        <v>23</v>
      </c>
      <c r="Q65" s="2" t="s">
        <v>19</v>
      </c>
      <c r="R65" s="3">
        <v>28</v>
      </c>
      <c r="S65">
        <f t="shared" si="2"/>
        <v>-5</v>
      </c>
      <c r="T65">
        <f t="shared" si="3"/>
        <v>-0.17857142857142858</v>
      </c>
      <c r="U65">
        <f>AVERAGE(T65:T67)</f>
        <v>-2.3809523809523808E-2</v>
      </c>
      <c r="V65">
        <f>_xlfn.STDEV.S(T65:T67)</f>
        <v>0.13521210347143509</v>
      </c>
      <c r="W65">
        <f>V65/SQRT(COUNT(T65:T67))</f>
        <v>7.8064744336928588E-2</v>
      </c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</row>
    <row r="66" spans="1:133" ht="14.5" x14ac:dyDescent="0.35">
      <c r="A66" s="3">
        <v>2</v>
      </c>
      <c r="B66" s="3">
        <v>103</v>
      </c>
      <c r="C66" s="2" t="s">
        <v>16</v>
      </c>
      <c r="D66" s="2" t="s">
        <v>16</v>
      </c>
      <c r="E66" s="16">
        <v>20210420</v>
      </c>
      <c r="F66" s="3">
        <v>125</v>
      </c>
      <c r="G66" s="3">
        <v>1.04</v>
      </c>
      <c r="H66" s="3">
        <v>1.03</v>
      </c>
      <c r="I66" s="3">
        <f t="shared" si="0"/>
        <v>1.0350000000000001</v>
      </c>
      <c r="J66" s="3">
        <v>15</v>
      </c>
      <c r="K66" s="16">
        <v>20210518</v>
      </c>
      <c r="L66" s="3">
        <v>127</v>
      </c>
      <c r="M66" s="3">
        <v>1.06</v>
      </c>
      <c r="N66" s="3">
        <v>1.17</v>
      </c>
      <c r="O66" s="3">
        <f t="shared" si="4"/>
        <v>1.115</v>
      </c>
      <c r="P66" s="3">
        <v>16</v>
      </c>
      <c r="Q66" s="2" t="s">
        <v>19</v>
      </c>
      <c r="R66" s="3">
        <v>28</v>
      </c>
      <c r="S66">
        <f t="shared" si="2"/>
        <v>1</v>
      </c>
      <c r="T66">
        <f t="shared" si="3"/>
        <v>3.5714285714285712E-2</v>
      </c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</row>
    <row r="67" spans="1:133" ht="14.5" x14ac:dyDescent="0.35">
      <c r="A67" s="3">
        <v>2</v>
      </c>
      <c r="B67" s="3">
        <v>109</v>
      </c>
      <c r="C67" s="2" t="s">
        <v>16</v>
      </c>
      <c r="D67" s="2" t="s">
        <v>16</v>
      </c>
      <c r="E67" s="16">
        <v>20210420</v>
      </c>
      <c r="F67" s="3">
        <v>122</v>
      </c>
      <c r="G67" s="3">
        <v>1.61</v>
      </c>
      <c r="H67" s="3">
        <v>1.49</v>
      </c>
      <c r="I67" s="3">
        <f t="shared" ref="I67:I121" si="5">AVERAGE(G67:H67)</f>
        <v>1.55</v>
      </c>
      <c r="J67" s="3">
        <v>22</v>
      </c>
      <c r="K67" s="16">
        <v>20210518</v>
      </c>
      <c r="L67" s="3">
        <v>121</v>
      </c>
      <c r="M67" s="3">
        <v>1.59</v>
      </c>
      <c r="N67" s="3">
        <v>1.62</v>
      </c>
      <c r="O67" s="3">
        <f t="shared" si="4"/>
        <v>1.605</v>
      </c>
      <c r="P67" s="3">
        <v>24</v>
      </c>
      <c r="Q67" s="2" t="s">
        <v>19</v>
      </c>
      <c r="R67" s="3">
        <v>28</v>
      </c>
      <c r="S67">
        <f t="shared" ref="S67:S117" si="6">P67-J67</f>
        <v>2</v>
      </c>
      <c r="T67">
        <f t="shared" ref="T67:T117" si="7">S67/R67</f>
        <v>7.1428571428571425E-2</v>
      </c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</row>
    <row r="68" spans="1:133" ht="14.5" x14ac:dyDescent="0.35">
      <c r="A68" s="3">
        <v>2</v>
      </c>
      <c r="B68" s="3">
        <v>65</v>
      </c>
      <c r="C68" s="2" t="s">
        <v>16</v>
      </c>
      <c r="D68" s="2" t="s">
        <v>16</v>
      </c>
      <c r="E68" s="16">
        <v>20210420</v>
      </c>
      <c r="F68" s="3">
        <v>121</v>
      </c>
      <c r="G68" s="3">
        <v>1.21</v>
      </c>
      <c r="H68" s="3">
        <v>1.28</v>
      </c>
      <c r="I68" s="3">
        <f t="shared" si="5"/>
        <v>1.2450000000000001</v>
      </c>
      <c r="J68" s="3">
        <v>25</v>
      </c>
      <c r="K68" s="16">
        <v>20210525</v>
      </c>
      <c r="L68" s="3">
        <v>122</v>
      </c>
      <c r="M68" s="3">
        <v>1.42</v>
      </c>
      <c r="N68" s="3">
        <v>1.42</v>
      </c>
      <c r="O68" s="3">
        <f t="shared" si="4"/>
        <v>1.42</v>
      </c>
      <c r="P68" s="3">
        <v>25</v>
      </c>
      <c r="Q68" s="2" t="s">
        <v>19</v>
      </c>
      <c r="R68" s="3">
        <v>35</v>
      </c>
      <c r="S68">
        <f t="shared" si="6"/>
        <v>0</v>
      </c>
      <c r="T68">
        <f t="shared" si="7"/>
        <v>0</v>
      </c>
      <c r="U68">
        <f>AVERAGE(T68:T70)</f>
        <v>0</v>
      </c>
      <c r="V68">
        <f>_xlfn.STDEV.S(T68:T70)</f>
        <v>2.8571428571428571E-2</v>
      </c>
      <c r="W68">
        <f>V68/SQRT(COUNT(T68:T70))</f>
        <v>1.6495721976846452E-2</v>
      </c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</row>
    <row r="69" spans="1:133" ht="14.5" x14ac:dyDescent="0.35">
      <c r="A69" s="3">
        <v>2</v>
      </c>
      <c r="B69" s="3">
        <v>86</v>
      </c>
      <c r="C69" s="2" t="s">
        <v>16</v>
      </c>
      <c r="D69" s="2" t="s">
        <v>16</v>
      </c>
      <c r="E69" s="16">
        <v>20210420</v>
      </c>
      <c r="F69" s="3">
        <v>112</v>
      </c>
      <c r="G69" s="3">
        <v>1.28</v>
      </c>
      <c r="H69" s="3">
        <v>1.29</v>
      </c>
      <c r="I69" s="3">
        <f t="shared" si="5"/>
        <v>1.2850000000000001</v>
      </c>
      <c r="J69" s="3">
        <v>22</v>
      </c>
      <c r="K69" s="16">
        <v>20210525</v>
      </c>
      <c r="L69" s="3">
        <v>114</v>
      </c>
      <c r="M69" s="3">
        <v>1.43</v>
      </c>
      <c r="N69" s="3">
        <v>1.43</v>
      </c>
      <c r="O69" s="3">
        <f t="shared" si="4"/>
        <v>1.43</v>
      </c>
      <c r="P69" s="3">
        <v>21</v>
      </c>
      <c r="Q69" s="2" t="s">
        <v>19</v>
      </c>
      <c r="R69" s="3">
        <v>35</v>
      </c>
      <c r="S69">
        <f t="shared" si="6"/>
        <v>-1</v>
      </c>
      <c r="T69">
        <f t="shared" si="7"/>
        <v>-2.8571428571428571E-2</v>
      </c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</row>
    <row r="70" spans="1:133" ht="14.5" x14ac:dyDescent="0.35">
      <c r="A70" s="3">
        <v>2</v>
      </c>
      <c r="B70" s="3">
        <v>88</v>
      </c>
      <c r="C70" s="2" t="s">
        <v>16</v>
      </c>
      <c r="D70" s="2" t="s">
        <v>16</v>
      </c>
      <c r="E70" s="16">
        <v>20210420</v>
      </c>
      <c r="F70" s="3">
        <v>118</v>
      </c>
      <c r="G70" s="3">
        <v>1.39</v>
      </c>
      <c r="H70" s="3">
        <v>1.41</v>
      </c>
      <c r="I70" s="3">
        <f t="shared" si="5"/>
        <v>1.4</v>
      </c>
      <c r="J70" s="3">
        <v>24</v>
      </c>
      <c r="K70" s="16">
        <v>20210525</v>
      </c>
      <c r="L70" s="3">
        <v>116</v>
      </c>
      <c r="M70" s="3">
        <v>1.59</v>
      </c>
      <c r="N70" s="3">
        <v>1.59</v>
      </c>
      <c r="O70" s="3">
        <f t="shared" si="4"/>
        <v>1.59</v>
      </c>
      <c r="P70" s="3">
        <v>25</v>
      </c>
      <c r="Q70" s="2" t="s">
        <v>19</v>
      </c>
      <c r="R70" s="3">
        <v>35</v>
      </c>
      <c r="S70">
        <f t="shared" si="6"/>
        <v>1</v>
      </c>
      <c r="T70">
        <f t="shared" si="7"/>
        <v>2.8571428571428571E-2</v>
      </c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</row>
    <row r="71" spans="1:133" ht="14.5" x14ac:dyDescent="0.35">
      <c r="A71" s="3">
        <v>2</v>
      </c>
      <c r="B71" s="3">
        <v>20</v>
      </c>
      <c r="C71" s="2" t="s">
        <v>16</v>
      </c>
      <c r="D71" s="2" t="s">
        <v>16</v>
      </c>
      <c r="E71" s="16">
        <v>20210420</v>
      </c>
      <c r="F71" s="3">
        <v>128</v>
      </c>
      <c r="G71" s="3">
        <v>1.31</v>
      </c>
      <c r="H71" s="3">
        <v>1.42</v>
      </c>
      <c r="I71" s="3">
        <f t="shared" si="5"/>
        <v>1.365</v>
      </c>
      <c r="J71" s="3">
        <v>18</v>
      </c>
      <c r="K71" s="16">
        <v>20210604</v>
      </c>
      <c r="L71" s="3">
        <v>132</v>
      </c>
      <c r="M71" s="3">
        <v>1.67</v>
      </c>
      <c r="N71" s="3">
        <v>1.75</v>
      </c>
      <c r="O71" s="3">
        <f t="shared" si="4"/>
        <v>1.71</v>
      </c>
      <c r="P71" s="3">
        <v>18</v>
      </c>
      <c r="Q71" s="2" t="s">
        <v>19</v>
      </c>
      <c r="R71" s="3">
        <v>45</v>
      </c>
      <c r="S71">
        <f t="shared" si="6"/>
        <v>0</v>
      </c>
      <c r="T71">
        <f t="shared" si="7"/>
        <v>0</v>
      </c>
      <c r="U71">
        <f>AVERAGE(T71:T73)</f>
        <v>-2.1430773974714767E-2</v>
      </c>
      <c r="V71">
        <f>_xlfn.STDEV.S(T71:T73)</f>
        <v>2.1278271529013359E-2</v>
      </c>
      <c r="W71">
        <f>V71/SQRT(COUNT(T71:T73))</f>
        <v>1.2285015795165813E-2</v>
      </c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</row>
    <row r="72" spans="1:133" ht="14.5" x14ac:dyDescent="0.35">
      <c r="A72" s="3">
        <v>2</v>
      </c>
      <c r="B72" s="3">
        <v>42</v>
      </c>
      <c r="C72" s="2" t="s">
        <v>16</v>
      </c>
      <c r="D72" s="2" t="s">
        <v>16</v>
      </c>
      <c r="E72" s="16">
        <v>20210420</v>
      </c>
      <c r="F72" s="3">
        <v>119</v>
      </c>
      <c r="G72" s="3">
        <v>1.03</v>
      </c>
      <c r="H72" s="3">
        <v>1.1200000000000001</v>
      </c>
      <c r="I72" s="3">
        <f t="shared" si="5"/>
        <v>1.0750000000000002</v>
      </c>
      <c r="J72" s="3">
        <v>19</v>
      </c>
      <c r="K72" s="16">
        <v>20210605</v>
      </c>
      <c r="L72" s="3">
        <v>120</v>
      </c>
      <c r="M72" s="3">
        <v>1.25</v>
      </c>
      <c r="N72" s="3">
        <v>1.32</v>
      </c>
      <c r="O72" s="3">
        <f t="shared" si="4"/>
        <v>1.2850000000000001</v>
      </c>
      <c r="P72" s="3">
        <v>18</v>
      </c>
      <c r="Q72" s="2" t="s">
        <v>19</v>
      </c>
      <c r="R72" s="3">
        <v>46</v>
      </c>
      <c r="S72">
        <f t="shared" si="6"/>
        <v>-1</v>
      </c>
      <c r="T72">
        <f t="shared" si="7"/>
        <v>-2.1739130434782608E-2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</row>
    <row r="73" spans="1:133" ht="14.5" x14ac:dyDescent="0.35">
      <c r="A73" s="12">
        <v>2</v>
      </c>
      <c r="B73" s="12">
        <v>110</v>
      </c>
      <c r="C73" s="13" t="s">
        <v>16</v>
      </c>
      <c r="D73" s="13" t="s">
        <v>16</v>
      </c>
      <c r="E73" s="17">
        <v>20210420</v>
      </c>
      <c r="F73" s="12">
        <v>135</v>
      </c>
      <c r="G73" s="12">
        <v>1.44</v>
      </c>
      <c r="H73" s="12">
        <v>1.36</v>
      </c>
      <c r="I73" s="3">
        <f t="shared" si="5"/>
        <v>1.4</v>
      </c>
      <c r="J73" s="12">
        <v>23</v>
      </c>
      <c r="K73" s="17">
        <v>20210606</v>
      </c>
      <c r="L73" s="12">
        <v>136</v>
      </c>
      <c r="M73" s="12">
        <v>1.62</v>
      </c>
      <c r="N73" s="12">
        <v>1.54</v>
      </c>
      <c r="O73" s="12">
        <f t="shared" si="4"/>
        <v>1.58</v>
      </c>
      <c r="P73" s="12">
        <v>21</v>
      </c>
      <c r="Q73" s="13" t="s">
        <v>19</v>
      </c>
      <c r="R73" s="12">
        <v>47</v>
      </c>
      <c r="S73">
        <f t="shared" si="6"/>
        <v>-2</v>
      </c>
      <c r="T73">
        <f t="shared" si="7"/>
        <v>-4.2553191489361701E-2</v>
      </c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</row>
    <row r="74" spans="1:133" ht="14.5" x14ac:dyDescent="0.35">
      <c r="A74" s="12">
        <v>2</v>
      </c>
      <c r="B74" s="12">
        <v>31</v>
      </c>
      <c r="C74" s="13" t="s">
        <v>16</v>
      </c>
      <c r="D74" s="13" t="s">
        <v>16</v>
      </c>
      <c r="E74" s="17">
        <v>20210420</v>
      </c>
      <c r="F74" s="12">
        <v>133</v>
      </c>
      <c r="G74" s="12">
        <v>1.63</v>
      </c>
      <c r="H74" s="12">
        <v>1.71</v>
      </c>
      <c r="I74" s="3">
        <f t="shared" si="5"/>
        <v>1.67</v>
      </c>
      <c r="J74" s="12">
        <v>23</v>
      </c>
      <c r="K74" s="17">
        <v>20210607</v>
      </c>
      <c r="L74" s="12">
        <v>137</v>
      </c>
      <c r="M74" s="12">
        <v>1.78</v>
      </c>
      <c r="N74" s="12">
        <v>1.76</v>
      </c>
      <c r="O74" s="12">
        <f t="shared" si="4"/>
        <v>1.77</v>
      </c>
      <c r="P74" s="12">
        <v>21</v>
      </c>
      <c r="Q74" s="13" t="s">
        <v>19</v>
      </c>
      <c r="R74" s="12">
        <v>48</v>
      </c>
      <c r="S74">
        <f t="shared" si="6"/>
        <v>-2</v>
      </c>
      <c r="T74">
        <f t="shared" si="7"/>
        <v>-4.1666666666666664E-2</v>
      </c>
      <c r="U74">
        <f>AVERAGE(T74:T84)</f>
        <v>9.7016079158936327E-3</v>
      </c>
      <c r="V74">
        <f>_xlfn.STDEV.S(T74:T84)</f>
        <v>7.4942859425913166E-2</v>
      </c>
      <c r="W74">
        <f>V74/SQRT(COUNT(T74:T84))</f>
        <v>2.2596122312009404E-2</v>
      </c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</row>
    <row r="75" spans="1:133" ht="14.5" x14ac:dyDescent="0.35">
      <c r="A75" s="3">
        <v>2</v>
      </c>
      <c r="B75" s="3">
        <v>40</v>
      </c>
      <c r="C75" s="2" t="s">
        <v>16</v>
      </c>
      <c r="D75" s="2" t="s">
        <v>16</v>
      </c>
      <c r="E75" s="16">
        <v>20210420</v>
      </c>
      <c r="F75" s="3">
        <v>120</v>
      </c>
      <c r="G75" s="3">
        <v>1.87</v>
      </c>
      <c r="H75" s="3">
        <v>1.76</v>
      </c>
      <c r="I75" s="3">
        <f t="shared" si="5"/>
        <v>1.8149999999999999</v>
      </c>
      <c r="J75" s="3">
        <v>18</v>
      </c>
      <c r="K75" s="16">
        <v>20210607</v>
      </c>
      <c r="L75" s="3">
        <v>122</v>
      </c>
      <c r="M75" s="3">
        <v>2.0499999999999998</v>
      </c>
      <c r="N75" s="3">
        <v>1.86</v>
      </c>
      <c r="O75" s="3">
        <f t="shared" si="4"/>
        <v>1.9550000000000001</v>
      </c>
      <c r="P75" s="3">
        <v>25</v>
      </c>
      <c r="Q75" s="2" t="s">
        <v>19</v>
      </c>
      <c r="R75" s="3">
        <v>48</v>
      </c>
      <c r="S75">
        <f t="shared" si="6"/>
        <v>7</v>
      </c>
      <c r="T75">
        <f t="shared" si="7"/>
        <v>0.14583333333333334</v>
      </c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</row>
    <row r="76" spans="1:133" ht="14.5" x14ac:dyDescent="0.35">
      <c r="A76" s="3">
        <v>2</v>
      </c>
      <c r="B76" s="3">
        <v>64</v>
      </c>
      <c r="C76" s="2" t="s">
        <v>16</v>
      </c>
      <c r="D76" s="2" t="s">
        <v>16</v>
      </c>
      <c r="E76" s="16">
        <v>20210420</v>
      </c>
      <c r="F76" s="3">
        <v>117</v>
      </c>
      <c r="G76" s="3">
        <v>1.05</v>
      </c>
      <c r="H76" s="3">
        <v>1.1100000000000001</v>
      </c>
      <c r="I76" s="3">
        <f t="shared" si="5"/>
        <v>1.08</v>
      </c>
      <c r="J76" s="3">
        <v>28</v>
      </c>
      <c r="K76" s="16">
        <v>20210607</v>
      </c>
      <c r="L76" s="3">
        <v>118</v>
      </c>
      <c r="M76" s="3">
        <v>1.39</v>
      </c>
      <c r="N76" s="3">
        <v>1.33</v>
      </c>
      <c r="O76" s="3">
        <f t="shared" si="4"/>
        <v>1.3599999999999999</v>
      </c>
      <c r="P76" s="3">
        <v>27</v>
      </c>
      <c r="Q76" s="2" t="s">
        <v>19</v>
      </c>
      <c r="R76" s="3">
        <v>48</v>
      </c>
      <c r="S76">
        <f t="shared" si="6"/>
        <v>-1</v>
      </c>
      <c r="T76">
        <f t="shared" si="7"/>
        <v>-2.0833333333333332E-2</v>
      </c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</row>
    <row r="77" spans="1:133" ht="14.5" x14ac:dyDescent="0.35">
      <c r="A77" s="3">
        <v>2</v>
      </c>
      <c r="B77" s="3">
        <v>80</v>
      </c>
      <c r="C77" s="2" t="s">
        <v>16</v>
      </c>
      <c r="D77" s="2" t="s">
        <v>16</v>
      </c>
      <c r="E77" s="16">
        <v>20210420</v>
      </c>
      <c r="F77" s="3">
        <v>111</v>
      </c>
      <c r="G77" s="3">
        <v>1.22</v>
      </c>
      <c r="H77" s="3">
        <v>1.24</v>
      </c>
      <c r="I77" s="3">
        <f t="shared" si="5"/>
        <v>1.23</v>
      </c>
      <c r="J77" s="3">
        <v>12</v>
      </c>
      <c r="K77" s="16">
        <v>20210607</v>
      </c>
      <c r="L77" s="3">
        <v>118</v>
      </c>
      <c r="M77" s="3">
        <v>1.33</v>
      </c>
      <c r="N77" s="3">
        <v>1.32</v>
      </c>
      <c r="O77" s="3">
        <f t="shared" si="4"/>
        <v>1.3250000000000002</v>
      </c>
      <c r="P77" s="3">
        <v>19</v>
      </c>
      <c r="Q77" s="2" t="s">
        <v>19</v>
      </c>
      <c r="R77" s="3">
        <v>48</v>
      </c>
      <c r="S77">
        <f t="shared" si="6"/>
        <v>7</v>
      </c>
      <c r="T77">
        <f t="shared" si="7"/>
        <v>0.14583333333333334</v>
      </c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</row>
    <row r="78" spans="1:133" ht="14.5" x14ac:dyDescent="0.35">
      <c r="A78" s="3">
        <v>2</v>
      </c>
      <c r="B78" s="3">
        <v>1</v>
      </c>
      <c r="C78" s="2" t="s">
        <v>16</v>
      </c>
      <c r="D78" s="2" t="s">
        <v>16</v>
      </c>
      <c r="E78" s="16">
        <v>20210420</v>
      </c>
      <c r="F78" s="3">
        <v>125</v>
      </c>
      <c r="G78" s="3">
        <v>1.49</v>
      </c>
      <c r="H78" s="3">
        <v>1.45</v>
      </c>
      <c r="I78" s="3">
        <f t="shared" si="5"/>
        <v>1.47</v>
      </c>
      <c r="J78" s="3">
        <v>19</v>
      </c>
      <c r="K78" s="16">
        <v>20210608</v>
      </c>
      <c r="L78" s="3">
        <v>126</v>
      </c>
      <c r="M78" s="3">
        <v>1.67</v>
      </c>
      <c r="N78" s="3">
        <v>1.59</v>
      </c>
      <c r="O78" s="3">
        <f t="shared" si="4"/>
        <v>1.63</v>
      </c>
      <c r="P78" s="3">
        <v>19</v>
      </c>
      <c r="Q78" s="2" t="s">
        <v>17</v>
      </c>
      <c r="R78" s="3">
        <v>49</v>
      </c>
      <c r="S78">
        <f t="shared" si="6"/>
        <v>0</v>
      </c>
      <c r="T78">
        <f t="shared" si="7"/>
        <v>0</v>
      </c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</row>
    <row r="79" spans="1:133" ht="14.5" x14ac:dyDescent="0.35">
      <c r="A79" s="3">
        <v>2</v>
      </c>
      <c r="B79" s="3">
        <v>10</v>
      </c>
      <c r="C79" s="2" t="s">
        <v>16</v>
      </c>
      <c r="D79" s="2" t="s">
        <v>16</v>
      </c>
      <c r="E79" s="16">
        <v>20210420</v>
      </c>
      <c r="F79" s="3">
        <v>117</v>
      </c>
      <c r="G79" s="3">
        <v>1.01</v>
      </c>
      <c r="H79" s="3">
        <v>1.1299999999999999</v>
      </c>
      <c r="I79" s="3">
        <f t="shared" si="5"/>
        <v>1.0699999999999998</v>
      </c>
      <c r="J79" s="3">
        <v>24</v>
      </c>
      <c r="K79" s="16">
        <v>20210608</v>
      </c>
      <c r="L79" s="3">
        <v>117</v>
      </c>
      <c r="M79" s="3">
        <v>1.25</v>
      </c>
      <c r="N79" s="3">
        <v>1.1599999999999999</v>
      </c>
      <c r="O79" s="3">
        <f t="shared" si="4"/>
        <v>1.2050000000000001</v>
      </c>
      <c r="P79" s="3">
        <v>24</v>
      </c>
      <c r="Q79" s="2" t="s">
        <v>17</v>
      </c>
      <c r="R79" s="3">
        <v>49</v>
      </c>
      <c r="S79">
        <f t="shared" si="6"/>
        <v>0</v>
      </c>
      <c r="T79">
        <f t="shared" si="7"/>
        <v>0</v>
      </c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</row>
    <row r="80" spans="1:133" ht="14.5" x14ac:dyDescent="0.35">
      <c r="A80" s="12">
        <v>2</v>
      </c>
      <c r="B80" s="12">
        <v>12</v>
      </c>
      <c r="C80" s="13" t="s">
        <v>22</v>
      </c>
      <c r="D80" s="13" t="s">
        <v>16</v>
      </c>
      <c r="E80" s="17">
        <v>20210420</v>
      </c>
      <c r="F80" s="12">
        <v>125</v>
      </c>
      <c r="G80" s="12">
        <v>1.48</v>
      </c>
      <c r="H80" s="12">
        <v>1.36</v>
      </c>
      <c r="I80" s="3">
        <f t="shared" si="5"/>
        <v>1.42</v>
      </c>
      <c r="J80" s="12">
        <v>24</v>
      </c>
      <c r="K80" s="17">
        <v>20210608</v>
      </c>
      <c r="L80" s="12">
        <v>126</v>
      </c>
      <c r="M80" s="12">
        <v>1.42</v>
      </c>
      <c r="N80" s="12">
        <v>1.52</v>
      </c>
      <c r="O80" s="12">
        <f t="shared" si="4"/>
        <v>1.47</v>
      </c>
      <c r="P80" s="12">
        <v>25</v>
      </c>
      <c r="Q80" s="13" t="s">
        <v>19</v>
      </c>
      <c r="R80" s="12">
        <v>49</v>
      </c>
      <c r="S80">
        <f t="shared" si="6"/>
        <v>1</v>
      </c>
      <c r="T80">
        <f t="shared" si="7"/>
        <v>2.0408163265306121E-2</v>
      </c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</row>
    <row r="81" spans="1:133" ht="14.5" x14ac:dyDescent="0.35">
      <c r="A81" s="3">
        <v>2</v>
      </c>
      <c r="B81" s="3">
        <v>47</v>
      </c>
      <c r="C81" s="2" t="s">
        <v>16</v>
      </c>
      <c r="D81" s="2" t="s">
        <v>16</v>
      </c>
      <c r="E81" s="16">
        <v>20210420</v>
      </c>
      <c r="F81" s="3">
        <v>119</v>
      </c>
      <c r="G81" s="3">
        <v>1.51</v>
      </c>
      <c r="H81" s="3">
        <v>1.6</v>
      </c>
      <c r="I81" s="3">
        <f t="shared" si="5"/>
        <v>1.5550000000000002</v>
      </c>
      <c r="J81" s="3">
        <v>25</v>
      </c>
      <c r="K81" s="16">
        <v>20210608</v>
      </c>
      <c r="L81" s="3">
        <v>116</v>
      </c>
      <c r="M81" s="3">
        <v>1.74</v>
      </c>
      <c r="N81" s="3">
        <v>1.75</v>
      </c>
      <c r="O81" s="3">
        <f t="shared" si="4"/>
        <v>1.7450000000000001</v>
      </c>
      <c r="P81" s="3">
        <v>25</v>
      </c>
      <c r="Q81" s="2" t="s">
        <v>17</v>
      </c>
      <c r="R81" s="3">
        <v>49</v>
      </c>
      <c r="S81">
        <f t="shared" si="6"/>
        <v>0</v>
      </c>
      <c r="T81">
        <f t="shared" si="7"/>
        <v>0</v>
      </c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</row>
    <row r="82" spans="1:133" ht="14.5" x14ac:dyDescent="0.35">
      <c r="A82" s="3">
        <v>2</v>
      </c>
      <c r="B82" s="3">
        <v>51</v>
      </c>
      <c r="C82" s="2" t="s">
        <v>22</v>
      </c>
      <c r="D82" s="2" t="s">
        <v>16</v>
      </c>
      <c r="E82" s="16">
        <v>20210420</v>
      </c>
      <c r="F82" s="3">
        <v>116</v>
      </c>
      <c r="G82" s="3">
        <v>1.78</v>
      </c>
      <c r="H82" s="3">
        <v>1.76</v>
      </c>
      <c r="I82" s="3">
        <f t="shared" si="5"/>
        <v>1.77</v>
      </c>
      <c r="J82" s="3">
        <v>34</v>
      </c>
      <c r="K82" s="16">
        <v>20210608</v>
      </c>
      <c r="L82" s="3">
        <v>119</v>
      </c>
      <c r="M82" s="3">
        <v>1.9</v>
      </c>
      <c r="N82" s="3">
        <v>1.85</v>
      </c>
      <c r="O82" s="3">
        <f t="shared" si="4"/>
        <v>1.875</v>
      </c>
      <c r="P82" s="3">
        <v>29</v>
      </c>
      <c r="Q82" s="2" t="s">
        <v>19</v>
      </c>
      <c r="R82" s="3">
        <v>49</v>
      </c>
      <c r="S82">
        <f t="shared" si="6"/>
        <v>-5</v>
      </c>
      <c r="T82">
        <f t="shared" si="7"/>
        <v>-0.10204081632653061</v>
      </c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</row>
    <row r="83" spans="1:133" ht="14.5" x14ac:dyDescent="0.35">
      <c r="A83" s="3">
        <v>2</v>
      </c>
      <c r="B83" s="3">
        <v>81</v>
      </c>
      <c r="C83" s="2" t="s">
        <v>22</v>
      </c>
      <c r="D83" s="2" t="s">
        <v>16</v>
      </c>
      <c r="E83" s="16">
        <v>20210420</v>
      </c>
      <c r="F83" s="3">
        <v>114</v>
      </c>
      <c r="G83" s="3">
        <v>1.1200000000000001</v>
      </c>
      <c r="H83" s="3">
        <v>1.1000000000000001</v>
      </c>
      <c r="I83" s="3">
        <f t="shared" si="5"/>
        <v>1.1100000000000001</v>
      </c>
      <c r="J83" s="3">
        <v>28</v>
      </c>
      <c r="K83" s="16">
        <v>20210608</v>
      </c>
      <c r="L83" s="3">
        <v>114</v>
      </c>
      <c r="M83" s="3">
        <v>1.29</v>
      </c>
      <c r="N83" s="3">
        <v>1.36</v>
      </c>
      <c r="O83" s="3">
        <f t="shared" si="4"/>
        <v>1.3250000000000002</v>
      </c>
      <c r="P83" s="3">
        <v>28</v>
      </c>
      <c r="Q83" s="2" t="s">
        <v>19</v>
      </c>
      <c r="R83" s="3">
        <v>49</v>
      </c>
      <c r="S83">
        <f t="shared" si="6"/>
        <v>0</v>
      </c>
      <c r="T83">
        <f t="shared" si="7"/>
        <v>0</v>
      </c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</row>
    <row r="84" spans="1:133" s="11" customFormat="1" ht="14.5" x14ac:dyDescent="0.35">
      <c r="A84" s="9">
        <v>2</v>
      </c>
      <c r="B84" s="9">
        <v>91</v>
      </c>
      <c r="C84" s="10" t="s">
        <v>16</v>
      </c>
      <c r="D84" s="10" t="s">
        <v>16</v>
      </c>
      <c r="E84" s="18">
        <v>20210420</v>
      </c>
      <c r="F84" s="9">
        <v>116</v>
      </c>
      <c r="G84" s="9">
        <v>1.1100000000000001</v>
      </c>
      <c r="H84" s="9">
        <v>1.21</v>
      </c>
      <c r="I84" s="9">
        <f t="shared" si="5"/>
        <v>1.1600000000000001</v>
      </c>
      <c r="J84" s="9">
        <v>18</v>
      </c>
      <c r="K84" s="18">
        <v>20210608</v>
      </c>
      <c r="L84" s="9">
        <v>115</v>
      </c>
      <c r="M84" s="9">
        <v>1.29</v>
      </c>
      <c r="N84" s="9">
        <v>1.3</v>
      </c>
      <c r="O84" s="9">
        <f t="shared" si="4"/>
        <v>1.2949999999999999</v>
      </c>
      <c r="P84" s="9">
        <v>16</v>
      </c>
      <c r="Q84" s="10" t="s">
        <v>17</v>
      </c>
      <c r="R84" s="9">
        <v>49</v>
      </c>
      <c r="S84">
        <f t="shared" si="6"/>
        <v>-2</v>
      </c>
      <c r="T84" s="11">
        <f t="shared" si="7"/>
        <v>-4.0816326530612242E-2</v>
      </c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</row>
    <row r="85" spans="1:133" ht="14.5" x14ac:dyDescent="0.35">
      <c r="A85" s="3">
        <v>2</v>
      </c>
      <c r="B85" s="3">
        <v>63</v>
      </c>
      <c r="C85" s="2" t="s">
        <v>20</v>
      </c>
      <c r="D85" s="2" t="s">
        <v>20</v>
      </c>
      <c r="E85" s="16">
        <v>20210420</v>
      </c>
      <c r="F85" s="3">
        <v>137</v>
      </c>
      <c r="G85" s="24">
        <v>1.97</v>
      </c>
      <c r="H85" s="3">
        <v>1.86</v>
      </c>
      <c r="I85" s="3">
        <f t="shared" si="5"/>
        <v>1.915</v>
      </c>
      <c r="J85" s="3">
        <v>24</v>
      </c>
      <c r="K85" s="16">
        <v>20210504</v>
      </c>
      <c r="L85" s="3">
        <v>142</v>
      </c>
      <c r="M85" s="24">
        <v>1.77</v>
      </c>
      <c r="N85" s="3">
        <v>1.85</v>
      </c>
      <c r="O85" s="3">
        <f t="shared" si="4"/>
        <v>1.81</v>
      </c>
      <c r="P85" s="3">
        <v>24</v>
      </c>
      <c r="Q85" s="2" t="s">
        <v>19</v>
      </c>
      <c r="R85" s="3">
        <v>14</v>
      </c>
      <c r="S85">
        <f t="shared" si="6"/>
        <v>0</v>
      </c>
      <c r="T85">
        <f t="shared" si="7"/>
        <v>0</v>
      </c>
      <c r="U85">
        <f>AVERAGE(T85:T86)</f>
        <v>-3.5714285714285712E-2</v>
      </c>
      <c r="V85">
        <f>_xlfn.STDEV.S(T85:T86)</f>
        <v>5.0507627227610534E-2</v>
      </c>
      <c r="W85">
        <f>V85/SQRT(COUNT(T85:T86))</f>
        <v>3.5714285714285712E-2</v>
      </c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</row>
    <row r="86" spans="1:133" ht="14.5" x14ac:dyDescent="0.35">
      <c r="A86" s="3">
        <v>2</v>
      </c>
      <c r="B86" s="3">
        <v>95</v>
      </c>
      <c r="C86" s="2" t="s">
        <v>20</v>
      </c>
      <c r="D86" s="2" t="s">
        <v>20</v>
      </c>
      <c r="E86" s="16">
        <v>20210420</v>
      </c>
      <c r="F86" s="3">
        <v>126</v>
      </c>
      <c r="G86" s="3">
        <v>1.27</v>
      </c>
      <c r="H86" s="3">
        <v>1.34</v>
      </c>
      <c r="I86" s="3">
        <f t="shared" si="5"/>
        <v>1.3050000000000002</v>
      </c>
      <c r="J86" s="3">
        <v>30</v>
      </c>
      <c r="K86" s="16">
        <v>20210504</v>
      </c>
      <c r="L86" s="3">
        <v>127</v>
      </c>
      <c r="M86" s="3">
        <v>1.35</v>
      </c>
      <c r="N86" s="3">
        <v>1.36</v>
      </c>
      <c r="O86" s="3">
        <f t="shared" si="4"/>
        <v>1.355</v>
      </c>
      <c r="P86" s="3">
        <v>29</v>
      </c>
      <c r="Q86" s="2" t="s">
        <v>19</v>
      </c>
      <c r="R86" s="3">
        <v>14</v>
      </c>
      <c r="S86">
        <f t="shared" si="6"/>
        <v>-1</v>
      </c>
      <c r="T86">
        <f t="shared" si="7"/>
        <v>-7.1428571428571425E-2</v>
      </c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</row>
    <row r="87" spans="1:133" ht="14.5" x14ac:dyDescent="0.35">
      <c r="A87" s="3">
        <v>2</v>
      </c>
      <c r="B87" s="3">
        <v>21</v>
      </c>
      <c r="C87" s="2" t="s">
        <v>20</v>
      </c>
      <c r="D87" s="2" t="s">
        <v>20</v>
      </c>
      <c r="E87" s="16">
        <v>20210420</v>
      </c>
      <c r="F87" s="3">
        <v>128</v>
      </c>
      <c r="G87" s="3">
        <v>1.31</v>
      </c>
      <c r="H87" s="3">
        <v>1.25</v>
      </c>
      <c r="I87" s="3">
        <f t="shared" si="5"/>
        <v>1.28</v>
      </c>
      <c r="J87" s="3">
        <v>28</v>
      </c>
      <c r="K87" s="16">
        <v>20210519</v>
      </c>
      <c r="L87" s="3">
        <v>128</v>
      </c>
      <c r="M87" s="3">
        <v>1.34</v>
      </c>
      <c r="N87" s="3">
        <v>1.29</v>
      </c>
      <c r="O87" s="3">
        <f t="shared" si="4"/>
        <v>1.3149999999999999</v>
      </c>
      <c r="P87" s="3">
        <v>28</v>
      </c>
      <c r="Q87" s="2" t="s">
        <v>19</v>
      </c>
      <c r="R87" s="3">
        <v>29</v>
      </c>
      <c r="S87">
        <f t="shared" si="6"/>
        <v>0</v>
      </c>
      <c r="T87">
        <f t="shared" si="7"/>
        <v>0</v>
      </c>
      <c r="U87">
        <f>AVERAGE(T87:T91)</f>
        <v>-7.586206896551724E-2</v>
      </c>
      <c r="V87">
        <f>_xlfn.STDEV.S(T87:T91)</f>
        <v>0.1696327431206737</v>
      </c>
      <c r="W87">
        <f>V87/SQRT(COUNT(T87:T91))</f>
        <v>7.586206896551724E-2</v>
      </c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</row>
    <row r="88" spans="1:133" ht="14.5" x14ac:dyDescent="0.35">
      <c r="A88" s="3">
        <v>2</v>
      </c>
      <c r="B88" s="3">
        <v>37</v>
      </c>
      <c r="C88" s="2" t="s">
        <v>20</v>
      </c>
      <c r="D88" s="2" t="s">
        <v>20</v>
      </c>
      <c r="E88" s="16">
        <v>20210420</v>
      </c>
      <c r="F88" s="3">
        <v>126</v>
      </c>
      <c r="G88" s="3">
        <v>1.62</v>
      </c>
      <c r="H88" s="3">
        <v>1.54</v>
      </c>
      <c r="I88" s="3">
        <f t="shared" si="5"/>
        <v>1.58</v>
      </c>
      <c r="J88" s="3">
        <v>26</v>
      </c>
      <c r="K88" s="16">
        <v>20210519</v>
      </c>
      <c r="L88" s="3">
        <v>130</v>
      </c>
      <c r="M88" s="3">
        <v>1.74</v>
      </c>
      <c r="N88" s="3">
        <v>1.68</v>
      </c>
      <c r="O88" s="3">
        <f t="shared" si="4"/>
        <v>1.71</v>
      </c>
      <c r="P88" s="3">
        <v>26</v>
      </c>
      <c r="Q88" s="2" t="s">
        <v>19</v>
      </c>
      <c r="R88" s="3">
        <v>29</v>
      </c>
      <c r="S88">
        <f t="shared" si="6"/>
        <v>0</v>
      </c>
      <c r="T88">
        <f t="shared" si="7"/>
        <v>0</v>
      </c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</row>
    <row r="89" spans="1:133" ht="14.5" x14ac:dyDescent="0.35">
      <c r="A89" s="3">
        <v>2</v>
      </c>
      <c r="B89" s="3">
        <v>92</v>
      </c>
      <c r="C89" s="2" t="s">
        <v>20</v>
      </c>
      <c r="D89" s="2" t="s">
        <v>20</v>
      </c>
      <c r="E89" s="16">
        <v>20210420</v>
      </c>
      <c r="F89" s="3">
        <v>124</v>
      </c>
      <c r="G89" s="3">
        <v>1.34</v>
      </c>
      <c r="H89" s="3">
        <v>1.27</v>
      </c>
      <c r="I89" s="3">
        <f t="shared" si="5"/>
        <v>1.3050000000000002</v>
      </c>
      <c r="J89" s="3">
        <v>23</v>
      </c>
      <c r="K89" s="16">
        <v>20210519</v>
      </c>
      <c r="L89" s="3">
        <v>127</v>
      </c>
      <c r="M89" s="3">
        <v>1.39</v>
      </c>
      <c r="N89" s="3">
        <v>1.35</v>
      </c>
      <c r="O89" s="3">
        <f t="shared" si="4"/>
        <v>1.37</v>
      </c>
      <c r="P89" s="3">
        <v>23</v>
      </c>
      <c r="Q89" s="2" t="s">
        <v>19</v>
      </c>
      <c r="R89" s="3">
        <v>29</v>
      </c>
      <c r="S89">
        <f t="shared" si="6"/>
        <v>0</v>
      </c>
      <c r="T89">
        <f t="shared" si="7"/>
        <v>0</v>
      </c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</row>
    <row r="90" spans="1:133" ht="14.5" x14ac:dyDescent="0.35">
      <c r="A90" s="3">
        <v>2</v>
      </c>
      <c r="B90" s="3">
        <v>98</v>
      </c>
      <c r="C90" s="2" t="s">
        <v>20</v>
      </c>
      <c r="D90" s="2" t="s">
        <v>20</v>
      </c>
      <c r="E90" s="16">
        <v>20210420</v>
      </c>
      <c r="F90" s="3">
        <v>142</v>
      </c>
      <c r="G90" s="3">
        <v>1.69</v>
      </c>
      <c r="H90" s="3">
        <v>1.47</v>
      </c>
      <c r="I90" s="3">
        <f t="shared" si="5"/>
        <v>1.58</v>
      </c>
      <c r="J90" s="3">
        <v>36</v>
      </c>
      <c r="K90" s="16">
        <v>20210519</v>
      </c>
      <c r="L90" s="3">
        <v>144</v>
      </c>
      <c r="M90" s="3">
        <v>1.59</v>
      </c>
      <c r="N90" s="3">
        <v>1.63</v>
      </c>
      <c r="O90" s="3">
        <f t="shared" si="4"/>
        <v>1.6099999999999999</v>
      </c>
      <c r="P90" s="3">
        <v>25</v>
      </c>
      <c r="Q90" s="2" t="s">
        <v>19</v>
      </c>
      <c r="R90" s="3">
        <v>29</v>
      </c>
      <c r="S90">
        <f t="shared" si="6"/>
        <v>-11</v>
      </c>
      <c r="T90">
        <f t="shared" si="7"/>
        <v>-0.37931034482758619</v>
      </c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</row>
    <row r="91" spans="1:133" ht="14.5" x14ac:dyDescent="0.35">
      <c r="A91" s="3">
        <v>2</v>
      </c>
      <c r="B91" s="3">
        <v>106</v>
      </c>
      <c r="C91" s="2" t="s">
        <v>20</v>
      </c>
      <c r="D91" s="2" t="s">
        <v>20</v>
      </c>
      <c r="E91" s="16">
        <v>20210420</v>
      </c>
      <c r="F91" s="3">
        <v>111</v>
      </c>
      <c r="G91" s="3">
        <v>1.27</v>
      </c>
      <c r="H91" s="3">
        <v>1.41</v>
      </c>
      <c r="I91" s="3">
        <f t="shared" si="5"/>
        <v>1.3399999999999999</v>
      </c>
      <c r="J91" s="3">
        <v>21</v>
      </c>
      <c r="K91" s="16">
        <v>20210519</v>
      </c>
      <c r="L91" s="3">
        <v>121</v>
      </c>
      <c r="M91" s="3">
        <v>1.35</v>
      </c>
      <c r="N91" s="3">
        <v>1.48</v>
      </c>
      <c r="O91" s="3">
        <f t="shared" si="4"/>
        <v>1.415</v>
      </c>
      <c r="P91" s="3">
        <v>21</v>
      </c>
      <c r="Q91" s="2" t="s">
        <v>19</v>
      </c>
      <c r="R91" s="3">
        <v>29</v>
      </c>
      <c r="S91">
        <f t="shared" si="6"/>
        <v>0</v>
      </c>
      <c r="T91">
        <f t="shared" si="7"/>
        <v>0</v>
      </c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</row>
    <row r="92" spans="1:133" ht="14.5" x14ac:dyDescent="0.35">
      <c r="A92" s="3">
        <v>2</v>
      </c>
      <c r="B92" s="3">
        <v>57</v>
      </c>
      <c r="C92" s="2" t="s">
        <v>20</v>
      </c>
      <c r="D92" s="2" t="s">
        <v>20</v>
      </c>
      <c r="E92" s="16">
        <v>20210420</v>
      </c>
      <c r="F92" s="3">
        <v>114</v>
      </c>
      <c r="G92" s="3">
        <v>1.53</v>
      </c>
      <c r="H92" s="3">
        <v>1.1200000000000001</v>
      </c>
      <c r="I92" s="3">
        <f t="shared" si="5"/>
        <v>1.3250000000000002</v>
      </c>
      <c r="J92" s="3">
        <v>18</v>
      </c>
      <c r="K92" s="16">
        <v>20210526</v>
      </c>
      <c r="L92" s="3">
        <v>112</v>
      </c>
      <c r="M92" s="3">
        <v>1.64</v>
      </c>
      <c r="N92" s="3">
        <v>1.67</v>
      </c>
      <c r="O92" s="3">
        <f t="shared" si="4"/>
        <v>1.6549999999999998</v>
      </c>
      <c r="P92" s="3">
        <v>15</v>
      </c>
      <c r="Q92" s="2" t="s">
        <v>19</v>
      </c>
      <c r="R92" s="3">
        <v>36</v>
      </c>
      <c r="S92">
        <f t="shared" si="6"/>
        <v>-3</v>
      </c>
      <c r="T92">
        <f t="shared" si="7"/>
        <v>-8.3333333333333329E-2</v>
      </c>
      <c r="U92">
        <f>AVERAGE(T92:T101)</f>
        <v>-3.2807807807807808E-2</v>
      </c>
      <c r="V92">
        <f>_xlfn.STDEV.S(T92:T101)</f>
        <v>4.9434465091790815E-2</v>
      </c>
      <c r="W92">
        <f>V92/SQRT(COUNT(T92:T101))</f>
        <v>1.5632550460214369E-2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</row>
    <row r="93" spans="1:133" ht="14.5" x14ac:dyDescent="0.35">
      <c r="A93" s="3">
        <v>2</v>
      </c>
      <c r="B93" s="3">
        <v>97</v>
      </c>
      <c r="C93" s="2" t="s">
        <v>20</v>
      </c>
      <c r="D93" s="2" t="s">
        <v>20</v>
      </c>
      <c r="E93" s="16">
        <v>20210420</v>
      </c>
      <c r="F93" s="3">
        <v>122</v>
      </c>
      <c r="G93" s="3">
        <v>0.92</v>
      </c>
      <c r="H93" s="3">
        <v>0.9</v>
      </c>
      <c r="I93" s="3">
        <f t="shared" si="5"/>
        <v>0.91</v>
      </c>
      <c r="J93" s="3">
        <v>23</v>
      </c>
      <c r="K93" s="16">
        <v>20210526</v>
      </c>
      <c r="L93" s="3">
        <v>123</v>
      </c>
      <c r="M93" s="3">
        <v>1.0900000000000001</v>
      </c>
      <c r="N93" s="3">
        <v>1.01</v>
      </c>
      <c r="O93" s="3">
        <f t="shared" si="4"/>
        <v>1.05</v>
      </c>
      <c r="P93" s="3">
        <v>22</v>
      </c>
      <c r="Q93" s="2" t="s">
        <v>19</v>
      </c>
      <c r="R93" s="3">
        <v>36</v>
      </c>
      <c r="S93">
        <f t="shared" si="6"/>
        <v>-1</v>
      </c>
      <c r="T93">
        <f t="shared" si="7"/>
        <v>-2.7777777777777776E-2</v>
      </c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</row>
    <row r="94" spans="1:133" ht="14.5" x14ac:dyDescent="0.35">
      <c r="A94" s="3">
        <v>2</v>
      </c>
      <c r="B94" s="3">
        <v>99</v>
      </c>
      <c r="C94" s="2" t="s">
        <v>20</v>
      </c>
      <c r="D94" s="2" t="s">
        <v>20</v>
      </c>
      <c r="E94" s="16">
        <v>20210420</v>
      </c>
      <c r="F94" s="3">
        <v>125</v>
      </c>
      <c r="G94" s="3">
        <v>1.21</v>
      </c>
      <c r="H94" s="3">
        <v>1.18</v>
      </c>
      <c r="I94" s="3">
        <f t="shared" si="5"/>
        <v>1.1949999999999998</v>
      </c>
      <c r="J94" s="3">
        <v>23</v>
      </c>
      <c r="K94" s="16">
        <v>20210526</v>
      </c>
      <c r="L94" s="3">
        <v>122</v>
      </c>
      <c r="M94" s="3">
        <v>1.33</v>
      </c>
      <c r="N94" s="3">
        <v>1.3</v>
      </c>
      <c r="O94" s="3">
        <f t="shared" si="4"/>
        <v>1.3149999999999999</v>
      </c>
      <c r="P94" s="3">
        <v>23</v>
      </c>
      <c r="Q94" s="2" t="s">
        <v>19</v>
      </c>
      <c r="R94" s="3">
        <v>36</v>
      </c>
      <c r="S94">
        <f t="shared" si="6"/>
        <v>0</v>
      </c>
      <c r="T94">
        <f t="shared" si="7"/>
        <v>0</v>
      </c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</row>
    <row r="95" spans="1:133" ht="14.5" x14ac:dyDescent="0.35">
      <c r="A95" s="3">
        <v>2</v>
      </c>
      <c r="B95" s="3">
        <v>100</v>
      </c>
      <c r="C95" s="2" t="s">
        <v>20</v>
      </c>
      <c r="D95" s="2" t="s">
        <v>20</v>
      </c>
      <c r="E95" s="16">
        <v>20210420</v>
      </c>
      <c r="F95" s="3">
        <v>120</v>
      </c>
      <c r="G95" s="3">
        <v>1.3</v>
      </c>
      <c r="H95" s="3">
        <v>1.2</v>
      </c>
      <c r="I95" s="3">
        <f t="shared" si="5"/>
        <v>1.25</v>
      </c>
      <c r="J95" s="3">
        <v>26</v>
      </c>
      <c r="K95" s="16">
        <v>20210526</v>
      </c>
      <c r="L95" s="3">
        <v>118</v>
      </c>
      <c r="M95" s="3">
        <v>1.43</v>
      </c>
      <c r="N95" s="3">
        <v>1.28</v>
      </c>
      <c r="O95" s="3">
        <f t="shared" si="4"/>
        <v>1.355</v>
      </c>
      <c r="P95" s="3">
        <v>24</v>
      </c>
      <c r="Q95" s="2" t="s">
        <v>19</v>
      </c>
      <c r="R95" s="3">
        <v>36</v>
      </c>
      <c r="S95">
        <f t="shared" si="6"/>
        <v>-2</v>
      </c>
      <c r="T95">
        <f t="shared" si="7"/>
        <v>-5.5555555555555552E-2</v>
      </c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</row>
    <row r="96" spans="1:133" ht="14.5" x14ac:dyDescent="0.35">
      <c r="A96" s="3">
        <v>2</v>
      </c>
      <c r="B96" s="3">
        <v>102</v>
      </c>
      <c r="C96" s="2" t="s">
        <v>20</v>
      </c>
      <c r="D96" s="2" t="s">
        <v>20</v>
      </c>
      <c r="E96" s="16">
        <v>20210420</v>
      </c>
      <c r="F96" s="3">
        <v>122</v>
      </c>
      <c r="G96" s="3">
        <v>0.9</v>
      </c>
      <c r="H96" s="3">
        <v>1.0900000000000001</v>
      </c>
      <c r="I96" s="3">
        <f t="shared" si="5"/>
        <v>0.99500000000000011</v>
      </c>
      <c r="J96" s="3">
        <v>16</v>
      </c>
      <c r="K96" s="16">
        <v>20210526</v>
      </c>
      <c r="L96" s="3">
        <v>122</v>
      </c>
      <c r="M96" s="3">
        <v>1.04</v>
      </c>
      <c r="N96" s="3">
        <v>1.1599999999999999</v>
      </c>
      <c r="O96" s="3">
        <f t="shared" si="4"/>
        <v>1.1000000000000001</v>
      </c>
      <c r="P96" s="3">
        <v>17</v>
      </c>
      <c r="Q96" s="2" t="s">
        <v>19</v>
      </c>
      <c r="R96" s="3">
        <v>36</v>
      </c>
      <c r="S96">
        <f t="shared" si="6"/>
        <v>1</v>
      </c>
      <c r="T96">
        <f t="shared" si="7"/>
        <v>2.7777777777777776E-2</v>
      </c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</row>
    <row r="97" spans="1:133" ht="14.5" x14ac:dyDescent="0.35">
      <c r="A97" s="3">
        <v>2</v>
      </c>
      <c r="B97" s="3">
        <v>3</v>
      </c>
      <c r="C97" s="2" t="s">
        <v>20</v>
      </c>
      <c r="D97" s="2" t="s">
        <v>20</v>
      </c>
      <c r="E97" s="16">
        <v>20210420</v>
      </c>
      <c r="F97" s="3">
        <v>125</v>
      </c>
      <c r="G97" s="3">
        <v>0.99</v>
      </c>
      <c r="H97" s="3">
        <v>0.96</v>
      </c>
      <c r="I97" s="3">
        <f t="shared" si="5"/>
        <v>0.97499999999999998</v>
      </c>
      <c r="J97" s="3">
        <v>19</v>
      </c>
      <c r="K97" s="16">
        <v>20210527</v>
      </c>
      <c r="L97" s="3">
        <v>124</v>
      </c>
      <c r="M97" s="3">
        <v>1.0900000000000001</v>
      </c>
      <c r="N97" s="3">
        <v>1.04</v>
      </c>
      <c r="O97" s="3">
        <f t="shared" si="4"/>
        <v>1.0649999999999999</v>
      </c>
      <c r="P97" s="3">
        <v>20</v>
      </c>
      <c r="Q97" s="2" t="s">
        <v>19</v>
      </c>
      <c r="R97" s="3">
        <v>37</v>
      </c>
      <c r="S97">
        <f t="shared" si="6"/>
        <v>1</v>
      </c>
      <c r="T97">
        <f t="shared" si="7"/>
        <v>2.7027027027027029E-2</v>
      </c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</row>
    <row r="98" spans="1:133" ht="14.5" x14ac:dyDescent="0.35">
      <c r="A98" s="3">
        <v>2</v>
      </c>
      <c r="B98" s="3">
        <v>23</v>
      </c>
      <c r="C98" s="2" t="s">
        <v>20</v>
      </c>
      <c r="D98" s="2" t="s">
        <v>20</v>
      </c>
      <c r="E98" s="16">
        <v>20210420</v>
      </c>
      <c r="F98" s="3">
        <v>110</v>
      </c>
      <c r="G98" s="3">
        <v>0.92</v>
      </c>
      <c r="H98" s="3">
        <v>0.95</v>
      </c>
      <c r="I98" s="3">
        <f t="shared" si="5"/>
        <v>0.93500000000000005</v>
      </c>
      <c r="J98" s="3">
        <v>15</v>
      </c>
      <c r="K98" s="16">
        <v>20210527</v>
      </c>
      <c r="L98" s="3">
        <v>111</v>
      </c>
      <c r="M98" s="3">
        <v>1.03</v>
      </c>
      <c r="N98" s="3">
        <v>1.05</v>
      </c>
      <c r="O98" s="3">
        <f t="shared" si="4"/>
        <v>1.04</v>
      </c>
      <c r="P98" s="3">
        <v>14</v>
      </c>
      <c r="Q98" s="2" t="s">
        <v>19</v>
      </c>
      <c r="R98" s="3">
        <v>37</v>
      </c>
      <c r="S98">
        <f t="shared" si="6"/>
        <v>-1</v>
      </c>
      <c r="T98">
        <f t="shared" si="7"/>
        <v>-2.7027027027027029E-2</v>
      </c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</row>
    <row r="99" spans="1:133" ht="14.5" x14ac:dyDescent="0.35">
      <c r="A99" s="3">
        <v>2</v>
      </c>
      <c r="B99" s="3">
        <v>33</v>
      </c>
      <c r="C99" s="2" t="s">
        <v>20</v>
      </c>
      <c r="D99" s="2" t="s">
        <v>20</v>
      </c>
      <c r="E99" s="16">
        <v>20210420</v>
      </c>
      <c r="F99" s="3">
        <v>127</v>
      </c>
      <c r="G99" s="3">
        <v>1.37</v>
      </c>
      <c r="H99" s="3">
        <v>1.42</v>
      </c>
      <c r="I99" s="3">
        <f t="shared" si="5"/>
        <v>1.395</v>
      </c>
      <c r="J99" s="3">
        <v>19</v>
      </c>
      <c r="K99" s="16">
        <v>20210527</v>
      </c>
      <c r="L99" s="3">
        <v>124</v>
      </c>
      <c r="M99" s="3">
        <v>1.49</v>
      </c>
      <c r="N99" s="3">
        <v>1.54</v>
      </c>
      <c r="O99" s="3">
        <f t="shared" si="4"/>
        <v>1.5150000000000001</v>
      </c>
      <c r="P99" s="3">
        <v>18</v>
      </c>
      <c r="Q99" s="2" t="s">
        <v>19</v>
      </c>
      <c r="R99" s="3">
        <v>37</v>
      </c>
      <c r="S99">
        <f t="shared" si="6"/>
        <v>-1</v>
      </c>
      <c r="T99">
        <f t="shared" si="7"/>
        <v>-2.7027027027027029E-2</v>
      </c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</row>
    <row r="100" spans="1:133" ht="14.5" x14ac:dyDescent="0.35">
      <c r="A100" s="3">
        <v>2</v>
      </c>
      <c r="B100" s="3">
        <v>41</v>
      </c>
      <c r="C100" s="2" t="s">
        <v>20</v>
      </c>
      <c r="D100" s="2" t="s">
        <v>20</v>
      </c>
      <c r="E100" s="16">
        <v>20210420</v>
      </c>
      <c r="F100" s="3">
        <v>99</v>
      </c>
      <c r="G100" s="3">
        <v>1.04</v>
      </c>
      <c r="H100" s="3">
        <v>1</v>
      </c>
      <c r="I100" s="3">
        <f t="shared" si="5"/>
        <v>1.02</v>
      </c>
      <c r="J100" s="3">
        <v>21</v>
      </c>
      <c r="K100" s="16">
        <v>20210527</v>
      </c>
      <c r="L100" s="3">
        <v>101</v>
      </c>
      <c r="M100" s="3">
        <v>1</v>
      </c>
      <c r="N100" s="3">
        <v>1.1599999999999999</v>
      </c>
      <c r="O100" s="3">
        <f t="shared" si="4"/>
        <v>1.08</v>
      </c>
      <c r="P100" s="3">
        <v>20</v>
      </c>
      <c r="Q100" s="2" t="s">
        <v>19</v>
      </c>
      <c r="R100" s="3">
        <v>37</v>
      </c>
      <c r="S100">
        <f t="shared" si="6"/>
        <v>-1</v>
      </c>
      <c r="T100">
        <f t="shared" si="7"/>
        <v>-2.7027027027027029E-2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</row>
    <row r="101" spans="1:133" ht="14.5" x14ac:dyDescent="0.35">
      <c r="A101" s="3">
        <v>2</v>
      </c>
      <c r="B101" s="3">
        <v>75</v>
      </c>
      <c r="C101" s="2" t="s">
        <v>20</v>
      </c>
      <c r="D101" s="2" t="s">
        <v>20</v>
      </c>
      <c r="E101" s="16">
        <v>20210420</v>
      </c>
      <c r="F101" s="3">
        <v>124</v>
      </c>
      <c r="G101" s="3">
        <v>1.23</v>
      </c>
      <c r="H101" s="3">
        <v>1.1399999999999999</v>
      </c>
      <c r="I101" s="3">
        <f t="shared" si="5"/>
        <v>1.1850000000000001</v>
      </c>
      <c r="J101" s="3">
        <v>27</v>
      </c>
      <c r="K101" s="16">
        <v>20210527</v>
      </c>
      <c r="L101" s="3">
        <v>118</v>
      </c>
      <c r="M101" s="3">
        <v>1.24</v>
      </c>
      <c r="N101" s="3">
        <v>1.29</v>
      </c>
      <c r="O101" s="3">
        <f t="shared" si="4"/>
        <v>1.2650000000000001</v>
      </c>
      <c r="P101" s="3">
        <v>22</v>
      </c>
      <c r="Q101" s="2" t="s">
        <v>19</v>
      </c>
      <c r="R101" s="3">
        <v>37</v>
      </c>
      <c r="S101">
        <f t="shared" si="6"/>
        <v>-5</v>
      </c>
      <c r="T101">
        <f t="shared" si="7"/>
        <v>-0.13513513513513514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</row>
    <row r="102" spans="1:133" ht="14.5" x14ac:dyDescent="0.35">
      <c r="A102" s="3">
        <v>2</v>
      </c>
      <c r="B102" s="3">
        <v>28</v>
      </c>
      <c r="C102" s="2" t="s">
        <v>20</v>
      </c>
      <c r="D102" s="2" t="s">
        <v>20</v>
      </c>
      <c r="E102" s="16">
        <v>20210420</v>
      </c>
      <c r="F102" s="3">
        <v>126</v>
      </c>
      <c r="G102" s="3">
        <v>1.66</v>
      </c>
      <c r="H102" s="3">
        <v>1.58</v>
      </c>
      <c r="I102" s="3">
        <f t="shared" si="5"/>
        <v>1.62</v>
      </c>
      <c r="J102" s="3">
        <v>24</v>
      </c>
      <c r="K102" s="16">
        <v>20210602</v>
      </c>
      <c r="L102" s="3">
        <v>126</v>
      </c>
      <c r="M102" s="3">
        <v>1.72</v>
      </c>
      <c r="N102" s="3">
        <v>1.6</v>
      </c>
      <c r="O102" s="3">
        <f t="shared" si="4"/>
        <v>1.6600000000000001</v>
      </c>
      <c r="P102" s="3">
        <v>21</v>
      </c>
      <c r="Q102" s="2" t="s">
        <v>19</v>
      </c>
      <c r="R102" s="3">
        <v>43</v>
      </c>
      <c r="S102">
        <f t="shared" si="6"/>
        <v>-3</v>
      </c>
      <c r="T102">
        <f t="shared" si="7"/>
        <v>-6.9767441860465115E-2</v>
      </c>
      <c r="U102">
        <f>AVERAGE(T102:T104)</f>
        <v>-4.6511627906976744E-2</v>
      </c>
      <c r="V102">
        <f>_xlfn.STDEV.S(T102:T104)</f>
        <v>2.3255813953488372E-2</v>
      </c>
      <c r="W102">
        <f>V102/SQRT(COUNT(T102:T104))</f>
        <v>1.3426750446270367E-2</v>
      </c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</row>
    <row r="103" spans="1:133" ht="14.5" x14ac:dyDescent="0.35">
      <c r="A103" s="3">
        <v>2</v>
      </c>
      <c r="B103" s="3">
        <v>77</v>
      </c>
      <c r="C103" s="2" t="s">
        <v>20</v>
      </c>
      <c r="D103" s="2" t="s">
        <v>20</v>
      </c>
      <c r="E103" s="16">
        <v>20210420</v>
      </c>
      <c r="F103" s="3">
        <v>108</v>
      </c>
      <c r="G103" s="3">
        <v>1.38</v>
      </c>
      <c r="H103" s="3">
        <v>1.41</v>
      </c>
      <c r="I103" s="3">
        <f t="shared" si="5"/>
        <v>1.395</v>
      </c>
      <c r="J103" s="3">
        <v>22</v>
      </c>
      <c r="K103" s="16">
        <v>20210602</v>
      </c>
      <c r="L103" s="3">
        <v>109</v>
      </c>
      <c r="M103" s="3">
        <v>1.54</v>
      </c>
      <c r="N103" s="3">
        <v>1.45</v>
      </c>
      <c r="O103" s="3">
        <f t="shared" si="4"/>
        <v>1.4950000000000001</v>
      </c>
      <c r="P103" s="3">
        <v>21</v>
      </c>
      <c r="Q103" s="2" t="s">
        <v>19</v>
      </c>
      <c r="R103" s="3">
        <v>43</v>
      </c>
      <c r="S103">
        <f t="shared" si="6"/>
        <v>-1</v>
      </c>
      <c r="T103">
        <f t="shared" si="7"/>
        <v>-2.3255813953488372E-2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</row>
    <row r="104" spans="1:133" ht="14.5" x14ac:dyDescent="0.35">
      <c r="A104" s="3">
        <v>2</v>
      </c>
      <c r="B104" s="3">
        <v>107</v>
      </c>
      <c r="C104" s="2" t="s">
        <v>20</v>
      </c>
      <c r="D104" s="2" t="s">
        <v>20</v>
      </c>
      <c r="E104" s="16">
        <v>20210420</v>
      </c>
      <c r="F104" s="3">
        <v>106</v>
      </c>
      <c r="G104" s="3">
        <v>1.44</v>
      </c>
      <c r="H104" s="3">
        <v>1.48</v>
      </c>
      <c r="I104" s="3">
        <f t="shared" si="5"/>
        <v>1.46</v>
      </c>
      <c r="J104" s="3">
        <v>22</v>
      </c>
      <c r="K104" s="16">
        <v>20210602</v>
      </c>
      <c r="L104" s="3">
        <v>107</v>
      </c>
      <c r="M104" s="3">
        <v>1.68</v>
      </c>
      <c r="N104" s="3">
        <v>1.57</v>
      </c>
      <c r="O104" s="3">
        <f t="shared" si="4"/>
        <v>1.625</v>
      </c>
      <c r="P104" s="3">
        <v>20</v>
      </c>
      <c r="Q104" s="2" t="s">
        <v>19</v>
      </c>
      <c r="R104" s="3">
        <v>43</v>
      </c>
      <c r="S104">
        <f t="shared" si="6"/>
        <v>-2</v>
      </c>
      <c r="T104">
        <f t="shared" si="7"/>
        <v>-4.6511627906976744E-2</v>
      </c>
    </row>
    <row r="105" spans="1:133" ht="14.5" x14ac:dyDescent="0.35">
      <c r="A105" s="3">
        <v>2</v>
      </c>
      <c r="B105" s="3">
        <v>8</v>
      </c>
      <c r="C105" s="2" t="s">
        <v>20</v>
      </c>
      <c r="D105" s="2" t="s">
        <v>20</v>
      </c>
      <c r="E105" s="16">
        <v>20210420</v>
      </c>
      <c r="F105" s="3">
        <v>128</v>
      </c>
      <c r="G105" s="3">
        <v>1.1100000000000001</v>
      </c>
      <c r="H105" s="3">
        <v>1.1100000000000001</v>
      </c>
      <c r="I105" s="3">
        <f t="shared" si="5"/>
        <v>1.1100000000000001</v>
      </c>
      <c r="J105" s="3">
        <v>17</v>
      </c>
      <c r="K105" s="16">
        <v>20210608</v>
      </c>
      <c r="L105" s="3">
        <v>130</v>
      </c>
      <c r="M105" s="3">
        <v>1.18</v>
      </c>
      <c r="N105" s="3">
        <v>1.17</v>
      </c>
      <c r="O105" s="3">
        <f t="shared" si="4"/>
        <v>1.1749999999999998</v>
      </c>
      <c r="P105" s="3">
        <v>17</v>
      </c>
      <c r="Q105" s="2" t="s">
        <v>17</v>
      </c>
      <c r="R105" s="3">
        <v>49</v>
      </c>
      <c r="S105">
        <f t="shared" si="6"/>
        <v>0</v>
      </c>
      <c r="T105">
        <f t="shared" si="7"/>
        <v>0</v>
      </c>
      <c r="U105">
        <f>AVERAGE(T105:T117)</f>
        <v>2.0408163265306121E-2</v>
      </c>
      <c r="V105">
        <f>_xlfn.STDEV.S(T105:T117)</f>
        <v>0.11454053224818186</v>
      </c>
      <c r="W105">
        <f>V105/SQRT(COUNT(T105:T117))</f>
        <v>3.1767827856904331E-2</v>
      </c>
    </row>
    <row r="106" spans="1:133" ht="14.5" x14ac:dyDescent="0.35">
      <c r="A106" s="3">
        <v>2</v>
      </c>
      <c r="B106" s="3">
        <v>9</v>
      </c>
      <c r="C106" s="2" t="s">
        <v>20</v>
      </c>
      <c r="D106" s="2" t="s">
        <v>20</v>
      </c>
      <c r="E106" s="16">
        <v>20210420</v>
      </c>
      <c r="F106" s="3">
        <v>123</v>
      </c>
      <c r="G106" s="3">
        <v>0.87</v>
      </c>
      <c r="H106" s="3">
        <v>0.88</v>
      </c>
      <c r="I106" s="3">
        <f t="shared" si="5"/>
        <v>0.875</v>
      </c>
      <c r="J106" s="3">
        <v>13</v>
      </c>
      <c r="K106" s="16">
        <v>20210608</v>
      </c>
      <c r="L106" s="3">
        <v>127</v>
      </c>
      <c r="M106" s="3">
        <v>1.05</v>
      </c>
      <c r="N106" s="3">
        <v>1.1000000000000001</v>
      </c>
      <c r="O106" s="3">
        <f t="shared" si="4"/>
        <v>1.0750000000000002</v>
      </c>
      <c r="P106" s="3">
        <v>14</v>
      </c>
      <c r="Q106" s="2" t="s">
        <v>17</v>
      </c>
      <c r="R106" s="3">
        <v>49</v>
      </c>
      <c r="S106">
        <f t="shared" si="6"/>
        <v>1</v>
      </c>
      <c r="T106">
        <f t="shared" si="7"/>
        <v>2.0408163265306121E-2</v>
      </c>
    </row>
    <row r="107" spans="1:133" ht="14.5" x14ac:dyDescent="0.35">
      <c r="A107" s="3">
        <v>2</v>
      </c>
      <c r="B107" s="3">
        <v>19</v>
      </c>
      <c r="C107" s="2" t="s">
        <v>20</v>
      </c>
      <c r="D107" s="2" t="s">
        <v>20</v>
      </c>
      <c r="E107" s="16">
        <v>20210420</v>
      </c>
      <c r="F107" s="3">
        <v>123</v>
      </c>
      <c r="G107" s="3">
        <v>1.22</v>
      </c>
      <c r="H107" s="3">
        <v>1.35</v>
      </c>
      <c r="I107" s="3">
        <f t="shared" si="5"/>
        <v>1.2850000000000001</v>
      </c>
      <c r="J107" s="3">
        <v>18</v>
      </c>
      <c r="K107" s="16">
        <v>20210608</v>
      </c>
      <c r="L107" s="3">
        <v>125</v>
      </c>
      <c r="M107" s="3">
        <v>1.34</v>
      </c>
      <c r="N107" s="3">
        <v>1.37</v>
      </c>
      <c r="O107" s="3">
        <f t="shared" si="4"/>
        <v>1.355</v>
      </c>
      <c r="P107" s="3">
        <v>18</v>
      </c>
      <c r="Q107" s="2" t="s">
        <v>17</v>
      </c>
      <c r="R107" s="3">
        <v>49</v>
      </c>
      <c r="S107">
        <f t="shared" si="6"/>
        <v>0</v>
      </c>
      <c r="T107">
        <f t="shared" si="7"/>
        <v>0</v>
      </c>
    </row>
    <row r="108" spans="1:133" ht="14.5" x14ac:dyDescent="0.35">
      <c r="A108" s="3">
        <v>2</v>
      </c>
      <c r="B108" s="3">
        <v>24</v>
      </c>
      <c r="C108" s="2" t="s">
        <v>20</v>
      </c>
      <c r="D108" s="2" t="s">
        <v>20</v>
      </c>
      <c r="E108" s="16">
        <v>20210420</v>
      </c>
      <c r="F108" s="3">
        <v>115</v>
      </c>
      <c r="G108" s="3">
        <v>1.24</v>
      </c>
      <c r="H108" s="3">
        <v>1.31</v>
      </c>
      <c r="I108" s="3">
        <f t="shared" si="5"/>
        <v>1.2749999999999999</v>
      </c>
      <c r="J108" s="3">
        <v>17</v>
      </c>
      <c r="K108" s="16">
        <v>20210608</v>
      </c>
      <c r="L108" s="3">
        <v>111</v>
      </c>
      <c r="M108" s="3">
        <v>1.32</v>
      </c>
      <c r="N108" s="3">
        <v>1.47</v>
      </c>
      <c r="O108" s="3">
        <f t="shared" si="4"/>
        <v>1.395</v>
      </c>
      <c r="P108" s="3">
        <v>22</v>
      </c>
      <c r="Q108" s="2" t="s">
        <v>19</v>
      </c>
      <c r="R108" s="3">
        <v>49</v>
      </c>
      <c r="S108">
        <f t="shared" si="6"/>
        <v>5</v>
      </c>
      <c r="T108">
        <f t="shared" si="7"/>
        <v>0.10204081632653061</v>
      </c>
    </row>
    <row r="109" spans="1:133" ht="14.5" x14ac:dyDescent="0.35">
      <c r="A109" s="3">
        <v>2</v>
      </c>
      <c r="B109" s="3">
        <v>30</v>
      </c>
      <c r="C109" s="2" t="s">
        <v>20</v>
      </c>
      <c r="D109" s="2" t="s">
        <v>20</v>
      </c>
      <c r="E109" s="16">
        <v>20210420</v>
      </c>
      <c r="F109" s="3">
        <v>117</v>
      </c>
      <c r="G109" s="3">
        <v>1.04</v>
      </c>
      <c r="H109" s="3">
        <v>1.17</v>
      </c>
      <c r="I109" s="3">
        <f t="shared" si="5"/>
        <v>1.105</v>
      </c>
      <c r="J109" s="3">
        <v>27</v>
      </c>
      <c r="K109" s="16">
        <v>20210608</v>
      </c>
      <c r="L109" s="3">
        <v>114</v>
      </c>
      <c r="M109" s="3">
        <v>1.2</v>
      </c>
      <c r="N109" s="3">
        <v>1.37</v>
      </c>
      <c r="O109" s="3">
        <f t="shared" si="4"/>
        <v>1.2850000000000001</v>
      </c>
      <c r="P109" s="3">
        <v>25</v>
      </c>
      <c r="Q109" s="2" t="s">
        <v>17</v>
      </c>
      <c r="R109" s="3">
        <v>49</v>
      </c>
      <c r="S109">
        <f t="shared" si="6"/>
        <v>-2</v>
      </c>
      <c r="T109">
        <f t="shared" si="7"/>
        <v>-4.0816326530612242E-2</v>
      </c>
    </row>
    <row r="110" spans="1:133" ht="14.5" x14ac:dyDescent="0.35">
      <c r="A110" s="3">
        <v>2</v>
      </c>
      <c r="B110" s="3">
        <v>38</v>
      </c>
      <c r="C110" s="2" t="s">
        <v>20</v>
      </c>
      <c r="D110" s="2" t="s">
        <v>20</v>
      </c>
      <c r="E110" s="16">
        <v>20210420</v>
      </c>
      <c r="F110" s="3">
        <v>116</v>
      </c>
      <c r="G110" s="3">
        <v>1.1000000000000001</v>
      </c>
      <c r="H110" s="3">
        <v>1.08</v>
      </c>
      <c r="I110" s="3">
        <f t="shared" si="5"/>
        <v>1.0900000000000001</v>
      </c>
      <c r="J110" s="3">
        <v>16</v>
      </c>
      <c r="K110" s="16">
        <v>20210608</v>
      </c>
      <c r="L110" s="3">
        <v>119</v>
      </c>
      <c r="M110" s="3">
        <v>1</v>
      </c>
      <c r="N110" s="3">
        <v>1.1000000000000001</v>
      </c>
      <c r="O110" s="3">
        <f t="shared" si="4"/>
        <v>1.05</v>
      </c>
      <c r="P110" s="3">
        <v>8</v>
      </c>
      <c r="Q110" s="2" t="s">
        <v>17</v>
      </c>
      <c r="R110" s="3">
        <v>49</v>
      </c>
      <c r="S110">
        <f t="shared" si="6"/>
        <v>-8</v>
      </c>
      <c r="T110">
        <f t="shared" si="7"/>
        <v>-0.16326530612244897</v>
      </c>
    </row>
    <row r="111" spans="1:133" ht="14.5" x14ac:dyDescent="0.35">
      <c r="A111" s="3">
        <v>2</v>
      </c>
      <c r="B111" s="3">
        <v>66</v>
      </c>
      <c r="C111" s="2" t="s">
        <v>20</v>
      </c>
      <c r="D111" s="2" t="s">
        <v>20</v>
      </c>
      <c r="E111" s="16">
        <v>20210420</v>
      </c>
      <c r="F111" s="3">
        <v>119</v>
      </c>
      <c r="G111" s="3">
        <v>0.94</v>
      </c>
      <c r="H111" s="3">
        <v>1.1000000000000001</v>
      </c>
      <c r="I111" s="3">
        <f t="shared" si="5"/>
        <v>1.02</v>
      </c>
      <c r="J111" s="3">
        <v>9</v>
      </c>
      <c r="K111" s="16">
        <v>20210608</v>
      </c>
      <c r="L111" s="3">
        <v>122</v>
      </c>
      <c r="M111" s="3">
        <v>1.41</v>
      </c>
      <c r="N111" s="3">
        <v>1.37</v>
      </c>
      <c r="O111" s="3">
        <f t="shared" si="4"/>
        <v>1.3900000000000001</v>
      </c>
      <c r="P111" s="3">
        <v>26</v>
      </c>
      <c r="Q111" s="2" t="s">
        <v>17</v>
      </c>
      <c r="R111" s="3">
        <v>49</v>
      </c>
      <c r="S111">
        <f t="shared" si="6"/>
        <v>17</v>
      </c>
      <c r="T111">
        <f t="shared" si="7"/>
        <v>0.34693877551020408</v>
      </c>
    </row>
    <row r="112" spans="1:133" ht="14.5" x14ac:dyDescent="0.35">
      <c r="A112" s="3">
        <v>2</v>
      </c>
      <c r="B112" s="3">
        <v>74</v>
      </c>
      <c r="C112" s="2" t="s">
        <v>20</v>
      </c>
      <c r="D112" s="2" t="s">
        <v>20</v>
      </c>
      <c r="E112" s="16">
        <v>20210420</v>
      </c>
      <c r="F112" s="3">
        <v>121</v>
      </c>
      <c r="G112" s="3">
        <v>1.33</v>
      </c>
      <c r="H112" s="3">
        <v>1.38</v>
      </c>
      <c r="I112" s="3">
        <f t="shared" si="5"/>
        <v>1.355</v>
      </c>
      <c r="J112" s="3">
        <v>28</v>
      </c>
      <c r="K112" s="16">
        <v>20210608</v>
      </c>
      <c r="L112" s="3">
        <v>121</v>
      </c>
      <c r="M112" s="3">
        <v>1.4</v>
      </c>
      <c r="N112" s="3">
        <v>1.44</v>
      </c>
      <c r="O112" s="3">
        <f t="shared" si="4"/>
        <v>1.42</v>
      </c>
      <c r="P112" s="3">
        <v>29</v>
      </c>
      <c r="Q112" s="2" t="s">
        <v>17</v>
      </c>
      <c r="R112" s="3">
        <v>49</v>
      </c>
      <c r="S112">
        <f t="shared" si="6"/>
        <v>1</v>
      </c>
      <c r="T112">
        <f t="shared" si="7"/>
        <v>2.0408163265306121E-2</v>
      </c>
    </row>
    <row r="113" spans="1:22" ht="14.5" x14ac:dyDescent="0.35">
      <c r="A113" s="3">
        <v>2</v>
      </c>
      <c r="B113" s="3">
        <v>76</v>
      </c>
      <c r="C113" s="2" t="s">
        <v>20</v>
      </c>
      <c r="D113" s="2" t="s">
        <v>20</v>
      </c>
      <c r="E113" s="16">
        <v>20210420</v>
      </c>
      <c r="F113" s="3">
        <v>119</v>
      </c>
      <c r="G113" s="3">
        <v>1</v>
      </c>
      <c r="H113" s="3">
        <v>0.9</v>
      </c>
      <c r="I113" s="3">
        <f t="shared" si="5"/>
        <v>0.95</v>
      </c>
      <c r="J113" s="3">
        <v>23</v>
      </c>
      <c r="K113" s="16">
        <v>20210608</v>
      </c>
      <c r="L113" s="3">
        <v>118</v>
      </c>
      <c r="M113" s="3">
        <v>1.1299999999999999</v>
      </c>
      <c r="N113" s="3">
        <v>1.1299999999999999</v>
      </c>
      <c r="O113" s="3">
        <f t="shared" si="4"/>
        <v>1.1299999999999999</v>
      </c>
      <c r="P113" s="3">
        <v>22</v>
      </c>
      <c r="Q113" s="2" t="s">
        <v>17</v>
      </c>
      <c r="R113" s="3">
        <v>49</v>
      </c>
      <c r="S113">
        <f t="shared" si="6"/>
        <v>-1</v>
      </c>
      <c r="T113">
        <f t="shared" si="7"/>
        <v>-2.0408163265306121E-2</v>
      </c>
    </row>
    <row r="114" spans="1:22" ht="14.5" x14ac:dyDescent="0.35">
      <c r="A114" s="3">
        <v>2</v>
      </c>
      <c r="B114" s="3">
        <v>79</v>
      </c>
      <c r="C114" s="2" t="s">
        <v>20</v>
      </c>
      <c r="D114" s="2" t="s">
        <v>20</v>
      </c>
      <c r="E114" s="16">
        <v>20210420</v>
      </c>
      <c r="F114" s="3">
        <v>121</v>
      </c>
      <c r="G114" s="24">
        <v>1.6</v>
      </c>
      <c r="H114" s="3">
        <v>1.36</v>
      </c>
      <c r="I114" s="3">
        <f t="shared" si="5"/>
        <v>1.48</v>
      </c>
      <c r="J114" s="3">
        <v>23</v>
      </c>
      <c r="K114" s="16">
        <v>20210608</v>
      </c>
      <c r="L114" s="3">
        <v>122</v>
      </c>
      <c r="M114" s="3">
        <v>1.48</v>
      </c>
      <c r="N114" s="3">
        <v>1.41</v>
      </c>
      <c r="O114" s="3">
        <f t="shared" si="4"/>
        <v>1.4449999999999998</v>
      </c>
      <c r="P114" s="3">
        <v>25</v>
      </c>
      <c r="Q114" s="2" t="s">
        <v>17</v>
      </c>
      <c r="R114" s="3">
        <v>49</v>
      </c>
      <c r="S114">
        <f t="shared" si="6"/>
        <v>2</v>
      </c>
      <c r="T114">
        <f t="shared" si="7"/>
        <v>4.0816326530612242E-2</v>
      </c>
    </row>
    <row r="115" spans="1:22" ht="14.5" x14ac:dyDescent="0.35">
      <c r="A115" s="3">
        <v>2</v>
      </c>
      <c r="B115" s="3">
        <v>83</v>
      </c>
      <c r="C115" s="2" t="s">
        <v>20</v>
      </c>
      <c r="D115" s="2" t="s">
        <v>20</v>
      </c>
      <c r="E115" s="16">
        <v>20210420</v>
      </c>
      <c r="F115" s="3">
        <v>122.5</v>
      </c>
      <c r="G115" s="3">
        <v>1.1100000000000001</v>
      </c>
      <c r="H115" s="3">
        <v>1.1100000000000001</v>
      </c>
      <c r="I115" s="3">
        <f t="shared" si="5"/>
        <v>1.1100000000000001</v>
      </c>
      <c r="J115" s="3">
        <v>22</v>
      </c>
      <c r="K115" s="16">
        <v>20210608</v>
      </c>
      <c r="L115" s="3">
        <v>124</v>
      </c>
      <c r="M115" s="3">
        <v>1.4</v>
      </c>
      <c r="N115" s="3">
        <v>1.41</v>
      </c>
      <c r="O115" s="3">
        <f t="shared" si="4"/>
        <v>1.4049999999999998</v>
      </c>
      <c r="P115" s="3">
        <v>22</v>
      </c>
      <c r="Q115" s="2" t="s">
        <v>17</v>
      </c>
      <c r="R115" s="3">
        <v>49</v>
      </c>
      <c r="S115">
        <f t="shared" si="6"/>
        <v>0</v>
      </c>
      <c r="T115">
        <f t="shared" si="7"/>
        <v>0</v>
      </c>
    </row>
    <row r="116" spans="1:22" ht="14.5" x14ac:dyDescent="0.35">
      <c r="A116" s="3">
        <v>2</v>
      </c>
      <c r="B116" s="3">
        <v>108</v>
      </c>
      <c r="C116" s="2" t="s">
        <v>20</v>
      </c>
      <c r="D116" s="2" t="s">
        <v>20</v>
      </c>
      <c r="E116" s="16">
        <v>20210420</v>
      </c>
      <c r="F116" s="3">
        <v>126</v>
      </c>
      <c r="G116" s="3">
        <v>1.22</v>
      </c>
      <c r="H116" s="3">
        <v>1.29</v>
      </c>
      <c r="I116" s="3">
        <f t="shared" si="5"/>
        <v>1.2549999999999999</v>
      </c>
      <c r="J116" s="3">
        <v>24</v>
      </c>
      <c r="K116" s="16">
        <v>20210608</v>
      </c>
      <c r="L116" s="3">
        <v>125</v>
      </c>
      <c r="M116" s="3">
        <v>1.43</v>
      </c>
      <c r="N116" s="3">
        <v>1.39</v>
      </c>
      <c r="O116" s="3">
        <f t="shared" si="4"/>
        <v>1.41</v>
      </c>
      <c r="P116" s="3">
        <v>23</v>
      </c>
      <c r="Q116" s="2" t="s">
        <v>17</v>
      </c>
      <c r="R116" s="3">
        <v>49</v>
      </c>
      <c r="S116">
        <f t="shared" si="6"/>
        <v>-1</v>
      </c>
      <c r="T116">
        <f t="shared" si="7"/>
        <v>-2.0408163265306121E-2</v>
      </c>
    </row>
    <row r="117" spans="1:22" ht="14.5" x14ac:dyDescent="0.35">
      <c r="A117" s="3">
        <v>2</v>
      </c>
      <c r="B117" s="3">
        <v>116</v>
      </c>
      <c r="C117" s="2" t="s">
        <v>20</v>
      </c>
      <c r="D117" s="2" t="s">
        <v>20</v>
      </c>
      <c r="E117" s="16">
        <v>20210420</v>
      </c>
      <c r="F117" s="3">
        <v>111</v>
      </c>
      <c r="G117" s="3">
        <v>1.0900000000000001</v>
      </c>
      <c r="H117" s="3">
        <v>1.1100000000000001</v>
      </c>
      <c r="I117" s="3">
        <f t="shared" si="5"/>
        <v>1.1000000000000001</v>
      </c>
      <c r="J117" s="3">
        <v>21</v>
      </c>
      <c r="K117" s="16">
        <v>20210608</v>
      </c>
      <c r="L117" s="3">
        <v>111</v>
      </c>
      <c r="M117" s="3">
        <v>1.19</v>
      </c>
      <c r="N117" s="3">
        <v>1.19</v>
      </c>
      <c r="O117" s="3">
        <f t="shared" si="4"/>
        <v>1.19</v>
      </c>
      <c r="P117" s="3">
        <v>20</v>
      </c>
      <c r="Q117" s="2" t="s">
        <v>19</v>
      </c>
      <c r="R117" s="3">
        <v>49</v>
      </c>
      <c r="S117">
        <f t="shared" si="6"/>
        <v>-1</v>
      </c>
      <c r="T117">
        <f t="shared" si="7"/>
        <v>-2.0408163265306121E-2</v>
      </c>
    </row>
    <row r="118" spans="1:22" ht="14.5" x14ac:dyDescent="0.35">
      <c r="A118" s="3">
        <v>2</v>
      </c>
      <c r="B118" s="3">
        <v>4</v>
      </c>
      <c r="C118" s="2" t="s">
        <v>21</v>
      </c>
      <c r="D118" s="2" t="s">
        <v>20</v>
      </c>
      <c r="E118" s="16">
        <v>20210420</v>
      </c>
      <c r="F118" s="3">
        <v>123</v>
      </c>
      <c r="G118" s="3">
        <v>0.95</v>
      </c>
      <c r="H118" s="3">
        <v>0.96</v>
      </c>
      <c r="I118" s="3">
        <f t="shared" si="5"/>
        <v>0.95499999999999996</v>
      </c>
      <c r="J118" s="3">
        <v>18</v>
      </c>
      <c r="K118" s="15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  <c r="R118" s="2" t="s">
        <v>18</v>
      </c>
      <c r="S118" s="2" t="s">
        <v>18</v>
      </c>
      <c r="T118" s="2" t="s">
        <v>18</v>
      </c>
      <c r="U118" s="2" t="s">
        <v>18</v>
      </c>
      <c r="V118" s="2" t="s">
        <v>18</v>
      </c>
    </row>
    <row r="119" spans="1:22" ht="14.5" x14ac:dyDescent="0.35">
      <c r="A119" s="3">
        <v>2</v>
      </c>
      <c r="B119" s="3">
        <v>29</v>
      </c>
      <c r="C119" s="2" t="s">
        <v>21</v>
      </c>
      <c r="D119" s="2" t="s">
        <v>20</v>
      </c>
      <c r="E119" s="16">
        <v>20210420</v>
      </c>
      <c r="F119" s="3">
        <v>124</v>
      </c>
      <c r="G119" s="3">
        <v>1.31</v>
      </c>
      <c r="H119" s="3">
        <v>1.28</v>
      </c>
      <c r="I119" s="3">
        <f t="shared" si="5"/>
        <v>1.2949999999999999</v>
      </c>
      <c r="J119" s="3">
        <v>29</v>
      </c>
      <c r="K119" s="15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  <c r="R119" s="2" t="s">
        <v>18</v>
      </c>
      <c r="S119" s="2" t="s">
        <v>18</v>
      </c>
      <c r="T119" s="2" t="s">
        <v>18</v>
      </c>
      <c r="U119" s="2" t="s">
        <v>18</v>
      </c>
      <c r="V119" s="2" t="s">
        <v>18</v>
      </c>
    </row>
    <row r="120" spans="1:22" ht="14.5" x14ac:dyDescent="0.35">
      <c r="A120" s="3">
        <v>2</v>
      </c>
      <c r="B120" s="3">
        <v>62</v>
      </c>
      <c r="C120" s="2" t="s">
        <v>21</v>
      </c>
      <c r="D120" s="2" t="s">
        <v>20</v>
      </c>
      <c r="E120" s="16">
        <v>20210420</v>
      </c>
      <c r="F120" s="3">
        <v>123</v>
      </c>
      <c r="G120" s="3">
        <v>1.17</v>
      </c>
      <c r="H120" s="3">
        <v>1.28</v>
      </c>
      <c r="I120" s="3">
        <f t="shared" si="5"/>
        <v>1.2250000000000001</v>
      </c>
      <c r="J120" s="3">
        <v>17</v>
      </c>
      <c r="K120" s="15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  <c r="R120" s="2" t="s">
        <v>18</v>
      </c>
      <c r="S120" s="2" t="s">
        <v>18</v>
      </c>
      <c r="T120" s="2" t="s">
        <v>18</v>
      </c>
      <c r="U120" s="2" t="s">
        <v>18</v>
      </c>
      <c r="V120" s="2" t="s">
        <v>18</v>
      </c>
    </row>
    <row r="121" spans="1:22" ht="14.5" x14ac:dyDescent="0.35">
      <c r="A121" s="3">
        <v>2</v>
      </c>
      <c r="B121" s="3">
        <v>94</v>
      </c>
      <c r="C121" s="2" t="s">
        <v>20</v>
      </c>
      <c r="D121" s="2" t="s">
        <v>20</v>
      </c>
      <c r="E121" s="16">
        <v>20210420</v>
      </c>
      <c r="F121" s="3">
        <v>126</v>
      </c>
      <c r="G121" s="3">
        <v>1.21</v>
      </c>
      <c r="H121" s="3">
        <v>1.3</v>
      </c>
      <c r="I121" s="3">
        <f t="shared" si="5"/>
        <v>1.2549999999999999</v>
      </c>
      <c r="J121" s="3">
        <v>20</v>
      </c>
      <c r="K121" s="15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  <c r="R121" s="2" t="s">
        <v>18</v>
      </c>
      <c r="S121" s="2" t="s">
        <v>18</v>
      </c>
      <c r="T121" s="2" t="s">
        <v>18</v>
      </c>
      <c r="U121" s="2" t="s">
        <v>18</v>
      </c>
      <c r="V121" s="2" t="s">
        <v>18</v>
      </c>
    </row>
    <row r="123" spans="1:22" ht="15.75" customHeight="1" x14ac:dyDescent="0.25">
      <c r="S123" s="26" t="s">
        <v>73</v>
      </c>
    </row>
  </sheetData>
  <autoFilter ref="A1:A121" xr:uid="{00000000-0001-0000-0000-000000000000}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"/>
  <sheetViews>
    <sheetView workbookViewId="0">
      <selection activeCell="B17" sqref="B17"/>
    </sheetView>
  </sheetViews>
  <sheetFormatPr baseColWidth="10" defaultColWidth="14.453125" defaultRowHeight="15.75" customHeight="1" x14ac:dyDescent="0.25"/>
  <cols>
    <col min="1" max="1" width="24.08984375" customWidth="1"/>
  </cols>
  <sheetData>
    <row r="1" spans="1:3" ht="15.75" customHeight="1" x14ac:dyDescent="0.25">
      <c r="A1" s="4" t="s">
        <v>25</v>
      </c>
      <c r="B1" s="4" t="s">
        <v>26</v>
      </c>
      <c r="C1" s="5" t="s">
        <v>27</v>
      </c>
    </row>
    <row r="2" spans="1:3" ht="15.75" customHeight="1" x14ac:dyDescent="0.25">
      <c r="A2" s="4" t="s">
        <v>1</v>
      </c>
      <c r="B2" s="4" t="s">
        <v>28</v>
      </c>
      <c r="C2" s="4" t="s">
        <v>29</v>
      </c>
    </row>
    <row r="3" spans="1:3" ht="15.75" customHeight="1" x14ac:dyDescent="0.25">
      <c r="A3" s="4" t="s">
        <v>0</v>
      </c>
      <c r="B3" s="4" t="s">
        <v>30</v>
      </c>
      <c r="C3" s="4" t="s">
        <v>31</v>
      </c>
    </row>
    <row r="4" spans="1:3" ht="15.75" customHeight="1" x14ac:dyDescent="0.25">
      <c r="A4" s="5" t="s">
        <v>2</v>
      </c>
      <c r="B4" s="4" t="s">
        <v>32</v>
      </c>
      <c r="C4" s="5" t="s">
        <v>33</v>
      </c>
    </row>
    <row r="5" spans="1:3" ht="15.75" customHeight="1" x14ac:dyDescent="0.25">
      <c r="A5" s="6" t="s">
        <v>3</v>
      </c>
      <c r="B5" s="4" t="s">
        <v>32</v>
      </c>
      <c r="C5" s="5" t="s">
        <v>34</v>
      </c>
    </row>
    <row r="6" spans="1:3" ht="15.75" customHeight="1" x14ac:dyDescent="0.25">
      <c r="A6" s="5" t="s">
        <v>4</v>
      </c>
      <c r="B6" s="5" t="s">
        <v>35</v>
      </c>
      <c r="C6" s="4" t="s">
        <v>36</v>
      </c>
    </row>
    <row r="7" spans="1:3" ht="15.75" customHeight="1" x14ac:dyDescent="0.35">
      <c r="A7" s="2" t="s">
        <v>5</v>
      </c>
      <c r="B7" s="4" t="s">
        <v>37</v>
      </c>
      <c r="C7" s="4" t="s">
        <v>38</v>
      </c>
    </row>
    <row r="8" spans="1:3" ht="15.75" customHeight="1" x14ac:dyDescent="0.35">
      <c r="A8" s="2" t="s">
        <v>6</v>
      </c>
      <c r="B8" s="4" t="s">
        <v>39</v>
      </c>
      <c r="C8" s="4" t="s">
        <v>38</v>
      </c>
    </row>
    <row r="9" spans="1:3" ht="15.75" customHeight="1" x14ac:dyDescent="0.35">
      <c r="A9" s="2" t="s">
        <v>7</v>
      </c>
      <c r="B9" s="4" t="s">
        <v>40</v>
      </c>
      <c r="C9" s="4" t="s">
        <v>38</v>
      </c>
    </row>
    <row r="10" spans="1:3" ht="15.75" customHeight="1" x14ac:dyDescent="0.35">
      <c r="A10" s="2" t="s">
        <v>8</v>
      </c>
      <c r="B10" s="4" t="s">
        <v>41</v>
      </c>
      <c r="C10" s="4" t="s">
        <v>42</v>
      </c>
    </row>
    <row r="11" spans="1:3" ht="15.75" customHeight="1" x14ac:dyDescent="0.25">
      <c r="A11" s="7" t="s">
        <v>9</v>
      </c>
      <c r="B11" s="7" t="s">
        <v>43</v>
      </c>
      <c r="C11" s="4" t="s">
        <v>36</v>
      </c>
    </row>
    <row r="12" spans="1:3" ht="15.75" customHeight="1" x14ac:dyDescent="0.35">
      <c r="A12" s="2" t="s">
        <v>10</v>
      </c>
      <c r="B12" s="6" t="s">
        <v>44</v>
      </c>
      <c r="C12" s="6" t="s">
        <v>38</v>
      </c>
    </row>
    <row r="13" spans="1:3" ht="15.75" customHeight="1" x14ac:dyDescent="0.35">
      <c r="A13" s="2" t="s">
        <v>11</v>
      </c>
      <c r="B13" s="6" t="s">
        <v>45</v>
      </c>
      <c r="C13" s="6" t="s">
        <v>38</v>
      </c>
    </row>
    <row r="14" spans="1:3" ht="15.75" customHeight="1" x14ac:dyDescent="0.35">
      <c r="A14" s="2" t="s">
        <v>12</v>
      </c>
      <c r="B14" s="6" t="s">
        <v>46</v>
      </c>
      <c r="C14" s="6" t="s">
        <v>38</v>
      </c>
    </row>
    <row r="15" spans="1:3" ht="15.75" customHeight="1" x14ac:dyDescent="0.35">
      <c r="A15" s="2" t="s">
        <v>13</v>
      </c>
      <c r="B15" s="6" t="s">
        <v>47</v>
      </c>
      <c r="C15" s="4" t="s">
        <v>42</v>
      </c>
    </row>
    <row r="16" spans="1:3" ht="15.75" customHeight="1" x14ac:dyDescent="0.25">
      <c r="A16" s="8" t="s">
        <v>14</v>
      </c>
      <c r="B16" s="8" t="s">
        <v>48</v>
      </c>
    </row>
    <row r="17" spans="1:3" ht="15.75" customHeight="1" x14ac:dyDescent="0.25">
      <c r="A17" s="7" t="s">
        <v>15</v>
      </c>
      <c r="B17" s="7" t="s">
        <v>49</v>
      </c>
      <c r="C17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Plant_volume</vt:lpstr>
      <vt:lpstr>Stem_area</vt:lpstr>
      <vt:lpstr>Height</vt:lpstr>
      <vt:lpstr>Branching</vt:lpstr>
      <vt:lpstr>variable meanings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</cp:lastModifiedBy>
  <dcterms:modified xsi:type="dcterms:W3CDTF">2022-02-11T12:30:25Z</dcterms:modified>
</cp:coreProperties>
</file>