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/2018/実験実習/電位降下法・置換法による中位抵抗の測定/"/>
    </mc:Choice>
  </mc:AlternateContent>
  <xr:revisionPtr revIDLastSave="0" documentId="13_ncr:1_{49FCA66F-F11C-B944-9E25-6DDBDCE7EF4B}" xr6:coauthVersionLast="34" xr6:coauthVersionMax="34" xr10:uidLastSave="{00000000-0000-0000-0000-000000000000}"/>
  <bookViews>
    <workbookView xWindow="0" yWindow="0" windowWidth="17680" windowHeight="18000" xr2:uid="{2C6E57DC-4497-394D-885C-C24F71EF06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I13" i="1" s="1"/>
  <c r="D12" i="1"/>
  <c r="I12" i="1" s="1"/>
  <c r="D11" i="1"/>
  <c r="G11" i="1" s="1"/>
  <c r="D10" i="1"/>
  <c r="D9" i="1"/>
  <c r="I9" i="1" s="1"/>
  <c r="D8" i="1"/>
  <c r="D7" i="1"/>
  <c r="G7" i="1" s="1"/>
  <c r="D6" i="1"/>
  <c r="G6" i="1" s="1"/>
  <c r="D5" i="1"/>
  <c r="G5" i="1" s="1"/>
  <c r="D4" i="1"/>
  <c r="I4" i="1" s="1"/>
  <c r="D3" i="1"/>
  <c r="G3" i="1" s="1"/>
  <c r="D2" i="1"/>
  <c r="G13" i="1" l="1"/>
  <c r="J13" i="1" s="1"/>
  <c r="G9" i="1"/>
  <c r="H5" i="1"/>
  <c r="I5" i="1" s="1"/>
  <c r="J5" i="1" s="1"/>
  <c r="I6" i="1"/>
  <c r="J6" i="1" s="1"/>
  <c r="I10" i="1"/>
  <c r="J10" i="1" s="1"/>
  <c r="G12" i="1"/>
  <c r="J12" i="1" s="1"/>
  <c r="G8" i="1"/>
  <c r="G4" i="1"/>
  <c r="J4" i="1" s="1"/>
  <c r="I3" i="1"/>
  <c r="I7" i="1"/>
  <c r="J7" i="1" s="1"/>
  <c r="G10" i="1"/>
  <c r="H8" i="1" s="1"/>
  <c r="I8" i="1" s="1"/>
  <c r="J8" i="1" s="1"/>
  <c r="G2" i="1"/>
  <c r="J3" i="1"/>
  <c r="J9" i="1"/>
  <c r="H11" i="1" l="1"/>
  <c r="I11" i="1" s="1"/>
  <c r="J11" i="1" s="1"/>
  <c r="K11" i="1" s="1"/>
  <c r="H2" i="1"/>
  <c r="I2" i="1" s="1"/>
  <c r="J2" i="1" s="1"/>
  <c r="K2" i="1" s="1"/>
  <c r="K5" i="1"/>
  <c r="K8" i="1"/>
</calcChain>
</file>

<file path=xl/sharedStrings.xml><?xml version="1.0" encoding="utf-8"?>
<sst xmlns="http://schemas.openxmlformats.org/spreadsheetml/2006/main" count="15" uniqueCount="15">
  <si>
    <t>未知抵抗</t>
    <rPh sb="0" eb="2">
      <t>ミチテイ</t>
    </rPh>
    <phoneticPr fontId="1"/>
  </si>
  <si>
    <t>R2</t>
    <phoneticPr fontId="1"/>
  </si>
  <si>
    <t>R3</t>
    <phoneticPr fontId="1"/>
  </si>
  <si>
    <t>R4</t>
    <phoneticPr fontId="1"/>
  </si>
  <si>
    <t>R5</t>
    <phoneticPr fontId="1"/>
  </si>
  <si>
    <t>I[mA]</t>
    <phoneticPr fontId="1"/>
  </si>
  <si>
    <t>V[V]</t>
    <phoneticPr fontId="1"/>
  </si>
  <si>
    <t>R[Ω]</t>
    <phoneticPr fontId="1"/>
  </si>
  <si>
    <t>rv[Ω]</t>
    <phoneticPr fontId="1"/>
  </si>
  <si>
    <t>ra[Ω]</t>
    <phoneticPr fontId="1"/>
  </si>
  <si>
    <t>Rx[Ω]</t>
    <phoneticPr fontId="1"/>
  </si>
  <si>
    <t>Rx'[Ω]</t>
    <phoneticPr fontId="1"/>
  </si>
  <si>
    <t>R-Rx'[Ω]</t>
    <phoneticPr fontId="1"/>
  </si>
  <si>
    <t>ε' [%]</t>
    <phoneticPr fontId="1"/>
  </si>
  <si>
    <t>ε [%]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</si>
</sst>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E24A-D1E7-2B43-837B-3D27C6D3E375}">
  <dimension ref="A1:K13"/>
  <sheetViews>
    <sheetView tabSelected="1" zoomScale="88" workbookViewId="0">
      <selection activeCell="K19" sqref="K19"/>
    </sheetView>
  </sheetViews>
  <sheetFormatPr baseColWidth="10" defaultRowHeight="20"/>
  <sheetData>
    <row r="1" spans="1:1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13</v>
      </c>
    </row>
    <row r="2" spans="1:11">
      <c r="A2" s="4" t="s">
        <v>1</v>
      </c>
      <c r="B2">
        <v>2.5</v>
      </c>
      <c r="C2">
        <v>0.61499999999999999</v>
      </c>
      <c r="D2" s="1">
        <f t="shared" ref="D2:D13" si="0">C2/B2*10^3</f>
        <v>246</v>
      </c>
      <c r="E2" s="4">
        <v>3000</v>
      </c>
      <c r="F2" s="4">
        <v>142</v>
      </c>
      <c r="G2">
        <f>D2-F2</f>
        <v>104</v>
      </c>
      <c r="H2" s="2">
        <f>AVERAGE(G2:G4)</f>
        <v>104.44444444444446</v>
      </c>
      <c r="I2" s="1">
        <f t="shared" ref="I2:I13" si="1">D2-H2</f>
        <v>141.55555555555554</v>
      </c>
      <c r="J2" s="1">
        <f t="shared" ref="J2:J13" si="2">ABS(I2/G2*100)</f>
        <v>136.11111111111109</v>
      </c>
      <c r="K2" s="2">
        <f>AVERAGE(J2:J4)</f>
        <v>202.85132682480841</v>
      </c>
    </row>
    <row r="3" spans="1:11">
      <c r="A3" s="4"/>
      <c r="B3">
        <v>1.5</v>
      </c>
      <c r="C3">
        <v>0.38</v>
      </c>
      <c r="D3" s="1">
        <f t="shared" si="0"/>
        <v>253.33333333333334</v>
      </c>
      <c r="E3" s="4"/>
      <c r="F3" s="4"/>
      <c r="G3">
        <f>D3-F2</f>
        <v>111.33333333333334</v>
      </c>
      <c r="H3" s="2"/>
      <c r="I3" s="1">
        <f t="shared" si="1"/>
        <v>253.33333333333334</v>
      </c>
      <c r="J3" s="1">
        <f t="shared" si="2"/>
        <v>227.54491017964068</v>
      </c>
      <c r="K3" s="2"/>
    </row>
    <row r="4" spans="1:11">
      <c r="A4" s="4"/>
      <c r="B4">
        <v>0.5</v>
      </c>
      <c r="C4">
        <v>0.12</v>
      </c>
      <c r="D4" s="1">
        <f t="shared" si="0"/>
        <v>240</v>
      </c>
      <c r="E4" s="4"/>
      <c r="F4" s="4"/>
      <c r="G4">
        <f>D4-F2</f>
        <v>98</v>
      </c>
      <c r="H4" s="2"/>
      <c r="I4" s="1">
        <f t="shared" si="1"/>
        <v>240</v>
      </c>
      <c r="J4" s="1">
        <f t="shared" si="2"/>
        <v>244.89795918367346</v>
      </c>
      <c r="K4" s="2"/>
    </row>
    <row r="5" spans="1:11">
      <c r="A5" s="4" t="s">
        <v>2</v>
      </c>
      <c r="B5">
        <v>2.5</v>
      </c>
      <c r="C5">
        <v>1</v>
      </c>
      <c r="D5" s="1">
        <f t="shared" si="0"/>
        <v>400</v>
      </c>
      <c r="E5" s="4"/>
      <c r="F5" s="4"/>
      <c r="G5">
        <f>D5-F2</f>
        <v>258</v>
      </c>
      <c r="H5" s="2">
        <f>ROUND(AVERAGE(G5:G7),-INT(LOG10(AVERAGE(G5:G7)))+2)</f>
        <v>255</v>
      </c>
      <c r="I5" s="1">
        <f t="shared" si="1"/>
        <v>145</v>
      </c>
      <c r="J5" s="1">
        <f t="shared" si="2"/>
        <v>56.201550387596896</v>
      </c>
      <c r="K5" s="2">
        <f>AVERAGE(J5:J7)</f>
        <v>122.83279153121613</v>
      </c>
    </row>
    <row r="6" spans="1:11">
      <c r="A6" s="4"/>
      <c r="B6">
        <v>1.5</v>
      </c>
      <c r="C6">
        <v>0.6</v>
      </c>
      <c r="D6" s="1">
        <f t="shared" si="0"/>
        <v>399.99999999999994</v>
      </c>
      <c r="E6" s="4"/>
      <c r="F6" s="4"/>
      <c r="G6">
        <f>D6-F2</f>
        <v>257.99999999999994</v>
      </c>
      <c r="H6" s="2"/>
      <c r="I6" s="1">
        <f t="shared" si="1"/>
        <v>399.99999999999994</v>
      </c>
      <c r="J6" s="1">
        <f t="shared" si="2"/>
        <v>155.0387596899225</v>
      </c>
      <c r="K6" s="2"/>
    </row>
    <row r="7" spans="1:11">
      <c r="A7" s="4"/>
      <c r="B7">
        <v>0.5</v>
      </c>
      <c r="C7">
        <v>0.19500000000000001</v>
      </c>
      <c r="D7" s="1">
        <f t="shared" si="0"/>
        <v>390</v>
      </c>
      <c r="E7" s="4"/>
      <c r="F7" s="4"/>
      <c r="G7">
        <f>D7-F2</f>
        <v>248</v>
      </c>
      <c r="H7" s="2"/>
      <c r="I7" s="1">
        <f t="shared" si="1"/>
        <v>390</v>
      </c>
      <c r="J7" s="1">
        <f t="shared" si="2"/>
        <v>157.25806451612902</v>
      </c>
      <c r="K7" s="2"/>
    </row>
    <row r="8" spans="1:11">
      <c r="A8" s="4" t="s">
        <v>3</v>
      </c>
      <c r="B8">
        <v>2.5</v>
      </c>
      <c r="C8">
        <v>1.3</v>
      </c>
      <c r="D8" s="1">
        <f t="shared" si="0"/>
        <v>520</v>
      </c>
      <c r="E8" s="4"/>
      <c r="F8" s="4"/>
      <c r="G8">
        <f>D8-F2</f>
        <v>378</v>
      </c>
      <c r="H8" s="2">
        <f>ROUND(AVERAGE(G8:G10),-INT(LOG10(AVERAGE(G8:G10)))+2)</f>
        <v>371</v>
      </c>
      <c r="I8" s="1">
        <f t="shared" si="1"/>
        <v>149</v>
      </c>
      <c r="J8" s="1">
        <f t="shared" si="2"/>
        <v>39.417989417989418</v>
      </c>
      <c r="K8" s="3">
        <f>AVERAGE(J8:J10)</f>
        <v>105.54964381780024</v>
      </c>
    </row>
    <row r="9" spans="1:11">
      <c r="A9" s="4"/>
      <c r="B9">
        <v>1.5</v>
      </c>
      <c r="C9">
        <v>0.78</v>
      </c>
      <c r="D9" s="1">
        <f t="shared" si="0"/>
        <v>520</v>
      </c>
      <c r="E9" s="4"/>
      <c r="F9" s="4"/>
      <c r="G9">
        <f>D9-F2</f>
        <v>378</v>
      </c>
      <c r="H9" s="2"/>
      <c r="I9" s="1">
        <f t="shared" si="1"/>
        <v>520</v>
      </c>
      <c r="J9" s="1">
        <f t="shared" si="2"/>
        <v>137.56613756613757</v>
      </c>
      <c r="K9" s="3"/>
    </row>
    <row r="10" spans="1:11">
      <c r="A10" s="4"/>
      <c r="B10">
        <v>0.5</v>
      </c>
      <c r="C10">
        <v>0.25</v>
      </c>
      <c r="D10" s="1">
        <f t="shared" si="0"/>
        <v>500</v>
      </c>
      <c r="E10" s="4"/>
      <c r="F10" s="4"/>
      <c r="G10">
        <f>D10-F2</f>
        <v>358</v>
      </c>
      <c r="H10" s="2"/>
      <c r="I10" s="1">
        <f t="shared" si="1"/>
        <v>500</v>
      </c>
      <c r="J10" s="1">
        <f t="shared" si="2"/>
        <v>139.66480446927375</v>
      </c>
      <c r="K10" s="3"/>
    </row>
    <row r="11" spans="1:11">
      <c r="A11" s="4" t="s">
        <v>4</v>
      </c>
      <c r="B11">
        <v>2.5</v>
      </c>
      <c r="C11">
        <v>2</v>
      </c>
      <c r="D11" s="1">
        <f t="shared" si="0"/>
        <v>800</v>
      </c>
      <c r="E11" s="4"/>
      <c r="F11" s="4"/>
      <c r="G11">
        <f>D11-F2</f>
        <v>658</v>
      </c>
      <c r="H11" s="2">
        <f>ROUND(AVERAGE(G11:G13),-INT(LOG10(AVERAGE(G11:G13)))+2)</f>
        <v>653</v>
      </c>
      <c r="I11" s="1">
        <f t="shared" si="1"/>
        <v>147</v>
      </c>
      <c r="J11" s="1">
        <f t="shared" si="2"/>
        <v>22.340425531914892</v>
      </c>
      <c r="K11" s="2">
        <f>AVERAGE(J11:J13)</f>
        <v>88.671218091859259</v>
      </c>
    </row>
    <row r="12" spans="1:11">
      <c r="A12" s="4"/>
      <c r="B12">
        <v>1.5</v>
      </c>
      <c r="C12">
        <v>1.18</v>
      </c>
      <c r="D12" s="1">
        <f t="shared" si="0"/>
        <v>786.66666666666663</v>
      </c>
      <c r="E12" s="4"/>
      <c r="F12" s="4"/>
      <c r="G12">
        <f>D12-F2</f>
        <v>644.66666666666663</v>
      </c>
      <c r="H12" s="2"/>
      <c r="I12" s="1">
        <f t="shared" si="1"/>
        <v>786.66666666666663</v>
      </c>
      <c r="J12" s="1">
        <f t="shared" si="2"/>
        <v>122.0268872802482</v>
      </c>
      <c r="K12" s="2"/>
    </row>
    <row r="13" spans="1:11">
      <c r="A13" s="4"/>
      <c r="B13">
        <v>0.5</v>
      </c>
      <c r="C13">
        <v>0.39900000000000002</v>
      </c>
      <c r="D13" s="1">
        <f t="shared" si="0"/>
        <v>798</v>
      </c>
      <c r="E13" s="4"/>
      <c r="F13" s="4"/>
      <c r="G13">
        <f>D13-F2</f>
        <v>656</v>
      </c>
      <c r="H13" s="2"/>
      <c r="I13" s="1">
        <f t="shared" si="1"/>
        <v>798</v>
      </c>
      <c r="J13" s="1">
        <f t="shared" si="2"/>
        <v>121.64634146341464</v>
      </c>
      <c r="K13" s="2"/>
    </row>
  </sheetData>
  <mergeCells count="14">
    <mergeCell ref="F2:F13"/>
    <mergeCell ref="A2:A4"/>
    <mergeCell ref="A5:A7"/>
    <mergeCell ref="A8:A10"/>
    <mergeCell ref="A11:A13"/>
    <mergeCell ref="E2:E13"/>
    <mergeCell ref="H2:H4"/>
    <mergeCell ref="H5:H7"/>
    <mergeCell ref="H8:H10"/>
    <mergeCell ref="H11:H13"/>
    <mergeCell ref="K2:K4"/>
    <mergeCell ref="K5:K7"/>
    <mergeCell ref="K8:K10"/>
    <mergeCell ref="K11:K13"/>
  </mergeCells>
  <phoneticPr fontId="1"/>
  <pageMargins left="0.7" right="0.7" top="0.75" bottom="0.75" header="0.3" footer="0.3"/>
  <ignoredErrors>
    <ignoredError sqref="H2 H5 H8 H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Takahito Sueda</cp:lastModifiedBy>
  <dcterms:created xsi:type="dcterms:W3CDTF">2018-07-07T08:05:17Z</dcterms:created>
  <dcterms:modified xsi:type="dcterms:W3CDTF">2018-07-08T14:20:51Z</dcterms:modified>
</cp:coreProperties>
</file>