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C20" i="1"/>
  <c r="D20" i="1"/>
  <c r="E20" i="1"/>
  <c r="B20" i="1"/>
  <c r="R6" i="1"/>
  <c r="P6" i="1"/>
  <c r="H18" i="1" l="1"/>
  <c r="I18" i="1"/>
  <c r="J18" i="1"/>
  <c r="K18" i="1"/>
  <c r="H17" i="1"/>
  <c r="I17" i="1"/>
  <c r="J17" i="1"/>
  <c r="K17" i="1"/>
  <c r="H16" i="1"/>
  <c r="I16" i="1"/>
  <c r="J16" i="1"/>
  <c r="K16" i="1"/>
  <c r="G17" i="1"/>
  <c r="G18" i="1"/>
  <c r="H15" i="1"/>
  <c r="I15" i="1"/>
  <c r="J15" i="1"/>
  <c r="K15" i="1"/>
  <c r="G15" i="1"/>
  <c r="G16" i="1"/>
  <c r="H14" i="1"/>
  <c r="I14" i="1"/>
  <c r="J14" i="1"/>
  <c r="K14" i="1"/>
  <c r="G14" i="1"/>
  <c r="L14" i="1" l="1"/>
  <c r="M14" i="1" s="1"/>
  <c r="L16" i="1"/>
  <c r="L17" i="1"/>
  <c r="M17" i="1" s="1"/>
  <c r="L15" i="1"/>
  <c r="M15" i="1" s="1"/>
  <c r="L18" i="1"/>
  <c r="M18" i="1" s="1"/>
  <c r="H8" i="1"/>
  <c r="I8" i="1"/>
  <c r="J8" i="1"/>
  <c r="K8" i="1"/>
  <c r="H7" i="1"/>
  <c r="I7" i="1"/>
  <c r="J7" i="1"/>
  <c r="K7" i="1"/>
  <c r="G7" i="1"/>
  <c r="G8" i="1"/>
  <c r="H9" i="1"/>
  <c r="I9" i="1"/>
  <c r="J9" i="1"/>
  <c r="K9" i="1"/>
  <c r="G9" i="1"/>
  <c r="G10" i="1"/>
  <c r="H13" i="1"/>
  <c r="L13" i="1" s="1"/>
  <c r="M13" i="1" s="1"/>
  <c r="I13" i="1"/>
  <c r="J13" i="1"/>
  <c r="K13" i="1"/>
  <c r="H12" i="1"/>
  <c r="L12" i="1" s="1"/>
  <c r="M12" i="1" s="1"/>
  <c r="I12" i="1"/>
  <c r="J12" i="1"/>
  <c r="K12" i="1"/>
  <c r="H11" i="1"/>
  <c r="I11" i="1"/>
  <c r="J11" i="1"/>
  <c r="K11" i="1"/>
  <c r="H10" i="1"/>
  <c r="I10" i="1"/>
  <c r="J10" i="1"/>
  <c r="K10" i="1"/>
  <c r="G11" i="1"/>
  <c r="L11" i="1" s="1"/>
  <c r="M11" i="1" s="1"/>
  <c r="G12" i="1"/>
  <c r="G13" i="1"/>
  <c r="L10" i="1" l="1"/>
  <c r="M10" i="1" s="1"/>
  <c r="M16" i="1"/>
  <c r="L8" i="1"/>
  <c r="M8" i="1" s="1"/>
  <c r="L7" i="1"/>
  <c r="M7" i="1" s="1"/>
  <c r="L9" i="1"/>
  <c r="M9" i="1" s="1"/>
  <c r="O5" i="1" l="1"/>
  <c r="P5" i="1"/>
</calcChain>
</file>

<file path=xl/sharedStrings.xml><?xml version="1.0" encoding="utf-8"?>
<sst xmlns="http://schemas.openxmlformats.org/spreadsheetml/2006/main" count="37" uniqueCount="30">
  <si>
    <t>Студент</t>
  </si>
  <si>
    <t>A1</t>
  </si>
  <si>
    <t>A2</t>
  </si>
  <si>
    <t>A3</t>
  </si>
  <si>
    <t>A4</t>
  </si>
  <si>
    <t>A5</t>
  </si>
  <si>
    <t>Номера задач</t>
  </si>
  <si>
    <t>Правильные ответы</t>
  </si>
  <si>
    <t>Количество баллов</t>
  </si>
  <si>
    <t>Полученные баллы</t>
  </si>
  <si>
    <t>Ответы студента</t>
  </si>
  <si>
    <t>Одиноченко А.</t>
  </si>
  <si>
    <t>Бабич А.</t>
  </si>
  <si>
    <t>Гуськов Е.</t>
  </si>
  <si>
    <t>Кветный М.</t>
  </si>
  <si>
    <t>Косарский А.</t>
  </si>
  <si>
    <t>Тарасов М.</t>
  </si>
  <si>
    <t>Бахтиева.</t>
  </si>
  <si>
    <t>Сумма баллов</t>
  </si>
  <si>
    <t>Min сумма баллов</t>
  </si>
  <si>
    <t>Оцека</t>
  </si>
  <si>
    <t>Ссорин А.</t>
  </si>
  <si>
    <t>Ларин В.</t>
  </si>
  <si>
    <t>Путин В.</t>
  </si>
  <si>
    <t>Повышев В.</t>
  </si>
  <si>
    <t>Трамп Д.</t>
  </si>
  <si>
    <t>Max сумма баллов</t>
  </si>
  <si>
    <t>Кол-во студентов, получившие зачет</t>
  </si>
  <si>
    <t>Кол-во студентов получившие Max балл</t>
  </si>
  <si>
    <t>Количество студентов, справившиеся с задачей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</si>
</sst>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9" xfId="0" applyBorder="1"/>
    <xf numFmtId="0" fontId="1" fillId="0" borderId="6" xfId="0" applyFont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wrapText="1"/>
    </xf>
    <xf numFmtId="0" fontId="0" fillId="0" borderId="7" xfId="0" applyBorder="1" applyAlignment="1">
      <alignment horizontal="center" wrapText="1"/>
    </xf>
    <xf numFmtId="0" fontId="0" fillId="0" borderId="10" xfId="0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8" xfId="0" applyBorder="1"/>
    <xf numFmtId="0" fontId="2" fillId="0" borderId="9" xfId="0" applyFont="1" applyBorder="1"/>
    <xf numFmtId="0" fontId="0" fillId="0" borderId="9" xfId="0" applyFont="1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wrapText="1"/>
    </xf>
    <xf numFmtId="0" fontId="0" fillId="0" borderId="6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topLeftCell="A5" workbookViewId="0">
      <selection activeCell="O20" sqref="O20"/>
    </sheetView>
  </sheetViews>
  <sheetFormatPr defaultRowHeight="14.5" x14ac:dyDescent="0.35"/>
  <cols>
    <col min="1" max="1" width="14.36328125" customWidth="1"/>
    <col min="2" max="11" width="5.6328125" customWidth="1"/>
    <col min="15" max="15" width="16.90625" customWidth="1"/>
    <col min="18" max="18" width="11.6328125" customWidth="1"/>
  </cols>
  <sheetData>
    <row r="1" spans="1:18" ht="15" thickBot="1" x14ac:dyDescent="0.4">
      <c r="G1" s="1"/>
    </row>
    <row r="2" spans="1:18" ht="14.5" customHeight="1" x14ac:dyDescent="0.35">
      <c r="A2" s="25" t="s">
        <v>0</v>
      </c>
      <c r="B2" s="27" t="s">
        <v>6</v>
      </c>
      <c r="C2" s="28"/>
      <c r="D2" s="28"/>
      <c r="E2" s="28"/>
      <c r="F2" s="29"/>
      <c r="G2" s="27" t="s">
        <v>6</v>
      </c>
      <c r="H2" s="28"/>
      <c r="I2" s="28"/>
      <c r="J2" s="28"/>
      <c r="K2" s="29"/>
      <c r="L2" s="23" t="s">
        <v>18</v>
      </c>
      <c r="M2" s="23" t="s">
        <v>19</v>
      </c>
      <c r="N2" s="35"/>
      <c r="O2" s="36" t="s">
        <v>19</v>
      </c>
      <c r="P2" s="11" t="s">
        <v>26</v>
      </c>
      <c r="Q2" s="8"/>
      <c r="R2" s="14" t="s">
        <v>27</v>
      </c>
    </row>
    <row r="3" spans="1:18" x14ac:dyDescent="0.35">
      <c r="A3" s="25"/>
      <c r="B3" s="4" t="s">
        <v>1</v>
      </c>
      <c r="C3" s="2" t="s">
        <v>2</v>
      </c>
      <c r="D3" s="2" t="s">
        <v>3</v>
      </c>
      <c r="E3" s="2" t="s">
        <v>4</v>
      </c>
      <c r="F3" s="3" t="s">
        <v>5</v>
      </c>
      <c r="G3" s="4" t="s">
        <v>1</v>
      </c>
      <c r="H3" s="2" t="s">
        <v>2</v>
      </c>
      <c r="I3" s="2" t="s">
        <v>3</v>
      </c>
      <c r="J3" s="2" t="s">
        <v>4</v>
      </c>
      <c r="K3" s="3" t="s">
        <v>5</v>
      </c>
      <c r="L3" s="23"/>
      <c r="M3" s="23"/>
      <c r="N3" s="35"/>
      <c r="O3" s="33"/>
      <c r="P3" s="12"/>
      <c r="Q3" s="8"/>
      <c r="R3" s="15"/>
    </row>
    <row r="4" spans="1:18" ht="15" thickBot="1" x14ac:dyDescent="0.4">
      <c r="A4" s="25"/>
      <c r="B4" s="27" t="s">
        <v>7</v>
      </c>
      <c r="C4" s="28"/>
      <c r="D4" s="28"/>
      <c r="E4" s="28"/>
      <c r="F4" s="29"/>
      <c r="G4" s="27" t="s">
        <v>8</v>
      </c>
      <c r="H4" s="28"/>
      <c r="I4" s="28"/>
      <c r="J4" s="28"/>
      <c r="K4" s="29"/>
      <c r="L4" s="23"/>
      <c r="M4" s="23"/>
      <c r="N4" s="35"/>
      <c r="O4" s="34"/>
      <c r="P4" s="13"/>
      <c r="Q4" s="8"/>
      <c r="R4" s="15"/>
    </row>
    <row r="5" spans="1:18" ht="15" thickBot="1" x14ac:dyDescent="0.4">
      <c r="A5" s="25"/>
      <c r="B5" s="4">
        <v>3</v>
      </c>
      <c r="C5" s="2">
        <v>2</v>
      </c>
      <c r="D5" s="2">
        <v>2</v>
      </c>
      <c r="E5" s="2">
        <v>4</v>
      </c>
      <c r="F5" s="3">
        <v>3</v>
      </c>
      <c r="G5" s="4">
        <v>1</v>
      </c>
      <c r="H5" s="2">
        <v>2</v>
      </c>
      <c r="I5" s="2">
        <v>2</v>
      </c>
      <c r="J5" s="2">
        <v>3</v>
      </c>
      <c r="K5" s="3">
        <v>4</v>
      </c>
      <c r="L5" s="23"/>
      <c r="M5" s="2">
        <v>10</v>
      </c>
      <c r="N5" s="35"/>
      <c r="O5" s="37">
        <f>MIN(L7:L18)</f>
        <v>2</v>
      </c>
      <c r="P5" s="9">
        <f>MAX(L7:L18)</f>
        <v>12</v>
      </c>
      <c r="Q5" s="8"/>
      <c r="R5" s="16"/>
    </row>
    <row r="6" spans="1:18" ht="15" thickBot="1" x14ac:dyDescent="0.4">
      <c r="A6" s="26"/>
      <c r="B6" s="30" t="s">
        <v>10</v>
      </c>
      <c r="C6" s="31"/>
      <c r="D6" s="31"/>
      <c r="E6" s="31"/>
      <c r="F6" s="32"/>
      <c r="G6" s="30" t="s">
        <v>9</v>
      </c>
      <c r="H6" s="31"/>
      <c r="I6" s="31"/>
      <c r="J6" s="31"/>
      <c r="K6" s="32"/>
      <c r="L6" s="24"/>
      <c r="M6" s="6" t="s">
        <v>20</v>
      </c>
      <c r="N6" s="35"/>
      <c r="O6" s="17" t="s">
        <v>28</v>
      </c>
      <c r="P6" s="20">
        <f>COUNTIF(L7:L18,"= 12")</f>
        <v>3</v>
      </c>
      <c r="Q6" s="8"/>
      <c r="R6" s="10">
        <f>COUNTIF(M7:M18,"зачет")</f>
        <v>5</v>
      </c>
    </row>
    <row r="7" spans="1:18" x14ac:dyDescent="0.35">
      <c r="A7" s="3" t="s">
        <v>11</v>
      </c>
      <c r="B7" s="4">
        <v>2</v>
      </c>
      <c r="C7" s="2">
        <v>2</v>
      </c>
      <c r="D7" s="2">
        <v>2</v>
      </c>
      <c r="E7" s="2">
        <v>3</v>
      </c>
      <c r="F7" s="3">
        <v>3</v>
      </c>
      <c r="G7" s="4">
        <f t="shared" ref="G7:G18" si="0">IF(B7=B$5,G$5,0)</f>
        <v>0</v>
      </c>
      <c r="H7" s="2">
        <f t="shared" ref="H7:H8" si="1">IF(C7=C$5,H$5,0)</f>
        <v>2</v>
      </c>
      <c r="I7" s="2">
        <f t="shared" ref="I7:I8" si="2">IF(D7=D$5,I$5,0)</f>
        <v>2</v>
      </c>
      <c r="J7" s="2">
        <f t="shared" ref="J7:J8" si="3">IF(E7=E$5,J$5,0)</f>
        <v>0</v>
      </c>
      <c r="K7" s="3">
        <f t="shared" ref="K7:K8" si="4">IF(F7=F$5,K$5,0)</f>
        <v>4</v>
      </c>
      <c r="L7" s="2">
        <f>SUM(G7:K7)</f>
        <v>8</v>
      </c>
      <c r="M7" s="38" t="str">
        <f>IF(L7&gt;=$M$5,"зачет","незачет")</f>
        <v>незачет</v>
      </c>
      <c r="N7" s="4"/>
      <c r="O7" s="18"/>
      <c r="P7" s="21"/>
    </row>
    <row r="8" spans="1:18" ht="15" thickBot="1" x14ac:dyDescent="0.4">
      <c r="A8" s="3" t="s">
        <v>12</v>
      </c>
      <c r="B8" s="4"/>
      <c r="C8" s="2">
        <v>2</v>
      </c>
      <c r="D8" s="2">
        <v>1</v>
      </c>
      <c r="E8" s="2">
        <v>4</v>
      </c>
      <c r="F8" s="3">
        <v>2</v>
      </c>
      <c r="G8" s="4">
        <f t="shared" si="0"/>
        <v>0</v>
      </c>
      <c r="H8" s="2">
        <f t="shared" si="1"/>
        <v>2</v>
      </c>
      <c r="I8" s="2">
        <f t="shared" si="2"/>
        <v>0</v>
      </c>
      <c r="J8" s="2">
        <f t="shared" si="3"/>
        <v>3</v>
      </c>
      <c r="K8" s="3">
        <f t="shared" si="4"/>
        <v>0</v>
      </c>
      <c r="L8" s="2">
        <f t="shared" ref="L8:L18" si="5">SUM(G8:K8)</f>
        <v>5</v>
      </c>
      <c r="M8" s="5" t="str">
        <f t="shared" ref="M8:M11" si="6">IF(L8&gt;=$M$5,"зачет","незачет")</f>
        <v>незачет</v>
      </c>
      <c r="N8" s="4"/>
      <c r="O8" s="19"/>
      <c r="P8" s="22"/>
    </row>
    <row r="9" spans="1:18" x14ac:dyDescent="0.35">
      <c r="A9" s="3" t="s">
        <v>13</v>
      </c>
      <c r="B9" s="4">
        <v>3</v>
      </c>
      <c r="C9" s="2">
        <v>2</v>
      </c>
      <c r="D9" s="2">
        <v>2</v>
      </c>
      <c r="E9" s="2">
        <v>4</v>
      </c>
      <c r="F9" s="3">
        <v>3</v>
      </c>
      <c r="G9" s="4">
        <f t="shared" si="0"/>
        <v>1</v>
      </c>
      <c r="H9" s="2">
        <f t="shared" ref="H9" si="7">IF(C9=C$5,H$5,0)</f>
        <v>2</v>
      </c>
      <c r="I9" s="2">
        <f t="shared" ref="I9" si="8">IF(D9=D$5,I$5,0)</f>
        <v>2</v>
      </c>
      <c r="J9" s="2">
        <f t="shared" ref="J9" si="9">IF(E9=E$5,J$5,0)</f>
        <v>3</v>
      </c>
      <c r="K9" s="3">
        <f t="shared" ref="K9" si="10">IF(F9=F$5,K$5,0)</f>
        <v>4</v>
      </c>
      <c r="L9" s="2">
        <f t="shared" si="5"/>
        <v>12</v>
      </c>
      <c r="M9" s="39" t="str">
        <f>IF(L9&gt;=$M$5,"зачет","незачет")</f>
        <v>зачет</v>
      </c>
      <c r="N9" s="4"/>
    </row>
    <row r="10" spans="1:18" x14ac:dyDescent="0.35">
      <c r="A10" s="3" t="s">
        <v>14</v>
      </c>
      <c r="B10" s="4"/>
      <c r="C10" s="2"/>
      <c r="D10" s="2">
        <v>2</v>
      </c>
      <c r="E10" s="2">
        <v>4</v>
      </c>
      <c r="F10" s="3"/>
      <c r="G10" s="4">
        <f t="shared" si="0"/>
        <v>0</v>
      </c>
      <c r="H10" s="2">
        <f t="shared" ref="H10:H18" si="11">IF(C10=C$5,H$5,0)</f>
        <v>0</v>
      </c>
      <c r="I10" s="2">
        <f t="shared" ref="I10:I18" si="12">IF(D10=D$5,I$5,0)</f>
        <v>2</v>
      </c>
      <c r="J10" s="2">
        <f t="shared" ref="J10:J18" si="13">IF(E10=E$5,J$5,0)</f>
        <v>3</v>
      </c>
      <c r="K10" s="3">
        <f t="shared" ref="K10:K18" si="14">IF(F10=F$5,K$5,0)</f>
        <v>0</v>
      </c>
      <c r="L10" s="2">
        <f t="shared" si="5"/>
        <v>5</v>
      </c>
      <c r="M10" s="5" t="str">
        <f t="shared" si="6"/>
        <v>незачет</v>
      </c>
      <c r="N10" s="4"/>
    </row>
    <row r="11" spans="1:18" x14ac:dyDescent="0.35">
      <c r="A11" s="3" t="s">
        <v>15</v>
      </c>
      <c r="B11" s="4">
        <v>3</v>
      </c>
      <c r="C11" s="2">
        <v>2</v>
      </c>
      <c r="D11" s="2">
        <v>2</v>
      </c>
      <c r="E11" s="2"/>
      <c r="F11" s="3">
        <v>3</v>
      </c>
      <c r="G11" s="4">
        <f t="shared" si="0"/>
        <v>1</v>
      </c>
      <c r="H11" s="2">
        <f t="shared" si="11"/>
        <v>2</v>
      </c>
      <c r="I11" s="2">
        <f t="shared" si="12"/>
        <v>2</v>
      </c>
      <c r="J11" s="2">
        <f t="shared" si="13"/>
        <v>0</v>
      </c>
      <c r="K11" s="3">
        <f t="shared" si="14"/>
        <v>4</v>
      </c>
      <c r="L11" s="2">
        <f t="shared" si="5"/>
        <v>9</v>
      </c>
      <c r="M11" s="5" t="str">
        <f t="shared" si="6"/>
        <v>незачет</v>
      </c>
      <c r="N11" s="4"/>
    </row>
    <row r="12" spans="1:18" x14ac:dyDescent="0.35">
      <c r="A12" s="3" t="s">
        <v>16</v>
      </c>
      <c r="B12" s="4">
        <v>3</v>
      </c>
      <c r="C12" s="2">
        <v>2</v>
      </c>
      <c r="D12" s="2">
        <v>2</v>
      </c>
      <c r="E12" s="2">
        <v>4</v>
      </c>
      <c r="F12" s="3">
        <v>3</v>
      </c>
      <c r="G12" s="4">
        <f t="shared" si="0"/>
        <v>1</v>
      </c>
      <c r="H12" s="2">
        <f t="shared" si="11"/>
        <v>2</v>
      </c>
      <c r="I12" s="2">
        <f t="shared" si="12"/>
        <v>2</v>
      </c>
      <c r="J12" s="2">
        <f t="shared" si="13"/>
        <v>3</v>
      </c>
      <c r="K12" s="3">
        <f t="shared" si="14"/>
        <v>4</v>
      </c>
      <c r="L12" s="2">
        <f t="shared" si="5"/>
        <v>12</v>
      </c>
      <c r="M12" s="39" t="str">
        <f>IF(L12&gt;=$M$5,"зачет","незачет")</f>
        <v>зачет</v>
      </c>
      <c r="N12" s="4"/>
    </row>
    <row r="13" spans="1:18" x14ac:dyDescent="0.35">
      <c r="A13" s="3" t="s">
        <v>17</v>
      </c>
      <c r="B13" s="4">
        <v>2</v>
      </c>
      <c r="C13" s="2">
        <v>2</v>
      </c>
      <c r="D13" s="2">
        <v>2</v>
      </c>
      <c r="E13" s="2">
        <v>4</v>
      </c>
      <c r="F13" s="3">
        <v>3</v>
      </c>
      <c r="G13" s="4">
        <f t="shared" si="0"/>
        <v>0</v>
      </c>
      <c r="H13" s="2">
        <f t="shared" si="11"/>
        <v>2</v>
      </c>
      <c r="I13" s="2">
        <f t="shared" si="12"/>
        <v>2</v>
      </c>
      <c r="J13" s="2">
        <f t="shared" si="13"/>
        <v>3</v>
      </c>
      <c r="K13" s="3">
        <f t="shared" si="14"/>
        <v>4</v>
      </c>
      <c r="L13" s="2">
        <f t="shared" si="5"/>
        <v>11</v>
      </c>
      <c r="M13" s="39" t="str">
        <f>IF(L13&gt;=$M$5,"зачет","незачет")</f>
        <v>зачет</v>
      </c>
      <c r="N13" s="4"/>
    </row>
    <row r="14" spans="1:18" x14ac:dyDescent="0.35">
      <c r="A14" s="7" t="s">
        <v>21</v>
      </c>
      <c r="B14" s="4"/>
      <c r="C14" s="2">
        <v>3</v>
      </c>
      <c r="D14" s="2">
        <v>2</v>
      </c>
      <c r="E14" s="2">
        <v>2</v>
      </c>
      <c r="F14" s="3">
        <v>4</v>
      </c>
      <c r="G14" s="4">
        <f t="shared" si="0"/>
        <v>0</v>
      </c>
      <c r="H14" s="2">
        <f t="shared" si="11"/>
        <v>0</v>
      </c>
      <c r="I14" s="2">
        <f t="shared" si="12"/>
        <v>2</v>
      </c>
      <c r="J14" s="2">
        <f t="shared" si="13"/>
        <v>0</v>
      </c>
      <c r="K14" s="3">
        <f t="shared" si="14"/>
        <v>0</v>
      </c>
      <c r="L14" s="2">
        <f t="shared" si="5"/>
        <v>2</v>
      </c>
      <c r="M14" s="40" t="str">
        <f t="shared" ref="M14:M18" si="15">IF(L14&gt;=$M$5,"зачет","незачет")</f>
        <v>незачет</v>
      </c>
      <c r="N14" s="4"/>
    </row>
    <row r="15" spans="1:18" x14ac:dyDescent="0.35">
      <c r="A15" s="7" t="s">
        <v>22</v>
      </c>
      <c r="B15" s="4">
        <v>1</v>
      </c>
      <c r="C15" s="2">
        <v>2</v>
      </c>
      <c r="D15" s="2">
        <v>2</v>
      </c>
      <c r="E15" s="2">
        <v>4</v>
      </c>
      <c r="F15" s="3">
        <v>3</v>
      </c>
      <c r="G15" s="4">
        <f t="shared" si="0"/>
        <v>0</v>
      </c>
      <c r="H15" s="2">
        <f t="shared" si="11"/>
        <v>2</v>
      </c>
      <c r="I15" s="2">
        <f t="shared" si="12"/>
        <v>2</v>
      </c>
      <c r="J15" s="2">
        <f t="shared" si="13"/>
        <v>3</v>
      </c>
      <c r="K15" s="3">
        <f t="shared" si="14"/>
        <v>4</v>
      </c>
      <c r="L15" s="2">
        <f t="shared" si="5"/>
        <v>11</v>
      </c>
      <c r="M15" s="39" t="str">
        <f t="shared" si="15"/>
        <v>зачет</v>
      </c>
      <c r="N15" s="4"/>
    </row>
    <row r="16" spans="1:18" x14ac:dyDescent="0.35">
      <c r="A16" s="7" t="s">
        <v>23</v>
      </c>
      <c r="B16" s="4">
        <v>3</v>
      </c>
      <c r="C16" s="2">
        <v>2</v>
      </c>
      <c r="D16" s="2">
        <v>2</v>
      </c>
      <c r="E16" s="2">
        <v>4</v>
      </c>
      <c r="F16" s="3">
        <v>3</v>
      </c>
      <c r="G16" s="4">
        <f t="shared" si="0"/>
        <v>1</v>
      </c>
      <c r="H16" s="2">
        <f t="shared" si="11"/>
        <v>2</v>
      </c>
      <c r="I16" s="2">
        <f t="shared" si="12"/>
        <v>2</v>
      </c>
      <c r="J16" s="2">
        <f t="shared" si="13"/>
        <v>3</v>
      </c>
      <c r="K16" s="3">
        <f t="shared" si="14"/>
        <v>4</v>
      </c>
      <c r="L16" s="2">
        <f t="shared" si="5"/>
        <v>12</v>
      </c>
      <c r="M16" s="39" t="str">
        <f t="shared" si="15"/>
        <v>зачет</v>
      </c>
      <c r="N16" s="4"/>
    </row>
    <row r="17" spans="1:14" x14ac:dyDescent="0.35">
      <c r="A17" s="7" t="s">
        <v>24</v>
      </c>
      <c r="B17" s="4">
        <v>2</v>
      </c>
      <c r="C17" s="2">
        <v>2</v>
      </c>
      <c r="D17" s="2">
        <v>2</v>
      </c>
      <c r="E17" s="2"/>
      <c r="F17" s="3">
        <v>2</v>
      </c>
      <c r="G17" s="4">
        <f t="shared" si="0"/>
        <v>0</v>
      </c>
      <c r="H17" s="2">
        <f t="shared" si="11"/>
        <v>2</v>
      </c>
      <c r="I17" s="2">
        <f t="shared" si="12"/>
        <v>2</v>
      </c>
      <c r="J17" s="2">
        <f t="shared" si="13"/>
        <v>0</v>
      </c>
      <c r="K17" s="3">
        <f t="shared" si="14"/>
        <v>0</v>
      </c>
      <c r="L17" s="2">
        <f t="shared" si="5"/>
        <v>4</v>
      </c>
      <c r="M17" s="40" t="str">
        <f t="shared" si="15"/>
        <v>незачет</v>
      </c>
      <c r="N17" s="4"/>
    </row>
    <row r="18" spans="1:14" ht="15" thickBot="1" x14ac:dyDescent="0.4">
      <c r="A18" s="44" t="s">
        <v>25</v>
      </c>
      <c r="B18" s="45">
        <v>3</v>
      </c>
      <c r="C18" s="46">
        <v>2</v>
      </c>
      <c r="D18" s="46"/>
      <c r="E18" s="46">
        <v>3</v>
      </c>
      <c r="F18" s="47">
        <v>1</v>
      </c>
      <c r="G18" s="45">
        <f t="shared" si="0"/>
        <v>1</v>
      </c>
      <c r="H18" s="46">
        <f t="shared" si="11"/>
        <v>2</v>
      </c>
      <c r="I18" s="46">
        <f t="shared" si="12"/>
        <v>0</v>
      </c>
      <c r="J18" s="46">
        <f t="shared" si="13"/>
        <v>0</v>
      </c>
      <c r="K18" s="47">
        <f t="shared" si="14"/>
        <v>0</v>
      </c>
      <c r="L18" s="46">
        <f t="shared" si="5"/>
        <v>3</v>
      </c>
      <c r="M18" s="48" t="str">
        <f t="shared" si="15"/>
        <v>незачет</v>
      </c>
      <c r="N18" s="4"/>
    </row>
    <row r="19" spans="1:14" ht="15" thickBot="1" x14ac:dyDescent="0.4"/>
    <row r="20" spans="1:14" ht="65" customHeight="1" thickBot="1" x14ac:dyDescent="0.4">
      <c r="A20" s="43" t="s">
        <v>29</v>
      </c>
      <c r="B20" s="41">
        <f>COUNTIF(B7:B18,B5)</f>
        <v>5</v>
      </c>
      <c r="C20" s="41">
        <f t="shared" ref="C20:E20" si="16">COUNTIF(C7:C18,C5)</f>
        <v>10</v>
      </c>
      <c r="D20" s="41">
        <f t="shared" si="16"/>
        <v>10</v>
      </c>
      <c r="E20" s="41">
        <f t="shared" si="16"/>
        <v>7</v>
      </c>
      <c r="F20" s="42">
        <f>COUNTIF(F7:F18,F5)</f>
        <v>7</v>
      </c>
    </row>
  </sheetData>
  <mergeCells count="14">
    <mergeCell ref="L2:L6"/>
    <mergeCell ref="M2:M4"/>
    <mergeCell ref="A2:A6"/>
    <mergeCell ref="B2:F2"/>
    <mergeCell ref="G2:K2"/>
    <mergeCell ref="B4:F4"/>
    <mergeCell ref="G4:K4"/>
    <mergeCell ref="B6:F6"/>
    <mergeCell ref="G6:K6"/>
    <mergeCell ref="O2:O4"/>
    <mergeCell ref="P2:P4"/>
    <mergeCell ref="R2:R5"/>
    <mergeCell ref="O6:O8"/>
    <mergeCell ref="P6:P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2020-10-20T14:25:53Z</dcterms:modified>
</cp:coreProperties>
</file>