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Илья\Downloads\"/>
    </mc:Choice>
  </mc:AlternateContent>
  <xr:revisionPtr revIDLastSave="0" documentId="13_ncr:1_{3D91726F-069D-4FAE-A193-859195621FC9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" i="1" l="1"/>
  <c r="D4" i="1"/>
  <c r="D6" i="1"/>
  <c r="D7" i="1"/>
  <c r="D8" i="1"/>
  <c r="D9" i="1"/>
  <c r="D10" i="1"/>
  <c r="E10" i="1" l="1"/>
  <c r="F10" i="1" s="1"/>
  <c r="G10" i="1" s="1"/>
  <c r="E8" i="1"/>
  <c r="F8" i="1" s="1"/>
  <c r="G8" i="1" s="1"/>
  <c r="E6" i="1"/>
  <c r="F6" i="1" s="1"/>
  <c r="G6" i="1" s="1"/>
  <c r="E5" i="1"/>
  <c r="F5" i="1" s="1"/>
  <c r="G5" i="1" s="1"/>
  <c r="E9" i="1"/>
  <c r="F9" i="1" s="1"/>
  <c r="G9" i="1" s="1"/>
  <c r="E7" i="1"/>
  <c r="F7" i="1" s="1"/>
  <c r="G7" i="1" s="1"/>
  <c r="D11" i="1"/>
  <c r="E4" i="1"/>
  <c r="E11" i="1" l="1"/>
  <c r="F4" i="1"/>
  <c r="G4" i="1" s="1"/>
  <c r="F11" i="1"/>
  <c r="G11" i="1" s="1"/>
</calcChain>
</file>

<file path=xl/sharedStrings.xml><?xml version="1.0" encoding="utf-8"?>
<sst xmlns="http://schemas.openxmlformats.org/spreadsheetml/2006/main" count="26" uniqueCount="26">
  <si>
    <t>Услуга</t>
  </si>
  <si>
    <t>Вход монопаллеты, за паллету</t>
  </si>
  <si>
    <t>Вход короба в навал, за короб</t>
  </si>
  <si>
    <t>Подбор штуки</t>
  </si>
  <si>
    <t>Отгрузка короба</t>
  </si>
  <si>
    <t>Оформление сопроводительных документов</t>
  </si>
  <si>
    <t>Выручка, итого в месяц руб.</t>
  </si>
  <si>
    <t>Затраты, итого в месяц руб</t>
  </si>
  <si>
    <t>Кол-во услуг</t>
  </si>
  <si>
    <t>Итого</t>
  </si>
  <si>
    <t>Цена</t>
  </si>
  <si>
    <t xml:space="preserve">Посчитайте прибыль и рентабельность по итогу работы с клиентом за прошедший месяц и предложите свои рекомендации, которые помогут увеличить маржинальность. </t>
  </si>
  <si>
    <t>Показатели клиента</t>
  </si>
  <si>
    <t>Хранение 1 паллеты (в сутки)</t>
  </si>
  <si>
    <t>Хранение в мелкой ячейке (в сутки)</t>
  </si>
  <si>
    <t>прибыль</t>
  </si>
  <si>
    <t>рентабильность</t>
  </si>
  <si>
    <t>Рекомендации для увеличения маржинальности:</t>
  </si>
  <si>
    <t>1. Оценить затраты на хранение в мелкой ячейке: Если возможно, рассмотреть возможность оптимизации процессов или увеличения цены за эту услугу.</t>
  </si>
  <si>
    <t>2. Оценить затраты на подбор штуки: Возможно, стоит пересмотреть ценовую политику или оптимизировать процессы для уменьшения затрат.</t>
  </si>
  <si>
    <t>3. Оценить затраты на оформление сопроводительных документов: Найти способы снижения этих затрат без ущерба качеству обслуживания.</t>
  </si>
  <si>
    <t>4. Провести анализ конкурентоспособности цен: Рассмотреть, как цены сравниваются с конкурентами, и решить, можно ли увеличить цены для улучшения маржинальности.</t>
  </si>
  <si>
    <t>5. Повысить эффективность процессов: Найти возможности для автоматизации и оптимизации рабочих процессов, что может снизить затраты.</t>
  </si>
  <si>
    <t>6. Обратить внимание на объемы услуг: Рассмотреть возможность увеличения объема услуг с более высокой маржинальностью.</t>
  </si>
  <si>
    <t>7. Обратить внимание на клиентскую базу: Проанализировать клиентов, приносящих наибольшую выручку, и сосредоточиться на их удержании и привлечении новых клиентов с похожим потенциалом.</t>
  </si>
  <si>
    <t>Эти рекомендации могут помочь улучшить маржинальность и повысить прибыльность бизнеса.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</si>
</sst>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_-* #,##0.00\ _₽_-;\-* #,##0.00\ _₽_-;_-* &quot;-&quot;??\ _₽_-;_-@_-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43" fontId="2" fillId="2" borderId="1" xfId="1" applyFont="1" applyFill="1" applyBorder="1" applyAlignment="1">
      <alignment horizontal="center" vertical="center" wrapText="1"/>
    </xf>
    <xf numFmtId="0" fontId="2" fillId="0" borderId="1" xfId="0" applyFont="1" applyBorder="1"/>
    <xf numFmtId="0" fontId="3" fillId="0" borderId="0" xfId="0" applyFont="1" applyAlignment="1">
      <alignment vertical="center"/>
    </xf>
    <xf numFmtId="0" fontId="0" fillId="0" borderId="2" xfId="0" applyBorder="1"/>
    <xf numFmtId="0" fontId="2" fillId="0" borderId="2" xfId="0" applyFont="1" applyFill="1" applyBorder="1"/>
    <xf numFmtId="43" fontId="2" fillId="2" borderId="2" xfId="1" applyFont="1" applyFill="1" applyBorder="1" applyAlignment="1">
      <alignment horizontal="center" vertical="center" wrapText="1"/>
    </xf>
    <xf numFmtId="166" fontId="0" fillId="0" borderId="1" xfId="1" applyNumberFormat="1" applyFont="1" applyBorder="1"/>
    <xf numFmtId="166" fontId="0" fillId="0" borderId="1" xfId="0" applyNumberFormat="1" applyBorder="1"/>
    <xf numFmtId="166" fontId="2" fillId="0" borderId="1" xfId="0" applyNumberFormat="1" applyFont="1" applyBorder="1"/>
    <xf numFmtId="1" fontId="0" fillId="0" borderId="1" xfId="0" applyNumberFormat="1" applyBorder="1"/>
    <xf numFmtId="43" fontId="2" fillId="2" borderId="1" xfId="1" applyFont="1" applyFill="1" applyBorder="1" applyAlignment="1">
      <alignment horizontal="center" vertical="center" shrinkToFit="1"/>
    </xf>
    <xf numFmtId="10" fontId="0" fillId="0" borderId="1" xfId="0" applyNumberFormat="1" applyBorder="1"/>
    <xf numFmtId="0" fontId="2" fillId="0" borderId="0" xfId="0" applyFont="1"/>
    <xf numFmtId="166" fontId="0" fillId="0" borderId="1" xfId="0" applyNumberFormat="1" applyBorder="1" applyAlignment="1"/>
    <xf numFmtId="10" fontId="2" fillId="0" borderId="1" xfId="0" applyNumberFormat="1" applyFont="1" applyBorder="1"/>
  </cellXfs>
  <cellStyles count="2">
    <cellStyle name="Обычный" xfId="0" builtinId="0"/>
    <cellStyle name="Финансовый" xfId="1" builtinId="3"/>
  </cellStyles>
  <dxfs count="13">
    <dxf>
      <fill>
        <patternFill>
          <bgColor rgb="FFFF0000"/>
        </patternFill>
      </fill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6" formatCode="_-* #,##0.00\ _₽_-;\-* #,##0.00\ _₽_-;_-* &quot;-&quot;??\ _₽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C7CE"/>
        </patternFill>
      </fill>
    </dxf>
    <dxf>
      <numFmt numFmtId="166" formatCode="_-* #,##0.00\ _₽_-;\-* #,##0.00\ _₽_-;_-* &quot;-&quot;??\ _₽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166" formatCode="_-* #,##0.00\ _₽_-;\-* #,##0.00\ _₽_-;_-* &quot;-&quot;??\ _₽_-;_-@_-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fill>
        <patternFill patternType="solid">
          <fgColor indexed="64"/>
          <bgColor theme="2" tint="-9.9978637043366805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271DB8-34F8-4F1E-83FA-BB12F761E4DF}" name="Таблица2" displayName="Таблица2" ref="A3:G11" totalsRowShown="0" headerRowDxfId="8" tableBorderDxfId="12" headerRowCellStyle="Финансовый">
  <autoFilter ref="A3:G11" xr:uid="{A79F21A7-0443-4249-88A9-59EEAF6EB38E}"/>
  <tableColumns count="7">
    <tableColumn id="1" xr3:uid="{A26F8173-3975-4184-9AC7-3C6CCE1F5200}" name="Услуга" dataDxfId="11"/>
    <tableColumn id="2" xr3:uid="{2960C89F-2D05-4459-8591-EA40408547A5}" name="Цена" dataDxfId="10"/>
    <tableColumn id="3" xr3:uid="{FE885CB5-8DB1-4DAB-B1DD-D390DD83EA37}" name="Кол-во услуг" dataDxfId="9"/>
    <tableColumn id="4" xr3:uid="{E9E35F7A-7883-4A0B-90B4-60FAF9D69068}" name="Выручка, итого в месяц руб." dataDxfId="7" dataCellStyle="Финансовый"/>
    <tableColumn id="5" xr3:uid="{E3385B97-9381-452F-A313-E119D07F5462}" name="Затраты, итого в месяц руб" dataDxfId="6"/>
    <tableColumn id="6" xr3:uid="{27D9B429-FA49-49CC-871E-EEA88C59AD45}" name="прибыль" dataDxfId="2">
      <calculatedColumnFormula>Таблица2[[#This Row],[Выручка, итого в месяц руб.]]-Таблица2[[#This Row],[Затраты, итого в месяц руб]]</calculatedColumnFormula>
    </tableColumn>
    <tableColumn id="7" xr3:uid="{74BCA5EE-3F1F-4A88-BB57-E729139A6383}" name="рентабильность" dataDxfId="1">
      <calculatedColumnFormula>Таблица2[[#This Row],[прибыль]]/Таблица2[[#This Row],[Выручка, итого в месяц руб.]]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workbookViewId="0">
      <selection activeCell="J13" sqref="J13"/>
    </sheetView>
  </sheetViews>
  <sheetFormatPr defaultRowHeight="15" x14ac:dyDescent="0.25"/>
  <cols>
    <col min="1" max="1" width="42.140625" customWidth="1"/>
    <col min="2" max="2" width="11.7109375" customWidth="1"/>
    <col min="3" max="3" width="15.42578125" customWidth="1"/>
    <col min="4" max="4" width="29.7109375" customWidth="1"/>
    <col min="5" max="5" width="28.7109375" customWidth="1"/>
    <col min="6" max="6" width="15.5703125" customWidth="1"/>
    <col min="7" max="7" width="19.28515625" customWidth="1"/>
  </cols>
  <sheetData>
    <row r="1" spans="1:7" x14ac:dyDescent="0.25">
      <c r="A1" t="s">
        <v>12</v>
      </c>
    </row>
    <row r="2" spans="1:7" s="1" customFormat="1" ht="31.5" customHeight="1" x14ac:dyDescent="0.25">
      <c r="A2" s="4" t="s">
        <v>11</v>
      </c>
    </row>
    <row r="3" spans="1:7" x14ac:dyDescent="0.25">
      <c r="A3" s="7" t="s">
        <v>0</v>
      </c>
      <c r="B3" s="2" t="s">
        <v>10</v>
      </c>
      <c r="C3" s="2" t="s">
        <v>8</v>
      </c>
      <c r="D3" s="2" t="s">
        <v>6</v>
      </c>
      <c r="E3" s="2" t="s">
        <v>7</v>
      </c>
      <c r="F3" s="2" t="s">
        <v>15</v>
      </c>
      <c r="G3" s="12" t="s">
        <v>16</v>
      </c>
    </row>
    <row r="4" spans="1:7" x14ac:dyDescent="0.25">
      <c r="A4" s="5" t="s">
        <v>13</v>
      </c>
      <c r="B4" s="11">
        <v>15</v>
      </c>
      <c r="C4" s="11">
        <v>500</v>
      </c>
      <c r="D4" s="8">
        <f>C4*B4*30</f>
        <v>225000</v>
      </c>
      <c r="E4" s="9">
        <f>D4*0.8</f>
        <v>180000</v>
      </c>
      <c r="F4" s="9">
        <f>Таблица2[[#This Row],[Выручка, итого в месяц руб.]]-Таблица2[[#This Row],[Затраты, итого в месяц руб]]</f>
        <v>45000</v>
      </c>
      <c r="G4" s="13">
        <f>Таблица2[[#This Row],[прибыль]]/Таблица2[[#This Row],[Выручка, итого в месяц руб.]]</f>
        <v>0.2</v>
      </c>
    </row>
    <row r="5" spans="1:7" x14ac:dyDescent="0.25">
      <c r="A5" s="5" t="s">
        <v>14</v>
      </c>
      <c r="B5" s="11">
        <v>3</v>
      </c>
      <c r="C5" s="11">
        <v>800</v>
      </c>
      <c r="D5" s="8">
        <f>C5*B5*30</f>
        <v>72000</v>
      </c>
      <c r="E5" s="9">
        <f>D5*1.6</f>
        <v>115200</v>
      </c>
      <c r="F5" s="15">
        <f>Таблица2[[#This Row],[Выручка, итого в месяц руб.]]-Таблица2[[#This Row],[Затраты, итого в месяц руб]]</f>
        <v>-43200</v>
      </c>
      <c r="G5" s="13">
        <f>Таблица2[[#This Row],[прибыль]]/Таблица2[[#This Row],[Выручка, итого в месяц руб.]]</f>
        <v>-0.6</v>
      </c>
    </row>
    <row r="6" spans="1:7" x14ac:dyDescent="0.25">
      <c r="A6" s="5" t="s">
        <v>1</v>
      </c>
      <c r="B6" s="11">
        <v>90</v>
      </c>
      <c r="C6" s="11">
        <v>600</v>
      </c>
      <c r="D6" s="8">
        <f t="shared" ref="D6:D10" si="0">C6*B6</f>
        <v>54000</v>
      </c>
      <c r="E6" s="9">
        <f t="shared" ref="E6:E9" si="1">D6*0.8</f>
        <v>43200</v>
      </c>
      <c r="F6" s="9">
        <f>Таблица2[[#This Row],[Выручка, итого в месяц руб.]]-Таблица2[[#This Row],[Затраты, итого в месяц руб]]</f>
        <v>10800</v>
      </c>
      <c r="G6" s="13">
        <f>Таблица2[[#This Row],[прибыль]]/Таблица2[[#This Row],[Выручка, итого в месяц руб.]]</f>
        <v>0.2</v>
      </c>
    </row>
    <row r="7" spans="1:7" x14ac:dyDescent="0.25">
      <c r="A7" s="5" t="s">
        <v>2</v>
      </c>
      <c r="B7" s="11">
        <v>18</v>
      </c>
      <c r="C7" s="11">
        <v>450</v>
      </c>
      <c r="D7" s="8">
        <f t="shared" si="0"/>
        <v>8100</v>
      </c>
      <c r="E7" s="9">
        <f t="shared" si="1"/>
        <v>6480</v>
      </c>
      <c r="F7" s="9">
        <f>Таблица2[[#This Row],[Выручка, итого в месяц руб.]]-Таблица2[[#This Row],[Затраты, итого в месяц руб]]</f>
        <v>1620</v>
      </c>
      <c r="G7" s="13">
        <f>Таблица2[[#This Row],[прибыль]]/Таблица2[[#This Row],[Выручка, итого в месяц руб.]]</f>
        <v>0.2</v>
      </c>
    </row>
    <row r="8" spans="1:7" x14ac:dyDescent="0.25">
      <c r="A8" s="5" t="s">
        <v>3</v>
      </c>
      <c r="B8" s="11">
        <v>8</v>
      </c>
      <c r="C8" s="11">
        <v>1100</v>
      </c>
      <c r="D8" s="8">
        <f t="shared" si="0"/>
        <v>8800</v>
      </c>
      <c r="E8" s="9">
        <f>D8*1.4</f>
        <v>12320</v>
      </c>
      <c r="F8" s="9">
        <f>Таблица2[[#This Row],[Выручка, итого в месяц руб.]]-Таблица2[[#This Row],[Затраты, итого в месяц руб]]</f>
        <v>-3520</v>
      </c>
      <c r="G8" s="13">
        <f>Таблица2[[#This Row],[прибыль]]/Таблица2[[#This Row],[Выручка, итого в месяц руб.]]</f>
        <v>-0.4</v>
      </c>
    </row>
    <row r="9" spans="1:7" x14ac:dyDescent="0.25">
      <c r="A9" s="5" t="s">
        <v>4</v>
      </c>
      <c r="B9" s="11">
        <v>14</v>
      </c>
      <c r="C9" s="11">
        <v>500</v>
      </c>
      <c r="D9" s="8">
        <f t="shared" si="0"/>
        <v>7000</v>
      </c>
      <c r="E9" s="9">
        <f t="shared" si="1"/>
        <v>5600</v>
      </c>
      <c r="F9" s="9">
        <f>Таблица2[[#This Row],[Выручка, итого в месяц руб.]]-Таблица2[[#This Row],[Затраты, итого в месяц руб]]</f>
        <v>1400</v>
      </c>
      <c r="G9" s="13">
        <f>Таблица2[[#This Row],[прибыль]]/Таблица2[[#This Row],[Выручка, итого в месяц руб.]]</f>
        <v>0.2</v>
      </c>
    </row>
    <row r="10" spans="1:7" x14ac:dyDescent="0.25">
      <c r="A10" s="5" t="s">
        <v>5</v>
      </c>
      <c r="B10" s="11">
        <v>178</v>
      </c>
      <c r="C10" s="11">
        <v>30</v>
      </c>
      <c r="D10" s="8">
        <f t="shared" si="0"/>
        <v>5340</v>
      </c>
      <c r="E10" s="9">
        <f>D10*1.15</f>
        <v>6140.9999999999991</v>
      </c>
      <c r="F10" s="9">
        <f>Таблица2[[#This Row],[Выручка, итого в месяц руб.]]-Таблица2[[#This Row],[Затраты, итого в месяц руб]]</f>
        <v>-800.99999999999909</v>
      </c>
      <c r="G10" s="13">
        <f>Таблица2[[#This Row],[прибыль]]/Таблица2[[#This Row],[Выручка, итого в месяц руб.]]</f>
        <v>-0.14999999999999983</v>
      </c>
    </row>
    <row r="11" spans="1:7" x14ac:dyDescent="0.25">
      <c r="A11" s="6" t="s">
        <v>9</v>
      </c>
      <c r="B11" s="3"/>
      <c r="C11" s="3"/>
      <c r="D11" s="10">
        <f>SUM(D4:D10)</f>
        <v>380240</v>
      </c>
      <c r="E11" s="10">
        <f>SUM(E4:E10)</f>
        <v>368941</v>
      </c>
      <c r="F11" s="10">
        <f>Таблица2[[#This Row],[Выручка, итого в месяц руб.]]-Таблица2[[#This Row],[Затраты, итого в месяц руб]]</f>
        <v>11299</v>
      </c>
      <c r="G11" s="16">
        <f>Таблица2[[#This Row],[прибыль]]/Таблица2[[#This Row],[Выручка, итого в месяц руб.]]</f>
        <v>2.9715442878182202E-2</v>
      </c>
    </row>
    <row r="14" spans="1:7" x14ac:dyDescent="0.25">
      <c r="A14" s="14" t="s">
        <v>17</v>
      </c>
    </row>
    <row r="16" spans="1:7" x14ac:dyDescent="0.25">
      <c r="A16" t="s">
        <v>18</v>
      </c>
    </row>
    <row r="18" spans="1:1" x14ac:dyDescent="0.25">
      <c r="A18" t="s">
        <v>19</v>
      </c>
    </row>
    <row r="20" spans="1:1" x14ac:dyDescent="0.25">
      <c r="A20" t="s">
        <v>20</v>
      </c>
    </row>
    <row r="22" spans="1:1" x14ac:dyDescent="0.25">
      <c r="A22" t="s">
        <v>21</v>
      </c>
    </row>
    <row r="24" spans="1:1" x14ac:dyDescent="0.25">
      <c r="A24" t="s">
        <v>22</v>
      </c>
    </row>
    <row r="26" spans="1:1" x14ac:dyDescent="0.25">
      <c r="A26" t="s">
        <v>23</v>
      </c>
    </row>
    <row r="28" spans="1:1" x14ac:dyDescent="0.25">
      <c r="A28" t="s">
        <v>24</v>
      </c>
    </row>
    <row r="30" spans="1:1" x14ac:dyDescent="0.25">
      <c r="A30" t="s">
        <v>25</v>
      </c>
    </row>
  </sheetData>
  <conditionalFormatting sqref="F4:G11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Можарова Алена Витальевна</dc:creator>
  <cp:lastModifiedBy>Илья</cp:lastModifiedBy>
  <dcterms:created xsi:type="dcterms:W3CDTF">2022-09-11T16:14:44Z</dcterms:created>
  <dcterms:modified xsi:type="dcterms:W3CDTF">2023-12-27T18:17:11Z</dcterms:modified>
</cp:coreProperties>
</file>