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E3/"/>
    </mc:Choice>
  </mc:AlternateContent>
  <xr:revisionPtr revIDLastSave="414" documentId="8_{56741657-676E-474A-9167-68D43639509E}" xr6:coauthVersionLast="47" xr6:coauthVersionMax="47" xr10:uidLastSave="{F2253E91-47C5-4866-888B-EEBE32230535}"/>
  <bookViews>
    <workbookView xWindow="1560" yWindow="1275" windowWidth="11910" windowHeight="11295" firstSheet="1" activeTab="1" xr2:uid="{EC6A2901-0AEF-E642-9AD3-34EF698E8D66}"/>
  </bookViews>
  <sheets>
    <sheet name="Chart1" sheetId="2" r:id="rId1"/>
    <sheet name="CoinProbs" sheetId="3" r:id="rId2"/>
    <sheet name="Cha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D26" i="3" s="1"/>
  <c r="B27" i="3"/>
  <c r="D27" i="3" s="1"/>
  <c r="B28" i="3"/>
  <c r="D28" i="3" s="1"/>
  <c r="B29" i="3"/>
  <c r="D29" i="3" s="1"/>
  <c r="B30" i="3"/>
  <c r="E30" i="3" s="1"/>
  <c r="A22" i="3"/>
  <c r="A21" i="3"/>
  <c r="C10" i="3"/>
  <c r="C9" i="3"/>
  <c r="B8" i="3"/>
  <c r="B7" i="3"/>
  <c r="D24" i="3" l="1"/>
  <c r="D23" i="3"/>
  <c r="D25" i="3"/>
  <c r="E29" i="3"/>
  <c r="E27" i="3"/>
  <c r="D21" i="3"/>
  <c r="D20" i="3"/>
  <c r="E26" i="3"/>
  <c r="D22" i="3"/>
  <c r="D30" i="3"/>
  <c r="E28" i="3"/>
  <c r="C21" i="3"/>
  <c r="C20" i="3"/>
  <c r="A23" i="3"/>
  <c r="C22" i="3"/>
  <c r="A24" i="3" l="1"/>
  <c r="C23" i="3"/>
  <c r="A25" i="3" l="1"/>
  <c r="C24" i="3"/>
  <c r="C25" i="3" l="1"/>
  <c r="D9" i="3"/>
  <c r="A26" i="3"/>
  <c r="E9" i="3" l="1"/>
  <c r="A27" i="3"/>
  <c r="C26" i="3"/>
  <c r="A28" i="3" l="1"/>
  <c r="C27" i="3"/>
  <c r="A29" i="3" l="1"/>
  <c r="C28" i="3"/>
  <c r="C29" i="3" l="1"/>
  <c r="A30" i="3"/>
  <c r="A16" i="3"/>
  <c r="C30" i="3" l="1"/>
  <c r="C16" i="3" s="1"/>
  <c r="B16" i="3"/>
  <c r="B13" i="3"/>
  <c r="D16" i="3" l="1"/>
  <c r="D12" i="3" s="1"/>
  <c r="E16" i="3"/>
</calcChain>
</file>

<file path=xl/sharedStrings.xml><?xml version="1.0" encoding="utf-8"?>
<sst xmlns="http://schemas.openxmlformats.org/spreadsheetml/2006/main" count="40" uniqueCount="34">
  <si>
    <t>Marco F. Duarte</t>
  </si>
  <si>
    <t>predict total # of macrostates</t>
  </si>
  <si>
    <t>Macrostate n (# of heads showing)</t>
  </si>
  <si>
    <t># of microstates</t>
  </si>
  <si>
    <t>check total # of macrostates</t>
  </si>
  <si>
    <t>(should be zero)</t>
  </si>
  <si>
    <t>count microstates</t>
  </si>
  <si>
    <t>check total # of microstates</t>
  </si>
  <si>
    <t>check total probability</t>
  </si>
  <si>
    <t>(should be 100%)</t>
  </si>
  <si>
    <t>10.11.2023</t>
  </si>
  <si>
    <t>ECE 202 Lecture 16</t>
  </si>
  <si>
    <t>ECE 202 E3</t>
  </si>
  <si>
    <t>Aidan Chin</t>
  </si>
  <si>
    <t>heads 55% of the time</t>
  </si>
  <si>
    <t>heads 50% of the time</t>
  </si>
  <si>
    <t>Weighted Probability (P)</t>
  </si>
  <si>
    <t>Fair Probability(P)</t>
  </si>
  <si>
    <t>Fair Probability P(n) NEW</t>
  </si>
  <si>
    <t>Fair Probability P(n) OLD</t>
  </si>
  <si>
    <t>(should be 0%)</t>
  </si>
  <si>
    <t>q (probability of inverse result)</t>
  </si>
  <si>
    <t>OLD, FAIR</t>
  </si>
  <si>
    <t>NEW, FAIR</t>
  </si>
  <si>
    <t>NEW, WEIGHTED</t>
  </si>
  <si>
    <t>Most Likely Number of heads FAIR</t>
  </si>
  <si>
    <t>Most Likely Number of heads WEIGHTED</t>
  </si>
  <si>
    <t>Weighted Probability P(n) NEW</t>
  </si>
  <si>
    <t>predict total # of microstates (n)</t>
  </si>
  <si>
    <t>Adapting N =  4 coins to N &lt;=  20</t>
  </si>
  <si>
    <t>Adapting for N =  10 and P =  .55</t>
  </si>
  <si>
    <t>number of coins (N &lt;=  20)</t>
  </si>
  <si>
    <t>Check NEW vs. OLD            ---&gt;</t>
  </si>
  <si>
    <t>this excel doc calculates the probability of getting a certain number of heads at 50% heads and 55%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</si>
</sst>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0" fontId="1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microsoft.com/office/2017/10/relationships/person" Target="persons/perso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/>
              <a:t>ECE 202 Lecture</a:t>
            </a:r>
            <a:r>
              <a:rPr lang="en-US" sz="2200" baseline="0"/>
              <a:t> 15</a:t>
            </a:r>
          </a:p>
          <a:p>
            <a:pPr>
              <a:defRPr sz="2200"/>
            </a:pPr>
            <a:r>
              <a:rPr lang="en-US" sz="2200" baseline="0"/>
              <a:t>Understanding Microstates and Macrostates (N = 4 coins)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23-C34C-AB16-7F6B96D9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57920"/>
        <c:axId val="237119551"/>
      </c:barChart>
      <c:catAx>
        <c:axId val="20801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Macrostate n (# of heads showing)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9551"/>
        <c:crosses val="autoZero"/>
        <c:auto val="1"/>
        <c:lblAlgn val="ctr"/>
        <c:lblOffset val="100"/>
        <c:noMultiLvlLbl val="0"/>
      </c:catAx>
      <c:valAx>
        <c:axId val="237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</a:t>
                </a:r>
                <a:r>
                  <a:rPr lang="en-US" sz="1800" baseline="0"/>
                  <a:t> microstates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ECE 202 | AIDAN</a:t>
            </a:r>
            <a:r>
              <a:rPr lang="en-US" baseline="0"/>
              <a:t> CHIN | E3 | 10/20/23</a:t>
            </a:r>
          </a:p>
          <a:p>
            <a:pPr>
              <a:defRPr/>
            </a:pPr>
            <a:r>
              <a:rPr lang="en-US"/>
              <a:t>WEIGHTED AND FAIR COIN PROBABILITIES</a:t>
            </a:r>
          </a:p>
          <a:p>
            <a:pPr>
              <a:defRPr/>
            </a:pPr>
            <a:r>
              <a:rPr lang="en-US"/>
              <a:t>WEIGHTED</a:t>
            </a:r>
            <a:r>
              <a:rPr lang="en-US" baseline="0"/>
              <a:t> pTails = .45, pHeads = .55</a:t>
            </a:r>
          </a:p>
          <a:p>
            <a:pPr>
              <a:defRPr/>
            </a:pPr>
            <a:r>
              <a:rPr lang="en-US" baseline="0"/>
              <a:t>FAIR pTails = .50, pHeads = 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CoinProbs!$D$19</c:f>
              <c:strCache>
                <c:ptCount val="1"/>
                <c:pt idx="0">
                  <c:v>Fair Probability P(n)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CoinProbs!$A$20:$A$30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CoinProbs!$D$20:$D$30</c:f>
              <c:numCache>
                <c:formatCode>0.00%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F-4638-BBAF-0CCF96135F99}"/>
            </c:ext>
          </c:extLst>
        </c:ser>
        <c:ser>
          <c:idx val="1"/>
          <c:order val="1"/>
          <c:tx>
            <c:strRef>
              <c:f>CoinProbs!$E$19</c:f>
              <c:strCache>
                <c:ptCount val="1"/>
                <c:pt idx="0">
                  <c:v>Weighted Probability P(n) 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CoinProbs!$E$20:$E$30</c:f>
              <c:numCache>
                <c:formatCode>0.00%</c:formatCode>
                <c:ptCount val="11"/>
                <c:pt idx="0">
                  <c:v>3.4050628916015586E-4</c:v>
                </c:pt>
                <c:pt idx="1">
                  <c:v>4.1617435341796839E-3</c:v>
                </c:pt>
                <c:pt idx="2">
                  <c:v>2.2889589437988266E-2</c:v>
                </c:pt>
                <c:pt idx="3">
                  <c:v>7.4603106316406223E-2</c:v>
                </c:pt>
                <c:pt idx="4">
                  <c:v>0.15956775517675775</c:v>
                </c:pt>
                <c:pt idx="5">
                  <c:v>0.23403270759257805</c:v>
                </c:pt>
                <c:pt idx="6">
                  <c:v>0.2383666466220703</c:v>
                </c:pt>
                <c:pt idx="7">
                  <c:v>0.16647829287890628</c:v>
                </c:pt>
                <c:pt idx="8">
                  <c:v>7.6302550902832056E-2</c:v>
                </c:pt>
                <c:pt idx="9">
                  <c:v>2.0724149627929699E-2</c:v>
                </c:pt>
                <c:pt idx="10">
                  <c:v>2.5329516211914081E-3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F-4638-BBAF-0CCF9613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313871"/>
        <c:axId val="1582110895"/>
      </c:barChart>
      <c:catAx>
        <c:axId val="145731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Heads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10895"/>
        <c:crosses val="autoZero"/>
        <c:auto val="1"/>
        <c:lblAlgn val="ctr"/>
        <c:lblOffset val="100"/>
        <c:noMultiLvlLbl val="0"/>
      </c:catAx>
      <c:valAx>
        <c:axId val="15821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462179040246536"/>
          <c:y val="0.11143560728593725"/>
          <c:w val="0.19134720206060493"/>
          <c:h val="6.82697053779666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D709A-F9D3-644F-9A28-A2957BDCDA9F}">
  <sheetPr codeName="Chart1"/>
  <sheetViews>
    <sheetView zoomScale="102" workbookViewId="0" zoomToFit="1"/>
  </sheetViews>
  <pageMargins left="0.7" right="0.7" top="0.75" bottom="0.75" header="0.3" footer="0.3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7C0609-04B9-445D-8725-F2CFFA81792D}">
  <sheetPr/>
  <sheetViews>
    <sheetView zoomScale="10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3D0E-6024-F77B-85FA-71C24BCBC3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1D1E-5817-4E22-0DEE-60E0D696CD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975-4B60-4048-9A71-E42CEA2BAC1E}">
  <sheetPr codeName="Sheet4">
    <pageSetUpPr fitToPage="1"/>
  </sheetPr>
  <dimension ref="A1:E38"/>
  <sheetViews>
    <sheetView tabSelected="1" topLeftCell="A4" zoomScale="88" zoomScaleNormal="89" workbookViewId="0">
      <selection activeCell="C20" sqref="C20"/>
    </sheetView>
  </sheetViews>
  <sheetFormatPr defaultColWidth="11" defaultRowHeight="15.75" x14ac:dyDescent="0.25"/>
  <cols>
    <col min="1" max="1" width="29.75" bestFit="1" customWidth="1"/>
    <col min="2" max="2" width="27.625" bestFit="1" customWidth="1"/>
    <col min="3" max="3" width="26.375" bestFit="1" customWidth="1"/>
    <col min="4" max="4" width="29.125" bestFit="1" customWidth="1"/>
    <col min="5" max="5" width="34.75" bestFit="1" customWidth="1"/>
    <col min="6" max="8" width="5.875" bestFit="1" customWidth="1"/>
    <col min="9" max="10" width="5.5" bestFit="1" customWidth="1"/>
  </cols>
  <sheetData>
    <row r="1" spans="1:5" x14ac:dyDescent="0.25">
      <c r="A1" t="s">
        <v>0</v>
      </c>
      <c r="B1" t="s">
        <v>13</v>
      </c>
    </row>
    <row r="2" spans="1:5" x14ac:dyDescent="0.25">
      <c r="A2" t="s">
        <v>10</v>
      </c>
      <c r="B2" s="3">
        <v>45219</v>
      </c>
    </row>
    <row r="3" spans="1:5" ht="63.75" customHeight="1" x14ac:dyDescent="0.25">
      <c r="A3" t="s">
        <v>11</v>
      </c>
      <c r="B3" t="s">
        <v>12</v>
      </c>
      <c r="C3" s="5" t="s">
        <v>33</v>
      </c>
    </row>
    <row r="4" spans="1:5" x14ac:dyDescent="0.25">
      <c r="A4" t="s">
        <v>29</v>
      </c>
      <c r="B4" t="s">
        <v>30</v>
      </c>
    </row>
    <row r="6" spans="1:5" x14ac:dyDescent="0.25">
      <c r="A6" t="s">
        <v>31</v>
      </c>
      <c r="B6">
        <v>10</v>
      </c>
    </row>
    <row r="7" spans="1:5" x14ac:dyDescent="0.25">
      <c r="A7" t="s">
        <v>28</v>
      </c>
      <c r="B7">
        <f xml:space="preserve"> 2^B6</f>
        <v>1024</v>
      </c>
    </row>
    <row r="8" spans="1:5" x14ac:dyDescent="0.25">
      <c r="A8" t="s">
        <v>1</v>
      </c>
      <c r="B8">
        <f xml:space="preserve"> 1+B6</f>
        <v>11</v>
      </c>
      <c r="C8" t="s">
        <v>21</v>
      </c>
      <c r="D8" t="s">
        <v>25</v>
      </c>
      <c r="E8" t="s">
        <v>26</v>
      </c>
    </row>
    <row r="9" spans="1:5" x14ac:dyDescent="0.25">
      <c r="A9" t="s">
        <v>16</v>
      </c>
      <c r="B9" s="2">
        <v>0.55000000000000004</v>
      </c>
      <c r="C9" s="2">
        <f xml:space="preserve"> 1-B9</f>
        <v>0.44999999999999996</v>
      </c>
      <c r="D9">
        <f xml:space="preserve"> A25</f>
        <v>5</v>
      </c>
      <c r="E9">
        <f xml:space="preserve"> A26</f>
        <v>6</v>
      </c>
    </row>
    <row r="10" spans="1:5" x14ac:dyDescent="0.25">
      <c r="A10" t="s">
        <v>17</v>
      </c>
      <c r="B10" s="2">
        <v>0.5</v>
      </c>
      <c r="C10" s="2">
        <f xml:space="preserve"> 1-B10</f>
        <v>0.5</v>
      </c>
    </row>
    <row r="12" spans="1:5" x14ac:dyDescent="0.25">
      <c r="B12" t="s">
        <v>6</v>
      </c>
      <c r="C12" t="s">
        <v>32</v>
      </c>
      <c r="D12" s="2">
        <f xml:space="preserve"> ABS(C16-D16)</f>
        <v>0</v>
      </c>
    </row>
    <row r="13" spans="1:5" x14ac:dyDescent="0.25">
      <c r="B13">
        <f xml:space="preserve"> SUM(B20:B30)</f>
        <v>1024</v>
      </c>
      <c r="D13" t="s">
        <v>20</v>
      </c>
    </row>
    <row r="14" spans="1:5" x14ac:dyDescent="0.25">
      <c r="C14" t="s">
        <v>22</v>
      </c>
      <c r="D14" t="s">
        <v>23</v>
      </c>
      <c r="E14" t="s">
        <v>24</v>
      </c>
    </row>
    <row r="15" spans="1:5" x14ac:dyDescent="0.25">
      <c r="A15" t="s">
        <v>4</v>
      </c>
      <c r="B15" t="s">
        <v>7</v>
      </c>
      <c r="C15" t="s">
        <v>8</v>
      </c>
      <c r="D15" t="s">
        <v>8</v>
      </c>
      <c r="E15" t="s">
        <v>8</v>
      </c>
    </row>
    <row r="16" spans="1:5" x14ac:dyDescent="0.25">
      <c r="A16">
        <f xml:space="preserve"> COUNT(A20:A38)-B8</f>
        <v>0</v>
      </c>
      <c r="B16">
        <f xml:space="preserve"> SUM(B20:B30)-B7</f>
        <v>0</v>
      </c>
      <c r="C16" s="2">
        <f xml:space="preserve"> SUM(C20:C30)</f>
        <v>1</v>
      </c>
      <c r="D16" s="2">
        <f xml:space="preserve"> SUM(D20:D30)</f>
        <v>1</v>
      </c>
      <c r="E16" s="2">
        <f xml:space="preserve"> SUM(D20:D38)</f>
        <v>1</v>
      </c>
    </row>
    <row r="17" spans="1:5" x14ac:dyDescent="0.25">
      <c r="A17" t="s">
        <v>5</v>
      </c>
      <c r="B17" t="s">
        <v>5</v>
      </c>
      <c r="C17" t="s">
        <v>9</v>
      </c>
      <c r="D17" t="s">
        <v>9</v>
      </c>
      <c r="E17" t="s">
        <v>9</v>
      </c>
    </row>
    <row r="18" spans="1:5" x14ac:dyDescent="0.25">
      <c r="C18" t="s">
        <v>15</v>
      </c>
      <c r="D18" t="s">
        <v>15</v>
      </c>
      <c r="E18" t="s">
        <v>14</v>
      </c>
    </row>
    <row r="19" spans="1:5" x14ac:dyDescent="0.25">
      <c r="A19" t="s">
        <v>2</v>
      </c>
      <c r="B19" t="s">
        <v>3</v>
      </c>
      <c r="C19" t="s">
        <v>19</v>
      </c>
      <c r="D19" t="s">
        <v>18</v>
      </c>
      <c r="E19" t="s">
        <v>27</v>
      </c>
    </row>
    <row r="20" spans="1:5" x14ac:dyDescent="0.25">
      <c r="A20">
        <v>0</v>
      </c>
      <c r="B20">
        <f xml:space="preserve"> FACT(B$6) / (FACT(A20) * FACT(B$6-A20))</f>
        <v>1</v>
      </c>
      <c r="C20" s="2">
        <f t="shared" ref="C20:C30" si="0" xml:space="preserve"> B20/$B$7</f>
        <v>9.765625E-4</v>
      </c>
      <c r="D20" s="1">
        <f xml:space="preserve"> $B$10^$A20 * $C$10^($B$6-$A20) * $B20</f>
        <v>9.765625E-4</v>
      </c>
      <c r="E20" s="4">
        <f xml:space="preserve"> $B$9^$A20 * $C$9^($B$6-$A20) * $B20</f>
        <v>3.4050628916015586E-4</v>
      </c>
    </row>
    <row r="21" spans="1:5" x14ac:dyDescent="0.25">
      <c r="A21">
        <f t="shared" ref="A21:A30" si="1" xml:space="preserve"> A20+1</f>
        <v>1</v>
      </c>
      <c r="B21">
        <f t="shared" ref="B21:B30" si="2" xml:space="preserve"> FACT(B$6) / (FACT(A21) * FACT(B$6-A21))</f>
        <v>10</v>
      </c>
      <c r="C21" s="2">
        <f t="shared" si="0"/>
        <v>9.765625E-3</v>
      </c>
      <c r="D21" s="1">
        <f t="shared" ref="D21:D30" si="3" xml:space="preserve"> $B$10^$A21 * $C$10^($B$6-$A21) * $B21</f>
        <v>9.765625E-3</v>
      </c>
      <c r="E21" s="4">
        <f t="shared" ref="E21:E30" si="4" xml:space="preserve"> $B$9^$A21 * $C$9^($B$6-$A21) * $B21</f>
        <v>4.1617435341796839E-3</v>
      </c>
    </row>
    <row r="22" spans="1:5" x14ac:dyDescent="0.25">
      <c r="A22">
        <f t="shared" si="1"/>
        <v>2</v>
      </c>
      <c r="B22">
        <f t="shared" si="2"/>
        <v>45</v>
      </c>
      <c r="C22" s="2">
        <f t="shared" si="0"/>
        <v>4.39453125E-2</v>
      </c>
      <c r="D22" s="1">
        <f t="shared" si="3"/>
        <v>4.39453125E-2</v>
      </c>
      <c r="E22" s="4">
        <f t="shared" si="4"/>
        <v>2.2889589437988266E-2</v>
      </c>
    </row>
    <row r="23" spans="1:5" x14ac:dyDescent="0.25">
      <c r="A23">
        <f t="shared" si="1"/>
        <v>3</v>
      </c>
      <c r="B23">
        <f t="shared" si="2"/>
        <v>120</v>
      </c>
      <c r="C23" s="2">
        <f t="shared" si="0"/>
        <v>0.1171875</v>
      </c>
      <c r="D23" s="1">
        <f t="shared" si="3"/>
        <v>0.1171875</v>
      </c>
      <c r="E23" s="4">
        <f t="shared" si="4"/>
        <v>7.4603106316406223E-2</v>
      </c>
    </row>
    <row r="24" spans="1:5" x14ac:dyDescent="0.25">
      <c r="A24">
        <f t="shared" si="1"/>
        <v>4</v>
      </c>
      <c r="B24">
        <f t="shared" si="2"/>
        <v>210</v>
      </c>
      <c r="C24" s="2">
        <f t="shared" si="0"/>
        <v>0.205078125</v>
      </c>
      <c r="D24" s="1">
        <f t="shared" si="3"/>
        <v>0.205078125</v>
      </c>
      <c r="E24" s="4">
        <f t="shared" si="4"/>
        <v>0.15956775517675775</v>
      </c>
    </row>
    <row r="25" spans="1:5" x14ac:dyDescent="0.25">
      <c r="A25">
        <f t="shared" si="1"/>
        <v>5</v>
      </c>
      <c r="B25">
        <f t="shared" si="2"/>
        <v>252</v>
      </c>
      <c r="C25" s="2">
        <f t="shared" si="0"/>
        <v>0.24609375</v>
      </c>
      <c r="D25" s="1">
        <f t="shared" si="3"/>
        <v>0.24609375</v>
      </c>
      <c r="E25" s="4">
        <f t="shared" si="4"/>
        <v>0.23403270759257805</v>
      </c>
    </row>
    <row r="26" spans="1:5" x14ac:dyDescent="0.25">
      <c r="A26">
        <f t="shared" si="1"/>
        <v>6</v>
      </c>
      <c r="B26">
        <f t="shared" si="2"/>
        <v>210</v>
      </c>
      <c r="C26" s="2">
        <f t="shared" si="0"/>
        <v>0.205078125</v>
      </c>
      <c r="D26" s="1">
        <f t="shared" si="3"/>
        <v>0.205078125</v>
      </c>
      <c r="E26" s="4">
        <f t="shared" si="4"/>
        <v>0.2383666466220703</v>
      </c>
    </row>
    <row r="27" spans="1:5" x14ac:dyDescent="0.25">
      <c r="A27">
        <f t="shared" si="1"/>
        <v>7</v>
      </c>
      <c r="B27">
        <f t="shared" si="2"/>
        <v>120</v>
      </c>
      <c r="C27" s="2">
        <f t="shared" si="0"/>
        <v>0.1171875</v>
      </c>
      <c r="D27" s="1">
        <f t="shared" si="3"/>
        <v>0.1171875</v>
      </c>
      <c r="E27" s="4">
        <f t="shared" si="4"/>
        <v>0.16647829287890628</v>
      </c>
    </row>
    <row r="28" spans="1:5" x14ac:dyDescent="0.25">
      <c r="A28">
        <f t="shared" si="1"/>
        <v>8</v>
      </c>
      <c r="B28">
        <f t="shared" si="2"/>
        <v>45</v>
      </c>
      <c r="C28" s="2">
        <f t="shared" si="0"/>
        <v>4.39453125E-2</v>
      </c>
      <c r="D28" s="1">
        <f t="shared" si="3"/>
        <v>4.39453125E-2</v>
      </c>
      <c r="E28" s="4">
        <f t="shared" si="4"/>
        <v>7.6302550902832056E-2</v>
      </c>
    </row>
    <row r="29" spans="1:5" x14ac:dyDescent="0.25">
      <c r="A29">
        <f t="shared" si="1"/>
        <v>9</v>
      </c>
      <c r="B29">
        <f t="shared" si="2"/>
        <v>10</v>
      </c>
      <c r="C29" s="2">
        <f t="shared" si="0"/>
        <v>9.765625E-3</v>
      </c>
      <c r="D29" s="1">
        <f t="shared" si="3"/>
        <v>9.765625E-3</v>
      </c>
      <c r="E29" s="4">
        <f t="shared" si="4"/>
        <v>2.0724149627929699E-2</v>
      </c>
    </row>
    <row r="30" spans="1:5" x14ac:dyDescent="0.25">
      <c r="A30">
        <f t="shared" si="1"/>
        <v>10</v>
      </c>
      <c r="B30">
        <f t="shared" si="2"/>
        <v>1</v>
      </c>
      <c r="C30" s="2">
        <f t="shared" si="0"/>
        <v>9.765625E-4</v>
      </c>
      <c r="D30" s="1">
        <f t="shared" si="3"/>
        <v>9.765625E-4</v>
      </c>
      <c r="E30" s="4">
        <f t="shared" si="4"/>
        <v>2.5329516211914081E-3</v>
      </c>
    </row>
    <row r="31" spans="1:5" x14ac:dyDescent="0.25">
      <c r="C31" s="1"/>
    </row>
    <row r="32" spans="1:5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</sheetData>
  <printOptions headings="1" gridLines="1"/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CoinProbs</vt:lpstr>
      <vt:lpstr>Chart1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Duarte</dc:creator>
  <cp:lastModifiedBy>Aidan Chin</cp:lastModifiedBy>
  <cp:lastPrinted>2023-10-20T22:33:47Z</cp:lastPrinted>
  <dcterms:created xsi:type="dcterms:W3CDTF">2023-10-10T16:43:39Z</dcterms:created>
  <dcterms:modified xsi:type="dcterms:W3CDTF">2023-12-05T00:57:39Z</dcterms:modified>
</cp:coreProperties>
</file>