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eger/Dropbox/PANDA/Main survey/"/>
    </mc:Choice>
  </mc:AlternateContent>
  <xr:revisionPtr revIDLastSave="0" documentId="13_ncr:1_{7EAA2476-FEB6-9A49-8A65-252C083A14FF}" xr6:coauthVersionLast="36" xr6:coauthVersionMax="36" xr10:uidLastSave="{00000000-0000-0000-0000-000000000000}"/>
  <bookViews>
    <workbookView xWindow="0" yWindow="460" windowWidth="28800" windowHeight="17040" xr2:uid="{DB3E8270-7AB1-8D4F-BAC1-F24016A8F7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3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3" i="1"/>
  <c r="J101" i="1"/>
  <c r="K101" i="1" s="1"/>
  <c r="J99" i="1"/>
  <c r="K99" i="1" s="1"/>
  <c r="J97" i="1"/>
  <c r="K97" i="1" s="1"/>
  <c r="J95" i="1"/>
  <c r="K95" i="1" s="1"/>
  <c r="J93" i="1"/>
  <c r="K93" i="1" s="1"/>
  <c r="J91" i="1"/>
  <c r="K91" i="1" s="1"/>
  <c r="J89" i="1"/>
  <c r="K89" i="1" s="1"/>
  <c r="J87" i="1"/>
  <c r="K87" i="1" s="1"/>
  <c r="J85" i="1"/>
  <c r="K85" i="1" s="1"/>
  <c r="J83" i="1"/>
  <c r="K83" i="1" s="1"/>
  <c r="J81" i="1"/>
  <c r="J79" i="1"/>
  <c r="K79" i="1" s="1"/>
  <c r="J77" i="1"/>
  <c r="J75" i="1"/>
  <c r="K75" i="1" s="1"/>
  <c r="J73" i="1"/>
  <c r="K73" i="1" s="1"/>
  <c r="J71" i="1"/>
  <c r="K71" i="1" s="1"/>
  <c r="J69" i="1"/>
  <c r="K69" i="1" s="1"/>
  <c r="J67" i="1"/>
  <c r="K67" i="1" s="1"/>
  <c r="J65" i="1"/>
  <c r="K65" i="1" s="1"/>
  <c r="J63" i="1"/>
  <c r="K63" i="1" s="1"/>
  <c r="J61" i="1"/>
  <c r="K61" i="1" s="1"/>
  <c r="J59" i="1"/>
  <c r="K59" i="1" s="1"/>
  <c r="J57" i="1"/>
  <c r="K57" i="1" s="1"/>
  <c r="J55" i="1"/>
  <c r="K55" i="1" s="1"/>
  <c r="J53" i="1"/>
  <c r="K53" i="1" s="1"/>
  <c r="J51" i="1"/>
  <c r="K51" i="1" s="1"/>
  <c r="J49" i="1"/>
  <c r="K49" i="1" s="1"/>
  <c r="J47" i="1"/>
  <c r="K47" i="1" s="1"/>
  <c r="J45" i="1"/>
  <c r="K45" i="1" s="1"/>
  <c r="J43" i="1"/>
  <c r="K43" i="1" s="1"/>
  <c r="J41" i="1"/>
  <c r="K41" i="1" s="1"/>
  <c r="J39" i="1"/>
  <c r="K39" i="1" s="1"/>
  <c r="J37" i="1"/>
  <c r="K37" i="1" s="1"/>
  <c r="J35" i="1"/>
  <c r="K35" i="1" s="1"/>
  <c r="J33" i="1"/>
  <c r="K33" i="1" s="1"/>
  <c r="J31" i="1"/>
  <c r="K31" i="1" s="1"/>
  <c r="J29" i="1"/>
  <c r="K29" i="1" s="1"/>
  <c r="J27" i="1"/>
  <c r="K27" i="1" s="1"/>
  <c r="J25" i="1"/>
  <c r="K25" i="1" s="1"/>
  <c r="J23" i="1"/>
  <c r="K23" i="1" s="1"/>
  <c r="J21" i="1"/>
  <c r="K21" i="1" s="1"/>
  <c r="J19" i="1"/>
  <c r="K19" i="1" s="1"/>
  <c r="J17" i="1"/>
  <c r="K17" i="1" s="1"/>
  <c r="J15" i="1"/>
  <c r="K15" i="1" s="1"/>
  <c r="J13" i="1"/>
  <c r="K13" i="1" s="1"/>
  <c r="J11" i="1"/>
  <c r="K11" i="1" s="1"/>
  <c r="J9" i="1"/>
  <c r="K9" i="1" s="1"/>
  <c r="J7" i="1"/>
  <c r="K7" i="1" s="1"/>
  <c r="J5" i="1"/>
  <c r="K5" i="1" s="1"/>
  <c r="J3" i="1"/>
  <c r="K3" i="1" s="1"/>
  <c r="K77" i="1"/>
  <c r="K81" i="1"/>
  <c r="K103" i="1" l="1"/>
  <c r="J103" i="1"/>
</calcChain>
</file>

<file path=xl/sharedStrings.xml><?xml version="1.0" encoding="utf-8"?>
<sst xmlns="http://schemas.openxmlformats.org/spreadsheetml/2006/main" count="115" uniqueCount="114">
  <si>
    <t>BGK1a</t>
  </si>
  <si>
    <t>BGK1b</t>
  </si>
  <si>
    <t>BGK2a</t>
  </si>
  <si>
    <t>BGK2b</t>
  </si>
  <si>
    <t>BGK3a</t>
  </si>
  <si>
    <t>BGK3b</t>
  </si>
  <si>
    <t>BGK4a</t>
  </si>
  <si>
    <t>BGK4b</t>
  </si>
  <si>
    <t>BGK5a</t>
  </si>
  <si>
    <t>BGK5b</t>
  </si>
  <si>
    <t>BGK6a</t>
  </si>
  <si>
    <t>BGK6b</t>
  </si>
  <si>
    <t>BGK7a</t>
  </si>
  <si>
    <t>BGK7b</t>
  </si>
  <si>
    <t>BGK8a</t>
  </si>
  <si>
    <t>BGK8b</t>
  </si>
  <si>
    <t>BGK9a</t>
  </si>
  <si>
    <t>BGK9b</t>
  </si>
  <si>
    <t>BGK10a</t>
  </si>
  <si>
    <t>BGK10b</t>
  </si>
  <si>
    <t>BGK11a</t>
  </si>
  <si>
    <t>BGK11b</t>
  </si>
  <si>
    <t>BGK12a</t>
  </si>
  <si>
    <t>BGK12b</t>
  </si>
  <si>
    <t>BGK13a</t>
  </si>
  <si>
    <t>BGK13b</t>
  </si>
  <si>
    <t>BGK14a</t>
  </si>
  <si>
    <t>BGK14b</t>
  </si>
  <si>
    <t>BGK15a</t>
  </si>
  <si>
    <t>BGK15b</t>
  </si>
  <si>
    <t>BGK16a</t>
  </si>
  <si>
    <t>BGK16b</t>
  </si>
  <si>
    <t>BGK17a</t>
  </si>
  <si>
    <t>BGK17b</t>
  </si>
  <si>
    <t>BGK18a</t>
  </si>
  <si>
    <t>BGK18b</t>
  </si>
  <si>
    <t>BGK19a</t>
  </si>
  <si>
    <t>BGK19b</t>
  </si>
  <si>
    <t>BGK20a</t>
  </si>
  <si>
    <t>BGK20b</t>
  </si>
  <si>
    <t>BGK21a</t>
  </si>
  <si>
    <t>BGK21b</t>
  </si>
  <si>
    <t>BGK22a</t>
  </si>
  <si>
    <t>BGK22b</t>
  </si>
  <si>
    <t>BGK23a</t>
  </si>
  <si>
    <t>BGK23b</t>
  </si>
  <si>
    <t>BGK24a</t>
  </si>
  <si>
    <t>BGK24b</t>
  </si>
  <si>
    <t>BGK25a</t>
  </si>
  <si>
    <t>BGK25b</t>
  </si>
  <si>
    <t>BGK26a</t>
  </si>
  <si>
    <t>BGK26b</t>
  </si>
  <si>
    <t>BGK27b</t>
  </si>
  <si>
    <t>BGK28a</t>
  </si>
  <si>
    <t>BGK28b</t>
  </si>
  <si>
    <t>BGK29a</t>
  </si>
  <si>
    <t>BGK29b</t>
  </si>
  <si>
    <t>BGK30a</t>
  </si>
  <si>
    <t>BGK30b</t>
  </si>
  <si>
    <t>BGK31a</t>
  </si>
  <si>
    <t>BGK31b</t>
  </si>
  <si>
    <t>BGK32a</t>
  </si>
  <si>
    <t>BGK32b</t>
  </si>
  <si>
    <t>BGK33a</t>
  </si>
  <si>
    <t>BGK33b</t>
  </si>
  <si>
    <t>BGK34a</t>
  </si>
  <si>
    <t>BGK34b</t>
  </si>
  <si>
    <t>BGK35a</t>
  </si>
  <si>
    <t>BGK35b</t>
  </si>
  <si>
    <t>BGK36a</t>
  </si>
  <si>
    <t>BGK36b</t>
  </si>
  <si>
    <t>BGK37a</t>
  </si>
  <si>
    <t>BGK37b</t>
  </si>
  <si>
    <t>BGK38a</t>
  </si>
  <si>
    <t>BGK38b</t>
  </si>
  <si>
    <t>BGK39a</t>
  </si>
  <si>
    <t>BGK39b</t>
  </si>
  <si>
    <t>BGK40a</t>
  </si>
  <si>
    <t>BGK40b</t>
  </si>
  <si>
    <t>BGK41a</t>
  </si>
  <si>
    <t>BGK41b</t>
  </si>
  <si>
    <t>BGK42a</t>
  </si>
  <si>
    <t>BGK42b</t>
  </si>
  <si>
    <t>BGK43a</t>
  </si>
  <si>
    <t>BGK43b</t>
  </si>
  <si>
    <t>BGK44a</t>
  </si>
  <si>
    <t>BGK44b</t>
  </si>
  <si>
    <t>BGK45a</t>
  </si>
  <si>
    <t>BGK45b</t>
  </si>
  <si>
    <t>BGK46a</t>
  </si>
  <si>
    <t>BGK46b</t>
  </si>
  <si>
    <t>BGK47a</t>
  </si>
  <si>
    <t>BGK47b</t>
  </si>
  <si>
    <t>BGK48a</t>
  </si>
  <si>
    <t>BGK48b</t>
  </si>
  <si>
    <t>BGK49a</t>
  </si>
  <si>
    <t>BGK49b</t>
  </si>
  <si>
    <t>BGK50a</t>
  </si>
  <si>
    <t>BGK50b</t>
  </si>
  <si>
    <t>N</t>
  </si>
  <si>
    <t>Valid</t>
  </si>
  <si>
    <t>Missing</t>
  </si>
  <si>
    <t>Mean</t>
  </si>
  <si>
    <t>Std. Deviation</t>
  </si>
  <si>
    <t>BGK27a</t>
  </si>
  <si>
    <t>correct answer</t>
  </si>
  <si>
    <t>Average overconfidence (positive sign) or underconfidence (negative sign) with this question</t>
  </si>
  <si>
    <t>std. Dev. Of estimated probability to be correct</t>
  </si>
  <si>
    <t>Proportion of participants being correct</t>
  </si>
  <si>
    <t>combine scre</t>
  </si>
  <si>
    <t>Topic OK</t>
  </si>
  <si>
    <t>for conspiracy</t>
  </si>
  <si>
    <t>select the green items for survey!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</si>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</sst>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 applyFont="1"/>
    <xf numFmtId="9" fontId="0" fillId="0" borderId="0" xfId="1" applyFont="1"/>
    <xf numFmtId="0" fontId="0" fillId="0" borderId="0" xfId="1" applyNumberFormat="1" applyFont="1"/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2" borderId="0" xfId="0" applyFill="1"/>
    <xf numFmtId="0" fontId="0" fillId="2" borderId="0" xfId="0" applyFont="1" applyFill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9254-7A99-104A-8400-A3916A2B261A}">
  <dimension ref="B1:N103"/>
  <sheetViews>
    <sheetView tabSelected="1" workbookViewId="0">
      <selection activeCell="B1" sqref="B1:B1048576"/>
    </sheetView>
  </sheetViews>
  <sheetFormatPr baseColWidth="10" defaultRowHeight="16"/>
  <cols>
    <col min="2" max="2" width="13.5" hidden="1" customWidth="1"/>
    <col min="3" max="3" width="10.83203125" style="7"/>
    <col min="4" max="6" width="0" hidden="1" customWidth="1"/>
    <col min="7" max="7" width="15.33203125" hidden="1" customWidth="1"/>
    <col min="8" max="8" width="17" customWidth="1"/>
    <col min="9" max="9" width="23.6640625" hidden="1" customWidth="1"/>
    <col min="10" max="10" width="22.6640625" hidden="1" customWidth="1"/>
    <col min="11" max="11" width="36.1640625" hidden="1" customWidth="1"/>
    <col min="12" max="13" width="0" hidden="1" customWidth="1"/>
  </cols>
  <sheetData>
    <row r="1" spans="2:14" ht="68">
      <c r="B1" t="s">
        <v>110</v>
      </c>
      <c r="C1" s="7" t="s">
        <v>113</v>
      </c>
      <c r="D1" t="s">
        <v>99</v>
      </c>
      <c r="F1" t="s">
        <v>102</v>
      </c>
      <c r="G1" t="s">
        <v>103</v>
      </c>
      <c r="H1" t="s">
        <v>105</v>
      </c>
      <c r="I1" s="5" t="s">
        <v>107</v>
      </c>
      <c r="J1" s="5" t="s">
        <v>108</v>
      </c>
      <c r="K1" s="5" t="s">
        <v>106</v>
      </c>
      <c r="M1" t="s">
        <v>109</v>
      </c>
      <c r="N1" s="6" t="s">
        <v>112</v>
      </c>
    </row>
    <row r="2" spans="2:14">
      <c r="B2" t="s">
        <v>111</v>
      </c>
      <c r="D2" t="s">
        <v>100</v>
      </c>
      <c r="E2" t="s">
        <v>101</v>
      </c>
      <c r="N2" t="s">
        <v>112</v>
      </c>
    </row>
    <row r="3" spans="2:14">
      <c r="B3">
        <v>1</v>
      </c>
      <c r="C3" s="7" t="s">
        <v>0</v>
      </c>
      <c r="D3">
        <v>607</v>
      </c>
      <c r="E3">
        <v>13</v>
      </c>
      <c r="F3">
        <v>1.97</v>
      </c>
      <c r="G3">
        <v>0.183</v>
      </c>
      <c r="H3">
        <v>2</v>
      </c>
      <c r="I3">
        <f>G4</f>
        <v>16.96</v>
      </c>
      <c r="J3">
        <f>1-(H3-F3)</f>
        <v>0.97</v>
      </c>
      <c r="K3">
        <f>F4-100*J3</f>
        <v>-8.2000000000000028</v>
      </c>
      <c r="M3">
        <f>(I3+K3)*B3</f>
        <v>8.759999999999998</v>
      </c>
      <c r="N3">
        <f>RANK(M3,M$3:M$102)</f>
        <v>27</v>
      </c>
    </row>
    <row r="4" spans="2:14">
      <c r="C4" s="7" t="s">
        <v>1</v>
      </c>
      <c r="D4">
        <v>607</v>
      </c>
      <c r="E4">
        <v>13</v>
      </c>
      <c r="F4">
        <v>88.8</v>
      </c>
      <c r="G4">
        <v>16.96</v>
      </c>
    </row>
    <row r="5" spans="2:14">
      <c r="B5">
        <v>1</v>
      </c>
      <c r="C5" s="7" t="s">
        <v>2</v>
      </c>
      <c r="D5">
        <v>607</v>
      </c>
      <c r="E5">
        <v>13</v>
      </c>
      <c r="F5">
        <v>1.1399999999999999</v>
      </c>
      <c r="G5">
        <v>0.34399999999999997</v>
      </c>
      <c r="H5">
        <v>1</v>
      </c>
      <c r="I5">
        <f t="shared" ref="I5" si="0">G6</f>
        <v>17.829000000000001</v>
      </c>
      <c r="J5">
        <f>1-ABS(H5-F5)</f>
        <v>0.8600000000000001</v>
      </c>
      <c r="K5">
        <f>F6-100*J5</f>
        <v>1.0099999999999909</v>
      </c>
      <c r="M5">
        <f t="shared" ref="M5" si="1">(I5+K5)*B5</f>
        <v>18.838999999999992</v>
      </c>
      <c r="N5">
        <f t="shared" ref="N5" si="2">RANK(M5,M$3:M$102)</f>
        <v>14</v>
      </c>
    </row>
    <row r="6" spans="2:14">
      <c r="C6" s="7" t="s">
        <v>3</v>
      </c>
      <c r="D6">
        <v>607</v>
      </c>
      <c r="E6">
        <v>13</v>
      </c>
      <c r="F6">
        <v>87.01</v>
      </c>
      <c r="G6">
        <v>17.829000000000001</v>
      </c>
    </row>
    <row r="7" spans="2:14">
      <c r="B7">
        <v>1</v>
      </c>
      <c r="C7" s="7" t="s">
        <v>4</v>
      </c>
      <c r="D7">
        <v>607</v>
      </c>
      <c r="E7">
        <v>13</v>
      </c>
      <c r="F7">
        <v>1.27</v>
      </c>
      <c r="G7">
        <v>0.44400000000000001</v>
      </c>
      <c r="H7">
        <v>1</v>
      </c>
      <c r="I7">
        <f t="shared" ref="I7" si="3">G8</f>
        <v>18.396999999999998</v>
      </c>
      <c r="J7">
        <f t="shared" ref="J7" si="4">1-ABS(H7-F7)</f>
        <v>0.73</v>
      </c>
      <c r="K7">
        <f>F8-100*J7</f>
        <v>8.0499999999999972</v>
      </c>
      <c r="M7">
        <f t="shared" ref="M7" si="5">(I7+K7)*B7</f>
        <v>26.446999999999996</v>
      </c>
      <c r="N7">
        <f t="shared" ref="N7" si="6">RANK(M7,M$3:M$102)</f>
        <v>4</v>
      </c>
    </row>
    <row r="8" spans="2:14">
      <c r="C8" s="7" t="s">
        <v>5</v>
      </c>
      <c r="D8">
        <v>607</v>
      </c>
      <c r="E8">
        <v>13</v>
      </c>
      <c r="F8">
        <v>81.05</v>
      </c>
      <c r="G8">
        <v>18.396999999999998</v>
      </c>
    </row>
    <row r="9" spans="2:14">
      <c r="B9">
        <v>1</v>
      </c>
      <c r="C9" s="7" t="s">
        <v>6</v>
      </c>
      <c r="D9">
        <v>607</v>
      </c>
      <c r="E9">
        <v>13</v>
      </c>
      <c r="F9">
        <v>1.69</v>
      </c>
      <c r="G9">
        <v>0.46300000000000002</v>
      </c>
      <c r="H9">
        <v>2</v>
      </c>
      <c r="I9">
        <f t="shared" ref="I9" si="7">G10</f>
        <v>19.741</v>
      </c>
      <c r="J9">
        <f t="shared" ref="J9" si="8">1-ABS(H9-F9)</f>
        <v>0.69</v>
      </c>
      <c r="K9">
        <f>F10-100*J9</f>
        <v>-0.98999999999999488</v>
      </c>
      <c r="M9">
        <f t="shared" ref="M9" si="9">(I9+K9)*B9</f>
        <v>18.751000000000005</v>
      </c>
      <c r="N9">
        <f t="shared" ref="N9" si="10">RANK(M9,M$3:M$102)</f>
        <v>15</v>
      </c>
    </row>
    <row r="10" spans="2:14">
      <c r="C10" s="7" t="s">
        <v>7</v>
      </c>
      <c r="D10">
        <v>607</v>
      </c>
      <c r="E10">
        <v>13</v>
      </c>
      <c r="F10">
        <v>68.010000000000005</v>
      </c>
      <c r="G10">
        <v>19.741</v>
      </c>
    </row>
    <row r="11" spans="2:14">
      <c r="B11">
        <v>1</v>
      </c>
      <c r="C11" s="7" t="s">
        <v>8</v>
      </c>
      <c r="D11">
        <v>602</v>
      </c>
      <c r="E11">
        <v>18</v>
      </c>
      <c r="F11">
        <v>1.22</v>
      </c>
      <c r="G11">
        <v>0.41399999999999998</v>
      </c>
      <c r="H11">
        <v>1</v>
      </c>
      <c r="I11">
        <f t="shared" ref="I11" si="11">G12</f>
        <v>19.859000000000002</v>
      </c>
      <c r="J11">
        <f t="shared" ref="J11" si="12">1-ABS(H11-F11)</f>
        <v>0.78</v>
      </c>
      <c r="K11">
        <f t="shared" ref="K11" si="13">F12-100*J11</f>
        <v>-7.8400000000000034</v>
      </c>
      <c r="M11">
        <f t="shared" ref="M11" si="14">(I11+K11)*B11</f>
        <v>12.018999999999998</v>
      </c>
      <c r="N11">
        <f t="shared" ref="N11" si="15">RANK(M11,M$3:M$102)</f>
        <v>25</v>
      </c>
    </row>
    <row r="12" spans="2:14">
      <c r="C12" s="7" t="s">
        <v>9</v>
      </c>
      <c r="D12">
        <v>602</v>
      </c>
      <c r="E12">
        <v>18</v>
      </c>
      <c r="F12">
        <v>70.16</v>
      </c>
      <c r="G12">
        <v>19.859000000000002</v>
      </c>
    </row>
    <row r="13" spans="2:14">
      <c r="B13">
        <v>1</v>
      </c>
      <c r="C13" s="7" t="s">
        <v>10</v>
      </c>
      <c r="D13">
        <v>602</v>
      </c>
      <c r="E13">
        <v>18</v>
      </c>
      <c r="F13">
        <v>1.26</v>
      </c>
      <c r="G13">
        <v>0.439</v>
      </c>
      <c r="H13">
        <v>1</v>
      </c>
      <c r="I13">
        <f t="shared" ref="I13" si="16">G14</f>
        <v>20.152000000000001</v>
      </c>
      <c r="J13">
        <f t="shared" ref="J13" si="17">1-ABS(H13-F13)</f>
        <v>0.74</v>
      </c>
      <c r="K13">
        <f t="shared" ref="K13" si="18">F14-100*J13</f>
        <v>-7.5600000000000023</v>
      </c>
      <c r="M13">
        <f t="shared" ref="M13" si="19">(I13+K13)*B13</f>
        <v>12.591999999999999</v>
      </c>
      <c r="N13">
        <f t="shared" ref="N13" si="20">RANK(M13,M$3:M$102)</f>
        <v>24</v>
      </c>
    </row>
    <row r="14" spans="2:14">
      <c r="C14" s="7" t="s">
        <v>11</v>
      </c>
      <c r="D14">
        <v>602</v>
      </c>
      <c r="E14">
        <v>18</v>
      </c>
      <c r="F14">
        <v>66.44</v>
      </c>
      <c r="G14">
        <v>20.152000000000001</v>
      </c>
    </row>
    <row r="15" spans="2:14">
      <c r="B15">
        <v>0</v>
      </c>
      <c r="C15" s="7" t="s">
        <v>12</v>
      </c>
      <c r="D15">
        <v>602</v>
      </c>
      <c r="E15">
        <v>18</v>
      </c>
      <c r="F15">
        <v>1.0900000000000001</v>
      </c>
      <c r="G15">
        <v>0.28799999999999998</v>
      </c>
      <c r="H15">
        <v>1</v>
      </c>
      <c r="I15">
        <f t="shared" ref="I15" si="21">G16</f>
        <v>17.907</v>
      </c>
      <c r="J15">
        <f t="shared" ref="J15" si="22">1-ABS(H15-F15)</f>
        <v>0.90999999999999992</v>
      </c>
      <c r="K15">
        <f t="shared" ref="K15" si="23">F16-100*J15</f>
        <v>-3.5299999999999869</v>
      </c>
      <c r="M15">
        <f t="shared" ref="M15" si="24">(I15+K15)*B15</f>
        <v>0</v>
      </c>
      <c r="N15">
        <f t="shared" ref="N15" si="25">RANK(M15,M$3:M$102)</f>
        <v>29</v>
      </c>
    </row>
    <row r="16" spans="2:14">
      <c r="C16" s="7" t="s">
        <v>13</v>
      </c>
      <c r="D16">
        <v>602</v>
      </c>
      <c r="E16">
        <v>18</v>
      </c>
      <c r="F16">
        <v>87.47</v>
      </c>
      <c r="G16">
        <v>17.907</v>
      </c>
    </row>
    <row r="17" spans="2:14">
      <c r="B17">
        <v>0</v>
      </c>
      <c r="C17" s="7" t="s">
        <v>14</v>
      </c>
      <c r="D17">
        <v>602</v>
      </c>
      <c r="E17">
        <v>18</v>
      </c>
      <c r="F17">
        <v>1.39</v>
      </c>
      <c r="G17">
        <v>0.48799999999999999</v>
      </c>
      <c r="H17">
        <v>1</v>
      </c>
      <c r="I17">
        <f t="shared" ref="I17" si="26">G18</f>
        <v>20.048999999999999</v>
      </c>
      <c r="J17">
        <f t="shared" ref="J17" si="27">1-ABS(H17-F17)</f>
        <v>0.6100000000000001</v>
      </c>
      <c r="K17">
        <f t="shared" ref="K17" si="28">F18-100*J17</f>
        <v>8.43</v>
      </c>
      <c r="M17">
        <f t="shared" ref="M17" si="29">(I17+K17)*B17</f>
        <v>0</v>
      </c>
      <c r="N17">
        <f t="shared" ref="N17" si="30">RANK(M17,M$3:M$102)</f>
        <v>29</v>
      </c>
    </row>
    <row r="18" spans="2:14">
      <c r="C18" s="7" t="s">
        <v>15</v>
      </c>
      <c r="D18">
        <v>602</v>
      </c>
      <c r="E18">
        <v>18</v>
      </c>
      <c r="F18">
        <v>69.430000000000007</v>
      </c>
      <c r="G18">
        <v>20.048999999999999</v>
      </c>
    </row>
    <row r="19" spans="2:14">
      <c r="B19">
        <v>0</v>
      </c>
      <c r="C19" s="7" t="s">
        <v>16</v>
      </c>
      <c r="D19">
        <v>596</v>
      </c>
      <c r="E19">
        <v>24</v>
      </c>
      <c r="F19">
        <v>1.33</v>
      </c>
      <c r="G19">
        <v>0.47199999999999998</v>
      </c>
      <c r="H19">
        <v>1</v>
      </c>
      <c r="I19">
        <f t="shared" ref="I19" si="31">G20</f>
        <v>17.401</v>
      </c>
      <c r="J19">
        <f t="shared" ref="J19" si="32">1-ABS(H19-F19)</f>
        <v>0.66999999999999993</v>
      </c>
      <c r="K19">
        <f t="shared" ref="K19" si="33">F20-100*J19</f>
        <v>-4.1300000000000026</v>
      </c>
      <c r="M19">
        <f t="shared" ref="M19" si="34">(I19+K19)*B19</f>
        <v>0</v>
      </c>
      <c r="N19">
        <f t="shared" ref="N19" si="35">RANK(M19,M$3:M$102)</f>
        <v>29</v>
      </c>
    </row>
    <row r="20" spans="2:14">
      <c r="C20" s="7" t="s">
        <v>17</v>
      </c>
      <c r="D20">
        <v>596</v>
      </c>
      <c r="E20">
        <v>24</v>
      </c>
      <c r="F20">
        <v>62.87</v>
      </c>
      <c r="G20">
        <v>17.401</v>
      </c>
    </row>
    <row r="21" spans="2:14">
      <c r="B21">
        <v>0</v>
      </c>
      <c r="C21" s="7" t="s">
        <v>18</v>
      </c>
      <c r="D21">
        <v>596</v>
      </c>
      <c r="E21">
        <v>24</v>
      </c>
      <c r="F21">
        <v>1.59</v>
      </c>
      <c r="G21">
        <v>0.49299999999999999</v>
      </c>
      <c r="H21">
        <v>2</v>
      </c>
      <c r="I21">
        <f t="shared" ref="I21" si="36">G22</f>
        <v>21.114000000000001</v>
      </c>
      <c r="J21">
        <f t="shared" ref="J21" si="37">1-ABS(H21-F21)</f>
        <v>0.59000000000000008</v>
      </c>
      <c r="K21">
        <f>F22-100*J21</f>
        <v>15.599999999999987</v>
      </c>
      <c r="M21">
        <f t="shared" ref="M21" si="38">(I21+K21)*B21</f>
        <v>0</v>
      </c>
      <c r="N21">
        <f t="shared" ref="N21" si="39">RANK(M21,M$3:M$102)</f>
        <v>29</v>
      </c>
    </row>
    <row r="22" spans="2:14">
      <c r="C22" s="7" t="s">
        <v>19</v>
      </c>
      <c r="D22">
        <v>596</v>
      </c>
      <c r="E22">
        <v>24</v>
      </c>
      <c r="F22">
        <v>74.599999999999994</v>
      </c>
      <c r="G22">
        <v>21.114000000000001</v>
      </c>
    </row>
    <row r="23" spans="2:14">
      <c r="B23">
        <v>1</v>
      </c>
      <c r="C23" s="7" t="s">
        <v>20</v>
      </c>
      <c r="D23">
        <v>596</v>
      </c>
      <c r="E23">
        <v>24</v>
      </c>
      <c r="F23">
        <v>1.1499999999999999</v>
      </c>
      <c r="G23">
        <v>0.35799999999999998</v>
      </c>
      <c r="H23">
        <v>1</v>
      </c>
      <c r="I23">
        <f t="shared" ref="I23" si="40">G24</f>
        <v>21.023</v>
      </c>
      <c r="J23">
        <f t="shared" ref="J23" si="41">1-ABS(H23-F23)</f>
        <v>0.85000000000000009</v>
      </c>
      <c r="K23">
        <f>F24-100*J23</f>
        <v>-5.5800000000000125</v>
      </c>
      <c r="M23">
        <f t="shared" ref="M23" si="42">(I23+K23)*B23</f>
        <v>15.442999999999987</v>
      </c>
      <c r="N23">
        <f t="shared" ref="N23" si="43">RANK(M23,M$3:M$102)</f>
        <v>20</v>
      </c>
    </row>
    <row r="24" spans="2:14">
      <c r="C24" s="7" t="s">
        <v>21</v>
      </c>
      <c r="D24">
        <v>596</v>
      </c>
      <c r="E24">
        <v>24</v>
      </c>
      <c r="F24">
        <v>79.42</v>
      </c>
      <c r="G24">
        <v>21.023</v>
      </c>
    </row>
    <row r="25" spans="2:14">
      <c r="B25">
        <v>1</v>
      </c>
      <c r="C25" s="7" t="s">
        <v>22</v>
      </c>
      <c r="D25">
        <v>596</v>
      </c>
      <c r="E25">
        <v>24</v>
      </c>
      <c r="F25">
        <v>1.62</v>
      </c>
      <c r="G25">
        <v>0.48699999999999999</v>
      </c>
      <c r="H25">
        <v>2</v>
      </c>
      <c r="I25">
        <f t="shared" ref="I25" si="44">G26</f>
        <v>18.766999999999999</v>
      </c>
      <c r="J25">
        <f t="shared" ref="J25" si="45">1-ABS(H25-F25)</f>
        <v>0.62000000000000011</v>
      </c>
      <c r="K25">
        <f t="shared" ref="K25" si="46">F26-100*J25</f>
        <v>2.3499999999999801</v>
      </c>
      <c r="M25">
        <f t="shared" ref="M25" si="47">(I25+K25)*B25</f>
        <v>21.11699999999998</v>
      </c>
      <c r="N25">
        <f t="shared" ref="N25" si="48">RANK(M25,M$3:M$102)</f>
        <v>9</v>
      </c>
    </row>
    <row r="26" spans="2:14">
      <c r="C26" s="7" t="s">
        <v>23</v>
      </c>
      <c r="D26">
        <v>596</v>
      </c>
      <c r="E26">
        <v>24</v>
      </c>
      <c r="F26">
        <v>64.349999999999994</v>
      </c>
      <c r="G26">
        <v>18.766999999999999</v>
      </c>
    </row>
    <row r="27" spans="2:14">
      <c r="B27">
        <v>1</v>
      </c>
      <c r="C27" s="7" t="s">
        <v>24</v>
      </c>
      <c r="D27">
        <v>590</v>
      </c>
      <c r="E27">
        <v>30</v>
      </c>
      <c r="F27">
        <v>1.45</v>
      </c>
      <c r="G27">
        <v>0.501</v>
      </c>
      <c r="H27">
        <v>1</v>
      </c>
      <c r="I27">
        <f t="shared" ref="I27" si="49">G28</f>
        <v>17.015999999999998</v>
      </c>
      <c r="J27">
        <f t="shared" ref="J27" si="50">1-ABS(H27-F27)</f>
        <v>0.55000000000000004</v>
      </c>
      <c r="K27">
        <f>F28-100*J27</f>
        <v>6.8499999999999943</v>
      </c>
      <c r="M27">
        <f t="shared" ref="M27" si="51">(I27+K27)*B27</f>
        <v>23.865999999999993</v>
      </c>
      <c r="N27">
        <f t="shared" ref="N27" si="52">RANK(M27,M$3:M$102)</f>
        <v>7</v>
      </c>
    </row>
    <row r="28" spans="2:14">
      <c r="C28" s="7" t="s">
        <v>25</v>
      </c>
      <c r="D28">
        <v>590</v>
      </c>
      <c r="E28">
        <v>30</v>
      </c>
      <c r="F28">
        <v>61.85</v>
      </c>
      <c r="G28">
        <v>17.015999999999998</v>
      </c>
    </row>
    <row r="29" spans="2:14">
      <c r="B29">
        <v>1</v>
      </c>
      <c r="C29" s="7" t="s">
        <v>26</v>
      </c>
      <c r="D29">
        <v>590</v>
      </c>
      <c r="E29">
        <v>30</v>
      </c>
      <c r="F29">
        <v>1.49</v>
      </c>
      <c r="G29">
        <v>0.504</v>
      </c>
      <c r="H29">
        <v>2</v>
      </c>
      <c r="I29">
        <f t="shared" ref="I29" si="53">G30</f>
        <v>18.827999999999999</v>
      </c>
      <c r="J29">
        <f t="shared" ref="J29" si="54">1-ABS(H29-F29)</f>
        <v>0.49</v>
      </c>
      <c r="K29">
        <f t="shared" ref="K29" si="55">F30-100*J29</f>
        <v>19.159999999999997</v>
      </c>
      <c r="M29">
        <f t="shared" ref="M29" si="56">(I29+K29)*B29</f>
        <v>37.988</v>
      </c>
      <c r="N29">
        <f t="shared" ref="N29" si="57">RANK(M29,M$3:M$102)</f>
        <v>1</v>
      </c>
    </row>
    <row r="30" spans="2:14">
      <c r="C30" s="7" t="s">
        <v>27</v>
      </c>
      <c r="D30">
        <v>590</v>
      </c>
      <c r="E30">
        <v>30</v>
      </c>
      <c r="F30">
        <v>68.16</v>
      </c>
      <c r="G30">
        <v>18.827999999999999</v>
      </c>
    </row>
    <row r="31" spans="2:14">
      <c r="B31">
        <v>0</v>
      </c>
      <c r="C31" s="7" t="s">
        <v>28</v>
      </c>
      <c r="D31">
        <v>590</v>
      </c>
      <c r="E31">
        <v>30</v>
      </c>
      <c r="F31">
        <v>1.21</v>
      </c>
      <c r="G31">
        <v>0.41299999999999998</v>
      </c>
      <c r="H31">
        <v>1</v>
      </c>
      <c r="I31">
        <f t="shared" ref="I31" si="58">G32</f>
        <v>18.045000000000002</v>
      </c>
      <c r="J31">
        <f t="shared" ref="J31" si="59">1-ABS(H31-F31)</f>
        <v>0.79</v>
      </c>
      <c r="K31">
        <f>F32-100*J31</f>
        <v>7.980000000000004</v>
      </c>
      <c r="M31">
        <f t="shared" ref="M31" si="60">(I31+K31)*B31</f>
        <v>0</v>
      </c>
      <c r="N31">
        <f t="shared" ref="N31" si="61">RANK(M31,M$3:M$102)</f>
        <v>29</v>
      </c>
    </row>
    <row r="32" spans="2:14">
      <c r="C32" s="7" t="s">
        <v>29</v>
      </c>
      <c r="D32">
        <v>590</v>
      </c>
      <c r="E32">
        <v>30</v>
      </c>
      <c r="F32">
        <v>86.98</v>
      </c>
      <c r="G32">
        <v>18.045000000000002</v>
      </c>
    </row>
    <row r="33" spans="2:14">
      <c r="B33">
        <v>0</v>
      </c>
      <c r="C33" s="7" t="s">
        <v>30</v>
      </c>
      <c r="D33">
        <v>590</v>
      </c>
      <c r="E33">
        <v>30</v>
      </c>
      <c r="F33">
        <v>1.41</v>
      </c>
      <c r="G33">
        <v>0.496</v>
      </c>
      <c r="H33">
        <v>1</v>
      </c>
      <c r="I33">
        <f t="shared" ref="I33" si="62">G34</f>
        <v>19.864999999999998</v>
      </c>
      <c r="J33">
        <f t="shared" ref="J33" si="63">1-ABS(H33-F33)</f>
        <v>0.59000000000000008</v>
      </c>
      <c r="K33">
        <f t="shared" ref="K33" si="64">F34-100*J33</f>
        <v>14.919999999999995</v>
      </c>
      <c r="M33">
        <f t="shared" ref="M33" si="65">(I33+K33)*B33</f>
        <v>0</v>
      </c>
      <c r="N33">
        <f t="shared" ref="N33" si="66">RANK(M33,M$3:M$102)</f>
        <v>29</v>
      </c>
    </row>
    <row r="34" spans="2:14">
      <c r="C34" s="7" t="s">
        <v>31</v>
      </c>
      <c r="D34">
        <v>590</v>
      </c>
      <c r="E34">
        <v>30</v>
      </c>
      <c r="F34">
        <v>73.92</v>
      </c>
      <c r="G34">
        <v>19.864999999999998</v>
      </c>
    </row>
    <row r="35" spans="2:14">
      <c r="B35">
        <v>0</v>
      </c>
      <c r="C35" s="7" t="s">
        <v>32</v>
      </c>
      <c r="D35">
        <v>584</v>
      </c>
      <c r="E35">
        <v>36</v>
      </c>
      <c r="F35">
        <v>1.22</v>
      </c>
      <c r="G35">
        <v>0.41499999999999998</v>
      </c>
      <c r="H35">
        <v>1</v>
      </c>
      <c r="I35">
        <f t="shared" ref="I35" si="67">G36</f>
        <v>17.866</v>
      </c>
      <c r="J35">
        <f t="shared" ref="J35" si="68">1-ABS(H35-F35)</f>
        <v>0.78</v>
      </c>
      <c r="K35">
        <f>F36-100*J35</f>
        <v>9.9099999999999966</v>
      </c>
      <c r="M35">
        <f t="shared" ref="M35" si="69">(I35+K35)*B35</f>
        <v>0</v>
      </c>
      <c r="N35">
        <f t="shared" ref="N35" si="70">RANK(M35,M$3:M$102)</f>
        <v>29</v>
      </c>
    </row>
    <row r="36" spans="2:14">
      <c r="C36" s="7" t="s">
        <v>33</v>
      </c>
      <c r="D36">
        <v>584</v>
      </c>
      <c r="E36">
        <v>36</v>
      </c>
      <c r="F36">
        <v>87.91</v>
      </c>
      <c r="G36">
        <v>17.866</v>
      </c>
    </row>
    <row r="37" spans="2:14">
      <c r="B37">
        <v>0</v>
      </c>
      <c r="C37" s="7" t="s">
        <v>34</v>
      </c>
      <c r="D37">
        <v>584</v>
      </c>
      <c r="E37">
        <v>36</v>
      </c>
      <c r="F37">
        <v>1.1200000000000001</v>
      </c>
      <c r="G37">
        <v>0.32900000000000001</v>
      </c>
      <c r="H37">
        <v>1</v>
      </c>
      <c r="I37">
        <f t="shared" ref="I37" si="71">G38</f>
        <v>15.515000000000001</v>
      </c>
      <c r="J37">
        <f t="shared" ref="J37" si="72">1-ABS(H37-F37)</f>
        <v>0.87999999999999989</v>
      </c>
      <c r="K37">
        <f t="shared" ref="K37" si="73">F38-100*J37</f>
        <v>4.210000000000008</v>
      </c>
      <c r="M37">
        <f t="shared" ref="M37" si="74">(I37+K37)*B37</f>
        <v>0</v>
      </c>
      <c r="N37">
        <f t="shared" ref="N37" si="75">RANK(M37,M$3:M$102)</f>
        <v>29</v>
      </c>
    </row>
    <row r="38" spans="2:14">
      <c r="C38" s="7" t="s">
        <v>35</v>
      </c>
      <c r="D38">
        <v>584</v>
      </c>
      <c r="E38">
        <v>36</v>
      </c>
      <c r="F38">
        <v>92.21</v>
      </c>
      <c r="G38">
        <v>15.515000000000001</v>
      </c>
    </row>
    <row r="39" spans="2:14">
      <c r="B39">
        <v>0</v>
      </c>
      <c r="C39" s="7" t="s">
        <v>36</v>
      </c>
      <c r="D39">
        <v>584</v>
      </c>
      <c r="E39">
        <v>36</v>
      </c>
      <c r="F39">
        <v>1.82</v>
      </c>
      <c r="G39">
        <v>0.38300000000000001</v>
      </c>
      <c r="H39">
        <v>2</v>
      </c>
      <c r="I39">
        <f t="shared" ref="I39" si="76">G40</f>
        <v>20.27</v>
      </c>
      <c r="J39">
        <f t="shared" ref="J39" si="77">1-ABS(H39-F39)</f>
        <v>0.82000000000000006</v>
      </c>
      <c r="K39">
        <f>F40-100*J39</f>
        <v>-3.2800000000000011</v>
      </c>
      <c r="M39">
        <f t="shared" ref="M39" si="78">(I39+K39)*B39</f>
        <v>0</v>
      </c>
      <c r="N39">
        <f t="shared" ref="N39" si="79">RANK(M39,M$3:M$102)</f>
        <v>29</v>
      </c>
    </row>
    <row r="40" spans="2:14">
      <c r="C40" s="7" t="s">
        <v>37</v>
      </c>
      <c r="D40">
        <v>584</v>
      </c>
      <c r="E40">
        <v>36</v>
      </c>
      <c r="F40">
        <v>78.72</v>
      </c>
      <c r="G40">
        <v>20.27</v>
      </c>
    </row>
    <row r="41" spans="2:14">
      <c r="B41">
        <v>0</v>
      </c>
      <c r="C41" s="7" t="s">
        <v>38</v>
      </c>
      <c r="D41">
        <v>584</v>
      </c>
      <c r="E41">
        <v>36</v>
      </c>
      <c r="F41">
        <v>1.28</v>
      </c>
      <c r="G41">
        <v>0.45100000000000001</v>
      </c>
      <c r="H41">
        <v>1</v>
      </c>
      <c r="I41">
        <f t="shared" ref="I41" si="80">G42</f>
        <v>21.009</v>
      </c>
      <c r="J41">
        <f t="shared" ref="J41" si="81">1-ABS(H41-F41)</f>
        <v>0.72</v>
      </c>
      <c r="K41">
        <f t="shared" ref="K41" si="82">F42-100*J41</f>
        <v>-1.0300000000000011</v>
      </c>
      <c r="M41">
        <f t="shared" ref="M41" si="83">(I41+K41)*B41</f>
        <v>0</v>
      </c>
      <c r="N41">
        <f t="shared" ref="N41" si="84">RANK(M41,M$3:M$102)</f>
        <v>29</v>
      </c>
    </row>
    <row r="42" spans="2:14">
      <c r="C42" s="7" t="s">
        <v>39</v>
      </c>
      <c r="D42">
        <v>584</v>
      </c>
      <c r="E42">
        <v>36</v>
      </c>
      <c r="F42">
        <v>70.97</v>
      </c>
      <c r="G42">
        <v>21.009</v>
      </c>
    </row>
    <row r="43" spans="2:14">
      <c r="B43">
        <v>0</v>
      </c>
      <c r="C43" s="7" t="s">
        <v>40</v>
      </c>
      <c r="D43">
        <v>582</v>
      </c>
      <c r="E43">
        <v>38</v>
      </c>
      <c r="F43">
        <v>1.66</v>
      </c>
      <c r="G43">
        <v>0.47299999999999998</v>
      </c>
      <c r="H43">
        <v>2</v>
      </c>
      <c r="I43">
        <f t="shared" ref="I43" si="85">G44</f>
        <v>20.562000000000001</v>
      </c>
      <c r="J43">
        <f t="shared" ref="J43" si="86">1-ABS(H43-F43)</f>
        <v>0.65999999999999992</v>
      </c>
      <c r="K43">
        <f>F44-100*J43</f>
        <v>3.9500000000000171</v>
      </c>
      <c r="M43">
        <f t="shared" ref="M43" si="87">(I43+K43)*B43</f>
        <v>0</v>
      </c>
      <c r="N43">
        <f t="shared" ref="N43" si="88">RANK(M43,M$3:M$102)</f>
        <v>29</v>
      </c>
    </row>
    <row r="44" spans="2:14">
      <c r="C44" s="7" t="s">
        <v>41</v>
      </c>
      <c r="D44">
        <v>582</v>
      </c>
      <c r="E44">
        <v>38</v>
      </c>
      <c r="F44">
        <v>69.95</v>
      </c>
      <c r="G44">
        <v>20.562000000000001</v>
      </c>
    </row>
    <row r="45" spans="2:14">
      <c r="B45">
        <v>1</v>
      </c>
      <c r="C45" s="7" t="s">
        <v>42</v>
      </c>
      <c r="D45">
        <v>582</v>
      </c>
      <c r="E45">
        <v>38</v>
      </c>
      <c r="F45">
        <v>1.38</v>
      </c>
      <c r="G45">
        <v>0.48499999999999999</v>
      </c>
      <c r="H45" s="1">
        <v>1</v>
      </c>
      <c r="I45">
        <f t="shared" ref="I45" si="89">G46</f>
        <v>16.143999999999998</v>
      </c>
      <c r="J45">
        <f t="shared" ref="J45" si="90">1-ABS(H45-F45)</f>
        <v>0.62000000000000011</v>
      </c>
      <c r="K45">
        <f t="shared" ref="K45" si="91">F46-100*J45</f>
        <v>0.27999999999998693</v>
      </c>
      <c r="M45">
        <f t="shared" ref="M45" si="92">(I45+K45)*B45</f>
        <v>16.423999999999985</v>
      </c>
      <c r="N45">
        <f t="shared" ref="N45" si="93">RANK(M45,M$3:M$102)</f>
        <v>19</v>
      </c>
    </row>
    <row r="46" spans="2:14">
      <c r="C46" s="7" t="s">
        <v>43</v>
      </c>
      <c r="D46">
        <v>582</v>
      </c>
      <c r="E46">
        <v>38</v>
      </c>
      <c r="F46">
        <v>62.28</v>
      </c>
      <c r="G46">
        <v>16.143999999999998</v>
      </c>
    </row>
    <row r="47" spans="2:14">
      <c r="B47">
        <v>1</v>
      </c>
      <c r="C47" s="7" t="s">
        <v>44</v>
      </c>
      <c r="D47">
        <v>582</v>
      </c>
      <c r="E47">
        <v>38</v>
      </c>
      <c r="F47">
        <v>1.4</v>
      </c>
      <c r="G47">
        <v>0.49099999999999999</v>
      </c>
      <c r="H47">
        <v>1</v>
      </c>
      <c r="I47">
        <f t="shared" ref="I47" si="94">G48</f>
        <v>16.018999999999998</v>
      </c>
      <c r="J47">
        <f t="shared" ref="J47" si="95">1-ABS(H47-F47)</f>
        <v>0.60000000000000009</v>
      </c>
      <c r="K47">
        <f>F48-100*J47</f>
        <v>3.4499999999999957</v>
      </c>
      <c r="M47">
        <f t="shared" ref="M47" si="96">(I47+K47)*B47</f>
        <v>19.468999999999994</v>
      </c>
      <c r="N47">
        <f t="shared" ref="N47" si="97">RANK(M47,M$3:M$102)</f>
        <v>10</v>
      </c>
    </row>
    <row r="48" spans="2:14">
      <c r="C48" s="7" t="s">
        <v>45</v>
      </c>
      <c r="D48">
        <v>582</v>
      </c>
      <c r="E48">
        <v>38</v>
      </c>
      <c r="F48">
        <v>63.45</v>
      </c>
      <c r="G48">
        <v>16.018999999999998</v>
      </c>
    </row>
    <row r="49" spans="2:14">
      <c r="B49">
        <v>1</v>
      </c>
      <c r="C49" s="7" t="s">
        <v>46</v>
      </c>
      <c r="D49">
        <v>582</v>
      </c>
      <c r="E49">
        <v>38</v>
      </c>
      <c r="F49">
        <v>1.81</v>
      </c>
      <c r="G49">
        <v>0.39</v>
      </c>
      <c r="H49">
        <v>2</v>
      </c>
      <c r="I49">
        <f t="shared" ref="I49" si="98">G50</f>
        <v>19.013999999999999</v>
      </c>
      <c r="J49">
        <f t="shared" ref="J49" si="99">1-ABS(H49-F49)</f>
        <v>0.81</v>
      </c>
      <c r="K49">
        <f t="shared" ref="K49" si="100">F50-100*J49</f>
        <v>-9.3100000000000023</v>
      </c>
      <c r="M49">
        <f t="shared" ref="M49" si="101">(I49+K49)*B49</f>
        <v>9.7039999999999971</v>
      </c>
      <c r="N49">
        <f t="shared" ref="N49" si="102">RANK(M49,M$3:M$102)</f>
        <v>26</v>
      </c>
    </row>
    <row r="50" spans="2:14">
      <c r="C50" s="7" t="s">
        <v>47</v>
      </c>
      <c r="D50">
        <v>582</v>
      </c>
      <c r="E50">
        <v>38</v>
      </c>
      <c r="F50">
        <v>71.69</v>
      </c>
      <c r="G50">
        <v>19.013999999999999</v>
      </c>
    </row>
    <row r="51" spans="2:14">
      <c r="B51">
        <v>1</v>
      </c>
      <c r="C51" s="7" t="s">
        <v>48</v>
      </c>
      <c r="D51">
        <v>578</v>
      </c>
      <c r="E51">
        <v>42</v>
      </c>
      <c r="F51">
        <v>1.24</v>
      </c>
      <c r="G51">
        <v>0.42799999999999999</v>
      </c>
      <c r="H51">
        <v>1</v>
      </c>
      <c r="I51">
        <f t="shared" ref="I51" si="103">G52</f>
        <v>19.527000000000001</v>
      </c>
      <c r="J51">
        <f t="shared" ref="J51" si="104">1-ABS(H51-F51)</f>
        <v>0.76</v>
      </c>
      <c r="K51">
        <f>F52-100*J51</f>
        <v>-5.0300000000000011</v>
      </c>
      <c r="M51">
        <f t="shared" ref="M51" si="105">(I51+K51)*B51</f>
        <v>14.497</v>
      </c>
      <c r="N51">
        <f t="shared" ref="N51" si="106">RANK(M51,M$3:M$102)</f>
        <v>21</v>
      </c>
    </row>
    <row r="52" spans="2:14">
      <c r="C52" s="7" t="s">
        <v>49</v>
      </c>
      <c r="D52">
        <v>578</v>
      </c>
      <c r="E52">
        <v>42</v>
      </c>
      <c r="F52">
        <v>70.97</v>
      </c>
      <c r="G52">
        <v>19.527000000000001</v>
      </c>
    </row>
    <row r="53" spans="2:14">
      <c r="B53">
        <v>1</v>
      </c>
      <c r="C53" s="7" t="s">
        <v>50</v>
      </c>
      <c r="D53">
        <v>578</v>
      </c>
      <c r="E53">
        <v>42</v>
      </c>
      <c r="F53">
        <v>1.56</v>
      </c>
      <c r="G53">
        <v>0.497</v>
      </c>
      <c r="H53">
        <v>2</v>
      </c>
      <c r="I53">
        <f t="shared" ref="I53" si="107">G54</f>
        <v>17.334</v>
      </c>
      <c r="J53">
        <f t="shared" ref="J53" si="108">1-ABS(H53-F53)</f>
        <v>0.56000000000000005</v>
      </c>
      <c r="K53">
        <f>F54-100*J53</f>
        <v>10.909999999999989</v>
      </c>
      <c r="M53">
        <f t="shared" ref="M53" si="109">(I53+K53)*B53</f>
        <v>28.243999999999989</v>
      </c>
      <c r="N53">
        <f t="shared" ref="N53" si="110">RANK(M53,M$3:M$102)</f>
        <v>3</v>
      </c>
    </row>
    <row r="54" spans="2:14">
      <c r="C54" s="7" t="s">
        <v>51</v>
      </c>
      <c r="D54">
        <v>578</v>
      </c>
      <c r="E54">
        <v>42</v>
      </c>
      <c r="F54">
        <v>66.91</v>
      </c>
      <c r="G54">
        <v>17.334</v>
      </c>
    </row>
    <row r="55" spans="2:14">
      <c r="B55">
        <v>0</v>
      </c>
      <c r="C55" s="7" t="s">
        <v>104</v>
      </c>
      <c r="D55">
        <v>578</v>
      </c>
      <c r="E55">
        <v>42</v>
      </c>
      <c r="F55">
        <v>1.51</v>
      </c>
      <c r="G55">
        <v>0.5</v>
      </c>
      <c r="H55">
        <v>2</v>
      </c>
      <c r="I55">
        <f t="shared" ref="I55" si="111">G56</f>
        <v>20.013000000000002</v>
      </c>
      <c r="J55">
        <f t="shared" ref="J55" si="112">1-ABS(H55-F55)</f>
        <v>0.51</v>
      </c>
      <c r="K55">
        <f t="shared" ref="K55" si="113">F56-100*J55</f>
        <v>17.799999999999997</v>
      </c>
      <c r="M55">
        <f t="shared" ref="M55" si="114">(I55+K55)*B55</f>
        <v>0</v>
      </c>
      <c r="N55">
        <f t="shared" ref="N55" si="115">RANK(M55,M$3:M$102)</f>
        <v>29</v>
      </c>
    </row>
    <row r="56" spans="2:14">
      <c r="C56" s="7" t="s">
        <v>52</v>
      </c>
      <c r="D56">
        <v>578</v>
      </c>
      <c r="E56">
        <v>42</v>
      </c>
      <c r="F56">
        <v>68.8</v>
      </c>
      <c r="G56">
        <v>20.013000000000002</v>
      </c>
    </row>
    <row r="57" spans="2:14">
      <c r="B57">
        <v>0</v>
      </c>
      <c r="C57" s="7" t="s">
        <v>53</v>
      </c>
      <c r="D57">
        <v>578</v>
      </c>
      <c r="E57">
        <v>42</v>
      </c>
      <c r="F57">
        <v>1.85</v>
      </c>
      <c r="G57">
        <v>0.35799999999999998</v>
      </c>
      <c r="H57">
        <v>2</v>
      </c>
      <c r="I57">
        <f t="shared" ref="I57" si="116">G58</f>
        <v>20.420999999999999</v>
      </c>
      <c r="J57">
        <f t="shared" ref="J57" si="117">1-ABS(H57-F57)</f>
        <v>0.85000000000000009</v>
      </c>
      <c r="K57">
        <f t="shared" ref="K57" si="118">F58-100*J57</f>
        <v>-4.3900000000000148</v>
      </c>
      <c r="M57">
        <f t="shared" ref="M57" si="119">(I57+K57)*B57</f>
        <v>0</v>
      </c>
      <c r="N57">
        <f t="shared" ref="N57" si="120">RANK(M57,M$3:M$102)</f>
        <v>29</v>
      </c>
    </row>
    <row r="58" spans="2:14">
      <c r="C58" s="7" t="s">
        <v>54</v>
      </c>
      <c r="D58">
        <v>578</v>
      </c>
      <c r="E58">
        <v>42</v>
      </c>
      <c r="F58">
        <v>80.61</v>
      </c>
      <c r="G58">
        <v>20.420999999999999</v>
      </c>
    </row>
    <row r="59" spans="2:14">
      <c r="B59">
        <v>1</v>
      </c>
      <c r="C59" s="7" t="s">
        <v>55</v>
      </c>
      <c r="D59">
        <v>574</v>
      </c>
      <c r="E59">
        <v>46</v>
      </c>
      <c r="F59">
        <v>1.21</v>
      </c>
      <c r="G59">
        <v>0.40899999999999997</v>
      </c>
      <c r="H59">
        <v>1</v>
      </c>
      <c r="I59">
        <f t="shared" ref="I59" si="121">G60</f>
        <v>22.355</v>
      </c>
      <c r="J59">
        <f t="shared" ref="J59" si="122">1-ABS(H59-F59)</f>
        <v>0.79</v>
      </c>
      <c r="K59">
        <f t="shared" ref="K59" si="123">F60-100*J59</f>
        <v>-2.980000000000004</v>
      </c>
      <c r="M59">
        <f t="shared" ref="M59" si="124">(I59+K59)*B59</f>
        <v>19.374999999999996</v>
      </c>
      <c r="N59">
        <f t="shared" ref="N59" si="125">RANK(M59,M$3:M$102)</f>
        <v>11</v>
      </c>
    </row>
    <row r="60" spans="2:14">
      <c r="C60" s="7" t="s">
        <v>56</v>
      </c>
      <c r="D60">
        <v>574</v>
      </c>
      <c r="E60">
        <v>46</v>
      </c>
      <c r="F60">
        <v>76.02</v>
      </c>
      <c r="G60">
        <v>22.355</v>
      </c>
    </row>
    <row r="61" spans="2:14">
      <c r="B61">
        <v>1</v>
      </c>
      <c r="C61" s="7" t="s">
        <v>57</v>
      </c>
      <c r="D61">
        <v>574</v>
      </c>
      <c r="E61">
        <v>46</v>
      </c>
      <c r="F61">
        <v>1.36</v>
      </c>
      <c r="G61">
        <v>0.48</v>
      </c>
      <c r="H61">
        <v>1</v>
      </c>
      <c r="I61">
        <f t="shared" ref="I61" si="126">G62</f>
        <v>18.751000000000001</v>
      </c>
      <c r="J61">
        <f t="shared" ref="J61" si="127">1-ABS(H61-F61)</f>
        <v>0.6399999999999999</v>
      </c>
      <c r="K61">
        <f t="shared" ref="K61" si="128">F62-100*J61</f>
        <v>-0.38999999999999346</v>
      </c>
      <c r="M61">
        <f t="shared" ref="M61" si="129">(I61+K61)*B61</f>
        <v>18.361000000000008</v>
      </c>
      <c r="N61">
        <f t="shared" ref="N61" si="130">RANK(M61,M$3:M$102)</f>
        <v>16</v>
      </c>
    </row>
    <row r="62" spans="2:14">
      <c r="C62" s="7" t="s">
        <v>58</v>
      </c>
      <c r="D62">
        <v>574</v>
      </c>
      <c r="E62">
        <v>46</v>
      </c>
      <c r="F62">
        <v>63.61</v>
      </c>
      <c r="G62">
        <v>18.751000000000001</v>
      </c>
    </row>
    <row r="63" spans="2:14">
      <c r="B63">
        <v>0</v>
      </c>
      <c r="C63" s="7" t="s">
        <v>59</v>
      </c>
      <c r="D63">
        <v>574</v>
      </c>
      <c r="E63">
        <v>46</v>
      </c>
      <c r="F63">
        <v>1.1399999999999999</v>
      </c>
      <c r="G63">
        <v>0.34799999999999998</v>
      </c>
      <c r="H63">
        <v>1</v>
      </c>
      <c r="I63">
        <f t="shared" ref="I63" si="131">G64</f>
        <v>20.818999999999999</v>
      </c>
      <c r="J63">
        <f t="shared" ref="J63" si="132">1-ABS(H63-F63)</f>
        <v>0.8600000000000001</v>
      </c>
      <c r="K63">
        <f t="shared" ref="K63" si="133">F64-100*J63</f>
        <v>-4.0900000000000176</v>
      </c>
      <c r="M63">
        <f t="shared" ref="M63" si="134">(I63+K63)*B63</f>
        <v>0</v>
      </c>
      <c r="N63">
        <f t="shared" ref="N63" si="135">RANK(M63,M$3:M$102)</f>
        <v>29</v>
      </c>
    </row>
    <row r="64" spans="2:14">
      <c r="C64" s="7" t="s">
        <v>60</v>
      </c>
      <c r="D64">
        <v>574</v>
      </c>
      <c r="E64">
        <v>46</v>
      </c>
      <c r="F64">
        <v>81.91</v>
      </c>
      <c r="G64">
        <v>20.818999999999999</v>
      </c>
    </row>
    <row r="65" spans="2:14" s="2" customFormat="1">
      <c r="B65" s="2">
        <v>0</v>
      </c>
      <c r="C65" s="8" t="s">
        <v>61</v>
      </c>
      <c r="D65" s="2">
        <v>574</v>
      </c>
      <c r="E65" s="2">
        <v>46</v>
      </c>
      <c r="F65" s="2">
        <v>1.1499999999999999</v>
      </c>
      <c r="G65" s="2">
        <v>0.36099999999999999</v>
      </c>
      <c r="H65" s="2">
        <v>1</v>
      </c>
      <c r="I65">
        <f t="shared" ref="I65" si="136">G66</f>
        <v>20.303999999999998</v>
      </c>
      <c r="J65" s="2">
        <f t="shared" ref="J65" si="137">1-ABS(H65-F65)</f>
        <v>0.85000000000000009</v>
      </c>
      <c r="K65" s="2">
        <f t="shared" ref="K65" si="138">F66-100*J65</f>
        <v>-1.7000000000000171</v>
      </c>
      <c r="M65">
        <f t="shared" ref="M65" si="139">(I65+K65)*B65</f>
        <v>0</v>
      </c>
      <c r="N65">
        <f t="shared" ref="N65" si="140">RANK(M65,M$3:M$102)</f>
        <v>29</v>
      </c>
    </row>
    <row r="66" spans="2:14">
      <c r="C66" s="7" t="s">
        <v>62</v>
      </c>
      <c r="D66">
        <v>574</v>
      </c>
      <c r="E66">
        <v>46</v>
      </c>
      <c r="F66">
        <v>83.3</v>
      </c>
      <c r="G66">
        <v>20.303999999999998</v>
      </c>
    </row>
    <row r="67" spans="2:14">
      <c r="B67">
        <v>1</v>
      </c>
      <c r="C67" s="7" t="s">
        <v>63</v>
      </c>
      <c r="D67">
        <v>573</v>
      </c>
      <c r="E67">
        <v>47</v>
      </c>
      <c r="F67">
        <v>1.67</v>
      </c>
      <c r="G67">
        <v>0.47199999999999998</v>
      </c>
      <c r="H67">
        <v>2</v>
      </c>
      <c r="I67">
        <f t="shared" ref="I67" si="141">G68</f>
        <v>20.605</v>
      </c>
      <c r="J67">
        <f t="shared" ref="J67" si="142">1-ABS(H67-F67)</f>
        <v>0.66999999999999993</v>
      </c>
      <c r="K67">
        <f t="shared" ref="K67" si="143">F68-100*J67</f>
        <v>13.689999999999998</v>
      </c>
      <c r="M67">
        <f t="shared" ref="M67" si="144">(I67+K67)*B67</f>
        <v>34.295000000000002</v>
      </c>
      <c r="N67">
        <f t="shared" ref="N67" si="145">RANK(M67,M$3:M$102)</f>
        <v>2</v>
      </c>
    </row>
    <row r="68" spans="2:14">
      <c r="C68" s="7" t="s">
        <v>64</v>
      </c>
      <c r="D68">
        <v>573</v>
      </c>
      <c r="E68">
        <v>47</v>
      </c>
      <c r="F68">
        <v>80.69</v>
      </c>
      <c r="G68">
        <v>20.605</v>
      </c>
    </row>
    <row r="69" spans="2:14">
      <c r="B69">
        <v>1</v>
      </c>
      <c r="C69" s="7" t="s">
        <v>65</v>
      </c>
      <c r="D69">
        <v>573</v>
      </c>
      <c r="E69">
        <v>47</v>
      </c>
      <c r="F69">
        <v>1.1000000000000001</v>
      </c>
      <c r="G69">
        <v>0.29499999999999998</v>
      </c>
      <c r="H69">
        <v>1</v>
      </c>
      <c r="I69">
        <f t="shared" ref="I69" si="146">G70</f>
        <v>20.757999999999999</v>
      </c>
      <c r="J69">
        <f t="shared" ref="J69" si="147">1-ABS(H69-F69)</f>
        <v>0.89999999999999991</v>
      </c>
      <c r="K69">
        <f t="shared" ref="K69" si="148">F70-100*J69</f>
        <v>-8.0599999999999881</v>
      </c>
      <c r="M69">
        <f t="shared" ref="M69" si="149">(I69+K69)*B69</f>
        <v>12.698000000000011</v>
      </c>
      <c r="N69">
        <f t="shared" ref="N69" si="150">RANK(M69,M$3:M$102)</f>
        <v>23</v>
      </c>
    </row>
    <row r="70" spans="2:14">
      <c r="C70" s="7" t="s">
        <v>66</v>
      </c>
      <c r="D70">
        <v>573</v>
      </c>
      <c r="E70">
        <v>47</v>
      </c>
      <c r="F70">
        <v>81.94</v>
      </c>
      <c r="G70">
        <v>20.757999999999999</v>
      </c>
    </row>
    <row r="71" spans="2:14">
      <c r="B71">
        <v>1</v>
      </c>
      <c r="C71" s="7" t="s">
        <v>67</v>
      </c>
      <c r="D71">
        <v>573</v>
      </c>
      <c r="E71">
        <v>47</v>
      </c>
      <c r="F71">
        <v>1.29</v>
      </c>
      <c r="G71">
        <v>0.45400000000000001</v>
      </c>
      <c r="H71">
        <v>1</v>
      </c>
      <c r="I71">
        <f t="shared" ref="I71" si="151">G72</f>
        <v>19.213999999999999</v>
      </c>
      <c r="J71">
        <f t="shared" ref="J71" si="152">1-ABS(H71-F71)</f>
        <v>0.71</v>
      </c>
      <c r="K71">
        <f t="shared" ref="K71" si="153">F72-100*J71</f>
        <v>-2.7099999999999937</v>
      </c>
      <c r="M71">
        <f t="shared" ref="M71" si="154">(I71+K71)*B71</f>
        <v>16.504000000000005</v>
      </c>
      <c r="N71">
        <f t="shared" ref="N71" si="155">RANK(M71,M$3:M$102)</f>
        <v>18</v>
      </c>
    </row>
    <row r="72" spans="2:14">
      <c r="C72" s="7" t="s">
        <v>68</v>
      </c>
      <c r="D72">
        <v>573</v>
      </c>
      <c r="E72">
        <v>47</v>
      </c>
      <c r="F72">
        <v>68.290000000000006</v>
      </c>
      <c r="G72">
        <v>19.213999999999999</v>
      </c>
    </row>
    <row r="73" spans="2:14">
      <c r="B73">
        <v>1</v>
      </c>
      <c r="C73" s="7" t="s">
        <v>69</v>
      </c>
      <c r="D73">
        <v>573</v>
      </c>
      <c r="E73">
        <v>47</v>
      </c>
      <c r="F73">
        <v>1.41</v>
      </c>
      <c r="G73">
        <v>0.49199999999999999</v>
      </c>
      <c r="H73">
        <v>1</v>
      </c>
      <c r="I73">
        <f t="shared" ref="I73" si="156">G74</f>
        <v>18.867000000000001</v>
      </c>
      <c r="J73">
        <f t="shared" ref="J73" si="157">1-ABS(H73-F73)</f>
        <v>0.59000000000000008</v>
      </c>
      <c r="K73">
        <f t="shared" ref="K73" si="158">F74-100*J73</f>
        <v>6.93</v>
      </c>
      <c r="M73">
        <f t="shared" ref="M73" si="159">(I73+K73)*B73</f>
        <v>25.797000000000001</v>
      </c>
      <c r="N73">
        <f t="shared" ref="N73" si="160">RANK(M73,M$3:M$102)</f>
        <v>5</v>
      </c>
    </row>
    <row r="74" spans="2:14">
      <c r="C74" s="7" t="s">
        <v>70</v>
      </c>
      <c r="D74">
        <v>573</v>
      </c>
      <c r="E74">
        <v>47</v>
      </c>
      <c r="F74">
        <v>65.930000000000007</v>
      </c>
      <c r="G74">
        <v>18.867000000000001</v>
      </c>
    </row>
    <row r="75" spans="2:14">
      <c r="B75">
        <v>1</v>
      </c>
      <c r="C75" s="7" t="s">
        <v>71</v>
      </c>
      <c r="D75">
        <v>572</v>
      </c>
      <c r="E75">
        <v>48</v>
      </c>
      <c r="F75">
        <v>1.25</v>
      </c>
      <c r="G75">
        <v>0.433</v>
      </c>
      <c r="H75">
        <v>1</v>
      </c>
      <c r="I75">
        <f t="shared" ref="I75" si="161">G76</f>
        <v>18.538</v>
      </c>
      <c r="J75">
        <f t="shared" ref="J75" si="162">1-ABS(H75-F75)</f>
        <v>0.75</v>
      </c>
      <c r="K75">
        <f t="shared" ref="K75" si="163">F76-100*J75</f>
        <v>-11.21</v>
      </c>
      <c r="M75">
        <f t="shared" ref="M75" si="164">(I75+K75)*B75</f>
        <v>7.3279999999999994</v>
      </c>
      <c r="N75">
        <f t="shared" ref="N75" si="165">RANK(M75,M$3:M$102)</f>
        <v>28</v>
      </c>
    </row>
    <row r="76" spans="2:14">
      <c r="C76" s="7" t="s">
        <v>72</v>
      </c>
      <c r="D76">
        <v>572</v>
      </c>
      <c r="E76">
        <v>48</v>
      </c>
      <c r="F76">
        <v>63.79</v>
      </c>
      <c r="G76">
        <v>18.538</v>
      </c>
    </row>
    <row r="77" spans="2:14">
      <c r="B77">
        <v>1</v>
      </c>
      <c r="C77" s="7" t="s">
        <v>73</v>
      </c>
      <c r="D77">
        <v>572</v>
      </c>
      <c r="E77">
        <v>48</v>
      </c>
      <c r="F77">
        <v>1.22</v>
      </c>
      <c r="G77">
        <v>0.41699999999999998</v>
      </c>
      <c r="H77">
        <v>1</v>
      </c>
      <c r="I77">
        <f t="shared" ref="I77" si="166">G78</f>
        <v>21.148</v>
      </c>
      <c r="J77">
        <f t="shared" ref="J77" si="167">1-ABS(H77-F77)</f>
        <v>0.78</v>
      </c>
      <c r="K77">
        <f t="shared" ref="K77" si="168">F78-100*J77</f>
        <v>-1.980000000000004</v>
      </c>
      <c r="M77">
        <f t="shared" ref="M77" si="169">(I77+K77)*B77</f>
        <v>19.167999999999996</v>
      </c>
      <c r="N77">
        <f t="shared" ref="N77" si="170">RANK(M77,M$3:M$102)</f>
        <v>12</v>
      </c>
    </row>
    <row r="78" spans="2:14">
      <c r="C78" s="7" t="s">
        <v>74</v>
      </c>
      <c r="D78">
        <v>572</v>
      </c>
      <c r="E78">
        <v>48</v>
      </c>
      <c r="F78">
        <v>76.02</v>
      </c>
      <c r="G78">
        <v>21.148</v>
      </c>
    </row>
    <row r="79" spans="2:14">
      <c r="B79">
        <v>1</v>
      </c>
      <c r="C79" s="7" t="s">
        <v>75</v>
      </c>
      <c r="D79">
        <v>572</v>
      </c>
      <c r="E79">
        <v>48</v>
      </c>
      <c r="F79">
        <v>1.21</v>
      </c>
      <c r="G79">
        <v>0.40899999999999997</v>
      </c>
      <c r="H79">
        <v>1</v>
      </c>
      <c r="I79">
        <f t="shared" ref="I79" si="171">G80</f>
        <v>21.036000000000001</v>
      </c>
      <c r="J79">
        <f t="shared" ref="J79" si="172">1-ABS(H79-F79)</f>
        <v>0.79</v>
      </c>
      <c r="K79">
        <f t="shared" ref="K79" si="173">F80-100*J79</f>
        <v>-2.1500000000000057</v>
      </c>
      <c r="M79">
        <f t="shared" ref="M79" si="174">(I79+K79)*B79</f>
        <v>18.885999999999996</v>
      </c>
      <c r="N79">
        <f t="shared" ref="N79" si="175">RANK(M79,M$3:M$102)</f>
        <v>13</v>
      </c>
    </row>
    <row r="80" spans="2:14">
      <c r="C80" s="7" t="s">
        <v>76</v>
      </c>
      <c r="D80">
        <v>572</v>
      </c>
      <c r="E80">
        <v>48</v>
      </c>
      <c r="F80">
        <v>76.849999999999994</v>
      </c>
      <c r="G80">
        <v>21.036000000000001</v>
      </c>
    </row>
    <row r="81" spans="2:14">
      <c r="B81">
        <v>1</v>
      </c>
      <c r="C81" s="7" t="s">
        <v>77</v>
      </c>
      <c r="D81">
        <v>572</v>
      </c>
      <c r="E81">
        <v>48</v>
      </c>
      <c r="F81">
        <v>1.08</v>
      </c>
      <c r="G81">
        <v>0.27500000000000002</v>
      </c>
      <c r="H81">
        <v>1</v>
      </c>
      <c r="I81">
        <f t="shared" ref="I81" si="176">G82</f>
        <v>19.114999999999998</v>
      </c>
      <c r="J81">
        <f t="shared" ref="J81" si="177">1-ABS(H81-F81)</f>
        <v>0.91999999999999993</v>
      </c>
      <c r="K81">
        <f t="shared" ref="K81" si="178">F82-100*J81</f>
        <v>-5.9899999999999949</v>
      </c>
      <c r="M81">
        <f t="shared" ref="M81" si="179">(I81+K81)*B81</f>
        <v>13.125000000000004</v>
      </c>
      <c r="N81">
        <f t="shared" ref="N81" si="180">RANK(M81,M$3:M$102)</f>
        <v>22</v>
      </c>
    </row>
    <row r="82" spans="2:14">
      <c r="C82" s="7" t="s">
        <v>78</v>
      </c>
      <c r="D82">
        <v>572</v>
      </c>
      <c r="E82">
        <v>48</v>
      </c>
      <c r="F82">
        <v>86.01</v>
      </c>
      <c r="G82">
        <v>19.114999999999998</v>
      </c>
    </row>
    <row r="83" spans="2:14">
      <c r="B83">
        <v>1</v>
      </c>
      <c r="C83" s="7" t="s">
        <v>79</v>
      </c>
      <c r="D83">
        <v>572</v>
      </c>
      <c r="E83">
        <v>48</v>
      </c>
      <c r="F83">
        <v>1.61</v>
      </c>
      <c r="G83">
        <v>0.48699999999999999</v>
      </c>
      <c r="H83">
        <v>2</v>
      </c>
      <c r="I83">
        <f t="shared" ref="I83" si="181">G84</f>
        <v>19.670999999999999</v>
      </c>
      <c r="J83">
        <f t="shared" ref="J83" si="182">1-ABS(H83-F83)</f>
        <v>0.6100000000000001</v>
      </c>
      <c r="K83">
        <f t="shared" ref="K83" si="183">F84-100*J83</f>
        <v>5.8899999999999935</v>
      </c>
      <c r="M83">
        <f t="shared" ref="M83" si="184">(I83+K83)*B83</f>
        <v>25.560999999999993</v>
      </c>
      <c r="N83">
        <f t="shared" ref="N83" si="185">RANK(M83,M$3:M$102)</f>
        <v>6</v>
      </c>
    </row>
    <row r="84" spans="2:14">
      <c r="C84" s="7" t="s">
        <v>80</v>
      </c>
      <c r="D84">
        <v>572</v>
      </c>
      <c r="E84">
        <v>48</v>
      </c>
      <c r="F84">
        <v>66.89</v>
      </c>
      <c r="G84">
        <v>19.670999999999999</v>
      </c>
    </row>
    <row r="85" spans="2:14">
      <c r="B85">
        <v>1</v>
      </c>
      <c r="C85" s="7" t="s">
        <v>81</v>
      </c>
      <c r="D85">
        <v>572</v>
      </c>
      <c r="E85">
        <v>48</v>
      </c>
      <c r="F85">
        <v>1.27</v>
      </c>
      <c r="G85">
        <v>0.44700000000000001</v>
      </c>
      <c r="H85">
        <v>1</v>
      </c>
      <c r="I85">
        <f t="shared" ref="I85" si="186">G86</f>
        <v>18.536999999999999</v>
      </c>
      <c r="J85">
        <f t="shared" ref="J85" si="187">1-ABS(H85-F85)</f>
        <v>0.73</v>
      </c>
      <c r="K85">
        <f t="shared" ref="K85" si="188">F86-100*J85</f>
        <v>-1.4699999999999989</v>
      </c>
      <c r="M85">
        <f t="shared" ref="M85" si="189">(I85+K85)*B85</f>
        <v>17.067</v>
      </c>
      <c r="N85">
        <f t="shared" ref="N85" si="190">RANK(M85,M$3:M$102)</f>
        <v>17</v>
      </c>
    </row>
    <row r="86" spans="2:14">
      <c r="C86" s="7" t="s">
        <v>82</v>
      </c>
      <c r="D86">
        <v>572</v>
      </c>
      <c r="E86">
        <v>48</v>
      </c>
      <c r="F86">
        <v>71.53</v>
      </c>
      <c r="G86">
        <v>18.536999999999999</v>
      </c>
    </row>
    <row r="87" spans="2:14">
      <c r="B87">
        <v>0</v>
      </c>
      <c r="C87" s="7" t="s">
        <v>83</v>
      </c>
      <c r="D87">
        <v>572</v>
      </c>
      <c r="E87">
        <v>48</v>
      </c>
      <c r="F87">
        <v>1.9</v>
      </c>
      <c r="G87">
        <v>0.29499999999999998</v>
      </c>
      <c r="H87">
        <v>2</v>
      </c>
      <c r="I87">
        <f t="shared" ref="I87" si="191">G88</f>
        <v>20.524999999999999</v>
      </c>
      <c r="J87">
        <f t="shared" ref="J87" si="192">1-ABS(H87-F87)</f>
        <v>0.89999999999999991</v>
      </c>
      <c r="K87">
        <f t="shared" ref="K87" si="193">F88-100*J87</f>
        <v>-6.8399999999999892</v>
      </c>
      <c r="M87">
        <f t="shared" ref="M87" si="194">(I87+K87)*B87</f>
        <v>0</v>
      </c>
      <c r="N87">
        <f t="shared" ref="N87" si="195">RANK(M87,M$3:M$102)</f>
        <v>29</v>
      </c>
    </row>
    <row r="88" spans="2:14">
      <c r="C88" s="7" t="s">
        <v>84</v>
      </c>
      <c r="D88">
        <v>572</v>
      </c>
      <c r="E88">
        <v>48</v>
      </c>
      <c r="F88">
        <v>83.16</v>
      </c>
      <c r="G88">
        <v>20.524999999999999</v>
      </c>
    </row>
    <row r="89" spans="2:14">
      <c r="B89">
        <v>0</v>
      </c>
      <c r="C89" s="7" t="s">
        <v>85</v>
      </c>
      <c r="D89">
        <v>572</v>
      </c>
      <c r="E89">
        <v>48</v>
      </c>
      <c r="F89">
        <v>1.65</v>
      </c>
      <c r="G89">
        <v>0.47799999999999998</v>
      </c>
      <c r="H89">
        <v>2</v>
      </c>
      <c r="I89">
        <f t="shared" ref="I89" si="196">G90</f>
        <v>20.945</v>
      </c>
      <c r="J89">
        <f t="shared" ref="J89" si="197">1-ABS(H89-F89)</f>
        <v>0.64999999999999991</v>
      </c>
      <c r="K89">
        <f t="shared" ref="K89" si="198">F90-100*J89</f>
        <v>16.960000000000008</v>
      </c>
      <c r="M89">
        <f t="shared" ref="M89" si="199">(I89+K89)*B89</f>
        <v>0</v>
      </c>
      <c r="N89">
        <f t="shared" ref="N89" si="200">RANK(M89,M$3:M$102)</f>
        <v>29</v>
      </c>
    </row>
    <row r="90" spans="2:14">
      <c r="C90" s="7" t="s">
        <v>86</v>
      </c>
      <c r="D90">
        <v>572</v>
      </c>
      <c r="E90">
        <v>48</v>
      </c>
      <c r="F90">
        <v>81.96</v>
      </c>
      <c r="G90">
        <v>20.945</v>
      </c>
    </row>
    <row r="91" spans="2:14">
      <c r="B91">
        <v>0</v>
      </c>
      <c r="C91" s="7" t="s">
        <v>87</v>
      </c>
      <c r="D91">
        <v>572</v>
      </c>
      <c r="E91">
        <v>48</v>
      </c>
      <c r="F91">
        <v>1.5</v>
      </c>
      <c r="G91">
        <v>0.5</v>
      </c>
      <c r="H91">
        <v>2</v>
      </c>
      <c r="I91">
        <f t="shared" ref="I91" si="201">G92</f>
        <v>19.669</v>
      </c>
      <c r="J91">
        <f t="shared" ref="J91" si="202">1-ABS(H91-F91)</f>
        <v>0.5</v>
      </c>
      <c r="K91">
        <f t="shared" ref="K91" si="203">F92-100*J91</f>
        <v>15.560000000000002</v>
      </c>
      <c r="M91">
        <f t="shared" ref="M91" si="204">(I91+K91)*B91</f>
        <v>0</v>
      </c>
      <c r="N91">
        <f t="shared" ref="N91" si="205">RANK(M91,M$3:M$102)</f>
        <v>29</v>
      </c>
    </row>
    <row r="92" spans="2:14">
      <c r="C92" s="7" t="s">
        <v>88</v>
      </c>
      <c r="D92">
        <v>572</v>
      </c>
      <c r="E92">
        <v>48</v>
      </c>
      <c r="F92">
        <v>65.56</v>
      </c>
      <c r="G92">
        <v>19.669</v>
      </c>
    </row>
    <row r="93" spans="2:14">
      <c r="B93">
        <v>0</v>
      </c>
      <c r="C93" s="7" t="s">
        <v>89</v>
      </c>
      <c r="D93">
        <v>572</v>
      </c>
      <c r="E93">
        <v>48</v>
      </c>
      <c r="F93">
        <v>1.77</v>
      </c>
      <c r="G93">
        <v>0.42099999999999999</v>
      </c>
      <c r="H93">
        <v>2</v>
      </c>
      <c r="I93">
        <f t="shared" ref="I93" si="206">G94</f>
        <v>21.123000000000001</v>
      </c>
      <c r="J93">
        <f t="shared" ref="J93" si="207">1-ABS(H93-F93)</f>
        <v>0.77</v>
      </c>
      <c r="K93">
        <f t="shared" ref="K93" si="208">F94-100*J93</f>
        <v>-1.0699999999999932</v>
      </c>
      <c r="M93">
        <f t="shared" ref="M93" si="209">(I93+K93)*B93</f>
        <v>0</v>
      </c>
      <c r="N93">
        <f t="shared" ref="N93" si="210">RANK(M93,M$3:M$102)</f>
        <v>29</v>
      </c>
    </row>
    <row r="94" spans="2:14">
      <c r="C94" s="7" t="s">
        <v>90</v>
      </c>
      <c r="D94">
        <v>572</v>
      </c>
      <c r="E94">
        <v>48</v>
      </c>
      <c r="F94">
        <v>75.930000000000007</v>
      </c>
      <c r="G94">
        <v>21.123000000000001</v>
      </c>
    </row>
    <row r="95" spans="2:14">
      <c r="B95">
        <v>0</v>
      </c>
      <c r="C95" s="7" t="s">
        <v>91</v>
      </c>
      <c r="D95">
        <v>572</v>
      </c>
      <c r="E95">
        <v>48</v>
      </c>
      <c r="F95">
        <v>1.69</v>
      </c>
      <c r="G95">
        <v>0.46200000000000002</v>
      </c>
      <c r="H95">
        <v>2</v>
      </c>
      <c r="I95">
        <f t="shared" ref="I95" si="211">G96</f>
        <v>20.835999999999999</v>
      </c>
      <c r="J95">
        <f t="shared" ref="J95" si="212">1-ABS(H95-F95)</f>
        <v>0.69</v>
      </c>
      <c r="K95">
        <f t="shared" ref="K95" si="213">F96-100*J95</f>
        <v>12.239999999999995</v>
      </c>
      <c r="M95">
        <f t="shared" ref="M95" si="214">(I95+K95)*B95</f>
        <v>0</v>
      </c>
      <c r="N95">
        <f t="shared" ref="N95" si="215">RANK(M95,M$3:M$102)</f>
        <v>29</v>
      </c>
    </row>
    <row r="96" spans="2:14">
      <c r="C96" s="7" t="s">
        <v>92</v>
      </c>
      <c r="D96">
        <v>572</v>
      </c>
      <c r="E96">
        <v>48</v>
      </c>
      <c r="F96">
        <v>81.239999999999995</v>
      </c>
      <c r="G96">
        <v>20.835999999999999</v>
      </c>
    </row>
    <row r="97" spans="2:14">
      <c r="B97">
        <v>0</v>
      </c>
      <c r="C97" s="7" t="s">
        <v>93</v>
      </c>
      <c r="D97">
        <v>572</v>
      </c>
      <c r="E97">
        <v>48</v>
      </c>
      <c r="F97">
        <v>1.56</v>
      </c>
      <c r="G97">
        <v>0.496</v>
      </c>
      <c r="H97">
        <v>1</v>
      </c>
      <c r="I97">
        <f t="shared" ref="I97" si="216">G98</f>
        <v>19.515999999999998</v>
      </c>
      <c r="J97">
        <f t="shared" ref="J97" si="217">1-ABS(H97-F97)</f>
        <v>0.43999999999999995</v>
      </c>
      <c r="K97">
        <f t="shared" ref="K97" si="218">F98-100*J97</f>
        <v>22.590000000000011</v>
      </c>
      <c r="M97">
        <f t="shared" ref="M97" si="219">(I97+K97)*B97</f>
        <v>0</v>
      </c>
      <c r="N97">
        <f t="shared" ref="N97" si="220">RANK(M97,M$3:M$102)</f>
        <v>29</v>
      </c>
    </row>
    <row r="98" spans="2:14">
      <c r="C98" s="7" t="s">
        <v>94</v>
      </c>
      <c r="D98">
        <v>572</v>
      </c>
      <c r="E98">
        <v>48</v>
      </c>
      <c r="F98">
        <v>66.59</v>
      </c>
      <c r="G98">
        <v>19.515999999999998</v>
      </c>
    </row>
    <row r="99" spans="2:14">
      <c r="B99">
        <v>1</v>
      </c>
      <c r="C99" s="7" t="s">
        <v>95</v>
      </c>
      <c r="D99">
        <v>572</v>
      </c>
      <c r="E99">
        <v>48</v>
      </c>
      <c r="F99">
        <v>1.71</v>
      </c>
      <c r="G99">
        <v>0.45300000000000001</v>
      </c>
      <c r="H99">
        <v>2</v>
      </c>
      <c r="I99">
        <f t="shared" ref="I99" si="221">G100</f>
        <v>20.503</v>
      </c>
      <c r="J99">
        <f t="shared" ref="J99" si="222">1-ABS(H99-F99)</f>
        <v>0.71</v>
      </c>
      <c r="K99">
        <f t="shared" ref="K99" si="223">F100-100*J99</f>
        <v>2.5600000000000023</v>
      </c>
      <c r="M99">
        <f t="shared" ref="M99" si="224">(I99+K99)*B99</f>
        <v>23.063000000000002</v>
      </c>
      <c r="N99">
        <f t="shared" ref="N99" si="225">RANK(M99,M$3:M$102)</f>
        <v>8</v>
      </c>
    </row>
    <row r="100" spans="2:14">
      <c r="C100" s="7" t="s">
        <v>96</v>
      </c>
      <c r="D100">
        <v>572</v>
      </c>
      <c r="E100">
        <v>48</v>
      </c>
      <c r="F100">
        <v>73.56</v>
      </c>
      <c r="G100">
        <v>20.503</v>
      </c>
    </row>
    <row r="101" spans="2:14">
      <c r="B101">
        <v>0</v>
      </c>
      <c r="C101" s="7" t="s">
        <v>97</v>
      </c>
      <c r="D101">
        <v>572</v>
      </c>
      <c r="E101">
        <v>48</v>
      </c>
      <c r="F101">
        <v>1.3</v>
      </c>
      <c r="G101">
        <v>0.46</v>
      </c>
      <c r="H101">
        <v>1</v>
      </c>
      <c r="I101">
        <f t="shared" ref="I101" si="226">G102</f>
        <v>18.236000000000001</v>
      </c>
      <c r="J101">
        <f t="shared" ref="J101" si="227">1-ABS(H101-F101)</f>
        <v>0.7</v>
      </c>
      <c r="K101">
        <f t="shared" ref="K101" si="228">F102-100*J101</f>
        <v>-5.8299999999999983</v>
      </c>
      <c r="M101">
        <f t="shared" ref="M101" si="229">(I101+K101)*B101</f>
        <v>0</v>
      </c>
      <c r="N101">
        <f t="shared" ref="N101" si="230">RANK(M101,M$3:M$102)</f>
        <v>29</v>
      </c>
    </row>
    <row r="102" spans="2:14">
      <c r="C102" s="7" t="s">
        <v>98</v>
      </c>
      <c r="D102">
        <v>572</v>
      </c>
      <c r="E102">
        <v>48</v>
      </c>
      <c r="F102">
        <v>64.17</v>
      </c>
      <c r="G102">
        <v>18.236000000000001</v>
      </c>
    </row>
    <row r="103" spans="2:14">
      <c r="J103" s="3">
        <f>AVERAGE(J3:J102)</f>
        <v>0.71920000000000017</v>
      </c>
      <c r="K103" s="4">
        <f>AVERAGE(K3:K102)</f>
        <v>2.2787999999999982</v>
      </c>
    </row>
  </sheetData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top10" dxfId="0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Oliver Rieger</dc:creator>
  <cp:lastModifiedBy>Marc Oliver Rieger</cp:lastModifiedBy>
  <dcterms:created xsi:type="dcterms:W3CDTF">2020-07-01T16:13:05Z</dcterms:created>
  <dcterms:modified xsi:type="dcterms:W3CDTF">2020-07-11T04:43:27Z</dcterms:modified>
</cp:coreProperties>
</file>