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kho/Desktop/Physics 4AL/"/>
    </mc:Choice>
  </mc:AlternateContent>
  <bookViews>
    <workbookView xWindow="0" yWindow="0" windowWidth="25600" windowHeight="16000"/>
  </bookViews>
  <sheets>
    <sheet name="Sheet1" sheetId="1" r:id="rId1"/>
    <sheet name="mass = 4g" sheetId="2" r:id="rId2"/>
    <sheet name="mass = 5g" sheetId="3" r:id="rId3"/>
    <sheet name="mass = 9g" sheetId="4" r:id="rId4"/>
    <sheet name="mass = 20g" sheetId="7" r:id="rId5"/>
    <sheet name="mass = 35g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9" i="1" l="1"/>
  <c r="F78" i="1"/>
  <c r="F4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E4" i="1"/>
  <c r="W4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X87" i="1"/>
  <c r="W88" i="1"/>
  <c r="X88" i="1"/>
  <c r="W89" i="1"/>
  <c r="X89" i="1"/>
  <c r="W90" i="1"/>
  <c r="X90" i="1"/>
  <c r="W91" i="1"/>
  <c r="X91" i="1"/>
  <c r="W92" i="1"/>
  <c r="X92" i="1"/>
  <c r="W93" i="1"/>
  <c r="X93" i="1"/>
  <c r="W94" i="1"/>
  <c r="X94" i="1"/>
  <c r="W95" i="1"/>
  <c r="X95" i="1"/>
  <c r="W96" i="1"/>
  <c r="X96" i="1"/>
  <c r="W97" i="1"/>
  <c r="X97" i="1"/>
  <c r="W98" i="1"/>
  <c r="X98" i="1"/>
  <c r="W99" i="1"/>
  <c r="X99" i="1"/>
  <c r="W100" i="1"/>
  <c r="X100" i="1"/>
  <c r="W101" i="1"/>
  <c r="X101" i="1"/>
  <c r="W102" i="1"/>
  <c r="X102" i="1"/>
  <c r="W103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W111" i="1"/>
  <c r="X111" i="1"/>
  <c r="W112" i="1"/>
  <c r="X112" i="1"/>
  <c r="C5" i="1"/>
  <c r="C4" i="1"/>
  <c r="C6" i="1"/>
  <c r="E5" i="1"/>
  <c r="C7" i="1"/>
  <c r="E6" i="1"/>
  <c r="C8" i="1"/>
  <c r="E7" i="1"/>
  <c r="C9" i="1"/>
  <c r="E8" i="1"/>
  <c r="C10" i="1"/>
  <c r="E9" i="1"/>
  <c r="C11" i="1"/>
  <c r="E10" i="1"/>
  <c r="C12" i="1"/>
  <c r="E11" i="1"/>
  <c r="C13" i="1"/>
  <c r="E12" i="1"/>
  <c r="C14" i="1"/>
  <c r="E13" i="1"/>
  <c r="C15" i="1"/>
  <c r="E14" i="1"/>
  <c r="C16" i="1"/>
  <c r="E15" i="1"/>
  <c r="C17" i="1"/>
  <c r="E16" i="1"/>
  <c r="C18" i="1"/>
  <c r="E17" i="1"/>
  <c r="C19" i="1"/>
  <c r="E18" i="1"/>
  <c r="C20" i="1"/>
  <c r="E19" i="1"/>
  <c r="C21" i="1"/>
  <c r="E20" i="1"/>
  <c r="C22" i="1"/>
  <c r="E21" i="1"/>
  <c r="C23" i="1"/>
  <c r="E22" i="1"/>
  <c r="C24" i="1"/>
  <c r="E23" i="1"/>
  <c r="C25" i="1"/>
  <c r="E24" i="1"/>
  <c r="C26" i="1"/>
  <c r="E25" i="1"/>
  <c r="C27" i="1"/>
  <c r="E26" i="1"/>
  <c r="C28" i="1"/>
  <c r="E27" i="1"/>
  <c r="C29" i="1"/>
  <c r="E28" i="1"/>
  <c r="C30" i="1"/>
  <c r="E29" i="1"/>
  <c r="C31" i="1"/>
  <c r="E30" i="1"/>
  <c r="C32" i="1"/>
  <c r="E31" i="1"/>
  <c r="C33" i="1"/>
  <c r="E32" i="1"/>
  <c r="C34" i="1"/>
  <c r="E33" i="1"/>
  <c r="C35" i="1"/>
  <c r="E34" i="1"/>
  <c r="C36" i="1"/>
  <c r="E35" i="1"/>
  <c r="C37" i="1"/>
  <c r="E36" i="1"/>
  <c r="C38" i="1"/>
  <c r="E37" i="1"/>
  <c r="C39" i="1"/>
  <c r="E38" i="1"/>
  <c r="C40" i="1"/>
  <c r="E39" i="1"/>
  <c r="C41" i="1"/>
  <c r="E40" i="1"/>
  <c r="C42" i="1"/>
  <c r="E41" i="1"/>
  <c r="C43" i="1"/>
  <c r="E42" i="1"/>
  <c r="C44" i="1"/>
  <c r="E43" i="1"/>
  <c r="C45" i="1"/>
  <c r="E44" i="1"/>
  <c r="C46" i="1"/>
  <c r="E45" i="1"/>
  <c r="C47" i="1"/>
  <c r="E46" i="1"/>
  <c r="C48" i="1"/>
  <c r="E47" i="1"/>
  <c r="C49" i="1"/>
  <c r="E48" i="1"/>
  <c r="C50" i="1"/>
  <c r="E49" i="1"/>
  <c r="C51" i="1"/>
  <c r="E50" i="1"/>
  <c r="C52" i="1"/>
  <c r="E51" i="1"/>
  <c r="C53" i="1"/>
  <c r="E52" i="1"/>
  <c r="C54" i="1"/>
  <c r="E53" i="1"/>
  <c r="C55" i="1"/>
  <c r="E54" i="1"/>
  <c r="C56" i="1"/>
  <c r="E55" i="1"/>
  <c r="C57" i="1"/>
  <c r="E56" i="1"/>
  <c r="C58" i="1"/>
  <c r="E57" i="1"/>
  <c r="C59" i="1"/>
  <c r="E58" i="1"/>
  <c r="C60" i="1"/>
  <c r="E59" i="1"/>
  <c r="C61" i="1"/>
  <c r="E60" i="1"/>
  <c r="C62" i="1"/>
  <c r="E61" i="1"/>
  <c r="C63" i="1"/>
  <c r="E62" i="1"/>
  <c r="C64" i="1"/>
  <c r="E63" i="1"/>
  <c r="C65" i="1"/>
  <c r="E64" i="1"/>
  <c r="C66" i="1"/>
  <c r="E65" i="1"/>
  <c r="C67" i="1"/>
  <c r="E66" i="1"/>
  <c r="C68" i="1"/>
  <c r="E67" i="1"/>
  <c r="C69" i="1"/>
  <c r="E68" i="1"/>
  <c r="C70" i="1"/>
  <c r="E69" i="1"/>
  <c r="C71" i="1"/>
  <c r="E70" i="1"/>
  <c r="C72" i="1"/>
  <c r="E71" i="1"/>
  <c r="C73" i="1"/>
  <c r="E72" i="1"/>
  <c r="C74" i="1"/>
  <c r="E73" i="1"/>
  <c r="C75" i="1"/>
  <c r="E74" i="1"/>
  <c r="C76" i="1"/>
  <c r="E75" i="1"/>
  <c r="C77" i="1"/>
  <c r="E76" i="1"/>
  <c r="AB6" i="1"/>
  <c r="AB5" i="1"/>
  <c r="AD5" i="1"/>
  <c r="AB7" i="1"/>
  <c r="AD6" i="1"/>
  <c r="AB8" i="1"/>
  <c r="AD7" i="1"/>
  <c r="AB9" i="1"/>
  <c r="AD8" i="1"/>
  <c r="AB10" i="1"/>
  <c r="AD9" i="1"/>
  <c r="AB11" i="1"/>
  <c r="AD10" i="1"/>
  <c r="AB12" i="1"/>
  <c r="AD11" i="1"/>
  <c r="AB13" i="1"/>
  <c r="AD12" i="1"/>
  <c r="AB14" i="1"/>
  <c r="AD13" i="1"/>
  <c r="AB15" i="1"/>
  <c r="AD14" i="1"/>
  <c r="AB16" i="1"/>
  <c r="AD15" i="1"/>
  <c r="AB17" i="1"/>
  <c r="AD16" i="1"/>
  <c r="AB18" i="1"/>
  <c r="AD17" i="1"/>
  <c r="AB19" i="1"/>
  <c r="AD18" i="1"/>
  <c r="AB20" i="1"/>
  <c r="AD19" i="1"/>
  <c r="AB21" i="1"/>
  <c r="AD20" i="1"/>
  <c r="AB22" i="1"/>
  <c r="AD21" i="1"/>
  <c r="AB23" i="1"/>
  <c r="AD22" i="1"/>
  <c r="AB24" i="1"/>
  <c r="AD23" i="1"/>
  <c r="AB25" i="1"/>
  <c r="AD24" i="1"/>
  <c r="AB26" i="1"/>
  <c r="AD25" i="1"/>
  <c r="AB27" i="1"/>
  <c r="AD26" i="1"/>
  <c r="AB28" i="1"/>
  <c r="AD27" i="1"/>
  <c r="AB29" i="1"/>
  <c r="AD28" i="1"/>
  <c r="AB30" i="1"/>
  <c r="AD29" i="1"/>
  <c r="AB31" i="1"/>
  <c r="AD30" i="1"/>
  <c r="AB32" i="1"/>
  <c r="AD31" i="1"/>
  <c r="AB33" i="1"/>
  <c r="AD32" i="1"/>
  <c r="AB34" i="1"/>
  <c r="AD33" i="1"/>
  <c r="AB35" i="1"/>
  <c r="AD34" i="1"/>
  <c r="AB36" i="1"/>
  <c r="AD35" i="1"/>
  <c r="AB37" i="1"/>
  <c r="AD36" i="1"/>
  <c r="AB38" i="1"/>
  <c r="AD37" i="1"/>
  <c r="AB39" i="1"/>
  <c r="AD38" i="1"/>
  <c r="AB40" i="1"/>
  <c r="AD39" i="1"/>
  <c r="AB41" i="1"/>
  <c r="AD40" i="1"/>
  <c r="AB42" i="1"/>
  <c r="AD41" i="1"/>
  <c r="AB43" i="1"/>
  <c r="AD42" i="1"/>
  <c r="AB44" i="1"/>
  <c r="AD43" i="1"/>
  <c r="AB45" i="1"/>
  <c r="AD44" i="1"/>
  <c r="AB46" i="1"/>
  <c r="AD45" i="1"/>
  <c r="AB47" i="1"/>
  <c r="AD46" i="1"/>
  <c r="AB48" i="1"/>
  <c r="AD47" i="1"/>
  <c r="AB49" i="1"/>
  <c r="AD48" i="1"/>
  <c r="AB50" i="1"/>
  <c r="AD49" i="1"/>
  <c r="AB51" i="1"/>
  <c r="AD50" i="1"/>
  <c r="AB52" i="1"/>
  <c r="AD51" i="1"/>
  <c r="AB53" i="1"/>
  <c r="AD52" i="1"/>
  <c r="AB54" i="1"/>
  <c r="AD53" i="1"/>
  <c r="AB55" i="1"/>
  <c r="AD54" i="1"/>
  <c r="AB56" i="1"/>
  <c r="AD55" i="1"/>
  <c r="AB57" i="1"/>
  <c r="AD56" i="1"/>
  <c r="AB58" i="1"/>
  <c r="AD57" i="1"/>
  <c r="AB59" i="1"/>
  <c r="AD58" i="1"/>
  <c r="AB60" i="1"/>
  <c r="AD59" i="1"/>
  <c r="AB61" i="1"/>
  <c r="AD60" i="1"/>
  <c r="AB62" i="1"/>
  <c r="AD61" i="1"/>
  <c r="AB63" i="1"/>
  <c r="AD62" i="1"/>
  <c r="AB64" i="1"/>
  <c r="AD63" i="1"/>
  <c r="AB65" i="1"/>
  <c r="AD64" i="1"/>
  <c r="AB66" i="1"/>
  <c r="AD65" i="1"/>
  <c r="AB67" i="1"/>
  <c r="AD66" i="1"/>
  <c r="AB68" i="1"/>
  <c r="AD67" i="1"/>
  <c r="AB69" i="1"/>
  <c r="AD68" i="1"/>
  <c r="AB70" i="1"/>
  <c r="AD69" i="1"/>
  <c r="AB71" i="1"/>
  <c r="AD70" i="1"/>
  <c r="AB4" i="1"/>
  <c r="AD4" i="1"/>
  <c r="P6" i="1"/>
  <c r="P5" i="1"/>
  <c r="R5" i="1"/>
  <c r="P7" i="1"/>
  <c r="R6" i="1"/>
  <c r="P8" i="1"/>
  <c r="R7" i="1"/>
  <c r="P9" i="1"/>
  <c r="R8" i="1"/>
  <c r="P10" i="1"/>
  <c r="R9" i="1"/>
  <c r="P11" i="1"/>
  <c r="R10" i="1"/>
  <c r="P12" i="1"/>
  <c r="R11" i="1"/>
  <c r="P13" i="1"/>
  <c r="R12" i="1"/>
  <c r="P14" i="1"/>
  <c r="R13" i="1"/>
  <c r="P15" i="1"/>
  <c r="R14" i="1"/>
  <c r="P16" i="1"/>
  <c r="R15" i="1"/>
  <c r="P17" i="1"/>
  <c r="R16" i="1"/>
  <c r="P18" i="1"/>
  <c r="R17" i="1"/>
  <c r="P19" i="1"/>
  <c r="R18" i="1"/>
  <c r="P20" i="1"/>
  <c r="R19" i="1"/>
  <c r="P21" i="1"/>
  <c r="R20" i="1"/>
  <c r="P22" i="1"/>
  <c r="R21" i="1"/>
  <c r="P23" i="1"/>
  <c r="R22" i="1"/>
  <c r="P24" i="1"/>
  <c r="R23" i="1"/>
  <c r="P25" i="1"/>
  <c r="R24" i="1"/>
  <c r="P26" i="1"/>
  <c r="R25" i="1"/>
  <c r="P27" i="1"/>
  <c r="R26" i="1"/>
  <c r="P28" i="1"/>
  <c r="R27" i="1"/>
  <c r="P29" i="1"/>
  <c r="R28" i="1"/>
  <c r="P30" i="1"/>
  <c r="R29" i="1"/>
  <c r="P31" i="1"/>
  <c r="R30" i="1"/>
  <c r="P32" i="1"/>
  <c r="R31" i="1"/>
  <c r="P33" i="1"/>
  <c r="R32" i="1"/>
  <c r="P34" i="1"/>
  <c r="R33" i="1"/>
  <c r="P35" i="1"/>
  <c r="R34" i="1"/>
  <c r="P36" i="1"/>
  <c r="R35" i="1"/>
  <c r="P37" i="1"/>
  <c r="R36" i="1"/>
  <c r="P38" i="1"/>
  <c r="R37" i="1"/>
  <c r="P39" i="1"/>
  <c r="R38" i="1"/>
  <c r="P40" i="1"/>
  <c r="R39" i="1"/>
  <c r="P41" i="1"/>
  <c r="R40" i="1"/>
  <c r="P42" i="1"/>
  <c r="R41" i="1"/>
  <c r="P43" i="1"/>
  <c r="R42" i="1"/>
  <c r="P44" i="1"/>
  <c r="R43" i="1"/>
  <c r="P45" i="1"/>
  <c r="R44" i="1"/>
  <c r="P46" i="1"/>
  <c r="R45" i="1"/>
  <c r="P47" i="1"/>
  <c r="R46" i="1"/>
  <c r="P48" i="1"/>
  <c r="R47" i="1"/>
  <c r="P49" i="1"/>
  <c r="R48" i="1"/>
  <c r="P50" i="1"/>
  <c r="R49" i="1"/>
  <c r="P51" i="1"/>
  <c r="R50" i="1"/>
  <c r="P52" i="1"/>
  <c r="R51" i="1"/>
  <c r="P53" i="1"/>
  <c r="R52" i="1"/>
  <c r="P54" i="1"/>
  <c r="R53" i="1"/>
  <c r="P55" i="1"/>
  <c r="R54" i="1"/>
  <c r="P56" i="1"/>
  <c r="R55" i="1"/>
  <c r="P57" i="1"/>
  <c r="R56" i="1"/>
  <c r="P58" i="1"/>
  <c r="R57" i="1"/>
  <c r="P59" i="1"/>
  <c r="R58" i="1"/>
  <c r="P60" i="1"/>
  <c r="R59" i="1"/>
  <c r="P61" i="1"/>
  <c r="R60" i="1"/>
  <c r="P62" i="1"/>
  <c r="R61" i="1"/>
  <c r="P63" i="1"/>
  <c r="R62" i="1"/>
  <c r="P64" i="1"/>
  <c r="R63" i="1"/>
  <c r="P65" i="1"/>
  <c r="R64" i="1"/>
  <c r="P66" i="1"/>
  <c r="R65" i="1"/>
  <c r="P67" i="1"/>
  <c r="R66" i="1"/>
  <c r="P68" i="1"/>
  <c r="R67" i="1"/>
  <c r="P69" i="1"/>
  <c r="R68" i="1"/>
  <c r="P70" i="1"/>
  <c r="R69" i="1"/>
  <c r="P71" i="1"/>
  <c r="R70" i="1"/>
  <c r="P4" i="1"/>
  <c r="R4" i="1"/>
  <c r="J6" i="1"/>
  <c r="J5" i="1"/>
  <c r="L5" i="1"/>
  <c r="J7" i="1"/>
  <c r="L6" i="1"/>
  <c r="J8" i="1"/>
  <c r="L7" i="1"/>
  <c r="J9" i="1"/>
  <c r="L8" i="1"/>
  <c r="J10" i="1"/>
  <c r="L9" i="1"/>
  <c r="J11" i="1"/>
  <c r="L10" i="1"/>
  <c r="J12" i="1"/>
  <c r="L11" i="1"/>
  <c r="J13" i="1"/>
  <c r="L12" i="1"/>
  <c r="J14" i="1"/>
  <c r="L13" i="1"/>
  <c r="J15" i="1"/>
  <c r="L14" i="1"/>
  <c r="J16" i="1"/>
  <c r="L15" i="1"/>
  <c r="J17" i="1"/>
  <c r="L16" i="1"/>
  <c r="J18" i="1"/>
  <c r="L17" i="1"/>
  <c r="J19" i="1"/>
  <c r="L18" i="1"/>
  <c r="J20" i="1"/>
  <c r="L19" i="1"/>
  <c r="J21" i="1"/>
  <c r="L20" i="1"/>
  <c r="J22" i="1"/>
  <c r="L21" i="1"/>
  <c r="J23" i="1"/>
  <c r="L22" i="1"/>
  <c r="J24" i="1"/>
  <c r="L23" i="1"/>
  <c r="J25" i="1"/>
  <c r="L24" i="1"/>
  <c r="J26" i="1"/>
  <c r="L25" i="1"/>
  <c r="J27" i="1"/>
  <c r="L26" i="1"/>
  <c r="J28" i="1"/>
  <c r="L27" i="1"/>
  <c r="J29" i="1"/>
  <c r="L28" i="1"/>
  <c r="J30" i="1"/>
  <c r="L29" i="1"/>
  <c r="J31" i="1"/>
  <c r="L30" i="1"/>
  <c r="J32" i="1"/>
  <c r="L31" i="1"/>
  <c r="J33" i="1"/>
  <c r="L32" i="1"/>
  <c r="J34" i="1"/>
  <c r="L33" i="1"/>
  <c r="J35" i="1"/>
  <c r="L34" i="1"/>
  <c r="J36" i="1"/>
  <c r="L35" i="1"/>
  <c r="J37" i="1"/>
  <c r="L36" i="1"/>
  <c r="J38" i="1"/>
  <c r="L37" i="1"/>
  <c r="J39" i="1"/>
  <c r="L38" i="1"/>
  <c r="J40" i="1"/>
  <c r="L39" i="1"/>
  <c r="J41" i="1"/>
  <c r="L40" i="1"/>
  <c r="J42" i="1"/>
  <c r="L41" i="1"/>
  <c r="J43" i="1"/>
  <c r="L42" i="1"/>
  <c r="J44" i="1"/>
  <c r="L43" i="1"/>
  <c r="J45" i="1"/>
  <c r="L44" i="1"/>
  <c r="J46" i="1"/>
  <c r="L45" i="1"/>
  <c r="J47" i="1"/>
  <c r="L46" i="1"/>
  <c r="J48" i="1"/>
  <c r="L47" i="1"/>
  <c r="J49" i="1"/>
  <c r="L48" i="1"/>
  <c r="J50" i="1"/>
  <c r="L49" i="1"/>
  <c r="J51" i="1"/>
  <c r="L50" i="1"/>
  <c r="J52" i="1"/>
  <c r="L51" i="1"/>
  <c r="J53" i="1"/>
  <c r="L52" i="1"/>
  <c r="J54" i="1"/>
  <c r="L53" i="1"/>
  <c r="J55" i="1"/>
  <c r="L54" i="1"/>
  <c r="J56" i="1"/>
  <c r="L55" i="1"/>
  <c r="J57" i="1"/>
  <c r="L56" i="1"/>
  <c r="J58" i="1"/>
  <c r="L57" i="1"/>
  <c r="J59" i="1"/>
  <c r="L58" i="1"/>
  <c r="J60" i="1"/>
  <c r="L59" i="1"/>
  <c r="J61" i="1"/>
  <c r="L60" i="1"/>
  <c r="J62" i="1"/>
  <c r="L61" i="1"/>
  <c r="J63" i="1"/>
  <c r="L62" i="1"/>
  <c r="J64" i="1"/>
  <c r="L63" i="1"/>
  <c r="J65" i="1"/>
  <c r="L64" i="1"/>
  <c r="J66" i="1"/>
  <c r="L65" i="1"/>
  <c r="J67" i="1"/>
  <c r="L66" i="1"/>
  <c r="J68" i="1"/>
  <c r="L67" i="1"/>
  <c r="J69" i="1"/>
  <c r="L68" i="1"/>
  <c r="J70" i="1"/>
  <c r="L69" i="1"/>
  <c r="J4" i="1"/>
  <c r="L4" i="1"/>
  <c r="V6" i="1"/>
  <c r="V5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4" i="1"/>
  <c r="Q70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4" i="1"/>
</calcChain>
</file>

<file path=xl/sharedStrings.xml><?xml version="1.0" encoding="utf-8"?>
<sst xmlns="http://schemas.openxmlformats.org/spreadsheetml/2006/main" count="166" uniqueCount="38">
  <si>
    <t>Block Counts</t>
  </si>
  <si>
    <t>Time (s)</t>
  </si>
  <si>
    <t>Mass = 4 g</t>
  </si>
  <si>
    <t>Block Count</t>
  </si>
  <si>
    <t>Mass = 5g</t>
  </si>
  <si>
    <t>Mass = 9g</t>
  </si>
  <si>
    <t>Mass = 20g</t>
  </si>
  <si>
    <t>Mass = 35g</t>
  </si>
  <si>
    <t>Velocity (m/s)</t>
  </si>
  <si>
    <t>Position (m)</t>
  </si>
  <si>
    <t>Avg. Time (S)</t>
  </si>
  <si>
    <t>Predicted Acceleration = m/s^2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</si>
  <si>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</si>
  <si>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</si>
  <si>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</si>
  <si>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</si>
  <si>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</si>
  <si>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</si>
  <si>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</si>
  <si>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</si>
  <si>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</si>
  <si>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</si>
  <si>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</si>
  <si>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</si>
  <si>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</si>
  <si>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</si>
  <si>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</si>
  <si>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</si>
  <si>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</si>
  <si>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</si>
  <si>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</si>
  <si>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</si>
  <si>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</si>
  <si>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</si>
  <si>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</si>
  <si>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</si>
  <si>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</si>
  <si>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Acceleration (m/s/s)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</si>
</sst>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Velocity vs Time of a Glider</a:t>
            </a:r>
            <a:r>
              <a:rPr lang="en-US" sz="1700" b="1" baseline="0"/>
              <a:t> Pulled by 5 Different Masses</a:t>
            </a:r>
            <a:endParaRPr lang="en-US" sz="17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 = 4g, M = 180g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forward val="0.7"/>
            <c:dispRSqr val="0"/>
            <c:dispEq val="0"/>
          </c:trendline>
          <c:xVal>
            <c:numRef>
              <c:f>Sheet1!$D$4:$D$76</c:f>
              <c:numCache>
                <c:formatCode>General</c:formatCode>
                <c:ptCount val="73"/>
                <c:pt idx="0">
                  <c:v>2.408</c:v>
                </c:pt>
                <c:pt idx="1">
                  <c:v>2.6395</c:v>
                </c:pt>
                <c:pt idx="2">
                  <c:v>2.7865</c:v>
                </c:pt>
                <c:pt idx="3">
                  <c:v>2.9055</c:v>
                </c:pt>
                <c:pt idx="4">
                  <c:v>3.0085</c:v>
                </c:pt>
                <c:pt idx="5">
                  <c:v>3.101</c:v>
                </c:pt>
                <c:pt idx="6">
                  <c:v>3.185</c:v>
                </c:pt>
                <c:pt idx="7">
                  <c:v>3.263</c:v>
                </c:pt>
                <c:pt idx="8">
                  <c:v>3.337</c:v>
                </c:pt>
                <c:pt idx="9">
                  <c:v>3.407</c:v>
                </c:pt>
                <c:pt idx="10">
                  <c:v>3.473</c:v>
                </c:pt>
                <c:pt idx="11">
                  <c:v>3.5355</c:v>
                </c:pt>
                <c:pt idx="12">
                  <c:v>3.5955</c:v>
                </c:pt>
                <c:pt idx="13">
                  <c:v>3.653</c:v>
                </c:pt>
                <c:pt idx="14">
                  <c:v>3.7085</c:v>
                </c:pt>
                <c:pt idx="15">
                  <c:v>3.7625</c:v>
                </c:pt>
                <c:pt idx="16">
                  <c:v>3.8145</c:v>
                </c:pt>
                <c:pt idx="17">
                  <c:v>3.865</c:v>
                </c:pt>
                <c:pt idx="18">
                  <c:v>3.9145</c:v>
                </c:pt>
                <c:pt idx="19">
                  <c:v>3.9625</c:v>
                </c:pt>
                <c:pt idx="20">
                  <c:v>4.009</c:v>
                </c:pt>
                <c:pt idx="21">
                  <c:v>4.0545</c:v>
                </c:pt>
                <c:pt idx="22">
                  <c:v>4.099</c:v>
                </c:pt>
                <c:pt idx="23">
                  <c:v>4.1425</c:v>
                </c:pt>
                <c:pt idx="24">
                  <c:v>4.185</c:v>
                </c:pt>
                <c:pt idx="25">
                  <c:v>4.2265</c:v>
                </c:pt>
                <c:pt idx="26">
                  <c:v>4.266999999999999</c:v>
                </c:pt>
                <c:pt idx="27">
                  <c:v>4.3075</c:v>
                </c:pt>
                <c:pt idx="28">
                  <c:v>4.3475</c:v>
                </c:pt>
                <c:pt idx="29">
                  <c:v>4.386</c:v>
                </c:pt>
                <c:pt idx="30">
                  <c:v>4.423999999999999</c:v>
                </c:pt>
                <c:pt idx="31">
                  <c:v>4.4615</c:v>
                </c:pt>
                <c:pt idx="32">
                  <c:v>4.4985</c:v>
                </c:pt>
                <c:pt idx="33">
                  <c:v>4.535</c:v>
                </c:pt>
                <c:pt idx="34">
                  <c:v>4.571</c:v>
                </c:pt>
                <c:pt idx="35">
                  <c:v>4.6065</c:v>
                </c:pt>
                <c:pt idx="36">
                  <c:v>4.6415</c:v>
                </c:pt>
                <c:pt idx="37">
                  <c:v>4.676</c:v>
                </c:pt>
                <c:pt idx="38">
                  <c:v>4.71</c:v>
                </c:pt>
                <c:pt idx="39">
                  <c:v>4.7435</c:v>
                </c:pt>
                <c:pt idx="40">
                  <c:v>4.7765</c:v>
                </c:pt>
                <c:pt idx="41">
                  <c:v>4.8095</c:v>
                </c:pt>
                <c:pt idx="42">
                  <c:v>4.842</c:v>
                </c:pt>
                <c:pt idx="43">
                  <c:v>4.874</c:v>
                </c:pt>
                <c:pt idx="44">
                  <c:v>4.9055</c:v>
                </c:pt>
                <c:pt idx="45">
                  <c:v>4.9365</c:v>
                </c:pt>
                <c:pt idx="46">
                  <c:v>4.967499999999999</c:v>
                </c:pt>
                <c:pt idx="47">
                  <c:v>4.997999999999999</c:v>
                </c:pt>
                <c:pt idx="48">
                  <c:v>5.028</c:v>
                </c:pt>
                <c:pt idx="49">
                  <c:v>5.058</c:v>
                </c:pt>
                <c:pt idx="50">
                  <c:v>5.088</c:v>
                </c:pt>
                <c:pt idx="51">
                  <c:v>5.1175</c:v>
                </c:pt>
                <c:pt idx="52">
                  <c:v>5.1465</c:v>
                </c:pt>
                <c:pt idx="53">
                  <c:v>5.1755</c:v>
                </c:pt>
                <c:pt idx="54">
                  <c:v>5.204000000000001</c:v>
                </c:pt>
                <c:pt idx="55">
                  <c:v>5.232</c:v>
                </c:pt>
                <c:pt idx="56">
                  <c:v>5.26</c:v>
                </c:pt>
                <c:pt idx="57">
                  <c:v>5.288</c:v>
                </c:pt>
                <c:pt idx="58">
                  <c:v>5.3155</c:v>
                </c:pt>
                <c:pt idx="59">
                  <c:v>5.343</c:v>
                </c:pt>
                <c:pt idx="60">
                  <c:v>5.3705</c:v>
                </c:pt>
                <c:pt idx="61">
                  <c:v>5.3975</c:v>
                </c:pt>
                <c:pt idx="62">
                  <c:v>5.423999999999999</c:v>
                </c:pt>
                <c:pt idx="63">
                  <c:v>5.4505</c:v>
                </c:pt>
                <c:pt idx="64">
                  <c:v>5.477</c:v>
                </c:pt>
                <c:pt idx="65">
                  <c:v>5.503</c:v>
                </c:pt>
                <c:pt idx="66">
                  <c:v>5.529</c:v>
                </c:pt>
                <c:pt idx="67">
                  <c:v>5.5545</c:v>
                </c:pt>
                <c:pt idx="68">
                  <c:v>5.58</c:v>
                </c:pt>
                <c:pt idx="69">
                  <c:v>5.6055</c:v>
                </c:pt>
                <c:pt idx="70">
                  <c:v>5.6305</c:v>
                </c:pt>
                <c:pt idx="71">
                  <c:v>5.6555</c:v>
                </c:pt>
                <c:pt idx="72">
                  <c:v>5.6805</c:v>
                </c:pt>
              </c:numCache>
            </c:numRef>
          </c:xVal>
          <c:yVal>
            <c:numRef>
              <c:f>Sheet1!$E$4:$E$76</c:f>
              <c:numCache>
                <c:formatCode>General</c:formatCode>
                <c:ptCount val="73"/>
                <c:pt idx="0">
                  <c:v>0.0503355704697986</c:v>
                </c:pt>
                <c:pt idx="1">
                  <c:v>0.0909090909090909</c:v>
                </c:pt>
                <c:pt idx="2">
                  <c:v>0.116279069767442</c:v>
                </c:pt>
                <c:pt idx="3">
                  <c:v>0.137614678899083</c:v>
                </c:pt>
                <c:pt idx="4">
                  <c:v>0.154639175257732</c:v>
                </c:pt>
                <c:pt idx="5">
                  <c:v>0.170454545454545</c:v>
                </c:pt>
                <c:pt idx="6">
                  <c:v>0.1875</c:v>
                </c:pt>
                <c:pt idx="7">
                  <c:v>0.197368421052632</c:v>
                </c:pt>
                <c:pt idx="8">
                  <c:v>0.208333333333333</c:v>
                </c:pt>
                <c:pt idx="9">
                  <c:v>0.220588235294119</c:v>
                </c:pt>
                <c:pt idx="10">
                  <c:v>0.234375</c:v>
                </c:pt>
                <c:pt idx="11">
                  <c:v>0.245901639344263</c:v>
                </c:pt>
                <c:pt idx="12">
                  <c:v>0.254237288135592</c:v>
                </c:pt>
                <c:pt idx="13">
                  <c:v>0.267857142857142</c:v>
                </c:pt>
                <c:pt idx="14">
                  <c:v>0.272727272727272</c:v>
                </c:pt>
                <c:pt idx="15">
                  <c:v>0.283018867924529</c:v>
                </c:pt>
                <c:pt idx="16">
                  <c:v>0.294117647058825</c:v>
                </c:pt>
                <c:pt idx="17">
                  <c:v>0.299999999999998</c:v>
                </c:pt>
                <c:pt idx="18">
                  <c:v>0.306122448979592</c:v>
                </c:pt>
                <c:pt idx="19">
                  <c:v>0.319148936170212</c:v>
                </c:pt>
                <c:pt idx="20">
                  <c:v>0.326086956521739</c:v>
                </c:pt>
                <c:pt idx="21">
                  <c:v>0.333333333333334</c:v>
                </c:pt>
                <c:pt idx="22">
                  <c:v>0.340909090909087</c:v>
                </c:pt>
                <c:pt idx="23">
                  <c:v>0.348837209302332</c:v>
                </c:pt>
                <c:pt idx="24">
                  <c:v>0.357142857142851</c:v>
                </c:pt>
                <c:pt idx="25">
                  <c:v>0.365853658536589</c:v>
                </c:pt>
                <c:pt idx="26">
                  <c:v>0.375</c:v>
                </c:pt>
                <c:pt idx="27">
                  <c:v>0.365853658536582</c:v>
                </c:pt>
                <c:pt idx="28">
                  <c:v>0.384615384615386</c:v>
                </c:pt>
                <c:pt idx="29">
                  <c:v>0.394736842105261</c:v>
                </c:pt>
                <c:pt idx="30">
                  <c:v>0.39473684210527</c:v>
                </c:pt>
                <c:pt idx="31">
                  <c:v>0.405405405405397</c:v>
                </c:pt>
                <c:pt idx="32">
                  <c:v>0.405405405405407</c:v>
                </c:pt>
                <c:pt idx="33">
                  <c:v>0.416666666666672</c:v>
                </c:pt>
                <c:pt idx="34">
                  <c:v>0.416666666666661</c:v>
                </c:pt>
                <c:pt idx="35">
                  <c:v>0.428571428571435</c:v>
                </c:pt>
                <c:pt idx="36">
                  <c:v>0.428571428571427</c:v>
                </c:pt>
                <c:pt idx="37">
                  <c:v>0.441176470588238</c:v>
                </c:pt>
                <c:pt idx="38">
                  <c:v>0.441176470588227</c:v>
                </c:pt>
                <c:pt idx="39">
                  <c:v>0.454545454545462</c:v>
                </c:pt>
                <c:pt idx="40">
                  <c:v>0.45454545454545</c:v>
                </c:pt>
                <c:pt idx="41">
                  <c:v>0.454545454545462</c:v>
                </c:pt>
                <c:pt idx="42">
                  <c:v>0.468749999999997</c:v>
                </c:pt>
                <c:pt idx="43">
                  <c:v>0.46875</c:v>
                </c:pt>
                <c:pt idx="44">
                  <c:v>0.483870967741927</c:v>
                </c:pt>
                <c:pt idx="45">
                  <c:v>0.483870967741941</c:v>
                </c:pt>
                <c:pt idx="46">
                  <c:v>0.483870967741941</c:v>
                </c:pt>
                <c:pt idx="47">
                  <c:v>0.499999999999996</c:v>
                </c:pt>
                <c:pt idx="48">
                  <c:v>0.499999999999996</c:v>
                </c:pt>
                <c:pt idx="49">
                  <c:v>0.499999999999996</c:v>
                </c:pt>
                <c:pt idx="50">
                  <c:v>0.500000000000011</c:v>
                </c:pt>
                <c:pt idx="51">
                  <c:v>0.517241379310343</c:v>
                </c:pt>
                <c:pt idx="52">
                  <c:v>0.517241379310347</c:v>
                </c:pt>
                <c:pt idx="53">
                  <c:v>0.517241379310331</c:v>
                </c:pt>
                <c:pt idx="54">
                  <c:v>0.535714285714294</c:v>
                </c:pt>
                <c:pt idx="55">
                  <c:v>0.535714285714277</c:v>
                </c:pt>
                <c:pt idx="56">
                  <c:v>0.535714285714294</c:v>
                </c:pt>
                <c:pt idx="57">
                  <c:v>0.535714285714294</c:v>
                </c:pt>
                <c:pt idx="58">
                  <c:v>0.555555555555549</c:v>
                </c:pt>
                <c:pt idx="59">
                  <c:v>0.535714285714277</c:v>
                </c:pt>
                <c:pt idx="60">
                  <c:v>0.555555555555553</c:v>
                </c:pt>
                <c:pt idx="61">
                  <c:v>0.555555555555572</c:v>
                </c:pt>
                <c:pt idx="62">
                  <c:v>0.576923076923062</c:v>
                </c:pt>
                <c:pt idx="63">
                  <c:v>0.555555555555553</c:v>
                </c:pt>
                <c:pt idx="64">
                  <c:v>0.576923076923082</c:v>
                </c:pt>
                <c:pt idx="65">
                  <c:v>0.576923076923078</c:v>
                </c:pt>
                <c:pt idx="66">
                  <c:v>0.576923076923086</c:v>
                </c:pt>
                <c:pt idx="67">
                  <c:v>0.599999999999988</c:v>
                </c:pt>
                <c:pt idx="68">
                  <c:v>0.576923076923086</c:v>
                </c:pt>
                <c:pt idx="69">
                  <c:v>0.599999999999988</c:v>
                </c:pt>
                <c:pt idx="70">
                  <c:v>0.600000000000018</c:v>
                </c:pt>
                <c:pt idx="71">
                  <c:v>0.599999999999988</c:v>
                </c:pt>
                <c:pt idx="72">
                  <c:v>0.600000000000009</c:v>
                </c:pt>
              </c:numCache>
            </c:numRef>
          </c:yVal>
          <c:smooth val="0"/>
        </c:ser>
        <c:ser>
          <c:idx val="2"/>
          <c:order val="1"/>
          <c:tx>
            <c:v>m = 5g, M = 180g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forward val="0.8"/>
            <c:backward val="0.2"/>
            <c:dispRSqr val="0"/>
            <c:dispEq val="0"/>
          </c:trendline>
          <c:xVal>
            <c:numRef>
              <c:f>Sheet1!$K$4:$K$69</c:f>
              <c:numCache>
                <c:formatCode>General</c:formatCode>
                <c:ptCount val="66"/>
                <c:pt idx="0">
                  <c:v>0.74</c:v>
                </c:pt>
                <c:pt idx="1">
                  <c:v>0.887</c:v>
                </c:pt>
                <c:pt idx="2">
                  <c:v>0.996</c:v>
                </c:pt>
                <c:pt idx="3">
                  <c:v>1.088</c:v>
                </c:pt>
                <c:pt idx="4">
                  <c:v>1.1695</c:v>
                </c:pt>
                <c:pt idx="5">
                  <c:v>1.2425</c:v>
                </c:pt>
                <c:pt idx="6">
                  <c:v>1.309</c:v>
                </c:pt>
                <c:pt idx="7">
                  <c:v>1.371</c:v>
                </c:pt>
                <c:pt idx="8">
                  <c:v>1.4295</c:v>
                </c:pt>
                <c:pt idx="9">
                  <c:v>1.4855</c:v>
                </c:pt>
                <c:pt idx="10">
                  <c:v>1.5385</c:v>
                </c:pt>
                <c:pt idx="11">
                  <c:v>1.5885</c:v>
                </c:pt>
                <c:pt idx="12">
                  <c:v>1.6365</c:v>
                </c:pt>
                <c:pt idx="13">
                  <c:v>1.683</c:v>
                </c:pt>
                <c:pt idx="14">
                  <c:v>1.728</c:v>
                </c:pt>
                <c:pt idx="15">
                  <c:v>1.771</c:v>
                </c:pt>
                <c:pt idx="16">
                  <c:v>1.813</c:v>
                </c:pt>
                <c:pt idx="17">
                  <c:v>1.854</c:v>
                </c:pt>
                <c:pt idx="18">
                  <c:v>1.8935</c:v>
                </c:pt>
                <c:pt idx="19">
                  <c:v>1.932</c:v>
                </c:pt>
                <c:pt idx="20">
                  <c:v>1.97</c:v>
                </c:pt>
                <c:pt idx="21">
                  <c:v>2.007</c:v>
                </c:pt>
                <c:pt idx="22">
                  <c:v>2.0425</c:v>
                </c:pt>
                <c:pt idx="23">
                  <c:v>2.0775</c:v>
                </c:pt>
                <c:pt idx="24">
                  <c:v>2.1125</c:v>
                </c:pt>
                <c:pt idx="25">
                  <c:v>2.1465</c:v>
                </c:pt>
                <c:pt idx="26">
                  <c:v>2.1795</c:v>
                </c:pt>
                <c:pt idx="27">
                  <c:v>2.212</c:v>
                </c:pt>
                <c:pt idx="28">
                  <c:v>2.244</c:v>
                </c:pt>
                <c:pt idx="29">
                  <c:v>2.2755</c:v>
                </c:pt>
                <c:pt idx="30">
                  <c:v>2.3065</c:v>
                </c:pt>
                <c:pt idx="31">
                  <c:v>2.337</c:v>
                </c:pt>
                <c:pt idx="32">
                  <c:v>2.367</c:v>
                </c:pt>
                <c:pt idx="33">
                  <c:v>2.3965</c:v>
                </c:pt>
                <c:pt idx="34">
                  <c:v>2.4255</c:v>
                </c:pt>
                <c:pt idx="35">
                  <c:v>2.4545</c:v>
                </c:pt>
                <c:pt idx="36">
                  <c:v>2.483</c:v>
                </c:pt>
                <c:pt idx="37">
                  <c:v>2.511</c:v>
                </c:pt>
                <c:pt idx="38">
                  <c:v>2.5385</c:v>
                </c:pt>
                <c:pt idx="39">
                  <c:v>2.5655</c:v>
                </c:pt>
                <c:pt idx="40">
                  <c:v>2.5925</c:v>
                </c:pt>
                <c:pt idx="41">
                  <c:v>2.6195</c:v>
                </c:pt>
                <c:pt idx="42">
                  <c:v>2.646</c:v>
                </c:pt>
                <c:pt idx="43">
                  <c:v>2.672</c:v>
                </c:pt>
                <c:pt idx="44">
                  <c:v>2.6975</c:v>
                </c:pt>
                <c:pt idx="45">
                  <c:v>2.723</c:v>
                </c:pt>
                <c:pt idx="46">
                  <c:v>2.7485</c:v>
                </c:pt>
                <c:pt idx="47">
                  <c:v>2.773</c:v>
                </c:pt>
                <c:pt idx="48">
                  <c:v>2.7975</c:v>
                </c:pt>
                <c:pt idx="49">
                  <c:v>2.822</c:v>
                </c:pt>
                <c:pt idx="50">
                  <c:v>2.846</c:v>
                </c:pt>
                <c:pt idx="51">
                  <c:v>2.87</c:v>
                </c:pt>
                <c:pt idx="52">
                  <c:v>2.8935</c:v>
                </c:pt>
                <c:pt idx="53">
                  <c:v>2.917</c:v>
                </c:pt>
                <c:pt idx="54">
                  <c:v>2.9405</c:v>
                </c:pt>
                <c:pt idx="55">
                  <c:v>2.9635</c:v>
                </c:pt>
                <c:pt idx="56">
                  <c:v>2.9865</c:v>
                </c:pt>
                <c:pt idx="57">
                  <c:v>3.009</c:v>
                </c:pt>
                <c:pt idx="58">
                  <c:v>3.0315</c:v>
                </c:pt>
                <c:pt idx="59">
                  <c:v>3.054</c:v>
                </c:pt>
                <c:pt idx="60">
                  <c:v>3.076</c:v>
                </c:pt>
                <c:pt idx="61">
                  <c:v>3.098</c:v>
                </c:pt>
                <c:pt idx="62">
                  <c:v>3.12</c:v>
                </c:pt>
                <c:pt idx="63">
                  <c:v>3.1415</c:v>
                </c:pt>
                <c:pt idx="64">
                  <c:v>3.1625</c:v>
                </c:pt>
                <c:pt idx="65">
                  <c:v>3.184</c:v>
                </c:pt>
              </c:numCache>
            </c:numRef>
          </c:xVal>
          <c:yVal>
            <c:numRef>
              <c:f>Sheet1!$L$4:$L$69</c:f>
              <c:numCache>
                <c:formatCode>General</c:formatCode>
                <c:ptCount val="66"/>
                <c:pt idx="0">
                  <c:v>0.0862068965517242</c:v>
                </c:pt>
                <c:pt idx="1">
                  <c:v>0.125</c:v>
                </c:pt>
                <c:pt idx="2">
                  <c:v>0.153061224489796</c:v>
                </c:pt>
                <c:pt idx="3">
                  <c:v>0.174418604651163</c:v>
                </c:pt>
                <c:pt idx="4">
                  <c:v>0.194805194805195</c:v>
                </c:pt>
                <c:pt idx="5">
                  <c:v>0.217391304347826</c:v>
                </c:pt>
                <c:pt idx="6">
                  <c:v>0.234375</c:v>
                </c:pt>
                <c:pt idx="7">
                  <c:v>0.25</c:v>
                </c:pt>
                <c:pt idx="8">
                  <c:v>0.263157894736842</c:v>
                </c:pt>
                <c:pt idx="9">
                  <c:v>0.272727272727273</c:v>
                </c:pt>
                <c:pt idx="10">
                  <c:v>0.294117647058823</c:v>
                </c:pt>
                <c:pt idx="11">
                  <c:v>0.306122448979592</c:v>
                </c:pt>
                <c:pt idx="12">
                  <c:v>0.319148936170213</c:v>
                </c:pt>
                <c:pt idx="13">
                  <c:v>0.326086956521738</c:v>
                </c:pt>
                <c:pt idx="14">
                  <c:v>0.340909090909091</c:v>
                </c:pt>
                <c:pt idx="15">
                  <c:v>0.357142857142857</c:v>
                </c:pt>
                <c:pt idx="16">
                  <c:v>0.357142857142857</c:v>
                </c:pt>
                <c:pt idx="17">
                  <c:v>0.374999999999999</c:v>
                </c:pt>
                <c:pt idx="18">
                  <c:v>0.384615384615386</c:v>
                </c:pt>
                <c:pt idx="19">
                  <c:v>0.394736842105263</c:v>
                </c:pt>
                <c:pt idx="20">
                  <c:v>0.394736842105262</c:v>
                </c:pt>
                <c:pt idx="21">
                  <c:v>0.416666666666669</c:v>
                </c:pt>
                <c:pt idx="22">
                  <c:v>0.428571428571427</c:v>
                </c:pt>
                <c:pt idx="23">
                  <c:v>0.428571428571427</c:v>
                </c:pt>
                <c:pt idx="24">
                  <c:v>0.428571428571433</c:v>
                </c:pt>
                <c:pt idx="25">
                  <c:v>0.454545454545454</c:v>
                </c:pt>
                <c:pt idx="26">
                  <c:v>0.45454545454545</c:v>
                </c:pt>
                <c:pt idx="27">
                  <c:v>0.46875</c:v>
                </c:pt>
                <c:pt idx="28">
                  <c:v>0.468750000000005</c:v>
                </c:pt>
                <c:pt idx="29">
                  <c:v>0.483870967741934</c:v>
                </c:pt>
                <c:pt idx="30">
                  <c:v>0.483870967741934</c:v>
                </c:pt>
                <c:pt idx="31">
                  <c:v>0.500000000000004</c:v>
                </c:pt>
                <c:pt idx="32">
                  <c:v>0.499999999999996</c:v>
                </c:pt>
                <c:pt idx="33">
                  <c:v>0.517241379310347</c:v>
                </c:pt>
                <c:pt idx="34">
                  <c:v>0.517241379310347</c:v>
                </c:pt>
                <c:pt idx="35">
                  <c:v>0.517241379310343</c:v>
                </c:pt>
                <c:pt idx="36">
                  <c:v>0.535714285714286</c:v>
                </c:pt>
                <c:pt idx="37">
                  <c:v>0.535714285714286</c:v>
                </c:pt>
                <c:pt idx="38">
                  <c:v>0.555555555555553</c:v>
                </c:pt>
                <c:pt idx="39">
                  <c:v>0.555555555555553</c:v>
                </c:pt>
                <c:pt idx="40">
                  <c:v>0.555555555555562</c:v>
                </c:pt>
                <c:pt idx="41">
                  <c:v>0.555555555555553</c:v>
                </c:pt>
                <c:pt idx="42">
                  <c:v>0.576923076923078</c:v>
                </c:pt>
                <c:pt idx="43">
                  <c:v>0.576923076923072</c:v>
                </c:pt>
                <c:pt idx="44">
                  <c:v>0.600000000000003</c:v>
                </c:pt>
                <c:pt idx="45">
                  <c:v>0.576923076923072</c:v>
                </c:pt>
                <c:pt idx="46">
                  <c:v>0.600000000000003</c:v>
                </c:pt>
                <c:pt idx="47">
                  <c:v>0.625</c:v>
                </c:pt>
                <c:pt idx="48">
                  <c:v>0.600000000000003</c:v>
                </c:pt>
                <c:pt idx="49">
                  <c:v>0.625</c:v>
                </c:pt>
                <c:pt idx="50">
                  <c:v>0.625</c:v>
                </c:pt>
                <c:pt idx="51">
                  <c:v>0.624999999999995</c:v>
                </c:pt>
                <c:pt idx="52">
                  <c:v>0.652173913043488</c:v>
                </c:pt>
                <c:pt idx="53">
                  <c:v>0.625</c:v>
                </c:pt>
                <c:pt idx="54">
                  <c:v>0.652173913043475</c:v>
                </c:pt>
                <c:pt idx="55">
                  <c:v>0.652173913043475</c:v>
                </c:pt>
                <c:pt idx="56">
                  <c:v>0.652173913043475</c:v>
                </c:pt>
                <c:pt idx="57">
                  <c:v>0.681818181818189</c:v>
                </c:pt>
                <c:pt idx="58">
                  <c:v>0.65217391304347</c:v>
                </c:pt>
                <c:pt idx="59">
                  <c:v>0.681818181818189</c:v>
                </c:pt>
                <c:pt idx="60">
                  <c:v>0.681818181818175</c:v>
                </c:pt>
                <c:pt idx="61">
                  <c:v>0.681818181818189</c:v>
                </c:pt>
                <c:pt idx="62">
                  <c:v>0.681818181818189</c:v>
                </c:pt>
                <c:pt idx="63">
                  <c:v>0.714285714285703</c:v>
                </c:pt>
                <c:pt idx="64">
                  <c:v>0.714285714285718</c:v>
                </c:pt>
                <c:pt idx="65">
                  <c:v>0.681818181818184</c:v>
                </c:pt>
              </c:numCache>
            </c:numRef>
          </c:yVal>
          <c:smooth val="0"/>
        </c:ser>
        <c:ser>
          <c:idx val="3"/>
          <c:order val="2"/>
          <c:tx>
            <c:v>m = 9g, M = 180g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forward val="0.7"/>
            <c:backward val="0.2"/>
            <c:dispRSqr val="0"/>
            <c:dispEq val="0"/>
          </c:trendline>
          <c:xVal>
            <c:numRef>
              <c:f>Sheet1!$Q$4:$Q$70</c:f>
              <c:numCache>
                <c:formatCode>General</c:formatCode>
                <c:ptCount val="67"/>
                <c:pt idx="0">
                  <c:v>1.1835</c:v>
                </c:pt>
                <c:pt idx="1">
                  <c:v>1.3105</c:v>
                </c:pt>
                <c:pt idx="2">
                  <c:v>1.4</c:v>
                </c:pt>
                <c:pt idx="3">
                  <c:v>1.474</c:v>
                </c:pt>
                <c:pt idx="4">
                  <c:v>1.5385</c:v>
                </c:pt>
                <c:pt idx="5">
                  <c:v>1.597</c:v>
                </c:pt>
                <c:pt idx="6">
                  <c:v>1.6505</c:v>
                </c:pt>
                <c:pt idx="7">
                  <c:v>1.7</c:v>
                </c:pt>
                <c:pt idx="8">
                  <c:v>1.7465</c:v>
                </c:pt>
                <c:pt idx="9">
                  <c:v>1.7905</c:v>
                </c:pt>
                <c:pt idx="10">
                  <c:v>1.8325</c:v>
                </c:pt>
                <c:pt idx="11">
                  <c:v>1.8725</c:v>
                </c:pt>
                <c:pt idx="12">
                  <c:v>1.9105</c:v>
                </c:pt>
                <c:pt idx="13">
                  <c:v>1.947</c:v>
                </c:pt>
                <c:pt idx="14">
                  <c:v>1.9825</c:v>
                </c:pt>
                <c:pt idx="15">
                  <c:v>2.017</c:v>
                </c:pt>
                <c:pt idx="16">
                  <c:v>2.05</c:v>
                </c:pt>
                <c:pt idx="17">
                  <c:v>2.082</c:v>
                </c:pt>
                <c:pt idx="18">
                  <c:v>2.1135</c:v>
                </c:pt>
                <c:pt idx="19">
                  <c:v>2.144</c:v>
                </c:pt>
                <c:pt idx="20">
                  <c:v>2.1735</c:v>
                </c:pt>
                <c:pt idx="21">
                  <c:v>2.2025</c:v>
                </c:pt>
                <c:pt idx="22">
                  <c:v>2.231</c:v>
                </c:pt>
                <c:pt idx="23">
                  <c:v>2.2585</c:v>
                </c:pt>
                <c:pt idx="24">
                  <c:v>2.2855</c:v>
                </c:pt>
                <c:pt idx="25">
                  <c:v>2.3125</c:v>
                </c:pt>
                <c:pt idx="26">
                  <c:v>2.339</c:v>
                </c:pt>
                <c:pt idx="27">
                  <c:v>2.3645</c:v>
                </c:pt>
                <c:pt idx="28">
                  <c:v>2.3895</c:v>
                </c:pt>
                <c:pt idx="29">
                  <c:v>2.4145</c:v>
                </c:pt>
                <c:pt idx="30">
                  <c:v>2.439</c:v>
                </c:pt>
                <c:pt idx="31">
                  <c:v>2.463</c:v>
                </c:pt>
                <c:pt idx="32">
                  <c:v>2.4865</c:v>
                </c:pt>
                <c:pt idx="33">
                  <c:v>2.5095</c:v>
                </c:pt>
                <c:pt idx="34">
                  <c:v>2.5325</c:v>
                </c:pt>
                <c:pt idx="35">
                  <c:v>2.555</c:v>
                </c:pt>
                <c:pt idx="36">
                  <c:v>2.5775</c:v>
                </c:pt>
                <c:pt idx="37">
                  <c:v>2.5995</c:v>
                </c:pt>
                <c:pt idx="38">
                  <c:v>2.621</c:v>
                </c:pt>
                <c:pt idx="39">
                  <c:v>2.6425</c:v>
                </c:pt>
                <c:pt idx="40">
                  <c:v>2.6635</c:v>
                </c:pt>
                <c:pt idx="41">
                  <c:v>2.6845</c:v>
                </c:pt>
                <c:pt idx="42">
                  <c:v>2.7055</c:v>
                </c:pt>
                <c:pt idx="43">
                  <c:v>2.726</c:v>
                </c:pt>
                <c:pt idx="44">
                  <c:v>2.746</c:v>
                </c:pt>
                <c:pt idx="45">
                  <c:v>2.766</c:v>
                </c:pt>
                <c:pt idx="46">
                  <c:v>2.7855</c:v>
                </c:pt>
                <c:pt idx="47">
                  <c:v>2.805</c:v>
                </c:pt>
                <c:pt idx="48">
                  <c:v>2.8245</c:v>
                </c:pt>
                <c:pt idx="49">
                  <c:v>2.8435</c:v>
                </c:pt>
                <c:pt idx="50">
                  <c:v>2.8625</c:v>
                </c:pt>
                <c:pt idx="51">
                  <c:v>2.8815</c:v>
                </c:pt>
                <c:pt idx="52">
                  <c:v>2.9</c:v>
                </c:pt>
                <c:pt idx="53">
                  <c:v>2.9185</c:v>
                </c:pt>
                <c:pt idx="54">
                  <c:v>2.937</c:v>
                </c:pt>
                <c:pt idx="55">
                  <c:v>2.955</c:v>
                </c:pt>
                <c:pt idx="56">
                  <c:v>2.973</c:v>
                </c:pt>
                <c:pt idx="57">
                  <c:v>2.9905</c:v>
                </c:pt>
                <c:pt idx="58">
                  <c:v>3.008</c:v>
                </c:pt>
                <c:pt idx="59">
                  <c:v>3.0255</c:v>
                </c:pt>
                <c:pt idx="60">
                  <c:v>3.043</c:v>
                </c:pt>
                <c:pt idx="61">
                  <c:v>3.0605</c:v>
                </c:pt>
                <c:pt idx="62">
                  <c:v>3.0775</c:v>
                </c:pt>
                <c:pt idx="63">
                  <c:v>3.0945</c:v>
                </c:pt>
                <c:pt idx="64">
                  <c:v>3.1115</c:v>
                </c:pt>
                <c:pt idx="65">
                  <c:v>3.128</c:v>
                </c:pt>
                <c:pt idx="66">
                  <c:v>3.145</c:v>
                </c:pt>
              </c:numCache>
            </c:numRef>
          </c:xVal>
          <c:yVal>
            <c:numRef>
              <c:f>Sheet1!$R$4:$R$70</c:f>
              <c:numCache>
                <c:formatCode>General</c:formatCode>
                <c:ptCount val="67"/>
                <c:pt idx="0">
                  <c:v>0.0967741935483872</c:v>
                </c:pt>
                <c:pt idx="1">
                  <c:v>0.151515151515151</c:v>
                </c:pt>
                <c:pt idx="2">
                  <c:v>0.1875</c:v>
                </c:pt>
                <c:pt idx="3">
                  <c:v>0.220588235294117</c:v>
                </c:pt>
                <c:pt idx="4">
                  <c:v>0.245901639344262</c:v>
                </c:pt>
                <c:pt idx="5">
                  <c:v>0.267857142857143</c:v>
                </c:pt>
                <c:pt idx="6">
                  <c:v>0.294117647058824</c:v>
                </c:pt>
                <c:pt idx="7">
                  <c:v>0.3125</c:v>
                </c:pt>
                <c:pt idx="8">
                  <c:v>0.333333333333333</c:v>
                </c:pt>
                <c:pt idx="9">
                  <c:v>0.348837209302324</c:v>
                </c:pt>
                <c:pt idx="10">
                  <c:v>0.365853658536586</c:v>
                </c:pt>
                <c:pt idx="11">
                  <c:v>0.384615384615386</c:v>
                </c:pt>
                <c:pt idx="12">
                  <c:v>0.405405405405403</c:v>
                </c:pt>
                <c:pt idx="13">
                  <c:v>0.416666666666666</c:v>
                </c:pt>
                <c:pt idx="14">
                  <c:v>0.42857142857143</c:v>
                </c:pt>
                <c:pt idx="15">
                  <c:v>0.441176470588238</c:v>
                </c:pt>
                <c:pt idx="16">
                  <c:v>0.46875</c:v>
                </c:pt>
                <c:pt idx="17">
                  <c:v>0.468749999999998</c:v>
                </c:pt>
                <c:pt idx="18">
                  <c:v>0.483870967741934</c:v>
                </c:pt>
                <c:pt idx="19">
                  <c:v>0.500000000000004</c:v>
                </c:pt>
                <c:pt idx="20">
                  <c:v>0.517241379310337</c:v>
                </c:pt>
                <c:pt idx="21">
                  <c:v>0.517241379310347</c:v>
                </c:pt>
                <c:pt idx="22">
                  <c:v>0.535714285714286</c:v>
                </c:pt>
                <c:pt idx="23">
                  <c:v>0.555555555555562</c:v>
                </c:pt>
                <c:pt idx="24">
                  <c:v>0.555555555555553</c:v>
                </c:pt>
                <c:pt idx="25">
                  <c:v>0.555555555555551</c:v>
                </c:pt>
                <c:pt idx="26">
                  <c:v>0.576923076923082</c:v>
                </c:pt>
                <c:pt idx="27">
                  <c:v>0.600000000000003</c:v>
                </c:pt>
                <c:pt idx="28">
                  <c:v>0.59999999999999</c:v>
                </c:pt>
                <c:pt idx="29">
                  <c:v>0.600000000000003</c:v>
                </c:pt>
                <c:pt idx="30">
                  <c:v>0.625</c:v>
                </c:pt>
                <c:pt idx="31">
                  <c:v>0.625</c:v>
                </c:pt>
                <c:pt idx="32">
                  <c:v>0.652173913043475</c:v>
                </c:pt>
                <c:pt idx="33">
                  <c:v>0.652173913043488</c:v>
                </c:pt>
                <c:pt idx="34">
                  <c:v>0.652173913043475</c:v>
                </c:pt>
                <c:pt idx="35">
                  <c:v>0.681818181818184</c:v>
                </c:pt>
                <c:pt idx="36">
                  <c:v>0.652173913043475</c:v>
                </c:pt>
                <c:pt idx="37">
                  <c:v>0.714285714285718</c:v>
                </c:pt>
                <c:pt idx="38">
                  <c:v>0.681818181818175</c:v>
                </c:pt>
                <c:pt idx="39">
                  <c:v>0.714285714285718</c:v>
                </c:pt>
                <c:pt idx="40">
                  <c:v>0.714285714285718</c:v>
                </c:pt>
                <c:pt idx="41">
                  <c:v>0.714285714285718</c:v>
                </c:pt>
                <c:pt idx="42">
                  <c:v>0.714285714285698</c:v>
                </c:pt>
                <c:pt idx="43">
                  <c:v>0.75</c:v>
                </c:pt>
                <c:pt idx="44">
                  <c:v>0.750000000000017</c:v>
                </c:pt>
                <c:pt idx="45">
                  <c:v>0.75</c:v>
                </c:pt>
                <c:pt idx="46">
                  <c:v>0.789473684210522</c:v>
                </c:pt>
                <c:pt idx="47">
                  <c:v>0.75</c:v>
                </c:pt>
                <c:pt idx="48">
                  <c:v>0.789473684210522</c:v>
                </c:pt>
                <c:pt idx="49">
                  <c:v>0.789473684210522</c:v>
                </c:pt>
                <c:pt idx="50">
                  <c:v>0.78947368421054</c:v>
                </c:pt>
                <c:pt idx="51">
                  <c:v>0.789473684210516</c:v>
                </c:pt>
                <c:pt idx="52">
                  <c:v>0.833333333333344</c:v>
                </c:pt>
                <c:pt idx="53">
                  <c:v>0.789473684210522</c:v>
                </c:pt>
                <c:pt idx="54">
                  <c:v>0.833333333333323</c:v>
                </c:pt>
                <c:pt idx="55">
                  <c:v>0.833333333333344</c:v>
                </c:pt>
                <c:pt idx="56">
                  <c:v>0.833333333333323</c:v>
                </c:pt>
                <c:pt idx="57">
                  <c:v>0.882352941176476</c:v>
                </c:pt>
                <c:pt idx="58">
                  <c:v>0.833333333333337</c:v>
                </c:pt>
                <c:pt idx="59">
                  <c:v>0.882352941176476</c:v>
                </c:pt>
                <c:pt idx="60">
                  <c:v>0.833333333333323</c:v>
                </c:pt>
                <c:pt idx="61">
                  <c:v>0.882352941176476</c:v>
                </c:pt>
                <c:pt idx="62">
                  <c:v>0.882352941176476</c:v>
                </c:pt>
                <c:pt idx="63">
                  <c:v>0.882352941176453</c:v>
                </c:pt>
                <c:pt idx="64">
                  <c:v>0.882352941176476</c:v>
                </c:pt>
                <c:pt idx="65">
                  <c:v>0.937499999999993</c:v>
                </c:pt>
                <c:pt idx="66">
                  <c:v>0.83333333333335</c:v>
                </c:pt>
              </c:numCache>
            </c:numRef>
          </c:yVal>
          <c:smooth val="0"/>
        </c:ser>
        <c:ser>
          <c:idx val="4"/>
          <c:order val="3"/>
          <c:tx>
            <c:v>m = 35g, M = 180g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olid"/>
              </a:ln>
              <a:effectLst/>
            </c:spPr>
            <c:trendlineType val="linear"/>
            <c:backward val="0.1"/>
            <c:dispRSqr val="0"/>
            <c:dispEq val="0"/>
          </c:trendline>
          <c:xVal>
            <c:numRef>
              <c:f>Sheet1!$AC$4:$AC$70</c:f>
              <c:numCache>
                <c:formatCode>General</c:formatCode>
                <c:ptCount val="67"/>
                <c:pt idx="0">
                  <c:v>1.3805</c:v>
                </c:pt>
                <c:pt idx="1">
                  <c:v>1.448</c:v>
                </c:pt>
                <c:pt idx="2">
                  <c:v>1.495</c:v>
                </c:pt>
                <c:pt idx="3">
                  <c:v>1.534</c:v>
                </c:pt>
                <c:pt idx="4">
                  <c:v>1.5675</c:v>
                </c:pt>
                <c:pt idx="5">
                  <c:v>1.5975</c:v>
                </c:pt>
                <c:pt idx="6">
                  <c:v>1.6255</c:v>
                </c:pt>
                <c:pt idx="7">
                  <c:v>1.6515</c:v>
                </c:pt>
                <c:pt idx="8">
                  <c:v>1.6755</c:v>
                </c:pt>
                <c:pt idx="9">
                  <c:v>1.6985</c:v>
                </c:pt>
                <c:pt idx="10">
                  <c:v>1.7205</c:v>
                </c:pt>
                <c:pt idx="11">
                  <c:v>1.741</c:v>
                </c:pt>
                <c:pt idx="12">
                  <c:v>1.7605</c:v>
                </c:pt>
                <c:pt idx="13">
                  <c:v>1.7795</c:v>
                </c:pt>
                <c:pt idx="14">
                  <c:v>1.7985</c:v>
                </c:pt>
                <c:pt idx="15">
                  <c:v>1.8165</c:v>
                </c:pt>
                <c:pt idx="16">
                  <c:v>1.8335</c:v>
                </c:pt>
                <c:pt idx="17">
                  <c:v>1.85</c:v>
                </c:pt>
                <c:pt idx="18">
                  <c:v>1.866</c:v>
                </c:pt>
                <c:pt idx="19">
                  <c:v>1.882</c:v>
                </c:pt>
                <c:pt idx="20">
                  <c:v>1.8975</c:v>
                </c:pt>
                <c:pt idx="21">
                  <c:v>1.9125</c:v>
                </c:pt>
                <c:pt idx="22">
                  <c:v>1.9275</c:v>
                </c:pt>
                <c:pt idx="23">
                  <c:v>1.942</c:v>
                </c:pt>
                <c:pt idx="24">
                  <c:v>1.956</c:v>
                </c:pt>
                <c:pt idx="25">
                  <c:v>1.97</c:v>
                </c:pt>
                <c:pt idx="26">
                  <c:v>1.9835</c:v>
                </c:pt>
                <c:pt idx="27">
                  <c:v>1.9965</c:v>
                </c:pt>
                <c:pt idx="28">
                  <c:v>2.0095</c:v>
                </c:pt>
                <c:pt idx="29">
                  <c:v>2.0225</c:v>
                </c:pt>
                <c:pt idx="30">
                  <c:v>2.0355</c:v>
                </c:pt>
                <c:pt idx="31">
                  <c:v>2.048</c:v>
                </c:pt>
                <c:pt idx="32">
                  <c:v>2.06</c:v>
                </c:pt>
                <c:pt idx="33">
                  <c:v>2.072</c:v>
                </c:pt>
                <c:pt idx="34">
                  <c:v>2.084</c:v>
                </c:pt>
                <c:pt idx="35">
                  <c:v>2.096</c:v>
                </c:pt>
                <c:pt idx="36">
                  <c:v>2.1075</c:v>
                </c:pt>
                <c:pt idx="37">
                  <c:v>2.119</c:v>
                </c:pt>
                <c:pt idx="38">
                  <c:v>2.1305</c:v>
                </c:pt>
                <c:pt idx="39">
                  <c:v>2.1415</c:v>
                </c:pt>
                <c:pt idx="40">
                  <c:v>2.1525</c:v>
                </c:pt>
                <c:pt idx="41">
                  <c:v>2.163</c:v>
                </c:pt>
                <c:pt idx="42">
                  <c:v>2.1735</c:v>
                </c:pt>
                <c:pt idx="43">
                  <c:v>2.1845</c:v>
                </c:pt>
                <c:pt idx="44">
                  <c:v>2.195</c:v>
                </c:pt>
                <c:pt idx="45">
                  <c:v>2.205</c:v>
                </c:pt>
                <c:pt idx="46">
                  <c:v>2.2155</c:v>
                </c:pt>
                <c:pt idx="47">
                  <c:v>2.226</c:v>
                </c:pt>
                <c:pt idx="48">
                  <c:v>2.236</c:v>
                </c:pt>
                <c:pt idx="49">
                  <c:v>2.2455</c:v>
                </c:pt>
                <c:pt idx="50">
                  <c:v>2.255</c:v>
                </c:pt>
                <c:pt idx="51">
                  <c:v>2.265</c:v>
                </c:pt>
                <c:pt idx="52">
                  <c:v>2.275</c:v>
                </c:pt>
                <c:pt idx="53">
                  <c:v>2.2845</c:v>
                </c:pt>
                <c:pt idx="54">
                  <c:v>2.294</c:v>
                </c:pt>
                <c:pt idx="55">
                  <c:v>2.3035</c:v>
                </c:pt>
                <c:pt idx="56">
                  <c:v>2.3125</c:v>
                </c:pt>
                <c:pt idx="57">
                  <c:v>2.3215</c:v>
                </c:pt>
                <c:pt idx="58">
                  <c:v>2.3305</c:v>
                </c:pt>
                <c:pt idx="59">
                  <c:v>2.3395</c:v>
                </c:pt>
                <c:pt idx="60">
                  <c:v>2.3485</c:v>
                </c:pt>
                <c:pt idx="61">
                  <c:v>2.3575</c:v>
                </c:pt>
                <c:pt idx="62">
                  <c:v>2.3665</c:v>
                </c:pt>
                <c:pt idx="63">
                  <c:v>2.3755</c:v>
                </c:pt>
                <c:pt idx="64">
                  <c:v>2.3845</c:v>
                </c:pt>
                <c:pt idx="65">
                  <c:v>2.393</c:v>
                </c:pt>
                <c:pt idx="66">
                  <c:v>2.4015</c:v>
                </c:pt>
              </c:numCache>
            </c:numRef>
          </c:xVal>
          <c:yVal>
            <c:numRef>
              <c:f>Sheet1!$AD$4:$AD$70</c:f>
              <c:numCache>
                <c:formatCode>General</c:formatCode>
                <c:ptCount val="67"/>
                <c:pt idx="0">
                  <c:v>0.180722891566265</c:v>
                </c:pt>
                <c:pt idx="1">
                  <c:v>0.288461538461538</c:v>
                </c:pt>
                <c:pt idx="2">
                  <c:v>0.357142857142857</c:v>
                </c:pt>
                <c:pt idx="3">
                  <c:v>0.416666666666666</c:v>
                </c:pt>
                <c:pt idx="4">
                  <c:v>0.483870967741937</c:v>
                </c:pt>
                <c:pt idx="5">
                  <c:v>0.517241379310342</c:v>
                </c:pt>
                <c:pt idx="6">
                  <c:v>0.555555555555557</c:v>
                </c:pt>
                <c:pt idx="7">
                  <c:v>0.600000000000003</c:v>
                </c:pt>
                <c:pt idx="8">
                  <c:v>0.652173913043474</c:v>
                </c:pt>
                <c:pt idx="9">
                  <c:v>0.65217391304348</c:v>
                </c:pt>
                <c:pt idx="10">
                  <c:v>0.71428571428571</c:v>
                </c:pt>
                <c:pt idx="11">
                  <c:v>0.750000000000008</c:v>
                </c:pt>
                <c:pt idx="12">
                  <c:v>0.78947368421052</c:v>
                </c:pt>
                <c:pt idx="13">
                  <c:v>0.789473684210529</c:v>
                </c:pt>
                <c:pt idx="14">
                  <c:v>0.789473684210522</c:v>
                </c:pt>
                <c:pt idx="15">
                  <c:v>0.882352941176476</c:v>
                </c:pt>
                <c:pt idx="16">
                  <c:v>0.882352941176465</c:v>
                </c:pt>
                <c:pt idx="17">
                  <c:v>0.937499999999997</c:v>
                </c:pt>
                <c:pt idx="18">
                  <c:v>0.9375</c:v>
                </c:pt>
                <c:pt idx="19">
                  <c:v>0.937500000000013</c:v>
                </c:pt>
                <c:pt idx="20">
                  <c:v>0.999999999999989</c:v>
                </c:pt>
                <c:pt idx="21">
                  <c:v>1.000000000000007</c:v>
                </c:pt>
                <c:pt idx="22">
                  <c:v>0.999999999999993</c:v>
                </c:pt>
                <c:pt idx="23">
                  <c:v>1.071428571428571</c:v>
                </c:pt>
                <c:pt idx="24">
                  <c:v>1.071428571428571</c:v>
                </c:pt>
                <c:pt idx="25">
                  <c:v>1.071428571428567</c:v>
                </c:pt>
                <c:pt idx="26">
                  <c:v>1.153846153846164</c:v>
                </c:pt>
                <c:pt idx="27">
                  <c:v>1.153846153846144</c:v>
                </c:pt>
                <c:pt idx="28">
                  <c:v>1.15384615384616</c:v>
                </c:pt>
                <c:pt idx="29">
                  <c:v>1.153846153846164</c:v>
                </c:pt>
                <c:pt idx="30">
                  <c:v>1.153846153846164</c:v>
                </c:pt>
                <c:pt idx="31">
                  <c:v>1.25</c:v>
                </c:pt>
                <c:pt idx="32">
                  <c:v>1.25</c:v>
                </c:pt>
                <c:pt idx="33">
                  <c:v>1.25</c:v>
                </c:pt>
                <c:pt idx="34">
                  <c:v>1.25</c:v>
                </c:pt>
                <c:pt idx="35">
                  <c:v>1.249999999999991</c:v>
                </c:pt>
                <c:pt idx="36">
                  <c:v>1.36363636363635</c:v>
                </c:pt>
                <c:pt idx="37">
                  <c:v>1.25</c:v>
                </c:pt>
                <c:pt idx="38">
                  <c:v>1.36363636363635</c:v>
                </c:pt>
                <c:pt idx="39">
                  <c:v>1.363636363636405</c:v>
                </c:pt>
                <c:pt idx="40">
                  <c:v>1.36363636363635</c:v>
                </c:pt>
                <c:pt idx="41">
                  <c:v>1.499999999999967</c:v>
                </c:pt>
                <c:pt idx="42">
                  <c:v>1.363636363636395</c:v>
                </c:pt>
                <c:pt idx="43">
                  <c:v>1.36363636363635</c:v>
                </c:pt>
                <c:pt idx="44">
                  <c:v>1.499999999999967</c:v>
                </c:pt>
                <c:pt idx="45">
                  <c:v>1.500000000000033</c:v>
                </c:pt>
                <c:pt idx="46">
                  <c:v>1.36363636363635</c:v>
                </c:pt>
                <c:pt idx="47">
                  <c:v>1.500000000000033</c:v>
                </c:pt>
                <c:pt idx="48">
                  <c:v>1.499999999999967</c:v>
                </c:pt>
                <c:pt idx="49">
                  <c:v>1.666666666666687</c:v>
                </c:pt>
                <c:pt idx="50">
                  <c:v>1.500000000000033</c:v>
                </c:pt>
                <c:pt idx="51">
                  <c:v>1.499999999999956</c:v>
                </c:pt>
                <c:pt idx="52">
                  <c:v>1.500000000000033</c:v>
                </c:pt>
                <c:pt idx="53">
                  <c:v>1.666666666666605</c:v>
                </c:pt>
                <c:pt idx="54">
                  <c:v>1.500000000000033</c:v>
                </c:pt>
                <c:pt idx="55">
                  <c:v>1.666666666666687</c:v>
                </c:pt>
                <c:pt idx="56">
                  <c:v>1.666666666666605</c:v>
                </c:pt>
                <c:pt idx="57">
                  <c:v>1.666666666666687</c:v>
                </c:pt>
                <c:pt idx="58">
                  <c:v>1.666666666666675</c:v>
                </c:pt>
                <c:pt idx="59">
                  <c:v>1.666666666666687</c:v>
                </c:pt>
                <c:pt idx="60">
                  <c:v>1.666666666666605</c:v>
                </c:pt>
                <c:pt idx="61">
                  <c:v>1.666666666666687</c:v>
                </c:pt>
                <c:pt idx="62">
                  <c:v>1.666666666666687</c:v>
                </c:pt>
                <c:pt idx="63">
                  <c:v>1.666666666666687</c:v>
                </c:pt>
                <c:pt idx="64">
                  <c:v>1.666666666666687</c:v>
                </c:pt>
                <c:pt idx="65">
                  <c:v>1.874999999999986</c:v>
                </c:pt>
                <c:pt idx="66">
                  <c:v>1.666666666666617</c:v>
                </c:pt>
              </c:numCache>
            </c:numRef>
          </c:yVal>
          <c:smooth val="0"/>
        </c:ser>
        <c:ser>
          <c:idx val="0"/>
          <c:order val="4"/>
          <c:tx>
            <c:v>m = 20g, M = 180g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forward val="0.5"/>
            <c:backward val="0.2"/>
            <c:dispRSqr val="0"/>
            <c:dispEq val="0"/>
          </c:trendline>
          <c:xVal>
            <c:numRef>
              <c:f>Sheet1!$W$4:$W$84</c:f>
              <c:numCache>
                <c:formatCode>General</c:formatCode>
                <c:ptCount val="81"/>
                <c:pt idx="0">
                  <c:v>0.919</c:v>
                </c:pt>
                <c:pt idx="1">
                  <c:v>0.9985</c:v>
                </c:pt>
                <c:pt idx="2">
                  <c:v>1.057</c:v>
                </c:pt>
                <c:pt idx="3">
                  <c:v>1.1055</c:v>
                </c:pt>
                <c:pt idx="4">
                  <c:v>1.148</c:v>
                </c:pt>
                <c:pt idx="5">
                  <c:v>1.186</c:v>
                </c:pt>
                <c:pt idx="6">
                  <c:v>1.221</c:v>
                </c:pt>
                <c:pt idx="7">
                  <c:v>1.254</c:v>
                </c:pt>
                <c:pt idx="8">
                  <c:v>1.285</c:v>
                </c:pt>
                <c:pt idx="9">
                  <c:v>1.314</c:v>
                </c:pt>
                <c:pt idx="10">
                  <c:v>1.3415</c:v>
                </c:pt>
                <c:pt idx="11">
                  <c:v>1.3675</c:v>
                </c:pt>
                <c:pt idx="12">
                  <c:v>1.3925</c:v>
                </c:pt>
                <c:pt idx="13">
                  <c:v>1.417</c:v>
                </c:pt>
                <c:pt idx="14">
                  <c:v>1.4405</c:v>
                </c:pt>
                <c:pt idx="15">
                  <c:v>1.4635</c:v>
                </c:pt>
                <c:pt idx="16">
                  <c:v>1.4855</c:v>
                </c:pt>
                <c:pt idx="17">
                  <c:v>1.5065</c:v>
                </c:pt>
                <c:pt idx="18">
                  <c:v>1.5275</c:v>
                </c:pt>
                <c:pt idx="19">
                  <c:v>1.548</c:v>
                </c:pt>
                <c:pt idx="20">
                  <c:v>1.5675</c:v>
                </c:pt>
                <c:pt idx="21">
                  <c:v>1.5865</c:v>
                </c:pt>
                <c:pt idx="22">
                  <c:v>1.6055</c:v>
                </c:pt>
                <c:pt idx="23">
                  <c:v>1.624</c:v>
                </c:pt>
                <c:pt idx="24">
                  <c:v>1.642</c:v>
                </c:pt>
                <c:pt idx="25">
                  <c:v>1.6595</c:v>
                </c:pt>
                <c:pt idx="26">
                  <c:v>1.677</c:v>
                </c:pt>
                <c:pt idx="27">
                  <c:v>1.6945</c:v>
                </c:pt>
                <c:pt idx="28">
                  <c:v>1.711</c:v>
                </c:pt>
                <c:pt idx="29">
                  <c:v>1.727</c:v>
                </c:pt>
                <c:pt idx="30">
                  <c:v>1.743</c:v>
                </c:pt>
                <c:pt idx="31">
                  <c:v>1.759</c:v>
                </c:pt>
                <c:pt idx="32">
                  <c:v>1.775</c:v>
                </c:pt>
                <c:pt idx="33">
                  <c:v>1.7905</c:v>
                </c:pt>
                <c:pt idx="34">
                  <c:v>1.8055</c:v>
                </c:pt>
                <c:pt idx="35">
                  <c:v>1.8205</c:v>
                </c:pt>
                <c:pt idx="36">
                  <c:v>1.8355</c:v>
                </c:pt>
                <c:pt idx="37">
                  <c:v>1.85</c:v>
                </c:pt>
                <c:pt idx="38">
                  <c:v>1.8645</c:v>
                </c:pt>
                <c:pt idx="39">
                  <c:v>1.879</c:v>
                </c:pt>
                <c:pt idx="40">
                  <c:v>1.893</c:v>
                </c:pt>
                <c:pt idx="41">
                  <c:v>1.907</c:v>
                </c:pt>
                <c:pt idx="42">
                  <c:v>1.9205</c:v>
                </c:pt>
                <c:pt idx="43">
                  <c:v>1.934</c:v>
                </c:pt>
                <c:pt idx="44">
                  <c:v>1.9475</c:v>
                </c:pt>
                <c:pt idx="45">
                  <c:v>1.9605</c:v>
                </c:pt>
                <c:pt idx="46">
                  <c:v>1.9735</c:v>
                </c:pt>
                <c:pt idx="47">
                  <c:v>1.9865</c:v>
                </c:pt>
                <c:pt idx="48">
                  <c:v>1.9995</c:v>
                </c:pt>
                <c:pt idx="49">
                  <c:v>2.0125</c:v>
                </c:pt>
                <c:pt idx="50">
                  <c:v>2.025</c:v>
                </c:pt>
                <c:pt idx="51">
                  <c:v>2.037</c:v>
                </c:pt>
                <c:pt idx="52">
                  <c:v>2.0495</c:v>
                </c:pt>
                <c:pt idx="53">
                  <c:v>2.062</c:v>
                </c:pt>
                <c:pt idx="54">
                  <c:v>2.074</c:v>
                </c:pt>
                <c:pt idx="55">
                  <c:v>2.086</c:v>
                </c:pt>
                <c:pt idx="56">
                  <c:v>2.098</c:v>
                </c:pt>
                <c:pt idx="57">
                  <c:v>2.11</c:v>
                </c:pt>
                <c:pt idx="58">
                  <c:v>2.1215</c:v>
                </c:pt>
                <c:pt idx="59">
                  <c:v>2.133</c:v>
                </c:pt>
                <c:pt idx="60">
                  <c:v>2.1445</c:v>
                </c:pt>
                <c:pt idx="61">
                  <c:v>2.156</c:v>
                </c:pt>
                <c:pt idx="62">
                  <c:v>2.1675</c:v>
                </c:pt>
                <c:pt idx="63">
                  <c:v>2.1785</c:v>
                </c:pt>
                <c:pt idx="64">
                  <c:v>2.19</c:v>
                </c:pt>
                <c:pt idx="65">
                  <c:v>2.2015</c:v>
                </c:pt>
                <c:pt idx="66">
                  <c:v>2.2125</c:v>
                </c:pt>
                <c:pt idx="67">
                  <c:v>2.224</c:v>
                </c:pt>
                <c:pt idx="68">
                  <c:v>2.2355</c:v>
                </c:pt>
                <c:pt idx="69">
                  <c:v>2.247</c:v>
                </c:pt>
                <c:pt idx="70">
                  <c:v>2.2585</c:v>
                </c:pt>
                <c:pt idx="71">
                  <c:v>2.2695</c:v>
                </c:pt>
                <c:pt idx="72">
                  <c:v>2.281</c:v>
                </c:pt>
                <c:pt idx="73">
                  <c:v>2.2925</c:v>
                </c:pt>
                <c:pt idx="74">
                  <c:v>2.304</c:v>
                </c:pt>
                <c:pt idx="75">
                  <c:v>2.316</c:v>
                </c:pt>
                <c:pt idx="76">
                  <c:v>2.3275</c:v>
                </c:pt>
                <c:pt idx="77">
                  <c:v>2.339</c:v>
                </c:pt>
                <c:pt idx="78">
                  <c:v>2.3505</c:v>
                </c:pt>
                <c:pt idx="79">
                  <c:v>2.362</c:v>
                </c:pt>
                <c:pt idx="80">
                  <c:v>2.3735</c:v>
                </c:pt>
              </c:numCache>
            </c:numRef>
          </c:xVal>
          <c:yVal>
            <c:numRef>
              <c:f>Sheet1!$X$4:$X$84</c:f>
              <c:numCache>
                <c:formatCode>General</c:formatCode>
                <c:ptCount val="81"/>
                <c:pt idx="0">
                  <c:v>0.159574468085106</c:v>
                </c:pt>
                <c:pt idx="1">
                  <c:v>0.230769230769231</c:v>
                </c:pt>
                <c:pt idx="2">
                  <c:v>0.288461538461538</c:v>
                </c:pt>
                <c:pt idx="3">
                  <c:v>0.333333333333334</c:v>
                </c:pt>
                <c:pt idx="4">
                  <c:v>0.375</c:v>
                </c:pt>
                <c:pt idx="5">
                  <c:v>0.416666666666666</c:v>
                </c:pt>
                <c:pt idx="6">
                  <c:v>0.441176470588235</c:v>
                </c:pt>
                <c:pt idx="7">
                  <c:v>0.46875</c:v>
                </c:pt>
                <c:pt idx="8">
                  <c:v>0.499999999999999</c:v>
                </c:pt>
                <c:pt idx="9">
                  <c:v>0.535714285714285</c:v>
                </c:pt>
                <c:pt idx="10">
                  <c:v>0.555555555555558</c:v>
                </c:pt>
                <c:pt idx="11">
                  <c:v>0.600000000000003</c:v>
                </c:pt>
                <c:pt idx="12">
                  <c:v>0.599999999999996</c:v>
                </c:pt>
                <c:pt idx="13">
                  <c:v>0.624999999999999</c:v>
                </c:pt>
                <c:pt idx="14">
                  <c:v>0.652173913043481</c:v>
                </c:pt>
                <c:pt idx="15">
                  <c:v>0.652173913043475</c:v>
                </c:pt>
                <c:pt idx="16">
                  <c:v>0.714285714285718</c:v>
                </c:pt>
                <c:pt idx="17">
                  <c:v>0.714285714285715</c:v>
                </c:pt>
                <c:pt idx="18">
                  <c:v>0.71428571428571</c:v>
                </c:pt>
                <c:pt idx="19">
                  <c:v>0.75</c:v>
                </c:pt>
                <c:pt idx="20">
                  <c:v>0.789473684210528</c:v>
                </c:pt>
                <c:pt idx="21">
                  <c:v>0.789473684210522</c:v>
                </c:pt>
                <c:pt idx="22">
                  <c:v>0.789473684210531</c:v>
                </c:pt>
                <c:pt idx="23">
                  <c:v>0.833333333333333</c:v>
                </c:pt>
                <c:pt idx="24">
                  <c:v>0.833333333333333</c:v>
                </c:pt>
                <c:pt idx="25">
                  <c:v>0.882352941176473</c:v>
                </c:pt>
                <c:pt idx="26">
                  <c:v>0.833333333333333</c:v>
                </c:pt>
                <c:pt idx="27">
                  <c:v>0.882352941176465</c:v>
                </c:pt>
                <c:pt idx="28">
                  <c:v>0.937499999999997</c:v>
                </c:pt>
                <c:pt idx="29">
                  <c:v>0.9375</c:v>
                </c:pt>
                <c:pt idx="30">
                  <c:v>0.937500000000013</c:v>
                </c:pt>
                <c:pt idx="31">
                  <c:v>0.9375</c:v>
                </c:pt>
                <c:pt idx="32">
                  <c:v>0.9375</c:v>
                </c:pt>
                <c:pt idx="33">
                  <c:v>0.999999999999993</c:v>
                </c:pt>
                <c:pt idx="34">
                  <c:v>1.000000000000007</c:v>
                </c:pt>
                <c:pt idx="35">
                  <c:v>0.999999999999985</c:v>
                </c:pt>
                <c:pt idx="36">
                  <c:v>1.000000000000007</c:v>
                </c:pt>
                <c:pt idx="37">
                  <c:v>1.071428571428571</c:v>
                </c:pt>
                <c:pt idx="38">
                  <c:v>0.999999999999993</c:v>
                </c:pt>
                <c:pt idx="39">
                  <c:v>1.071428571428588</c:v>
                </c:pt>
                <c:pt idx="40">
                  <c:v>1.071428571428571</c:v>
                </c:pt>
                <c:pt idx="41">
                  <c:v>1.071428571428571</c:v>
                </c:pt>
                <c:pt idx="42">
                  <c:v>1.153846153846136</c:v>
                </c:pt>
                <c:pt idx="43">
                  <c:v>1.071428571428571</c:v>
                </c:pt>
                <c:pt idx="44">
                  <c:v>1.153846153846164</c:v>
                </c:pt>
                <c:pt idx="45">
                  <c:v>1.153846153846144</c:v>
                </c:pt>
                <c:pt idx="46">
                  <c:v>1.153846153846164</c:v>
                </c:pt>
                <c:pt idx="47">
                  <c:v>1.153846153846144</c:v>
                </c:pt>
                <c:pt idx="48">
                  <c:v>1.153846153846183</c:v>
                </c:pt>
                <c:pt idx="49">
                  <c:v>1.153846153846124</c:v>
                </c:pt>
                <c:pt idx="50">
                  <c:v>1.25</c:v>
                </c:pt>
                <c:pt idx="51">
                  <c:v>1.249999999999991</c:v>
                </c:pt>
                <c:pt idx="52">
                  <c:v>1.153846153846164</c:v>
                </c:pt>
                <c:pt idx="53">
                  <c:v>1.25</c:v>
                </c:pt>
                <c:pt idx="54">
                  <c:v>1.25</c:v>
                </c:pt>
                <c:pt idx="55">
                  <c:v>1.25</c:v>
                </c:pt>
                <c:pt idx="56">
                  <c:v>1.25</c:v>
                </c:pt>
                <c:pt idx="57">
                  <c:v>1.25</c:v>
                </c:pt>
                <c:pt idx="58">
                  <c:v>1.363636363636395</c:v>
                </c:pt>
                <c:pt idx="59">
                  <c:v>1.25</c:v>
                </c:pt>
                <c:pt idx="60">
                  <c:v>1.36363636363635</c:v>
                </c:pt>
                <c:pt idx="61">
                  <c:v>1.25</c:v>
                </c:pt>
                <c:pt idx="62">
                  <c:v>1.36363636363635</c:v>
                </c:pt>
                <c:pt idx="63">
                  <c:v>1.36363636363635</c:v>
                </c:pt>
                <c:pt idx="64">
                  <c:v>1.25</c:v>
                </c:pt>
                <c:pt idx="65">
                  <c:v>1.363636363636395</c:v>
                </c:pt>
                <c:pt idx="66">
                  <c:v>1.36363636363636</c:v>
                </c:pt>
                <c:pt idx="67">
                  <c:v>1.249999999999991</c:v>
                </c:pt>
                <c:pt idx="68">
                  <c:v>1.36363636363636</c:v>
                </c:pt>
                <c:pt idx="69">
                  <c:v>1.249999999999991</c:v>
                </c:pt>
                <c:pt idx="70">
                  <c:v>1.363636363636415</c:v>
                </c:pt>
                <c:pt idx="71">
                  <c:v>1.36363636363634</c:v>
                </c:pt>
                <c:pt idx="72">
                  <c:v>1.249999999999991</c:v>
                </c:pt>
                <c:pt idx="73">
                  <c:v>1.36363636363636</c:v>
                </c:pt>
                <c:pt idx="74">
                  <c:v>1.249999999999991</c:v>
                </c:pt>
                <c:pt idx="75">
                  <c:v>1.250000000000009</c:v>
                </c:pt>
                <c:pt idx="76">
                  <c:v>1.36363636363634</c:v>
                </c:pt>
                <c:pt idx="77">
                  <c:v>1.250000000000009</c:v>
                </c:pt>
                <c:pt idx="78">
                  <c:v>1.363636363636395</c:v>
                </c:pt>
                <c:pt idx="79">
                  <c:v>1.249999999999991</c:v>
                </c:pt>
                <c:pt idx="80">
                  <c:v>1.36363636363636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379936"/>
        <c:axId val="1948400480"/>
      </c:scatterChart>
      <c:valAx>
        <c:axId val="198237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700" b="1"/>
                  <a:t>Avg.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400480"/>
        <c:crosses val="autoZero"/>
        <c:crossBetween val="midCat"/>
      </c:valAx>
      <c:valAx>
        <c:axId val="19484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700" b="1"/>
                  <a:t>Velocity of Glider</a:t>
                </a:r>
                <a:r>
                  <a:rPr lang="en-US" sz="1700" b="1" baseline="0"/>
                  <a:t> (m/s)</a:t>
                </a:r>
                <a:endParaRPr lang="en-US" sz="17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37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846999138757058"/>
          <c:y val="0.349949079083189"/>
          <c:w val="0.106364482517356"/>
          <c:h val="0.5654766084988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 vs Time of Glider for</a:t>
            </a:r>
            <a:r>
              <a:rPr lang="en-US" baseline="0"/>
              <a:t> Mass of 4g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Acceleration vs Time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Sheet1!$D$4:$D$75</c:f>
              <c:numCache>
                <c:formatCode>General</c:formatCode>
                <c:ptCount val="72"/>
                <c:pt idx="0">
                  <c:v>2.408</c:v>
                </c:pt>
                <c:pt idx="1">
                  <c:v>2.6395</c:v>
                </c:pt>
                <c:pt idx="2">
                  <c:v>2.7865</c:v>
                </c:pt>
                <c:pt idx="3">
                  <c:v>2.9055</c:v>
                </c:pt>
                <c:pt idx="4">
                  <c:v>3.0085</c:v>
                </c:pt>
                <c:pt idx="5">
                  <c:v>3.101</c:v>
                </c:pt>
                <c:pt idx="6">
                  <c:v>3.185</c:v>
                </c:pt>
                <c:pt idx="7">
                  <c:v>3.263</c:v>
                </c:pt>
                <c:pt idx="8">
                  <c:v>3.337</c:v>
                </c:pt>
                <c:pt idx="9">
                  <c:v>3.407</c:v>
                </c:pt>
                <c:pt idx="10">
                  <c:v>3.473</c:v>
                </c:pt>
                <c:pt idx="11">
                  <c:v>3.5355</c:v>
                </c:pt>
                <c:pt idx="12">
                  <c:v>3.5955</c:v>
                </c:pt>
                <c:pt idx="13">
                  <c:v>3.653</c:v>
                </c:pt>
                <c:pt idx="14">
                  <c:v>3.7085</c:v>
                </c:pt>
                <c:pt idx="15">
                  <c:v>3.7625</c:v>
                </c:pt>
                <c:pt idx="16">
                  <c:v>3.8145</c:v>
                </c:pt>
                <c:pt idx="17">
                  <c:v>3.865</c:v>
                </c:pt>
                <c:pt idx="18">
                  <c:v>3.9145</c:v>
                </c:pt>
                <c:pt idx="19">
                  <c:v>3.9625</c:v>
                </c:pt>
                <c:pt idx="20">
                  <c:v>4.009</c:v>
                </c:pt>
                <c:pt idx="21">
                  <c:v>4.0545</c:v>
                </c:pt>
                <c:pt idx="22">
                  <c:v>4.099</c:v>
                </c:pt>
                <c:pt idx="23">
                  <c:v>4.1425</c:v>
                </c:pt>
                <c:pt idx="24">
                  <c:v>4.185</c:v>
                </c:pt>
                <c:pt idx="25">
                  <c:v>4.2265</c:v>
                </c:pt>
                <c:pt idx="26">
                  <c:v>4.266999999999999</c:v>
                </c:pt>
                <c:pt idx="27">
                  <c:v>4.3075</c:v>
                </c:pt>
                <c:pt idx="28">
                  <c:v>4.3475</c:v>
                </c:pt>
                <c:pt idx="29">
                  <c:v>4.386</c:v>
                </c:pt>
                <c:pt idx="30">
                  <c:v>4.423999999999999</c:v>
                </c:pt>
                <c:pt idx="31">
                  <c:v>4.4615</c:v>
                </c:pt>
                <c:pt idx="32">
                  <c:v>4.4985</c:v>
                </c:pt>
                <c:pt idx="33">
                  <c:v>4.535</c:v>
                </c:pt>
                <c:pt idx="34">
                  <c:v>4.571</c:v>
                </c:pt>
                <c:pt idx="35">
                  <c:v>4.6065</c:v>
                </c:pt>
                <c:pt idx="36">
                  <c:v>4.6415</c:v>
                </c:pt>
                <c:pt idx="37">
                  <c:v>4.676</c:v>
                </c:pt>
                <c:pt idx="38">
                  <c:v>4.71</c:v>
                </c:pt>
                <c:pt idx="39">
                  <c:v>4.7435</c:v>
                </c:pt>
                <c:pt idx="40">
                  <c:v>4.7765</c:v>
                </c:pt>
                <c:pt idx="41">
                  <c:v>4.8095</c:v>
                </c:pt>
                <c:pt idx="42">
                  <c:v>4.842</c:v>
                </c:pt>
                <c:pt idx="43">
                  <c:v>4.874</c:v>
                </c:pt>
                <c:pt idx="44">
                  <c:v>4.9055</c:v>
                </c:pt>
                <c:pt idx="45">
                  <c:v>4.9365</c:v>
                </c:pt>
                <c:pt idx="46">
                  <c:v>4.967499999999999</c:v>
                </c:pt>
                <c:pt idx="47">
                  <c:v>4.997999999999999</c:v>
                </c:pt>
                <c:pt idx="48">
                  <c:v>5.028</c:v>
                </c:pt>
                <c:pt idx="49">
                  <c:v>5.058</c:v>
                </c:pt>
                <c:pt idx="50">
                  <c:v>5.088</c:v>
                </c:pt>
                <c:pt idx="51">
                  <c:v>5.1175</c:v>
                </c:pt>
                <c:pt idx="52">
                  <c:v>5.1465</c:v>
                </c:pt>
                <c:pt idx="53">
                  <c:v>5.1755</c:v>
                </c:pt>
                <c:pt idx="54">
                  <c:v>5.204000000000001</c:v>
                </c:pt>
                <c:pt idx="55">
                  <c:v>5.232</c:v>
                </c:pt>
                <c:pt idx="56">
                  <c:v>5.26</c:v>
                </c:pt>
                <c:pt idx="57">
                  <c:v>5.288</c:v>
                </c:pt>
                <c:pt idx="58">
                  <c:v>5.3155</c:v>
                </c:pt>
                <c:pt idx="59">
                  <c:v>5.343</c:v>
                </c:pt>
                <c:pt idx="60">
                  <c:v>5.3705</c:v>
                </c:pt>
                <c:pt idx="61">
                  <c:v>5.3975</c:v>
                </c:pt>
                <c:pt idx="62">
                  <c:v>5.423999999999999</c:v>
                </c:pt>
                <c:pt idx="63">
                  <c:v>5.4505</c:v>
                </c:pt>
                <c:pt idx="64">
                  <c:v>5.477</c:v>
                </c:pt>
                <c:pt idx="65">
                  <c:v>5.503</c:v>
                </c:pt>
                <c:pt idx="66">
                  <c:v>5.529</c:v>
                </c:pt>
                <c:pt idx="67">
                  <c:v>5.5545</c:v>
                </c:pt>
                <c:pt idx="68">
                  <c:v>5.58</c:v>
                </c:pt>
                <c:pt idx="69">
                  <c:v>5.6055</c:v>
                </c:pt>
                <c:pt idx="70">
                  <c:v>5.6305</c:v>
                </c:pt>
                <c:pt idx="71">
                  <c:v>5.6555</c:v>
                </c:pt>
              </c:numCache>
            </c:numRef>
          </c:xVal>
          <c:yVal>
            <c:numRef>
              <c:f>Sheet1!$F$4:$F$75</c:f>
              <c:numCache>
                <c:formatCode>General</c:formatCode>
                <c:ptCount val="72"/>
                <c:pt idx="0">
                  <c:v>0.136152753151987</c:v>
                </c:pt>
                <c:pt idx="1">
                  <c:v>0.153757447626369</c:v>
                </c:pt>
                <c:pt idx="2">
                  <c:v>0.165392318849928</c:v>
                </c:pt>
                <c:pt idx="3">
                  <c:v>0.156188039987609</c:v>
                </c:pt>
                <c:pt idx="4">
                  <c:v>0.163045053575395</c:v>
                </c:pt>
                <c:pt idx="5">
                  <c:v>0.193698347107438</c:v>
                </c:pt>
                <c:pt idx="6">
                  <c:v>0.123355263157897</c:v>
                </c:pt>
                <c:pt idx="7">
                  <c:v>0.144275161588176</c:v>
                </c:pt>
                <c:pt idx="8">
                  <c:v>0.170206971677579</c:v>
                </c:pt>
                <c:pt idx="9">
                  <c:v>0.202746539792374</c:v>
                </c:pt>
                <c:pt idx="10">
                  <c:v>0.180103739754105</c:v>
                </c:pt>
                <c:pt idx="11">
                  <c:v>0.13664998018573</c:v>
                </c:pt>
                <c:pt idx="12">
                  <c:v>0.230844995280509</c:v>
                </c:pt>
                <c:pt idx="13">
                  <c:v>0.0869666048237464</c:v>
                </c:pt>
                <c:pt idx="14">
                  <c:v>0.187119912677395</c:v>
                </c:pt>
                <c:pt idx="15">
                  <c:v>0.209410927062199</c:v>
                </c:pt>
                <c:pt idx="16">
                  <c:v>0.115340253748474</c:v>
                </c:pt>
                <c:pt idx="17">
                  <c:v>0.122448979591899</c:v>
                </c:pt>
                <c:pt idx="18">
                  <c:v>0.265846677359582</c:v>
                </c:pt>
                <c:pt idx="19">
                  <c:v>0.147617454287819</c:v>
                </c:pt>
                <c:pt idx="20">
                  <c:v>0.15752993068684</c:v>
                </c:pt>
                <c:pt idx="21">
                  <c:v>0.168350168350073</c:v>
                </c:pt>
                <c:pt idx="22">
                  <c:v>0.180184508937371</c:v>
                </c:pt>
                <c:pt idx="23">
                  <c:v>0.19315460094232</c:v>
                </c:pt>
                <c:pt idx="24">
                  <c:v>0.207400033184222</c:v>
                </c:pt>
                <c:pt idx="25">
                  <c:v>0.223081499107589</c:v>
                </c:pt>
                <c:pt idx="26">
                  <c:v>-0.228658536585439</c:v>
                </c:pt>
                <c:pt idx="27">
                  <c:v>0.457603075092778</c:v>
                </c:pt>
                <c:pt idx="28">
                  <c:v>0.259524551022422</c:v>
                </c:pt>
                <c:pt idx="29">
                  <c:v>2.43956901463684E-13</c:v>
                </c:pt>
                <c:pt idx="30">
                  <c:v>0.280751665792815</c:v>
                </c:pt>
                <c:pt idx="31">
                  <c:v>2.64053043694626E-13</c:v>
                </c:pt>
                <c:pt idx="32">
                  <c:v>0.304358412466626</c:v>
                </c:pt>
                <c:pt idx="33">
                  <c:v>-2.85265638271745E-13</c:v>
                </c:pt>
                <c:pt idx="34">
                  <c:v>0.330687830688146</c:v>
                </c:pt>
                <c:pt idx="35">
                  <c:v>-2.20458572032714E-13</c:v>
                </c:pt>
                <c:pt idx="36">
                  <c:v>0.360144057623169</c:v>
                </c:pt>
                <c:pt idx="37">
                  <c:v>-3.37964950143248E-13</c:v>
                </c:pt>
                <c:pt idx="38">
                  <c:v>0.393205410506919</c:v>
                </c:pt>
                <c:pt idx="39">
                  <c:v>-3.70074341541725E-13</c:v>
                </c:pt>
                <c:pt idx="40">
                  <c:v>3.70074341541715E-13</c:v>
                </c:pt>
                <c:pt idx="41">
                  <c:v>0.430440771349533</c:v>
                </c:pt>
                <c:pt idx="42">
                  <c:v>1.07552855510562E-13</c:v>
                </c:pt>
                <c:pt idx="43">
                  <c:v>0.472530241935213</c:v>
                </c:pt>
                <c:pt idx="44">
                  <c:v>4.45879892147837E-13</c:v>
                </c:pt>
                <c:pt idx="45">
                  <c:v>0.0</c:v>
                </c:pt>
                <c:pt idx="46">
                  <c:v>0.52029136316309</c:v>
                </c:pt>
                <c:pt idx="47">
                  <c:v>0.0</c:v>
                </c:pt>
                <c:pt idx="48">
                  <c:v>0.0</c:v>
                </c:pt>
                <c:pt idx="49">
                  <c:v>4.9404924595819E-13</c:v>
                </c:pt>
                <c:pt idx="50">
                  <c:v>0.574712643677741</c:v>
                </c:pt>
                <c:pt idx="51">
                  <c:v>1.33992434006485E-13</c:v>
                </c:pt>
                <c:pt idx="52">
                  <c:v>-5.47454801797924E-13</c:v>
                </c:pt>
                <c:pt idx="53">
                  <c:v>0.63699677255044</c:v>
                </c:pt>
                <c:pt idx="54">
                  <c:v>-6.06657581313041E-13</c:v>
                </c:pt>
                <c:pt idx="55">
                  <c:v>6.06657581313022E-13</c:v>
                </c:pt>
                <c:pt idx="56">
                  <c:v>0.0</c:v>
                </c:pt>
                <c:pt idx="57">
                  <c:v>0.708616780044828</c:v>
                </c:pt>
                <c:pt idx="58">
                  <c:v>-0.734861845973029</c:v>
                </c:pt>
                <c:pt idx="59">
                  <c:v>0.708616780045559</c:v>
                </c:pt>
                <c:pt idx="60">
                  <c:v>6.78469626159814E-13</c:v>
                </c:pt>
                <c:pt idx="61">
                  <c:v>0.791389680277449</c:v>
                </c:pt>
                <c:pt idx="62">
                  <c:v>-0.821827744904165</c:v>
                </c:pt>
                <c:pt idx="63">
                  <c:v>0.791389680278834</c:v>
                </c:pt>
                <c:pt idx="64">
                  <c:v>-1.66533453693775E-13</c:v>
                </c:pt>
                <c:pt idx="65">
                  <c:v>3.28796818831299E-13</c:v>
                </c:pt>
                <c:pt idx="66">
                  <c:v>0.887573964496217</c:v>
                </c:pt>
                <c:pt idx="67">
                  <c:v>-0.923076923076045</c:v>
                </c:pt>
                <c:pt idx="68">
                  <c:v>0.887573964496217</c:v>
                </c:pt>
                <c:pt idx="69">
                  <c:v>1.20792265079215E-12</c:v>
                </c:pt>
                <c:pt idx="70">
                  <c:v>-1.2079226507922E-12</c:v>
                </c:pt>
                <c:pt idx="71">
                  <c:v>8.52651282912108E-13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135584"/>
        <c:axId val="1987624144"/>
      </c:scatterChart>
      <c:valAx>
        <c:axId val="19841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Time (s)</a:t>
                </a:r>
              </a:p>
            </c:rich>
          </c:tx>
          <c:layout>
            <c:manualLayout>
              <c:xMode val="edge"/>
              <c:yMode val="edge"/>
              <c:x val="0.442406358228792"/>
              <c:y val="0.9240023470927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624144"/>
        <c:crosses val="autoZero"/>
        <c:crossBetween val="midCat"/>
      </c:valAx>
      <c:valAx>
        <c:axId val="19876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 of Glider (</a:t>
                </a:r>
                <a:r>
                  <a:rPr lang="en-US" sz="1000" b="0" i="0" u="none" strike="noStrike" baseline="0">
                    <a:effectLst/>
                  </a:rPr>
                  <a:t>m/s</a:t>
                </a:r>
                <a:r>
                  <a:rPr lang="en-US" sz="1000" b="0" i="0" u="none" strike="noStrike" baseline="30000">
                    <a:effectLst/>
                  </a:rPr>
                  <a:t>2</a:t>
                </a:r>
                <a:r>
                  <a:rPr lang="en-US" sz="1000" b="0" i="0" u="none" strike="noStrike" baseline="0">
                    <a:effectLst/>
                  </a:rPr>
                  <a:t> 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1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565232</xdr:colOff>
      <xdr:row>77</xdr:row>
      <xdr:rowOff>20088</xdr:rowOff>
    </xdr:from>
    <xdr:to>
      <xdr:col>19</xdr:col>
      <xdr:colOff>264160</xdr:colOff>
      <xdr:row>99</xdr:row>
      <xdr:rowOff>145739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59230</xdr:colOff>
      <xdr:row>16</xdr:row>
      <xdr:rowOff>181317</xdr:rowOff>
    </xdr:from>
    <xdr:to>
      <xdr:col>13</xdr:col>
      <xdr:colOff>388593</xdr:colOff>
      <xdr:row>30</xdr:row>
      <xdr:rowOff>186788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3"/>
  <sheetViews>
    <sheetView tabSelected="1" topLeftCell="A63" zoomScale="125" zoomScaleNormal="125" zoomScalePageLayoutView="125" workbookViewId="0">
      <selection activeCell="F79" sqref="F79"/>
    </sheetView>
  </sheetViews>
  <sheetFormatPr baseColWidth="10" defaultColWidth="8.83203125" defaultRowHeight="15" x14ac:dyDescent="0.2"/>
  <cols>
    <col min="3" max="3" width="10.6640625" customWidth="1"/>
    <col min="5" max="6" width="10.83203125" customWidth="1"/>
    <col min="10" max="10" width="9.6640625" customWidth="1"/>
    <col min="12" max="12" width="10.83203125" customWidth="1"/>
    <col min="16" max="16" width="9.83203125" customWidth="1"/>
    <col min="18" max="18" width="10.33203125" customWidth="1"/>
    <col min="22" max="22" width="9.5" customWidth="1"/>
    <col min="24" max="24" width="10.6640625" customWidth="1"/>
    <col min="28" max="28" width="10.33203125" customWidth="1"/>
    <col min="30" max="30" width="11" customWidth="1"/>
  </cols>
  <sheetData>
    <row r="1" spans="1:30" x14ac:dyDescent="0.2">
      <c r="A1" t="s">
        <v>2</v>
      </c>
      <c r="B1" t="s">
        <v>11</v>
      </c>
      <c r="H1" t="s">
        <v>4</v>
      </c>
      <c r="I1" t="s">
        <v>11</v>
      </c>
      <c r="N1" t="s">
        <v>5</v>
      </c>
      <c r="O1" t="s">
        <v>11</v>
      </c>
      <c r="T1" t="s">
        <v>6</v>
      </c>
      <c r="U1" t="s">
        <v>11</v>
      </c>
      <c r="Z1" t="s">
        <v>7</v>
      </c>
      <c r="AA1" t="s">
        <v>11</v>
      </c>
    </row>
    <row r="3" spans="1:30" x14ac:dyDescent="0.2">
      <c r="A3" t="s">
        <v>0</v>
      </c>
      <c r="B3" t="s">
        <v>1</v>
      </c>
      <c r="C3" t="s">
        <v>9</v>
      </c>
      <c r="D3" t="s">
        <v>10</v>
      </c>
      <c r="E3" t="s">
        <v>8</v>
      </c>
      <c r="F3" t="s">
        <v>37</v>
      </c>
      <c r="H3" t="s">
        <v>3</v>
      </c>
      <c r="I3" t="s">
        <v>1</v>
      </c>
      <c r="J3" s="1" t="s">
        <v>9</v>
      </c>
      <c r="K3" t="s">
        <v>10</v>
      </c>
      <c r="L3" t="s">
        <v>8</v>
      </c>
      <c r="N3" t="s">
        <v>3</v>
      </c>
      <c r="O3" t="s">
        <v>1</v>
      </c>
      <c r="P3" s="1" t="s">
        <v>9</v>
      </c>
      <c r="Q3" t="s">
        <v>10</v>
      </c>
      <c r="R3" t="s">
        <v>8</v>
      </c>
      <c r="T3" t="s">
        <v>3</v>
      </c>
      <c r="U3" t="s">
        <v>1</v>
      </c>
      <c r="V3" s="1" t="s">
        <v>9</v>
      </c>
      <c r="W3" t="s">
        <v>10</v>
      </c>
      <c r="X3" t="s">
        <v>8</v>
      </c>
      <c r="Z3" t="s">
        <v>3</v>
      </c>
      <c r="AA3" t="s">
        <v>1</v>
      </c>
      <c r="AB3" s="1" t="s">
        <v>9</v>
      </c>
      <c r="AC3" t="s">
        <v>10</v>
      </c>
      <c r="AD3" t="s">
        <v>8</v>
      </c>
    </row>
    <row r="4" spans="1:30" x14ac:dyDescent="0.2">
      <c r="A4">
        <v>1</v>
      </c>
      <c r="B4">
        <v>2.2589999999999999</v>
      </c>
      <c r="C4">
        <f>H4 * 0.015</f>
        <v>1.4999999999999999E-2</v>
      </c>
      <c r="D4">
        <f t="shared" ref="D4:D35" si="0">(B4+B5)/2</f>
        <v>2.4079999999999999</v>
      </c>
      <c r="E4">
        <f t="shared" ref="E4:F35" si="1">(C5- C4)/(B5 - B4)</f>
        <v>5.0335570469798648E-2</v>
      </c>
      <c r="F4">
        <f>(E5 -E4)/(B5-B4)</f>
        <v>0.13615275315198735</v>
      </c>
      <c r="H4">
        <v>1</v>
      </c>
      <c r="I4">
        <v>0.65300000000000002</v>
      </c>
      <c r="J4">
        <f>H4 * 0.015</f>
        <v>1.4999999999999999E-2</v>
      </c>
      <c r="K4">
        <f t="shared" ref="K4:K35" si="2">(I4+I5)/2</f>
        <v>0.74</v>
      </c>
      <c r="L4">
        <f t="shared" ref="L4:L35" si="3">(J5- J4)/(I5 - I4)</f>
        <v>8.6206896551724171E-2</v>
      </c>
      <c r="N4">
        <v>1</v>
      </c>
      <c r="O4">
        <v>1.1060000000000001</v>
      </c>
      <c r="P4">
        <f>N4 * 0.015</f>
        <v>1.4999999999999999E-2</v>
      </c>
      <c r="Q4">
        <f t="shared" ref="Q4:Q35" si="4">(O4+O5)/2</f>
        <v>1.1835</v>
      </c>
      <c r="R4">
        <f t="shared" ref="R4:R35" si="5">(P5- P4)/(O5 - O4)</f>
        <v>9.6774193548387219E-2</v>
      </c>
      <c r="T4">
        <v>1</v>
      </c>
      <c r="U4">
        <v>0.872</v>
      </c>
      <c r="V4">
        <f>T4 * 0.015</f>
        <v>1.4999999999999999E-2</v>
      </c>
      <c r="W4">
        <f t="shared" ref="W4:W35" si="6">(U4 + U5)/2</f>
        <v>0.91900000000000004</v>
      </c>
      <c r="X4">
        <f t="shared" ref="X4:X35" si="7">(V5- V4)/(U5 - U4)</f>
        <v>0.15957446808510642</v>
      </c>
      <c r="Z4">
        <v>1</v>
      </c>
      <c r="AA4">
        <v>1.339</v>
      </c>
      <c r="AB4">
        <f>Z4 * 0.015</f>
        <v>1.4999999999999999E-2</v>
      </c>
      <c r="AC4">
        <f t="shared" ref="AC4:AC35" si="8">(AA4 + AA5)/2</f>
        <v>1.3805000000000001</v>
      </c>
      <c r="AD4">
        <f t="shared" ref="AD4:AD35" si="9">(AB5- AB4)/(AA5 - AA4)</f>
        <v>0.18072289156626514</v>
      </c>
    </row>
    <row r="5" spans="1:30" x14ac:dyDescent="0.2">
      <c r="A5">
        <v>2</v>
      </c>
      <c r="B5">
        <v>2.5569999999999999</v>
      </c>
      <c r="C5">
        <f t="shared" ref="C5:C68" si="10">A5 * 0.015</f>
        <v>0.03</v>
      </c>
      <c r="D5">
        <f t="shared" si="0"/>
        <v>2.6395</v>
      </c>
      <c r="E5">
        <f t="shared" si="1"/>
        <v>9.0909090909090884E-2</v>
      </c>
      <c r="F5">
        <f t="shared" ref="F5:F68" si="11">(E6 -E5)/(B6-B5)</f>
        <v>0.1537574476263695</v>
      </c>
      <c r="H5">
        <v>2</v>
      </c>
      <c r="I5">
        <v>0.82699999999999996</v>
      </c>
      <c r="J5">
        <f t="shared" ref="J5:J68" si="12">H5 * 0.015</f>
        <v>0.03</v>
      </c>
      <c r="K5">
        <f t="shared" si="2"/>
        <v>0.88700000000000001</v>
      </c>
      <c r="L5">
        <f t="shared" si="3"/>
        <v>0.125</v>
      </c>
      <c r="N5">
        <v>2</v>
      </c>
      <c r="O5">
        <v>1.2609999999999999</v>
      </c>
      <c r="P5">
        <f t="shared" ref="P5:P68" si="13">N5 * 0.015</f>
        <v>0.03</v>
      </c>
      <c r="Q5">
        <f t="shared" si="4"/>
        <v>1.3105</v>
      </c>
      <c r="R5">
        <f t="shared" si="5"/>
        <v>0.15151515151515121</v>
      </c>
      <c r="T5">
        <v>2</v>
      </c>
      <c r="U5">
        <v>0.96599999999999997</v>
      </c>
      <c r="V5">
        <f t="shared" ref="V5:V68" si="14">T5 * 0.015</f>
        <v>0.03</v>
      </c>
      <c r="W5">
        <f t="shared" si="6"/>
        <v>0.99849999999999994</v>
      </c>
      <c r="X5">
        <f t="shared" si="7"/>
        <v>0.23076923076923095</v>
      </c>
      <c r="Z5">
        <v>2</v>
      </c>
      <c r="AA5">
        <v>1.4219999999999999</v>
      </c>
      <c r="AB5">
        <f t="shared" ref="AB5:AB68" si="15">Z5 * 0.015</f>
        <v>0.03</v>
      </c>
      <c r="AC5">
        <f t="shared" si="8"/>
        <v>1.448</v>
      </c>
      <c r="AD5">
        <f t="shared" si="9"/>
        <v>0.28846153846153821</v>
      </c>
    </row>
    <row r="6" spans="1:30" x14ac:dyDescent="0.2">
      <c r="A6">
        <v>3</v>
      </c>
      <c r="B6">
        <v>2.722</v>
      </c>
      <c r="C6">
        <f t="shared" si="10"/>
        <v>4.4999999999999998E-2</v>
      </c>
      <c r="D6">
        <f t="shared" si="0"/>
        <v>2.7865000000000002</v>
      </c>
      <c r="E6">
        <f t="shared" si="1"/>
        <v>0.11627906976744186</v>
      </c>
      <c r="F6">
        <f t="shared" si="11"/>
        <v>0.16539231884992803</v>
      </c>
      <c r="H6">
        <v>3</v>
      </c>
      <c r="I6">
        <v>0.94699999999999995</v>
      </c>
      <c r="J6">
        <f t="shared" si="12"/>
        <v>4.4999999999999998E-2</v>
      </c>
      <c r="K6">
        <f t="shared" si="2"/>
        <v>0.996</v>
      </c>
      <c r="L6">
        <f t="shared" si="3"/>
        <v>0.15306122448979595</v>
      </c>
      <c r="N6">
        <v>3</v>
      </c>
      <c r="O6">
        <v>1.36</v>
      </c>
      <c r="P6">
        <f t="shared" si="13"/>
        <v>4.4999999999999998E-2</v>
      </c>
      <c r="Q6">
        <f t="shared" si="4"/>
        <v>1.4</v>
      </c>
      <c r="R6">
        <f t="shared" si="5"/>
        <v>0.18750000000000033</v>
      </c>
      <c r="T6">
        <v>3</v>
      </c>
      <c r="U6">
        <v>1.0309999999999999</v>
      </c>
      <c r="V6">
        <f t="shared" si="14"/>
        <v>4.4999999999999998E-2</v>
      </c>
      <c r="W6">
        <f t="shared" si="6"/>
        <v>1.0569999999999999</v>
      </c>
      <c r="X6">
        <f t="shared" si="7"/>
        <v>0.28846153846153821</v>
      </c>
      <c r="Z6">
        <v>3</v>
      </c>
      <c r="AA6">
        <v>1.474</v>
      </c>
      <c r="AB6">
        <f t="shared" si="15"/>
        <v>4.4999999999999998E-2</v>
      </c>
      <c r="AC6">
        <f t="shared" si="8"/>
        <v>1.4950000000000001</v>
      </c>
      <c r="AD6">
        <f t="shared" si="9"/>
        <v>0.35714285714285682</v>
      </c>
    </row>
    <row r="7" spans="1:30" x14ac:dyDescent="0.2">
      <c r="A7">
        <v>4</v>
      </c>
      <c r="B7">
        <v>2.851</v>
      </c>
      <c r="C7">
        <f t="shared" si="10"/>
        <v>0.06</v>
      </c>
      <c r="D7">
        <f t="shared" si="0"/>
        <v>2.9055</v>
      </c>
      <c r="E7">
        <f t="shared" si="1"/>
        <v>0.13761467889908258</v>
      </c>
      <c r="F7">
        <f t="shared" si="11"/>
        <v>0.15618803998760933</v>
      </c>
      <c r="H7">
        <v>4</v>
      </c>
      <c r="I7">
        <v>1.0449999999999999</v>
      </c>
      <c r="J7">
        <f t="shared" si="12"/>
        <v>0.06</v>
      </c>
      <c r="K7">
        <f t="shared" si="2"/>
        <v>1.0880000000000001</v>
      </c>
      <c r="L7">
        <f t="shared" si="3"/>
        <v>0.17441860465116263</v>
      </c>
      <c r="N7">
        <v>4</v>
      </c>
      <c r="O7">
        <v>1.44</v>
      </c>
      <c r="P7">
        <f t="shared" si="13"/>
        <v>0.06</v>
      </c>
      <c r="Q7">
        <f t="shared" si="4"/>
        <v>1.474</v>
      </c>
      <c r="R7">
        <f t="shared" si="5"/>
        <v>0.22058823529411745</v>
      </c>
      <c r="T7">
        <v>4</v>
      </c>
      <c r="U7">
        <v>1.083</v>
      </c>
      <c r="V7">
        <f t="shared" si="14"/>
        <v>0.06</v>
      </c>
      <c r="W7">
        <f t="shared" si="6"/>
        <v>1.1054999999999999</v>
      </c>
      <c r="X7">
        <f t="shared" si="7"/>
        <v>0.33333333333333387</v>
      </c>
      <c r="Z7">
        <v>4</v>
      </c>
      <c r="AA7">
        <v>1.516</v>
      </c>
      <c r="AB7">
        <f t="shared" si="15"/>
        <v>0.06</v>
      </c>
      <c r="AC7">
        <f t="shared" si="8"/>
        <v>1.534</v>
      </c>
      <c r="AD7">
        <f t="shared" si="9"/>
        <v>0.4166666666666663</v>
      </c>
    </row>
    <row r="8" spans="1:30" x14ac:dyDescent="0.2">
      <c r="A8">
        <v>5</v>
      </c>
      <c r="B8">
        <v>2.96</v>
      </c>
      <c r="C8">
        <f t="shared" si="10"/>
        <v>7.4999999999999997E-2</v>
      </c>
      <c r="D8">
        <f t="shared" si="0"/>
        <v>3.0084999999999997</v>
      </c>
      <c r="E8">
        <f t="shared" si="1"/>
        <v>0.15463917525773199</v>
      </c>
      <c r="F8">
        <f t="shared" si="11"/>
        <v>0.163045053575395</v>
      </c>
      <c r="H8">
        <v>5</v>
      </c>
      <c r="I8">
        <v>1.131</v>
      </c>
      <c r="J8">
        <f t="shared" si="12"/>
        <v>7.4999999999999997E-2</v>
      </c>
      <c r="K8">
        <f t="shared" si="2"/>
        <v>1.1695</v>
      </c>
      <c r="L8">
        <f t="shared" si="3"/>
        <v>0.1948051948051949</v>
      </c>
      <c r="N8">
        <v>5</v>
      </c>
      <c r="O8">
        <v>1.508</v>
      </c>
      <c r="P8">
        <f t="shared" si="13"/>
        <v>7.4999999999999997E-2</v>
      </c>
      <c r="Q8">
        <f t="shared" si="4"/>
        <v>1.5385</v>
      </c>
      <c r="R8">
        <f t="shared" si="5"/>
        <v>0.24590163934426251</v>
      </c>
      <c r="T8">
        <v>5</v>
      </c>
      <c r="U8">
        <v>1.1279999999999999</v>
      </c>
      <c r="V8">
        <f t="shared" si="14"/>
        <v>7.4999999999999997E-2</v>
      </c>
      <c r="W8">
        <f t="shared" si="6"/>
        <v>1.1479999999999999</v>
      </c>
      <c r="X8">
        <f t="shared" si="7"/>
        <v>0.37499999999999967</v>
      </c>
      <c r="Z8">
        <v>5</v>
      </c>
      <c r="AA8">
        <v>1.552</v>
      </c>
      <c r="AB8">
        <f t="shared" si="15"/>
        <v>7.4999999999999997E-2</v>
      </c>
      <c r="AC8">
        <f t="shared" si="8"/>
        <v>1.5674999999999999</v>
      </c>
      <c r="AD8">
        <f t="shared" si="9"/>
        <v>0.48387096774193677</v>
      </c>
    </row>
    <row r="9" spans="1:30" x14ac:dyDescent="0.2">
      <c r="A9">
        <v>6</v>
      </c>
      <c r="B9">
        <v>3.0569999999999999</v>
      </c>
      <c r="C9">
        <f t="shared" si="10"/>
        <v>0.09</v>
      </c>
      <c r="D9">
        <f t="shared" si="0"/>
        <v>3.101</v>
      </c>
      <c r="E9">
        <f t="shared" si="1"/>
        <v>0.1704545454545453</v>
      </c>
      <c r="F9">
        <f t="shared" si="11"/>
        <v>0.19369834710743766</v>
      </c>
      <c r="H9">
        <v>6</v>
      </c>
      <c r="I9">
        <v>1.208</v>
      </c>
      <c r="J9">
        <f t="shared" si="12"/>
        <v>0.09</v>
      </c>
      <c r="K9">
        <f t="shared" si="2"/>
        <v>1.2424999999999999</v>
      </c>
      <c r="L9">
        <f t="shared" si="3"/>
        <v>0.21739130434782625</v>
      </c>
      <c r="N9">
        <v>6</v>
      </c>
      <c r="O9">
        <v>1.569</v>
      </c>
      <c r="P9">
        <f t="shared" si="13"/>
        <v>0.09</v>
      </c>
      <c r="Q9">
        <f t="shared" si="4"/>
        <v>1.597</v>
      </c>
      <c r="R9">
        <f t="shared" si="5"/>
        <v>0.26785714285714263</v>
      </c>
      <c r="T9">
        <v>6</v>
      </c>
      <c r="U9">
        <v>1.1679999999999999</v>
      </c>
      <c r="V9">
        <f t="shared" si="14"/>
        <v>0.09</v>
      </c>
      <c r="W9">
        <f t="shared" si="6"/>
        <v>1.1859999999999999</v>
      </c>
      <c r="X9">
        <f t="shared" si="7"/>
        <v>0.4166666666666663</v>
      </c>
      <c r="Z9">
        <v>6</v>
      </c>
      <c r="AA9">
        <v>1.583</v>
      </c>
      <c r="AB9">
        <f t="shared" si="15"/>
        <v>0.09</v>
      </c>
      <c r="AC9">
        <f t="shared" si="8"/>
        <v>1.5975000000000001</v>
      </c>
      <c r="AD9">
        <f t="shared" si="9"/>
        <v>0.51724137931034242</v>
      </c>
    </row>
    <row r="10" spans="1:30" x14ac:dyDescent="0.2">
      <c r="A10">
        <v>7</v>
      </c>
      <c r="B10">
        <v>3.145</v>
      </c>
      <c r="C10">
        <f t="shared" si="10"/>
        <v>0.105</v>
      </c>
      <c r="D10">
        <f t="shared" si="0"/>
        <v>3.1850000000000001</v>
      </c>
      <c r="E10">
        <f t="shared" si="1"/>
        <v>0.18749999999999983</v>
      </c>
      <c r="F10">
        <f t="shared" si="11"/>
        <v>0.12335526315789674</v>
      </c>
      <c r="H10">
        <v>7</v>
      </c>
      <c r="I10">
        <v>1.2769999999999999</v>
      </c>
      <c r="J10">
        <f t="shared" si="12"/>
        <v>0.105</v>
      </c>
      <c r="K10">
        <f t="shared" si="2"/>
        <v>1.3089999999999999</v>
      </c>
      <c r="L10">
        <f t="shared" si="3"/>
        <v>0.23437499999999978</v>
      </c>
      <c r="N10">
        <v>7</v>
      </c>
      <c r="O10">
        <v>1.625</v>
      </c>
      <c r="P10">
        <f t="shared" si="13"/>
        <v>0.105</v>
      </c>
      <c r="Q10">
        <f t="shared" si="4"/>
        <v>1.6505000000000001</v>
      </c>
      <c r="R10">
        <f t="shared" si="5"/>
        <v>0.29411764705882387</v>
      </c>
      <c r="T10">
        <v>7</v>
      </c>
      <c r="U10">
        <v>1.204</v>
      </c>
      <c r="V10">
        <f t="shared" si="14"/>
        <v>0.105</v>
      </c>
      <c r="W10">
        <f t="shared" si="6"/>
        <v>1.2210000000000001</v>
      </c>
      <c r="X10">
        <f t="shared" si="7"/>
        <v>0.44117647058823489</v>
      </c>
      <c r="Z10">
        <v>7</v>
      </c>
      <c r="AA10">
        <v>1.6120000000000001</v>
      </c>
      <c r="AB10">
        <f t="shared" si="15"/>
        <v>0.105</v>
      </c>
      <c r="AC10">
        <f t="shared" si="8"/>
        <v>1.6255000000000002</v>
      </c>
      <c r="AD10">
        <f t="shared" si="9"/>
        <v>0.55555555555555736</v>
      </c>
    </row>
    <row r="11" spans="1:30" x14ac:dyDescent="0.2">
      <c r="A11">
        <v>8</v>
      </c>
      <c r="B11">
        <v>3.2250000000000001</v>
      </c>
      <c r="C11">
        <f t="shared" si="10"/>
        <v>0.12</v>
      </c>
      <c r="D11">
        <f t="shared" si="0"/>
        <v>3.2629999999999999</v>
      </c>
      <c r="E11">
        <f t="shared" si="1"/>
        <v>0.19736842105263158</v>
      </c>
      <c r="F11">
        <f t="shared" si="11"/>
        <v>0.14427516158817583</v>
      </c>
      <c r="H11">
        <v>8</v>
      </c>
      <c r="I11">
        <v>1.341</v>
      </c>
      <c r="J11">
        <f t="shared" si="12"/>
        <v>0.12</v>
      </c>
      <c r="K11">
        <f t="shared" si="2"/>
        <v>1.371</v>
      </c>
      <c r="L11">
        <f t="shared" si="3"/>
        <v>0.25</v>
      </c>
      <c r="N11">
        <v>8</v>
      </c>
      <c r="O11">
        <v>1.6759999999999999</v>
      </c>
      <c r="P11">
        <f t="shared" si="13"/>
        <v>0.12</v>
      </c>
      <c r="Q11">
        <f t="shared" si="4"/>
        <v>1.7</v>
      </c>
      <c r="R11">
        <f t="shared" si="5"/>
        <v>0.3125</v>
      </c>
      <c r="T11">
        <v>8</v>
      </c>
      <c r="U11">
        <v>1.238</v>
      </c>
      <c r="V11">
        <f t="shared" si="14"/>
        <v>0.12</v>
      </c>
      <c r="W11">
        <f t="shared" si="6"/>
        <v>1.254</v>
      </c>
      <c r="X11">
        <f t="shared" si="7"/>
        <v>0.46875</v>
      </c>
      <c r="Z11">
        <v>8</v>
      </c>
      <c r="AA11">
        <v>1.639</v>
      </c>
      <c r="AB11">
        <f t="shared" si="15"/>
        <v>0.12</v>
      </c>
      <c r="AC11">
        <f t="shared" si="8"/>
        <v>1.6515</v>
      </c>
      <c r="AD11">
        <f t="shared" si="9"/>
        <v>0.60000000000000264</v>
      </c>
    </row>
    <row r="12" spans="1:30" x14ac:dyDescent="0.2">
      <c r="A12">
        <v>9</v>
      </c>
      <c r="B12">
        <v>3.3010000000000002</v>
      </c>
      <c r="C12">
        <f t="shared" si="10"/>
        <v>0.13500000000000001</v>
      </c>
      <c r="D12">
        <f t="shared" si="0"/>
        <v>3.3370000000000002</v>
      </c>
      <c r="E12">
        <f t="shared" si="1"/>
        <v>0.20833333333333295</v>
      </c>
      <c r="F12">
        <f t="shared" si="11"/>
        <v>0.1702069716775792</v>
      </c>
      <c r="H12">
        <v>9</v>
      </c>
      <c r="I12">
        <v>1.401</v>
      </c>
      <c r="J12">
        <f t="shared" si="12"/>
        <v>0.13500000000000001</v>
      </c>
      <c r="K12">
        <f t="shared" si="2"/>
        <v>1.4295</v>
      </c>
      <c r="L12">
        <f t="shared" si="3"/>
        <v>0.26315789473684215</v>
      </c>
      <c r="N12">
        <v>9</v>
      </c>
      <c r="O12">
        <v>1.724</v>
      </c>
      <c r="P12">
        <f t="shared" si="13"/>
        <v>0.13500000000000001</v>
      </c>
      <c r="Q12">
        <f t="shared" si="4"/>
        <v>1.7464999999999999</v>
      </c>
      <c r="R12">
        <f t="shared" si="5"/>
        <v>0.33333333333333354</v>
      </c>
      <c r="T12">
        <v>9</v>
      </c>
      <c r="U12">
        <v>1.27</v>
      </c>
      <c r="V12">
        <f t="shared" si="14"/>
        <v>0.13500000000000001</v>
      </c>
      <c r="W12">
        <f t="shared" si="6"/>
        <v>1.2850000000000001</v>
      </c>
      <c r="X12">
        <f t="shared" si="7"/>
        <v>0.49999999999999906</v>
      </c>
      <c r="Z12">
        <v>9</v>
      </c>
      <c r="AA12">
        <v>1.6639999999999999</v>
      </c>
      <c r="AB12">
        <f t="shared" si="15"/>
        <v>0.13500000000000001</v>
      </c>
      <c r="AC12">
        <f t="shared" si="8"/>
        <v>1.6755</v>
      </c>
      <c r="AD12">
        <f t="shared" si="9"/>
        <v>0.65217391304347394</v>
      </c>
    </row>
    <row r="13" spans="1:30" x14ac:dyDescent="0.2">
      <c r="A13">
        <v>10</v>
      </c>
      <c r="B13">
        <v>3.3730000000000002</v>
      </c>
      <c r="C13">
        <f t="shared" si="10"/>
        <v>0.15</v>
      </c>
      <c r="D13">
        <f t="shared" si="0"/>
        <v>3.407</v>
      </c>
      <c r="E13">
        <f t="shared" si="1"/>
        <v>0.22058823529411867</v>
      </c>
      <c r="F13">
        <f t="shared" si="11"/>
        <v>0.20274653979237367</v>
      </c>
      <c r="H13">
        <v>10</v>
      </c>
      <c r="I13">
        <v>1.458</v>
      </c>
      <c r="J13">
        <f t="shared" si="12"/>
        <v>0.15</v>
      </c>
      <c r="K13">
        <f t="shared" si="2"/>
        <v>1.4855</v>
      </c>
      <c r="L13">
        <f t="shared" si="3"/>
        <v>0.27272727272727276</v>
      </c>
      <c r="N13">
        <v>10</v>
      </c>
      <c r="O13">
        <v>1.7689999999999999</v>
      </c>
      <c r="P13">
        <f t="shared" si="13"/>
        <v>0.15</v>
      </c>
      <c r="Q13">
        <f t="shared" si="4"/>
        <v>1.7905</v>
      </c>
      <c r="R13">
        <f t="shared" si="5"/>
        <v>0.34883720930232404</v>
      </c>
      <c r="T13">
        <v>10</v>
      </c>
      <c r="U13">
        <v>1.3</v>
      </c>
      <c r="V13">
        <f t="shared" si="14"/>
        <v>0.15</v>
      </c>
      <c r="W13">
        <f t="shared" si="6"/>
        <v>1.3140000000000001</v>
      </c>
      <c r="X13">
        <f t="shared" si="7"/>
        <v>0.5357142857142847</v>
      </c>
      <c r="Z13">
        <v>10</v>
      </c>
      <c r="AA13">
        <v>1.6870000000000001</v>
      </c>
      <c r="AB13">
        <f t="shared" si="15"/>
        <v>0.15</v>
      </c>
      <c r="AC13">
        <f t="shared" si="8"/>
        <v>1.6985000000000001</v>
      </c>
      <c r="AD13">
        <f t="shared" si="9"/>
        <v>0.65217391304348016</v>
      </c>
    </row>
    <row r="14" spans="1:30" x14ac:dyDescent="0.2">
      <c r="A14">
        <v>11</v>
      </c>
      <c r="B14">
        <v>3.4409999999999998</v>
      </c>
      <c r="C14">
        <f t="shared" si="10"/>
        <v>0.16499999999999998</v>
      </c>
      <c r="D14">
        <f t="shared" si="0"/>
        <v>3.4729999999999999</v>
      </c>
      <c r="E14">
        <f t="shared" si="1"/>
        <v>0.234375</v>
      </c>
      <c r="F14">
        <f t="shared" si="11"/>
        <v>0.18010373975410507</v>
      </c>
      <c r="H14">
        <v>11</v>
      </c>
      <c r="I14">
        <v>1.5129999999999999</v>
      </c>
      <c r="J14">
        <f t="shared" si="12"/>
        <v>0.16499999999999998</v>
      </c>
      <c r="K14">
        <f t="shared" si="2"/>
        <v>1.5385</v>
      </c>
      <c r="L14">
        <f t="shared" si="3"/>
        <v>0.29411764705882287</v>
      </c>
      <c r="N14">
        <v>11</v>
      </c>
      <c r="O14">
        <v>1.8120000000000001</v>
      </c>
      <c r="P14">
        <f t="shared" si="13"/>
        <v>0.16499999999999998</v>
      </c>
      <c r="Q14">
        <f t="shared" si="4"/>
        <v>1.8325</v>
      </c>
      <c r="R14">
        <f t="shared" si="5"/>
        <v>0.36585365853658636</v>
      </c>
      <c r="T14">
        <v>11</v>
      </c>
      <c r="U14">
        <v>1.3280000000000001</v>
      </c>
      <c r="V14">
        <f t="shared" si="14"/>
        <v>0.16499999999999998</v>
      </c>
      <c r="W14">
        <f t="shared" si="6"/>
        <v>1.3414999999999999</v>
      </c>
      <c r="X14">
        <f t="shared" si="7"/>
        <v>0.5555555555555578</v>
      </c>
      <c r="Z14">
        <v>11</v>
      </c>
      <c r="AA14">
        <v>1.71</v>
      </c>
      <c r="AB14">
        <f t="shared" si="15"/>
        <v>0.16499999999999998</v>
      </c>
      <c r="AC14">
        <f t="shared" si="8"/>
        <v>1.7204999999999999</v>
      </c>
      <c r="AD14">
        <f t="shared" si="9"/>
        <v>0.71428571428571053</v>
      </c>
    </row>
    <row r="15" spans="1:30" x14ac:dyDescent="0.2">
      <c r="A15">
        <v>12</v>
      </c>
      <c r="B15">
        <v>3.5049999999999999</v>
      </c>
      <c r="C15">
        <f t="shared" si="10"/>
        <v>0.18</v>
      </c>
      <c r="D15">
        <f t="shared" si="0"/>
        <v>3.5354999999999999</v>
      </c>
      <c r="E15">
        <f t="shared" si="1"/>
        <v>0.24590163934426273</v>
      </c>
      <c r="F15">
        <f t="shared" si="11"/>
        <v>0.13664998018573013</v>
      </c>
      <c r="H15">
        <v>12</v>
      </c>
      <c r="I15">
        <v>1.5640000000000001</v>
      </c>
      <c r="J15">
        <f t="shared" si="12"/>
        <v>0.18</v>
      </c>
      <c r="K15">
        <f t="shared" si="2"/>
        <v>1.5885</v>
      </c>
      <c r="L15">
        <f t="shared" si="3"/>
        <v>0.30612244897959251</v>
      </c>
      <c r="N15">
        <v>12</v>
      </c>
      <c r="O15">
        <v>1.853</v>
      </c>
      <c r="P15">
        <f t="shared" si="13"/>
        <v>0.18</v>
      </c>
      <c r="Q15">
        <f t="shared" si="4"/>
        <v>1.8725000000000001</v>
      </c>
      <c r="R15">
        <f t="shared" si="5"/>
        <v>0.38461538461538569</v>
      </c>
      <c r="T15">
        <v>12</v>
      </c>
      <c r="U15">
        <v>1.355</v>
      </c>
      <c r="V15">
        <f t="shared" si="14"/>
        <v>0.18</v>
      </c>
      <c r="W15">
        <f t="shared" si="6"/>
        <v>1.3674999999999999</v>
      </c>
      <c r="X15">
        <f t="shared" si="7"/>
        <v>0.60000000000000264</v>
      </c>
      <c r="Z15">
        <v>12</v>
      </c>
      <c r="AA15">
        <v>1.7310000000000001</v>
      </c>
      <c r="AB15">
        <f t="shared" si="15"/>
        <v>0.18</v>
      </c>
      <c r="AC15">
        <f t="shared" si="8"/>
        <v>1.7410000000000001</v>
      </c>
      <c r="AD15">
        <f t="shared" si="9"/>
        <v>0.75000000000000833</v>
      </c>
    </row>
    <row r="16" spans="1:30" x14ac:dyDescent="0.2">
      <c r="A16">
        <v>13</v>
      </c>
      <c r="B16">
        <v>3.5659999999999998</v>
      </c>
      <c r="C16">
        <f t="shared" si="10"/>
        <v>0.19500000000000001</v>
      </c>
      <c r="D16">
        <f t="shared" si="0"/>
        <v>3.5954999999999999</v>
      </c>
      <c r="E16">
        <f t="shared" si="1"/>
        <v>0.25423728813559227</v>
      </c>
      <c r="F16">
        <f t="shared" si="11"/>
        <v>0.23084499528050925</v>
      </c>
      <c r="H16">
        <v>13</v>
      </c>
      <c r="I16">
        <v>1.613</v>
      </c>
      <c r="J16">
        <f t="shared" si="12"/>
        <v>0.19500000000000001</v>
      </c>
      <c r="K16">
        <f t="shared" si="2"/>
        <v>1.6364999999999998</v>
      </c>
      <c r="L16">
        <f t="shared" si="3"/>
        <v>0.31914893617021295</v>
      </c>
      <c r="N16">
        <v>13</v>
      </c>
      <c r="O16">
        <v>1.8919999999999999</v>
      </c>
      <c r="P16">
        <f t="shared" si="13"/>
        <v>0.19500000000000001</v>
      </c>
      <c r="Q16">
        <f t="shared" si="4"/>
        <v>1.9104999999999999</v>
      </c>
      <c r="R16">
        <f t="shared" si="5"/>
        <v>0.40540540540540343</v>
      </c>
      <c r="T16">
        <v>13</v>
      </c>
      <c r="U16">
        <v>1.38</v>
      </c>
      <c r="V16">
        <f t="shared" si="14"/>
        <v>0.19500000000000001</v>
      </c>
      <c r="W16">
        <f t="shared" si="6"/>
        <v>1.3925000000000001</v>
      </c>
      <c r="X16">
        <f t="shared" si="7"/>
        <v>0.5999999999999962</v>
      </c>
      <c r="Z16">
        <v>13</v>
      </c>
      <c r="AA16">
        <v>1.7509999999999999</v>
      </c>
      <c r="AB16">
        <f t="shared" si="15"/>
        <v>0.19500000000000001</v>
      </c>
      <c r="AC16">
        <f t="shared" si="8"/>
        <v>1.7605</v>
      </c>
      <c r="AD16">
        <f t="shared" si="9"/>
        <v>0.78947368421052022</v>
      </c>
    </row>
    <row r="17" spans="1:30" x14ac:dyDescent="0.2">
      <c r="A17">
        <v>14</v>
      </c>
      <c r="B17">
        <v>3.625</v>
      </c>
      <c r="C17">
        <f t="shared" si="10"/>
        <v>0.21</v>
      </c>
      <c r="D17">
        <f t="shared" si="0"/>
        <v>3.653</v>
      </c>
      <c r="E17">
        <f t="shared" si="1"/>
        <v>0.26785714285714235</v>
      </c>
      <c r="F17">
        <f t="shared" si="11"/>
        <v>8.6966604823746393E-2</v>
      </c>
      <c r="H17">
        <v>14</v>
      </c>
      <c r="I17">
        <v>1.66</v>
      </c>
      <c r="J17">
        <f t="shared" si="12"/>
        <v>0.21</v>
      </c>
      <c r="K17">
        <f t="shared" si="2"/>
        <v>1.6829999999999998</v>
      </c>
      <c r="L17">
        <f t="shared" si="3"/>
        <v>0.32608695652173852</v>
      </c>
      <c r="N17">
        <v>14</v>
      </c>
      <c r="O17">
        <v>1.929</v>
      </c>
      <c r="P17">
        <f t="shared" si="13"/>
        <v>0.21</v>
      </c>
      <c r="Q17">
        <f t="shared" si="4"/>
        <v>1.9470000000000001</v>
      </c>
      <c r="R17">
        <f t="shared" si="5"/>
        <v>0.41666666666666591</v>
      </c>
      <c r="T17">
        <v>14</v>
      </c>
      <c r="U17">
        <v>1.405</v>
      </c>
      <c r="V17">
        <f t="shared" si="14"/>
        <v>0.21</v>
      </c>
      <c r="W17">
        <f t="shared" si="6"/>
        <v>1.417</v>
      </c>
      <c r="X17">
        <f t="shared" si="7"/>
        <v>0.62499999999999889</v>
      </c>
      <c r="Z17">
        <v>14</v>
      </c>
      <c r="AA17">
        <v>1.77</v>
      </c>
      <c r="AB17">
        <f t="shared" si="15"/>
        <v>0.21</v>
      </c>
      <c r="AC17">
        <f t="shared" si="8"/>
        <v>1.7795000000000001</v>
      </c>
      <c r="AD17">
        <f t="shared" si="9"/>
        <v>0.78947368421052944</v>
      </c>
    </row>
    <row r="18" spans="1:30" x14ac:dyDescent="0.2">
      <c r="A18">
        <v>15</v>
      </c>
      <c r="B18">
        <v>3.681</v>
      </c>
      <c r="C18">
        <f t="shared" si="10"/>
        <v>0.22499999999999998</v>
      </c>
      <c r="D18">
        <f t="shared" si="0"/>
        <v>3.7084999999999999</v>
      </c>
      <c r="E18">
        <f t="shared" si="1"/>
        <v>0.27272727272727215</v>
      </c>
      <c r="F18">
        <f t="shared" si="11"/>
        <v>0.18711991267739497</v>
      </c>
      <c r="H18">
        <v>15</v>
      </c>
      <c r="I18">
        <v>1.706</v>
      </c>
      <c r="J18">
        <f t="shared" si="12"/>
        <v>0.22499999999999998</v>
      </c>
      <c r="K18">
        <f t="shared" si="2"/>
        <v>1.728</v>
      </c>
      <c r="L18">
        <f t="shared" si="3"/>
        <v>0.34090909090909088</v>
      </c>
      <c r="N18">
        <v>15</v>
      </c>
      <c r="O18">
        <v>1.9650000000000001</v>
      </c>
      <c r="P18">
        <f t="shared" si="13"/>
        <v>0.22499999999999998</v>
      </c>
      <c r="Q18">
        <f t="shared" si="4"/>
        <v>1.9824999999999999</v>
      </c>
      <c r="R18">
        <f t="shared" si="5"/>
        <v>0.42857142857142994</v>
      </c>
      <c r="T18">
        <v>15</v>
      </c>
      <c r="U18">
        <v>1.429</v>
      </c>
      <c r="V18">
        <f t="shared" si="14"/>
        <v>0.22499999999999998</v>
      </c>
      <c r="W18">
        <f t="shared" si="6"/>
        <v>1.4405000000000001</v>
      </c>
      <c r="X18">
        <f t="shared" si="7"/>
        <v>0.65217391304348138</v>
      </c>
      <c r="Z18">
        <v>15</v>
      </c>
      <c r="AA18">
        <v>1.7889999999999999</v>
      </c>
      <c r="AB18">
        <f t="shared" si="15"/>
        <v>0.22499999999999998</v>
      </c>
      <c r="AC18">
        <f t="shared" si="8"/>
        <v>1.7985</v>
      </c>
      <c r="AD18">
        <f t="shared" si="9"/>
        <v>0.78947368421052166</v>
      </c>
    </row>
    <row r="19" spans="1:30" x14ac:dyDescent="0.2">
      <c r="A19">
        <v>16</v>
      </c>
      <c r="B19">
        <v>3.7360000000000002</v>
      </c>
      <c r="C19">
        <f t="shared" si="10"/>
        <v>0.24</v>
      </c>
      <c r="D19">
        <f t="shared" si="0"/>
        <v>3.7625000000000002</v>
      </c>
      <c r="E19">
        <f t="shared" si="1"/>
        <v>0.28301886792452891</v>
      </c>
      <c r="F19">
        <f t="shared" si="11"/>
        <v>0.20941092706219877</v>
      </c>
      <c r="H19">
        <v>16</v>
      </c>
      <c r="I19">
        <v>1.75</v>
      </c>
      <c r="J19">
        <f t="shared" si="12"/>
        <v>0.24</v>
      </c>
      <c r="K19">
        <f t="shared" si="2"/>
        <v>1.7709999999999999</v>
      </c>
      <c r="L19">
        <f t="shared" si="3"/>
        <v>0.35714285714285715</v>
      </c>
      <c r="N19">
        <v>16</v>
      </c>
      <c r="O19">
        <v>2</v>
      </c>
      <c r="P19">
        <f t="shared" si="13"/>
        <v>0.24</v>
      </c>
      <c r="Q19">
        <f t="shared" si="4"/>
        <v>2.0169999999999999</v>
      </c>
      <c r="R19">
        <f t="shared" si="5"/>
        <v>0.44117647058823817</v>
      </c>
      <c r="T19">
        <v>16</v>
      </c>
      <c r="U19">
        <v>1.452</v>
      </c>
      <c r="V19">
        <f t="shared" si="14"/>
        <v>0.24</v>
      </c>
      <c r="W19">
        <f t="shared" si="6"/>
        <v>1.4635</v>
      </c>
      <c r="X19">
        <f t="shared" si="7"/>
        <v>0.65217391304347516</v>
      </c>
      <c r="Z19">
        <v>16</v>
      </c>
      <c r="AA19">
        <v>1.8080000000000001</v>
      </c>
      <c r="AB19">
        <f t="shared" si="15"/>
        <v>0.24</v>
      </c>
      <c r="AC19">
        <f t="shared" si="8"/>
        <v>1.8165</v>
      </c>
      <c r="AD19">
        <f t="shared" si="9"/>
        <v>0.88235294117647634</v>
      </c>
    </row>
    <row r="20" spans="1:30" x14ac:dyDescent="0.2">
      <c r="A20">
        <v>17</v>
      </c>
      <c r="B20">
        <v>3.7890000000000001</v>
      </c>
      <c r="C20">
        <f t="shared" si="10"/>
        <v>0.255</v>
      </c>
      <c r="D20">
        <f t="shared" si="0"/>
        <v>3.8144999999999998</v>
      </c>
      <c r="E20">
        <f t="shared" si="1"/>
        <v>0.29411764705882543</v>
      </c>
      <c r="F20">
        <f t="shared" si="11"/>
        <v>0.11534025374847359</v>
      </c>
      <c r="H20">
        <v>17</v>
      </c>
      <c r="I20">
        <v>1.792</v>
      </c>
      <c r="J20">
        <f t="shared" si="12"/>
        <v>0.255</v>
      </c>
      <c r="K20">
        <f t="shared" si="2"/>
        <v>1.8130000000000002</v>
      </c>
      <c r="L20">
        <f t="shared" si="3"/>
        <v>0.35714285714285715</v>
      </c>
      <c r="N20">
        <v>17</v>
      </c>
      <c r="O20">
        <v>2.0339999999999998</v>
      </c>
      <c r="P20">
        <f t="shared" si="13"/>
        <v>0.255</v>
      </c>
      <c r="Q20">
        <f t="shared" si="4"/>
        <v>2.0499999999999998</v>
      </c>
      <c r="R20">
        <f t="shared" si="5"/>
        <v>0.46875</v>
      </c>
      <c r="T20">
        <v>17</v>
      </c>
      <c r="U20">
        <v>1.4750000000000001</v>
      </c>
      <c r="V20">
        <f t="shared" si="14"/>
        <v>0.255</v>
      </c>
      <c r="W20">
        <f t="shared" si="6"/>
        <v>1.4855</v>
      </c>
      <c r="X20">
        <f t="shared" si="7"/>
        <v>0.71428571428571808</v>
      </c>
      <c r="Z20">
        <v>17</v>
      </c>
      <c r="AA20">
        <v>1.825</v>
      </c>
      <c r="AB20">
        <f t="shared" si="15"/>
        <v>0.255</v>
      </c>
      <c r="AC20">
        <f t="shared" si="8"/>
        <v>1.8334999999999999</v>
      </c>
      <c r="AD20">
        <f t="shared" si="9"/>
        <v>0.88235294117646479</v>
      </c>
    </row>
    <row r="21" spans="1:30" x14ac:dyDescent="0.2">
      <c r="A21">
        <v>18</v>
      </c>
      <c r="B21">
        <v>3.84</v>
      </c>
      <c r="C21">
        <f t="shared" si="10"/>
        <v>0.27</v>
      </c>
      <c r="D21">
        <f t="shared" si="0"/>
        <v>3.8650000000000002</v>
      </c>
      <c r="E21">
        <f t="shared" si="1"/>
        <v>0.29999999999999755</v>
      </c>
      <c r="F21">
        <f t="shared" si="11"/>
        <v>0.12244897959189861</v>
      </c>
      <c r="H21">
        <v>18</v>
      </c>
      <c r="I21">
        <v>1.8340000000000001</v>
      </c>
      <c r="J21">
        <f t="shared" si="12"/>
        <v>0.27</v>
      </c>
      <c r="K21">
        <f t="shared" si="2"/>
        <v>1.8540000000000001</v>
      </c>
      <c r="L21">
        <f t="shared" si="3"/>
        <v>0.37499999999999861</v>
      </c>
      <c r="N21">
        <v>18</v>
      </c>
      <c r="O21">
        <v>2.0659999999999998</v>
      </c>
      <c r="P21">
        <f t="shared" si="13"/>
        <v>0.27</v>
      </c>
      <c r="Q21">
        <f t="shared" si="4"/>
        <v>2.0819999999999999</v>
      </c>
      <c r="R21">
        <f t="shared" si="5"/>
        <v>0.46874999999999828</v>
      </c>
      <c r="T21">
        <v>18</v>
      </c>
      <c r="U21">
        <v>1.496</v>
      </c>
      <c r="V21">
        <f t="shared" si="14"/>
        <v>0.27</v>
      </c>
      <c r="W21">
        <f t="shared" si="6"/>
        <v>1.5065</v>
      </c>
      <c r="X21">
        <f t="shared" si="7"/>
        <v>0.71428571428571541</v>
      </c>
      <c r="Z21">
        <v>18</v>
      </c>
      <c r="AA21">
        <v>1.8420000000000001</v>
      </c>
      <c r="AB21">
        <f t="shared" si="15"/>
        <v>0.27</v>
      </c>
      <c r="AC21">
        <f t="shared" si="8"/>
        <v>1.85</v>
      </c>
      <c r="AD21">
        <f t="shared" si="9"/>
        <v>0.93749999999999656</v>
      </c>
    </row>
    <row r="22" spans="1:30" x14ac:dyDescent="0.2">
      <c r="A22">
        <v>19</v>
      </c>
      <c r="B22">
        <v>3.89</v>
      </c>
      <c r="C22">
        <f t="shared" si="10"/>
        <v>0.28499999999999998</v>
      </c>
      <c r="D22">
        <f t="shared" si="0"/>
        <v>3.9145000000000003</v>
      </c>
      <c r="E22">
        <f t="shared" si="1"/>
        <v>0.30612244897959251</v>
      </c>
      <c r="F22">
        <f t="shared" si="11"/>
        <v>0.2658466773595819</v>
      </c>
      <c r="H22">
        <v>19</v>
      </c>
      <c r="I22">
        <v>1.8740000000000001</v>
      </c>
      <c r="J22">
        <f t="shared" si="12"/>
        <v>0.28499999999999998</v>
      </c>
      <c r="K22">
        <f t="shared" si="2"/>
        <v>1.8935</v>
      </c>
      <c r="L22">
        <f t="shared" si="3"/>
        <v>0.38461538461538569</v>
      </c>
      <c r="N22">
        <v>19</v>
      </c>
      <c r="O22">
        <v>2.0979999999999999</v>
      </c>
      <c r="P22">
        <f t="shared" si="13"/>
        <v>0.28499999999999998</v>
      </c>
      <c r="Q22">
        <f t="shared" si="4"/>
        <v>2.1135000000000002</v>
      </c>
      <c r="R22">
        <f t="shared" si="5"/>
        <v>0.48387096774193378</v>
      </c>
      <c r="T22">
        <v>19</v>
      </c>
      <c r="U22">
        <v>1.5169999999999999</v>
      </c>
      <c r="V22">
        <f t="shared" si="14"/>
        <v>0.28499999999999998</v>
      </c>
      <c r="W22">
        <f t="shared" si="6"/>
        <v>1.5274999999999999</v>
      </c>
      <c r="X22">
        <f t="shared" si="7"/>
        <v>0.71428571428571053</v>
      </c>
      <c r="Z22">
        <v>19</v>
      </c>
      <c r="AA22">
        <v>1.8580000000000001</v>
      </c>
      <c r="AB22">
        <f t="shared" si="15"/>
        <v>0.28499999999999998</v>
      </c>
      <c r="AC22">
        <f t="shared" si="8"/>
        <v>1.8660000000000001</v>
      </c>
      <c r="AD22">
        <f t="shared" si="9"/>
        <v>0.9375</v>
      </c>
    </row>
    <row r="23" spans="1:30" x14ac:dyDescent="0.2">
      <c r="A23">
        <v>20</v>
      </c>
      <c r="B23">
        <v>3.9390000000000001</v>
      </c>
      <c r="C23">
        <f t="shared" si="10"/>
        <v>0.3</v>
      </c>
      <c r="D23">
        <f t="shared" si="0"/>
        <v>3.9625000000000004</v>
      </c>
      <c r="E23">
        <f t="shared" si="1"/>
        <v>0.31914893617021201</v>
      </c>
      <c r="F23">
        <f t="shared" si="11"/>
        <v>0.14761745428781906</v>
      </c>
      <c r="H23">
        <v>20</v>
      </c>
      <c r="I23">
        <v>1.913</v>
      </c>
      <c r="J23">
        <f t="shared" si="12"/>
        <v>0.3</v>
      </c>
      <c r="K23">
        <f t="shared" si="2"/>
        <v>1.9319999999999999</v>
      </c>
      <c r="L23">
        <f t="shared" si="3"/>
        <v>0.39473684210526316</v>
      </c>
      <c r="N23">
        <v>20</v>
      </c>
      <c r="O23">
        <v>2.129</v>
      </c>
      <c r="P23">
        <f t="shared" si="13"/>
        <v>0.3</v>
      </c>
      <c r="Q23">
        <f t="shared" si="4"/>
        <v>2.1440000000000001</v>
      </c>
      <c r="R23">
        <f t="shared" si="5"/>
        <v>0.50000000000000366</v>
      </c>
      <c r="T23">
        <v>20</v>
      </c>
      <c r="U23">
        <v>1.538</v>
      </c>
      <c r="V23">
        <f t="shared" si="14"/>
        <v>0.3</v>
      </c>
      <c r="W23">
        <f t="shared" si="6"/>
        <v>1.548</v>
      </c>
      <c r="X23">
        <f t="shared" si="7"/>
        <v>0.75</v>
      </c>
      <c r="Z23">
        <v>20</v>
      </c>
      <c r="AA23">
        <v>1.8740000000000001</v>
      </c>
      <c r="AB23">
        <f t="shared" si="15"/>
        <v>0.3</v>
      </c>
      <c r="AC23">
        <f t="shared" si="8"/>
        <v>1.8820000000000001</v>
      </c>
      <c r="AD23">
        <f t="shared" si="9"/>
        <v>0.93750000000001299</v>
      </c>
    </row>
    <row r="24" spans="1:30" x14ac:dyDescent="0.2">
      <c r="A24">
        <v>21</v>
      </c>
      <c r="B24">
        <v>3.9860000000000002</v>
      </c>
      <c r="C24">
        <f t="shared" si="10"/>
        <v>0.315</v>
      </c>
      <c r="D24">
        <f t="shared" si="0"/>
        <v>4.0090000000000003</v>
      </c>
      <c r="E24">
        <f t="shared" si="1"/>
        <v>0.32608695652173952</v>
      </c>
      <c r="F24">
        <f t="shared" si="11"/>
        <v>0.15752993068684026</v>
      </c>
      <c r="H24">
        <v>21</v>
      </c>
      <c r="I24">
        <v>1.9510000000000001</v>
      </c>
      <c r="J24">
        <f t="shared" si="12"/>
        <v>0.315</v>
      </c>
      <c r="K24">
        <f t="shared" si="2"/>
        <v>1.9700000000000002</v>
      </c>
      <c r="L24">
        <f t="shared" si="3"/>
        <v>0.39473684210526172</v>
      </c>
      <c r="N24">
        <v>21</v>
      </c>
      <c r="O24">
        <v>2.1589999999999998</v>
      </c>
      <c r="P24">
        <f t="shared" si="13"/>
        <v>0.315</v>
      </c>
      <c r="Q24">
        <f t="shared" si="4"/>
        <v>2.1734999999999998</v>
      </c>
      <c r="R24">
        <f t="shared" si="5"/>
        <v>0.51724137931033698</v>
      </c>
      <c r="T24">
        <v>21</v>
      </c>
      <c r="U24">
        <v>1.5580000000000001</v>
      </c>
      <c r="V24">
        <f t="shared" si="14"/>
        <v>0.315</v>
      </c>
      <c r="W24">
        <f t="shared" si="6"/>
        <v>1.5674999999999999</v>
      </c>
      <c r="X24">
        <f t="shared" si="7"/>
        <v>0.78947368421052799</v>
      </c>
      <c r="Z24">
        <v>21</v>
      </c>
      <c r="AA24">
        <v>1.89</v>
      </c>
      <c r="AB24">
        <f t="shared" si="15"/>
        <v>0.315</v>
      </c>
      <c r="AC24">
        <f t="shared" si="8"/>
        <v>1.8975</v>
      </c>
      <c r="AD24">
        <f t="shared" si="9"/>
        <v>0.9999999999999889</v>
      </c>
    </row>
    <row r="25" spans="1:30" x14ac:dyDescent="0.2">
      <c r="A25">
        <v>22</v>
      </c>
      <c r="B25">
        <v>4.032</v>
      </c>
      <c r="C25">
        <f t="shared" si="10"/>
        <v>0.32999999999999996</v>
      </c>
      <c r="D25">
        <f t="shared" si="0"/>
        <v>4.0545</v>
      </c>
      <c r="E25">
        <f t="shared" si="1"/>
        <v>0.33333333333333415</v>
      </c>
      <c r="F25">
        <f t="shared" si="11"/>
        <v>0.16835016835007349</v>
      </c>
      <c r="H25">
        <v>22</v>
      </c>
      <c r="I25">
        <v>1.9890000000000001</v>
      </c>
      <c r="J25">
        <f t="shared" si="12"/>
        <v>0.32999999999999996</v>
      </c>
      <c r="K25">
        <f t="shared" si="2"/>
        <v>2.0070000000000001</v>
      </c>
      <c r="L25">
        <f t="shared" si="3"/>
        <v>0.41666666666666924</v>
      </c>
      <c r="N25">
        <v>22</v>
      </c>
      <c r="O25">
        <v>2.1880000000000002</v>
      </c>
      <c r="P25">
        <f t="shared" si="13"/>
        <v>0.32999999999999996</v>
      </c>
      <c r="Q25">
        <f t="shared" si="4"/>
        <v>2.2025000000000001</v>
      </c>
      <c r="R25">
        <f t="shared" si="5"/>
        <v>0.51724137931034686</v>
      </c>
      <c r="T25">
        <v>22</v>
      </c>
      <c r="U25">
        <v>1.577</v>
      </c>
      <c r="V25">
        <f t="shared" si="14"/>
        <v>0.32999999999999996</v>
      </c>
      <c r="W25">
        <f t="shared" si="6"/>
        <v>1.5865</v>
      </c>
      <c r="X25">
        <f t="shared" si="7"/>
        <v>0.78947368421052166</v>
      </c>
      <c r="Z25">
        <v>22</v>
      </c>
      <c r="AA25">
        <v>1.905</v>
      </c>
      <c r="AB25">
        <f t="shared" si="15"/>
        <v>0.32999999999999996</v>
      </c>
      <c r="AC25">
        <f t="shared" si="8"/>
        <v>1.9125000000000001</v>
      </c>
      <c r="AD25">
        <f t="shared" si="9"/>
        <v>1.0000000000000073</v>
      </c>
    </row>
    <row r="26" spans="1:30" x14ac:dyDescent="0.2">
      <c r="A26">
        <v>23</v>
      </c>
      <c r="B26">
        <v>4.077</v>
      </c>
      <c r="C26">
        <f t="shared" si="10"/>
        <v>0.34499999999999997</v>
      </c>
      <c r="D26">
        <f t="shared" si="0"/>
        <v>4.0990000000000002</v>
      </c>
      <c r="E26">
        <f t="shared" si="1"/>
        <v>0.34090909090908744</v>
      </c>
      <c r="F26">
        <f t="shared" si="11"/>
        <v>0.18018450893737123</v>
      </c>
      <c r="H26">
        <v>23</v>
      </c>
      <c r="I26">
        <v>2.0249999999999999</v>
      </c>
      <c r="J26">
        <f t="shared" si="12"/>
        <v>0.34499999999999997</v>
      </c>
      <c r="K26">
        <f t="shared" si="2"/>
        <v>2.0425</v>
      </c>
      <c r="L26">
        <f t="shared" si="3"/>
        <v>0.42857142857142722</v>
      </c>
      <c r="N26">
        <v>23</v>
      </c>
      <c r="O26">
        <v>2.2170000000000001</v>
      </c>
      <c r="P26">
        <f t="shared" si="13"/>
        <v>0.34499999999999997</v>
      </c>
      <c r="Q26">
        <f t="shared" si="4"/>
        <v>2.2309999999999999</v>
      </c>
      <c r="R26">
        <f t="shared" si="5"/>
        <v>0.5357142857142857</v>
      </c>
      <c r="T26">
        <v>23</v>
      </c>
      <c r="U26">
        <v>1.5960000000000001</v>
      </c>
      <c r="V26">
        <f t="shared" si="14"/>
        <v>0.34499999999999997</v>
      </c>
      <c r="W26">
        <f t="shared" si="6"/>
        <v>1.6055000000000001</v>
      </c>
      <c r="X26">
        <f t="shared" si="7"/>
        <v>0.78947368421053088</v>
      </c>
      <c r="Z26">
        <v>23</v>
      </c>
      <c r="AA26">
        <v>1.92</v>
      </c>
      <c r="AB26">
        <f t="shared" si="15"/>
        <v>0.34499999999999997</v>
      </c>
      <c r="AC26">
        <f t="shared" si="8"/>
        <v>1.9275</v>
      </c>
      <c r="AD26">
        <f t="shared" si="9"/>
        <v>0.99999999999999256</v>
      </c>
    </row>
    <row r="27" spans="1:30" x14ac:dyDescent="0.2">
      <c r="A27">
        <v>24</v>
      </c>
      <c r="B27">
        <v>4.1210000000000004</v>
      </c>
      <c r="C27">
        <f t="shared" si="10"/>
        <v>0.36</v>
      </c>
      <c r="D27">
        <f t="shared" si="0"/>
        <v>4.1425000000000001</v>
      </c>
      <c r="E27">
        <f t="shared" si="1"/>
        <v>0.34883720930233186</v>
      </c>
      <c r="F27">
        <f t="shared" si="11"/>
        <v>0.1931546009423202</v>
      </c>
      <c r="H27">
        <v>24</v>
      </c>
      <c r="I27">
        <v>2.06</v>
      </c>
      <c r="J27">
        <f t="shared" si="12"/>
        <v>0.36</v>
      </c>
      <c r="K27">
        <f t="shared" si="2"/>
        <v>2.0775000000000001</v>
      </c>
      <c r="L27">
        <f t="shared" si="3"/>
        <v>0.42857142857142722</v>
      </c>
      <c r="N27">
        <v>24</v>
      </c>
      <c r="O27">
        <v>2.2450000000000001</v>
      </c>
      <c r="P27">
        <f t="shared" si="13"/>
        <v>0.36</v>
      </c>
      <c r="Q27">
        <f t="shared" si="4"/>
        <v>2.2584999999999997</v>
      </c>
      <c r="R27">
        <f t="shared" si="5"/>
        <v>0.55555555555556246</v>
      </c>
      <c r="T27">
        <v>24</v>
      </c>
      <c r="U27">
        <v>1.615</v>
      </c>
      <c r="V27">
        <f t="shared" si="14"/>
        <v>0.36</v>
      </c>
      <c r="W27">
        <f t="shared" si="6"/>
        <v>1.6240000000000001</v>
      </c>
      <c r="X27">
        <f t="shared" si="7"/>
        <v>0.83333333333333337</v>
      </c>
      <c r="Z27">
        <v>24</v>
      </c>
      <c r="AA27">
        <v>1.9350000000000001</v>
      </c>
      <c r="AB27">
        <f t="shared" si="15"/>
        <v>0.36</v>
      </c>
      <c r="AC27">
        <f t="shared" si="8"/>
        <v>1.9420000000000002</v>
      </c>
      <c r="AD27">
        <f t="shared" si="9"/>
        <v>1.0714285714285714</v>
      </c>
    </row>
    <row r="28" spans="1:30" x14ac:dyDescent="0.2">
      <c r="A28">
        <v>25</v>
      </c>
      <c r="B28">
        <v>4.1639999999999997</v>
      </c>
      <c r="C28">
        <f t="shared" si="10"/>
        <v>0.375</v>
      </c>
      <c r="D28">
        <f t="shared" si="0"/>
        <v>4.1850000000000005</v>
      </c>
      <c r="E28">
        <f t="shared" si="1"/>
        <v>0.35714285714285149</v>
      </c>
      <c r="F28">
        <f t="shared" si="11"/>
        <v>0.20740003318422218</v>
      </c>
      <c r="H28">
        <v>25</v>
      </c>
      <c r="I28">
        <v>2.0950000000000002</v>
      </c>
      <c r="J28">
        <f t="shared" si="12"/>
        <v>0.375</v>
      </c>
      <c r="K28">
        <f t="shared" si="2"/>
        <v>2.1124999999999998</v>
      </c>
      <c r="L28">
        <f t="shared" si="3"/>
        <v>0.42857142857143266</v>
      </c>
      <c r="N28">
        <v>25</v>
      </c>
      <c r="O28">
        <v>2.2719999999999998</v>
      </c>
      <c r="P28">
        <f t="shared" si="13"/>
        <v>0.375</v>
      </c>
      <c r="Q28">
        <f t="shared" si="4"/>
        <v>2.2854999999999999</v>
      </c>
      <c r="R28">
        <f t="shared" si="5"/>
        <v>0.55555555555555325</v>
      </c>
      <c r="T28">
        <v>25</v>
      </c>
      <c r="U28">
        <v>1.633</v>
      </c>
      <c r="V28">
        <f t="shared" si="14"/>
        <v>0.375</v>
      </c>
      <c r="W28">
        <f t="shared" si="6"/>
        <v>1.6419999999999999</v>
      </c>
      <c r="X28">
        <f t="shared" si="7"/>
        <v>0.83333333333333337</v>
      </c>
      <c r="Z28">
        <v>25</v>
      </c>
      <c r="AA28">
        <v>1.9490000000000001</v>
      </c>
      <c r="AB28">
        <f t="shared" si="15"/>
        <v>0.375</v>
      </c>
      <c r="AC28">
        <f t="shared" si="8"/>
        <v>1.956</v>
      </c>
      <c r="AD28">
        <f t="shared" si="9"/>
        <v>1.0714285714285714</v>
      </c>
    </row>
    <row r="29" spans="1:30" x14ac:dyDescent="0.2">
      <c r="A29">
        <v>26</v>
      </c>
      <c r="B29">
        <v>4.2060000000000004</v>
      </c>
      <c r="C29">
        <f t="shared" si="10"/>
        <v>0.39</v>
      </c>
      <c r="D29">
        <f t="shared" si="0"/>
        <v>4.2264999999999997</v>
      </c>
      <c r="E29">
        <f t="shared" si="1"/>
        <v>0.36585365853658897</v>
      </c>
      <c r="F29">
        <f t="shared" si="11"/>
        <v>0.22308149910758901</v>
      </c>
      <c r="H29">
        <v>26</v>
      </c>
      <c r="I29">
        <v>2.13</v>
      </c>
      <c r="J29">
        <f t="shared" si="12"/>
        <v>0.39</v>
      </c>
      <c r="K29">
        <f t="shared" si="2"/>
        <v>2.1464999999999996</v>
      </c>
      <c r="L29">
        <f t="shared" si="3"/>
        <v>0.45454545454545442</v>
      </c>
      <c r="N29">
        <v>26</v>
      </c>
      <c r="O29">
        <v>2.2989999999999999</v>
      </c>
      <c r="P29">
        <f t="shared" si="13"/>
        <v>0.39</v>
      </c>
      <c r="Q29">
        <f t="shared" si="4"/>
        <v>2.3125</v>
      </c>
      <c r="R29">
        <f t="shared" si="5"/>
        <v>0.55555555555555125</v>
      </c>
      <c r="T29">
        <v>26</v>
      </c>
      <c r="U29">
        <v>1.651</v>
      </c>
      <c r="V29">
        <f t="shared" si="14"/>
        <v>0.39</v>
      </c>
      <c r="W29">
        <f t="shared" si="6"/>
        <v>1.6595</v>
      </c>
      <c r="X29">
        <f t="shared" si="7"/>
        <v>0.88235294117647312</v>
      </c>
      <c r="Z29">
        <v>26</v>
      </c>
      <c r="AA29">
        <v>1.9630000000000001</v>
      </c>
      <c r="AB29">
        <f t="shared" si="15"/>
        <v>0.39</v>
      </c>
      <c r="AC29">
        <f t="shared" si="8"/>
        <v>1.9700000000000002</v>
      </c>
      <c r="AD29">
        <f t="shared" si="9"/>
        <v>1.0714285714285674</v>
      </c>
    </row>
    <row r="30" spans="1:30" x14ac:dyDescent="0.2">
      <c r="A30">
        <v>27</v>
      </c>
      <c r="B30">
        <v>4.2469999999999999</v>
      </c>
      <c r="C30">
        <f t="shared" si="10"/>
        <v>0.40499999999999997</v>
      </c>
      <c r="D30">
        <f t="shared" si="0"/>
        <v>4.2669999999999995</v>
      </c>
      <c r="E30">
        <f t="shared" si="1"/>
        <v>0.375</v>
      </c>
      <c r="F30">
        <f t="shared" si="11"/>
        <v>-0.22865853658543941</v>
      </c>
      <c r="H30">
        <v>27</v>
      </c>
      <c r="I30">
        <v>2.1629999999999998</v>
      </c>
      <c r="J30">
        <f t="shared" si="12"/>
        <v>0.40499999999999997</v>
      </c>
      <c r="K30">
        <f t="shared" si="2"/>
        <v>2.1795</v>
      </c>
      <c r="L30">
        <f t="shared" si="3"/>
        <v>0.45454545454544998</v>
      </c>
      <c r="N30">
        <v>27</v>
      </c>
      <c r="O30">
        <v>2.3260000000000001</v>
      </c>
      <c r="P30">
        <f t="shared" si="13"/>
        <v>0.40499999999999997</v>
      </c>
      <c r="Q30">
        <f t="shared" si="4"/>
        <v>2.339</v>
      </c>
      <c r="R30">
        <f t="shared" si="5"/>
        <v>0.57692307692308187</v>
      </c>
      <c r="T30">
        <v>27</v>
      </c>
      <c r="U30">
        <v>1.6679999999999999</v>
      </c>
      <c r="V30">
        <f t="shared" si="14"/>
        <v>0.40499999999999997</v>
      </c>
      <c r="W30">
        <f t="shared" si="6"/>
        <v>1.677</v>
      </c>
      <c r="X30">
        <f t="shared" si="7"/>
        <v>0.83333333333333337</v>
      </c>
      <c r="Z30">
        <v>27</v>
      </c>
      <c r="AA30">
        <v>1.9770000000000001</v>
      </c>
      <c r="AB30">
        <f t="shared" si="15"/>
        <v>0.40499999999999997</v>
      </c>
      <c r="AC30">
        <f t="shared" si="8"/>
        <v>1.9835</v>
      </c>
      <c r="AD30">
        <f t="shared" si="9"/>
        <v>1.1538461538461637</v>
      </c>
    </row>
    <row r="31" spans="1:30" x14ac:dyDescent="0.2">
      <c r="A31">
        <v>28</v>
      </c>
      <c r="B31">
        <v>4.2869999999999999</v>
      </c>
      <c r="C31">
        <f t="shared" si="10"/>
        <v>0.42</v>
      </c>
      <c r="D31">
        <f t="shared" si="0"/>
        <v>4.3075000000000001</v>
      </c>
      <c r="E31">
        <f t="shared" si="1"/>
        <v>0.36585365853658242</v>
      </c>
      <c r="F31">
        <f t="shared" si="11"/>
        <v>0.45760307509277764</v>
      </c>
      <c r="H31">
        <v>28</v>
      </c>
      <c r="I31">
        <v>2.1960000000000002</v>
      </c>
      <c r="J31">
        <f t="shared" si="12"/>
        <v>0.42</v>
      </c>
      <c r="K31">
        <f t="shared" si="2"/>
        <v>2.2120000000000002</v>
      </c>
      <c r="L31">
        <f t="shared" si="3"/>
        <v>0.46875</v>
      </c>
      <c r="N31">
        <v>28</v>
      </c>
      <c r="O31">
        <v>2.3519999999999999</v>
      </c>
      <c r="P31">
        <f t="shared" si="13"/>
        <v>0.42</v>
      </c>
      <c r="Q31">
        <f t="shared" si="4"/>
        <v>2.3644999999999996</v>
      </c>
      <c r="R31">
        <f t="shared" si="5"/>
        <v>0.60000000000000264</v>
      </c>
      <c r="T31">
        <v>28</v>
      </c>
      <c r="U31">
        <v>1.6859999999999999</v>
      </c>
      <c r="V31">
        <f t="shared" si="14"/>
        <v>0.42</v>
      </c>
      <c r="W31">
        <f t="shared" si="6"/>
        <v>1.6945000000000001</v>
      </c>
      <c r="X31">
        <f t="shared" si="7"/>
        <v>0.88235294117646479</v>
      </c>
      <c r="Z31">
        <v>28</v>
      </c>
      <c r="AA31">
        <v>1.99</v>
      </c>
      <c r="AB31">
        <f t="shared" si="15"/>
        <v>0.42</v>
      </c>
      <c r="AC31">
        <f t="shared" si="8"/>
        <v>1.9965000000000002</v>
      </c>
      <c r="AD31">
        <f t="shared" si="9"/>
        <v>1.153846153846144</v>
      </c>
    </row>
    <row r="32" spans="1:30" x14ac:dyDescent="0.2">
      <c r="A32">
        <v>29</v>
      </c>
      <c r="B32">
        <v>4.3280000000000003</v>
      </c>
      <c r="C32">
        <f t="shared" si="10"/>
        <v>0.435</v>
      </c>
      <c r="D32">
        <f t="shared" si="0"/>
        <v>4.3475000000000001</v>
      </c>
      <c r="E32">
        <f t="shared" si="1"/>
        <v>0.38461538461538647</v>
      </c>
      <c r="F32">
        <f t="shared" si="11"/>
        <v>0.25952455102242156</v>
      </c>
      <c r="H32">
        <v>29</v>
      </c>
      <c r="I32">
        <v>2.2280000000000002</v>
      </c>
      <c r="J32">
        <f t="shared" si="12"/>
        <v>0.435</v>
      </c>
      <c r="K32">
        <f t="shared" si="2"/>
        <v>2.2439999999999998</v>
      </c>
      <c r="L32">
        <f t="shared" si="3"/>
        <v>0.46875000000000477</v>
      </c>
      <c r="N32">
        <v>29</v>
      </c>
      <c r="O32">
        <v>2.3769999999999998</v>
      </c>
      <c r="P32">
        <f t="shared" si="13"/>
        <v>0.435</v>
      </c>
      <c r="Q32">
        <f t="shared" si="4"/>
        <v>2.3895</v>
      </c>
      <c r="R32">
        <f t="shared" si="5"/>
        <v>0.59999999999998976</v>
      </c>
      <c r="T32">
        <v>29</v>
      </c>
      <c r="U32">
        <v>1.7030000000000001</v>
      </c>
      <c r="V32">
        <f t="shared" si="14"/>
        <v>0.435</v>
      </c>
      <c r="W32">
        <f t="shared" si="6"/>
        <v>1.7110000000000001</v>
      </c>
      <c r="X32">
        <f t="shared" si="7"/>
        <v>0.93749999999999656</v>
      </c>
      <c r="Z32">
        <v>29</v>
      </c>
      <c r="AA32">
        <v>2.0030000000000001</v>
      </c>
      <c r="AB32">
        <f t="shared" si="15"/>
        <v>0.435</v>
      </c>
      <c r="AC32">
        <f t="shared" si="8"/>
        <v>2.0095000000000001</v>
      </c>
      <c r="AD32">
        <f t="shared" si="9"/>
        <v>1.1538461538461595</v>
      </c>
    </row>
    <row r="33" spans="1:30" x14ac:dyDescent="0.2">
      <c r="A33">
        <v>30</v>
      </c>
      <c r="B33">
        <v>4.367</v>
      </c>
      <c r="C33">
        <f t="shared" si="10"/>
        <v>0.44999999999999996</v>
      </c>
      <c r="D33">
        <f t="shared" si="0"/>
        <v>4.3860000000000001</v>
      </c>
      <c r="E33">
        <f t="shared" si="1"/>
        <v>0.39473684210526083</v>
      </c>
      <c r="F33">
        <f t="shared" si="11"/>
        <v>2.4395690146368406E-13</v>
      </c>
      <c r="H33">
        <v>30</v>
      </c>
      <c r="I33">
        <v>2.2599999999999998</v>
      </c>
      <c r="J33">
        <f t="shared" si="12"/>
        <v>0.44999999999999996</v>
      </c>
      <c r="K33">
        <f t="shared" si="2"/>
        <v>2.2755000000000001</v>
      </c>
      <c r="L33">
        <f t="shared" si="3"/>
        <v>0.48387096774193378</v>
      </c>
      <c r="N33">
        <v>30</v>
      </c>
      <c r="O33">
        <v>2.4020000000000001</v>
      </c>
      <c r="P33">
        <f t="shared" si="13"/>
        <v>0.44999999999999996</v>
      </c>
      <c r="Q33">
        <f t="shared" si="4"/>
        <v>2.4145000000000003</v>
      </c>
      <c r="R33">
        <f t="shared" si="5"/>
        <v>0.60000000000000264</v>
      </c>
      <c r="T33">
        <v>30</v>
      </c>
      <c r="U33">
        <v>1.7190000000000001</v>
      </c>
      <c r="V33">
        <f t="shared" si="14"/>
        <v>0.44999999999999996</v>
      </c>
      <c r="W33">
        <f t="shared" si="6"/>
        <v>1.7270000000000001</v>
      </c>
      <c r="X33">
        <f t="shared" si="7"/>
        <v>0.9375</v>
      </c>
      <c r="Z33">
        <v>30</v>
      </c>
      <c r="AA33">
        <v>2.016</v>
      </c>
      <c r="AB33">
        <f t="shared" si="15"/>
        <v>0.44999999999999996</v>
      </c>
      <c r="AC33">
        <f t="shared" si="8"/>
        <v>2.0225</v>
      </c>
      <c r="AD33">
        <f t="shared" si="9"/>
        <v>1.1538461538461637</v>
      </c>
    </row>
    <row r="34" spans="1:30" x14ac:dyDescent="0.2">
      <c r="A34">
        <v>31</v>
      </c>
      <c r="B34">
        <v>4.4050000000000002</v>
      </c>
      <c r="C34">
        <f t="shared" si="10"/>
        <v>0.46499999999999997</v>
      </c>
      <c r="D34">
        <f t="shared" si="0"/>
        <v>4.4239999999999995</v>
      </c>
      <c r="E34">
        <f t="shared" si="1"/>
        <v>0.3947368421052701</v>
      </c>
      <c r="F34">
        <f t="shared" si="11"/>
        <v>0.28075166579281458</v>
      </c>
      <c r="H34">
        <v>31</v>
      </c>
      <c r="I34">
        <v>2.2909999999999999</v>
      </c>
      <c r="J34">
        <f t="shared" si="12"/>
        <v>0.46499999999999997</v>
      </c>
      <c r="K34">
        <f t="shared" si="2"/>
        <v>2.3064999999999998</v>
      </c>
      <c r="L34">
        <f t="shared" si="3"/>
        <v>0.48387096774193378</v>
      </c>
      <c r="N34">
        <v>31</v>
      </c>
      <c r="O34">
        <v>2.427</v>
      </c>
      <c r="P34">
        <f t="shared" si="13"/>
        <v>0.46499999999999997</v>
      </c>
      <c r="Q34">
        <f t="shared" si="4"/>
        <v>2.4390000000000001</v>
      </c>
      <c r="R34">
        <f t="shared" si="5"/>
        <v>0.625</v>
      </c>
      <c r="T34">
        <v>31</v>
      </c>
      <c r="U34">
        <v>1.7350000000000001</v>
      </c>
      <c r="V34">
        <f t="shared" si="14"/>
        <v>0.46499999999999997</v>
      </c>
      <c r="W34">
        <f t="shared" si="6"/>
        <v>1.7429999999999999</v>
      </c>
      <c r="X34">
        <f t="shared" si="7"/>
        <v>0.93750000000001299</v>
      </c>
      <c r="Z34">
        <v>31</v>
      </c>
      <c r="AA34">
        <v>2.0289999999999999</v>
      </c>
      <c r="AB34">
        <f t="shared" si="15"/>
        <v>0.46499999999999997</v>
      </c>
      <c r="AC34">
        <f t="shared" si="8"/>
        <v>2.0354999999999999</v>
      </c>
      <c r="AD34">
        <f t="shared" si="9"/>
        <v>1.1538461538461637</v>
      </c>
    </row>
    <row r="35" spans="1:30" x14ac:dyDescent="0.2">
      <c r="A35">
        <v>32</v>
      </c>
      <c r="B35">
        <v>4.4429999999999996</v>
      </c>
      <c r="C35">
        <f t="shared" si="10"/>
        <v>0.48</v>
      </c>
      <c r="D35">
        <f t="shared" si="0"/>
        <v>4.4615</v>
      </c>
      <c r="E35">
        <f t="shared" si="1"/>
        <v>0.40540540540539688</v>
      </c>
      <c r="F35">
        <f t="shared" si="11"/>
        <v>2.6405304369462606E-13</v>
      </c>
      <c r="H35">
        <v>32</v>
      </c>
      <c r="I35">
        <v>2.3220000000000001</v>
      </c>
      <c r="J35">
        <f t="shared" si="12"/>
        <v>0.48</v>
      </c>
      <c r="K35">
        <f t="shared" si="2"/>
        <v>2.3369999999999997</v>
      </c>
      <c r="L35">
        <f t="shared" si="3"/>
        <v>0.50000000000000366</v>
      </c>
      <c r="N35">
        <v>32</v>
      </c>
      <c r="O35">
        <v>2.4510000000000001</v>
      </c>
      <c r="P35">
        <f t="shared" si="13"/>
        <v>0.48</v>
      </c>
      <c r="Q35">
        <f t="shared" si="4"/>
        <v>2.4630000000000001</v>
      </c>
      <c r="R35">
        <f t="shared" si="5"/>
        <v>0.625</v>
      </c>
      <c r="T35">
        <v>32</v>
      </c>
      <c r="U35">
        <v>1.7509999999999999</v>
      </c>
      <c r="V35">
        <f t="shared" si="14"/>
        <v>0.48</v>
      </c>
      <c r="W35">
        <f t="shared" si="6"/>
        <v>1.7589999999999999</v>
      </c>
      <c r="X35">
        <f t="shared" si="7"/>
        <v>0.9375</v>
      </c>
      <c r="Z35">
        <v>32</v>
      </c>
      <c r="AA35">
        <v>2.0419999999999998</v>
      </c>
      <c r="AB35">
        <f t="shared" si="15"/>
        <v>0.48</v>
      </c>
      <c r="AC35">
        <f t="shared" si="8"/>
        <v>2.048</v>
      </c>
      <c r="AD35">
        <f t="shared" si="9"/>
        <v>1.25</v>
      </c>
    </row>
    <row r="36" spans="1:30" x14ac:dyDescent="0.2">
      <c r="A36">
        <v>33</v>
      </c>
      <c r="B36">
        <v>4.4800000000000004</v>
      </c>
      <c r="C36">
        <f t="shared" si="10"/>
        <v>0.495</v>
      </c>
      <c r="D36">
        <f t="shared" ref="D36:D67" si="16">(B36+B37)/2</f>
        <v>4.4984999999999999</v>
      </c>
      <c r="E36">
        <f t="shared" ref="E36:F67" si="17">(C37- C36)/(B37 - B36)</f>
        <v>0.40540540540540665</v>
      </c>
      <c r="F36">
        <f t="shared" si="11"/>
        <v>0.30435841246662615</v>
      </c>
      <c r="H36">
        <v>33</v>
      </c>
      <c r="I36">
        <v>2.3519999999999999</v>
      </c>
      <c r="J36">
        <f t="shared" si="12"/>
        <v>0.495</v>
      </c>
      <c r="K36">
        <f t="shared" ref="K36:K69" si="18">(I36+I37)/2</f>
        <v>2.367</v>
      </c>
      <c r="L36">
        <f t="shared" ref="L36:L69" si="19">(J37- J36)/(I37 - I36)</f>
        <v>0.49999999999999628</v>
      </c>
      <c r="N36">
        <v>33</v>
      </c>
      <c r="O36">
        <v>2.4750000000000001</v>
      </c>
      <c r="P36">
        <f t="shared" si="13"/>
        <v>0.495</v>
      </c>
      <c r="Q36">
        <f t="shared" ref="Q36:Q70" si="20">(O36+O37)/2</f>
        <v>2.4865000000000004</v>
      </c>
      <c r="R36">
        <f t="shared" ref="R36:R70" si="21">(P37- P36)/(O37 - O36)</f>
        <v>0.65217391304347516</v>
      </c>
      <c r="T36">
        <v>33</v>
      </c>
      <c r="U36">
        <v>1.7669999999999999</v>
      </c>
      <c r="V36">
        <f t="shared" si="14"/>
        <v>0.495</v>
      </c>
      <c r="W36">
        <f t="shared" ref="W36:W67" si="22">(U36 + U37)/2</f>
        <v>1.7749999999999999</v>
      </c>
      <c r="X36">
        <f t="shared" ref="X36:X67" si="23">(V37- V36)/(U37 - U36)</f>
        <v>0.9375</v>
      </c>
      <c r="Z36">
        <v>33</v>
      </c>
      <c r="AA36">
        <v>2.0539999999999998</v>
      </c>
      <c r="AB36">
        <f t="shared" si="15"/>
        <v>0.495</v>
      </c>
      <c r="AC36">
        <f t="shared" ref="AC36:AC68" si="24">(AA36 + AA37)/2</f>
        <v>2.0599999999999996</v>
      </c>
      <c r="AD36">
        <f t="shared" ref="AD36:AD70" si="25">(AB37- AB36)/(AA37 - AA36)</f>
        <v>1.25</v>
      </c>
    </row>
    <row r="37" spans="1:30" x14ac:dyDescent="0.2">
      <c r="A37">
        <v>34</v>
      </c>
      <c r="B37">
        <v>4.5170000000000003</v>
      </c>
      <c r="C37">
        <f t="shared" si="10"/>
        <v>0.51</v>
      </c>
      <c r="D37">
        <f t="shared" si="16"/>
        <v>4.5350000000000001</v>
      </c>
      <c r="E37">
        <f t="shared" si="17"/>
        <v>0.41666666666667179</v>
      </c>
      <c r="F37">
        <f t="shared" si="11"/>
        <v>-2.8526563827174488E-13</v>
      </c>
      <c r="H37">
        <v>34</v>
      </c>
      <c r="I37">
        <v>2.3820000000000001</v>
      </c>
      <c r="J37">
        <f t="shared" si="12"/>
        <v>0.51</v>
      </c>
      <c r="K37">
        <f t="shared" si="18"/>
        <v>2.3965000000000001</v>
      </c>
      <c r="L37">
        <f t="shared" si="19"/>
        <v>0.51724137931034686</v>
      </c>
      <c r="N37">
        <v>34</v>
      </c>
      <c r="O37">
        <v>2.4980000000000002</v>
      </c>
      <c r="P37">
        <f t="shared" si="13"/>
        <v>0.51</v>
      </c>
      <c r="Q37">
        <f t="shared" si="20"/>
        <v>2.5095000000000001</v>
      </c>
      <c r="R37">
        <f t="shared" si="21"/>
        <v>0.65217391304348771</v>
      </c>
      <c r="T37">
        <v>34</v>
      </c>
      <c r="U37">
        <v>1.7829999999999999</v>
      </c>
      <c r="V37">
        <f t="shared" si="14"/>
        <v>0.51</v>
      </c>
      <c r="W37">
        <f t="shared" si="22"/>
        <v>1.7905</v>
      </c>
      <c r="X37">
        <f t="shared" si="23"/>
        <v>0.99999999999999256</v>
      </c>
      <c r="Z37">
        <v>34</v>
      </c>
      <c r="AA37">
        <v>2.0659999999999998</v>
      </c>
      <c r="AB37">
        <f t="shared" si="15"/>
        <v>0.51</v>
      </c>
      <c r="AC37">
        <f t="shared" si="24"/>
        <v>2.0720000000000001</v>
      </c>
      <c r="AD37">
        <f t="shared" si="25"/>
        <v>1.25</v>
      </c>
    </row>
    <row r="38" spans="1:30" x14ac:dyDescent="0.2">
      <c r="A38">
        <v>35</v>
      </c>
      <c r="B38">
        <v>4.5529999999999999</v>
      </c>
      <c r="C38">
        <f t="shared" si="10"/>
        <v>0.52500000000000002</v>
      </c>
      <c r="D38">
        <f t="shared" si="16"/>
        <v>4.5709999999999997</v>
      </c>
      <c r="E38">
        <f t="shared" si="17"/>
        <v>0.41666666666666152</v>
      </c>
      <c r="F38">
        <f t="shared" si="11"/>
        <v>0.33068783068814589</v>
      </c>
      <c r="H38">
        <v>35</v>
      </c>
      <c r="I38">
        <v>2.411</v>
      </c>
      <c r="J38">
        <f t="shared" si="12"/>
        <v>0.52500000000000002</v>
      </c>
      <c r="K38">
        <f t="shared" si="18"/>
        <v>2.4255</v>
      </c>
      <c r="L38">
        <f t="shared" si="19"/>
        <v>0.51724137931034686</v>
      </c>
      <c r="N38">
        <v>35</v>
      </c>
      <c r="O38">
        <v>2.5209999999999999</v>
      </c>
      <c r="P38">
        <f t="shared" si="13"/>
        <v>0.52500000000000002</v>
      </c>
      <c r="Q38">
        <f t="shared" si="20"/>
        <v>2.5324999999999998</v>
      </c>
      <c r="R38">
        <f t="shared" si="21"/>
        <v>0.65217391304347516</v>
      </c>
      <c r="T38">
        <v>35</v>
      </c>
      <c r="U38">
        <v>1.798</v>
      </c>
      <c r="V38">
        <f t="shared" si="14"/>
        <v>0.52500000000000002</v>
      </c>
      <c r="W38">
        <f t="shared" si="22"/>
        <v>1.8054999999999999</v>
      </c>
      <c r="X38">
        <f t="shared" si="23"/>
        <v>1.0000000000000073</v>
      </c>
      <c r="Z38">
        <v>35</v>
      </c>
      <c r="AA38">
        <v>2.0779999999999998</v>
      </c>
      <c r="AB38">
        <f t="shared" si="15"/>
        <v>0.52500000000000002</v>
      </c>
      <c r="AC38">
        <f t="shared" si="24"/>
        <v>2.0839999999999996</v>
      </c>
      <c r="AD38">
        <f t="shared" si="25"/>
        <v>1.25</v>
      </c>
    </row>
    <row r="39" spans="1:30" x14ac:dyDescent="0.2">
      <c r="A39">
        <v>36</v>
      </c>
      <c r="B39">
        <v>4.5890000000000004</v>
      </c>
      <c r="C39">
        <f t="shared" si="10"/>
        <v>0.54</v>
      </c>
      <c r="D39">
        <f t="shared" si="16"/>
        <v>4.6065000000000005</v>
      </c>
      <c r="E39">
        <f t="shared" si="17"/>
        <v>0.42857142857143493</v>
      </c>
      <c r="F39">
        <f t="shared" si="11"/>
        <v>-2.2045857203271436E-13</v>
      </c>
      <c r="H39">
        <v>36</v>
      </c>
      <c r="I39">
        <v>2.44</v>
      </c>
      <c r="J39">
        <f t="shared" si="12"/>
        <v>0.54</v>
      </c>
      <c r="K39">
        <f t="shared" si="18"/>
        <v>2.4544999999999999</v>
      </c>
      <c r="L39">
        <f t="shared" si="19"/>
        <v>0.51724137931034297</v>
      </c>
      <c r="N39">
        <v>36</v>
      </c>
      <c r="O39">
        <v>2.544</v>
      </c>
      <c r="P39">
        <f t="shared" si="13"/>
        <v>0.54</v>
      </c>
      <c r="Q39">
        <f t="shared" si="20"/>
        <v>2.5549999999999997</v>
      </c>
      <c r="R39">
        <f t="shared" si="21"/>
        <v>0.68181818181818366</v>
      </c>
      <c r="T39">
        <v>36</v>
      </c>
      <c r="U39">
        <v>1.8129999999999999</v>
      </c>
      <c r="V39">
        <f t="shared" si="14"/>
        <v>0.54</v>
      </c>
      <c r="W39">
        <f t="shared" si="22"/>
        <v>1.8205</v>
      </c>
      <c r="X39">
        <f t="shared" si="23"/>
        <v>0.99999999999998523</v>
      </c>
      <c r="Z39">
        <v>36</v>
      </c>
      <c r="AA39">
        <v>2.09</v>
      </c>
      <c r="AB39">
        <f t="shared" si="15"/>
        <v>0.54</v>
      </c>
      <c r="AC39">
        <f t="shared" si="24"/>
        <v>2.0960000000000001</v>
      </c>
      <c r="AD39">
        <f t="shared" si="25"/>
        <v>1.2499999999999907</v>
      </c>
    </row>
    <row r="40" spans="1:30" x14ac:dyDescent="0.2">
      <c r="A40">
        <v>37</v>
      </c>
      <c r="B40">
        <v>4.6239999999999997</v>
      </c>
      <c r="C40">
        <f t="shared" si="10"/>
        <v>0.55499999999999994</v>
      </c>
      <c r="D40">
        <f t="shared" si="16"/>
        <v>4.6414999999999997</v>
      </c>
      <c r="E40">
        <f t="shared" si="17"/>
        <v>0.42857142857142722</v>
      </c>
      <c r="F40">
        <f t="shared" si="11"/>
        <v>0.36014405762316859</v>
      </c>
      <c r="H40">
        <v>37</v>
      </c>
      <c r="I40">
        <v>2.4689999999999999</v>
      </c>
      <c r="J40">
        <f t="shared" si="12"/>
        <v>0.55499999999999994</v>
      </c>
      <c r="K40">
        <f t="shared" si="18"/>
        <v>2.4829999999999997</v>
      </c>
      <c r="L40">
        <f t="shared" si="19"/>
        <v>0.5357142857142857</v>
      </c>
      <c r="N40">
        <v>37</v>
      </c>
      <c r="O40">
        <v>2.5659999999999998</v>
      </c>
      <c r="P40">
        <f t="shared" si="13"/>
        <v>0.55499999999999994</v>
      </c>
      <c r="Q40">
        <f t="shared" si="20"/>
        <v>2.5774999999999997</v>
      </c>
      <c r="R40">
        <f t="shared" si="21"/>
        <v>0.65217391304347516</v>
      </c>
      <c r="T40">
        <v>37</v>
      </c>
      <c r="U40">
        <v>1.8280000000000001</v>
      </c>
      <c r="V40">
        <f t="shared" si="14"/>
        <v>0.55499999999999994</v>
      </c>
      <c r="W40">
        <f t="shared" si="22"/>
        <v>1.8355000000000001</v>
      </c>
      <c r="X40">
        <f t="shared" si="23"/>
        <v>1.0000000000000073</v>
      </c>
      <c r="Z40">
        <v>37</v>
      </c>
      <c r="AA40">
        <v>2.1019999999999999</v>
      </c>
      <c r="AB40">
        <f t="shared" si="15"/>
        <v>0.55499999999999994</v>
      </c>
      <c r="AC40">
        <f t="shared" si="24"/>
        <v>2.1074999999999999</v>
      </c>
      <c r="AD40">
        <f t="shared" si="25"/>
        <v>1.3636363636363498</v>
      </c>
    </row>
    <row r="41" spans="1:30" x14ac:dyDescent="0.2">
      <c r="A41">
        <v>38</v>
      </c>
      <c r="B41">
        <v>4.6589999999999998</v>
      </c>
      <c r="C41">
        <f t="shared" si="10"/>
        <v>0.56999999999999995</v>
      </c>
      <c r="D41">
        <f t="shared" si="16"/>
        <v>4.6760000000000002</v>
      </c>
      <c r="E41">
        <f t="shared" si="17"/>
        <v>0.44117647058823817</v>
      </c>
      <c r="F41">
        <f t="shared" si="11"/>
        <v>-3.3796495014324809E-13</v>
      </c>
      <c r="H41">
        <v>38</v>
      </c>
      <c r="I41">
        <v>2.4969999999999999</v>
      </c>
      <c r="J41">
        <f t="shared" si="12"/>
        <v>0.56999999999999995</v>
      </c>
      <c r="K41">
        <f t="shared" si="18"/>
        <v>2.5110000000000001</v>
      </c>
      <c r="L41">
        <f t="shared" si="19"/>
        <v>0.5357142857142857</v>
      </c>
      <c r="N41">
        <v>38</v>
      </c>
      <c r="O41">
        <v>2.589</v>
      </c>
      <c r="P41">
        <f t="shared" si="13"/>
        <v>0.56999999999999995</v>
      </c>
      <c r="Q41">
        <f t="shared" si="20"/>
        <v>2.5994999999999999</v>
      </c>
      <c r="R41">
        <f t="shared" si="21"/>
        <v>0.71428571428571808</v>
      </c>
      <c r="T41">
        <v>38</v>
      </c>
      <c r="U41">
        <v>1.843</v>
      </c>
      <c r="V41">
        <f t="shared" si="14"/>
        <v>0.56999999999999995</v>
      </c>
      <c r="W41">
        <f t="shared" si="22"/>
        <v>1.85</v>
      </c>
      <c r="X41">
        <f t="shared" si="23"/>
        <v>1.0714285714285714</v>
      </c>
      <c r="Z41">
        <v>38</v>
      </c>
      <c r="AA41">
        <v>2.113</v>
      </c>
      <c r="AB41">
        <f t="shared" si="15"/>
        <v>0.56999999999999995</v>
      </c>
      <c r="AC41">
        <f t="shared" si="24"/>
        <v>2.1189999999999998</v>
      </c>
      <c r="AD41">
        <f t="shared" si="25"/>
        <v>1.25</v>
      </c>
    </row>
    <row r="42" spans="1:30" x14ac:dyDescent="0.2">
      <c r="A42">
        <v>39</v>
      </c>
      <c r="B42">
        <v>4.6929999999999996</v>
      </c>
      <c r="C42">
        <f t="shared" si="10"/>
        <v>0.58499999999999996</v>
      </c>
      <c r="D42">
        <f t="shared" si="16"/>
        <v>4.71</v>
      </c>
      <c r="E42">
        <f t="shared" si="17"/>
        <v>0.44117647058822668</v>
      </c>
      <c r="F42">
        <f t="shared" si="11"/>
        <v>0.39320541050691882</v>
      </c>
      <c r="H42">
        <v>39</v>
      </c>
      <c r="I42">
        <v>2.5249999999999999</v>
      </c>
      <c r="J42">
        <f t="shared" si="12"/>
        <v>0.58499999999999996</v>
      </c>
      <c r="K42">
        <f t="shared" si="18"/>
        <v>2.5385</v>
      </c>
      <c r="L42">
        <f t="shared" si="19"/>
        <v>0.55555555555555325</v>
      </c>
      <c r="N42">
        <v>39</v>
      </c>
      <c r="O42">
        <v>2.61</v>
      </c>
      <c r="P42">
        <f t="shared" si="13"/>
        <v>0.58499999999999996</v>
      </c>
      <c r="Q42">
        <f t="shared" si="20"/>
        <v>2.621</v>
      </c>
      <c r="R42">
        <f t="shared" si="21"/>
        <v>0.68181818181817488</v>
      </c>
      <c r="T42">
        <v>39</v>
      </c>
      <c r="U42">
        <v>1.857</v>
      </c>
      <c r="V42">
        <f t="shared" si="14"/>
        <v>0.58499999999999996</v>
      </c>
      <c r="W42">
        <f t="shared" si="22"/>
        <v>1.8645</v>
      </c>
      <c r="X42">
        <f t="shared" si="23"/>
        <v>0.99999999999999256</v>
      </c>
      <c r="Z42">
        <v>39</v>
      </c>
      <c r="AA42">
        <v>2.125</v>
      </c>
      <c r="AB42">
        <f t="shared" si="15"/>
        <v>0.58499999999999996</v>
      </c>
      <c r="AC42">
        <f t="shared" si="24"/>
        <v>2.1305000000000001</v>
      </c>
      <c r="AD42">
        <f t="shared" si="25"/>
        <v>1.3636363636363498</v>
      </c>
    </row>
    <row r="43" spans="1:30" x14ac:dyDescent="0.2">
      <c r="A43">
        <v>40</v>
      </c>
      <c r="B43">
        <v>4.7270000000000003</v>
      </c>
      <c r="C43">
        <f t="shared" si="10"/>
        <v>0.6</v>
      </c>
      <c r="D43">
        <f t="shared" si="16"/>
        <v>4.7435</v>
      </c>
      <c r="E43">
        <f t="shared" si="17"/>
        <v>0.45454545454546219</v>
      </c>
      <c r="F43">
        <f t="shared" si="11"/>
        <v>-3.7007434154172472E-13</v>
      </c>
      <c r="H43">
        <v>40</v>
      </c>
      <c r="I43">
        <v>2.552</v>
      </c>
      <c r="J43">
        <f t="shared" si="12"/>
        <v>0.6</v>
      </c>
      <c r="K43">
        <f t="shared" si="18"/>
        <v>2.5655000000000001</v>
      </c>
      <c r="L43">
        <f t="shared" si="19"/>
        <v>0.55555555555555325</v>
      </c>
      <c r="N43">
        <v>40</v>
      </c>
      <c r="O43">
        <v>2.6320000000000001</v>
      </c>
      <c r="P43">
        <f t="shared" si="13"/>
        <v>0.6</v>
      </c>
      <c r="Q43">
        <f t="shared" si="20"/>
        <v>2.6425000000000001</v>
      </c>
      <c r="R43">
        <f t="shared" si="21"/>
        <v>0.71428571428571808</v>
      </c>
      <c r="T43">
        <v>40</v>
      </c>
      <c r="U43">
        <v>1.8720000000000001</v>
      </c>
      <c r="V43">
        <f t="shared" si="14"/>
        <v>0.6</v>
      </c>
      <c r="W43">
        <f t="shared" si="22"/>
        <v>1.879</v>
      </c>
      <c r="X43">
        <f t="shared" si="23"/>
        <v>1.0714285714285885</v>
      </c>
      <c r="Z43">
        <v>40</v>
      </c>
      <c r="AA43">
        <v>2.1360000000000001</v>
      </c>
      <c r="AB43">
        <f t="shared" si="15"/>
        <v>0.6</v>
      </c>
      <c r="AC43">
        <f t="shared" si="24"/>
        <v>2.1414999999999997</v>
      </c>
      <c r="AD43">
        <f t="shared" si="25"/>
        <v>1.3636363636364048</v>
      </c>
    </row>
    <row r="44" spans="1:30" x14ac:dyDescent="0.2">
      <c r="A44">
        <v>41</v>
      </c>
      <c r="B44">
        <v>4.76</v>
      </c>
      <c r="C44">
        <f t="shared" si="10"/>
        <v>0.61499999999999999</v>
      </c>
      <c r="D44">
        <f t="shared" si="16"/>
        <v>4.7765000000000004</v>
      </c>
      <c r="E44">
        <f t="shared" si="17"/>
        <v>0.45454545454544998</v>
      </c>
      <c r="F44">
        <f t="shared" si="11"/>
        <v>3.7007434154171477E-13</v>
      </c>
      <c r="H44">
        <v>41</v>
      </c>
      <c r="I44">
        <v>2.5790000000000002</v>
      </c>
      <c r="J44">
        <f t="shared" si="12"/>
        <v>0.61499999999999999</v>
      </c>
      <c r="K44">
        <f t="shared" si="18"/>
        <v>2.5925000000000002</v>
      </c>
      <c r="L44">
        <f t="shared" si="19"/>
        <v>0.55555555555556246</v>
      </c>
      <c r="N44">
        <v>41</v>
      </c>
      <c r="O44">
        <v>2.653</v>
      </c>
      <c r="P44">
        <f t="shared" si="13"/>
        <v>0.61499999999999999</v>
      </c>
      <c r="Q44">
        <f t="shared" si="20"/>
        <v>2.6635</v>
      </c>
      <c r="R44">
        <f t="shared" si="21"/>
        <v>0.71428571428571808</v>
      </c>
      <c r="T44">
        <v>41</v>
      </c>
      <c r="U44">
        <v>1.8859999999999999</v>
      </c>
      <c r="V44">
        <f t="shared" si="14"/>
        <v>0.61499999999999999</v>
      </c>
      <c r="W44">
        <f t="shared" si="22"/>
        <v>1.8929999999999998</v>
      </c>
      <c r="X44">
        <f t="shared" si="23"/>
        <v>1.0714285714285714</v>
      </c>
      <c r="Z44">
        <v>41</v>
      </c>
      <c r="AA44">
        <v>2.1469999999999998</v>
      </c>
      <c r="AB44">
        <f t="shared" si="15"/>
        <v>0.61499999999999999</v>
      </c>
      <c r="AC44">
        <f t="shared" si="24"/>
        <v>2.1524999999999999</v>
      </c>
      <c r="AD44">
        <f t="shared" si="25"/>
        <v>1.3636363636363498</v>
      </c>
    </row>
    <row r="45" spans="1:30" x14ac:dyDescent="0.2">
      <c r="A45">
        <v>42</v>
      </c>
      <c r="B45">
        <v>4.7930000000000001</v>
      </c>
      <c r="C45">
        <f t="shared" si="10"/>
        <v>0.63</v>
      </c>
      <c r="D45">
        <f t="shared" si="16"/>
        <v>4.8094999999999999</v>
      </c>
      <c r="E45">
        <f t="shared" si="17"/>
        <v>0.45454545454546219</v>
      </c>
      <c r="F45">
        <f t="shared" si="11"/>
        <v>0.43044077134953312</v>
      </c>
      <c r="H45">
        <v>42</v>
      </c>
      <c r="I45">
        <v>2.6059999999999999</v>
      </c>
      <c r="J45">
        <f t="shared" si="12"/>
        <v>0.63</v>
      </c>
      <c r="K45">
        <f t="shared" si="18"/>
        <v>2.6194999999999999</v>
      </c>
      <c r="L45">
        <f t="shared" si="19"/>
        <v>0.55555555555555325</v>
      </c>
      <c r="N45">
        <v>42</v>
      </c>
      <c r="O45">
        <v>2.6739999999999999</v>
      </c>
      <c r="P45">
        <f t="shared" si="13"/>
        <v>0.63</v>
      </c>
      <c r="Q45">
        <f t="shared" si="20"/>
        <v>2.6844999999999999</v>
      </c>
      <c r="R45">
        <f t="shared" si="21"/>
        <v>0.71428571428571808</v>
      </c>
      <c r="T45">
        <v>42</v>
      </c>
      <c r="U45">
        <v>1.9</v>
      </c>
      <c r="V45">
        <f t="shared" si="14"/>
        <v>0.63</v>
      </c>
      <c r="W45">
        <f t="shared" si="22"/>
        <v>1.907</v>
      </c>
      <c r="X45">
        <f t="shared" si="23"/>
        <v>1.0714285714285714</v>
      </c>
      <c r="Z45">
        <v>42</v>
      </c>
      <c r="AA45">
        <v>2.1579999999999999</v>
      </c>
      <c r="AB45">
        <f t="shared" si="15"/>
        <v>0.63</v>
      </c>
      <c r="AC45">
        <f t="shared" si="24"/>
        <v>2.1630000000000003</v>
      </c>
      <c r="AD45">
        <f t="shared" si="25"/>
        <v>1.4999999999999667</v>
      </c>
    </row>
    <row r="46" spans="1:30" x14ac:dyDescent="0.2">
      <c r="A46">
        <v>43</v>
      </c>
      <c r="B46">
        <v>4.8259999999999996</v>
      </c>
      <c r="C46">
        <f t="shared" si="10"/>
        <v>0.64500000000000002</v>
      </c>
      <c r="D46">
        <f t="shared" si="16"/>
        <v>4.8419999999999996</v>
      </c>
      <c r="E46">
        <f t="shared" si="17"/>
        <v>0.46874999999999656</v>
      </c>
      <c r="F46">
        <f t="shared" si="11"/>
        <v>1.0755285551056194E-13</v>
      </c>
      <c r="H46">
        <v>43</v>
      </c>
      <c r="I46">
        <v>2.633</v>
      </c>
      <c r="J46">
        <f t="shared" si="12"/>
        <v>0.64500000000000002</v>
      </c>
      <c r="K46">
        <f t="shared" si="18"/>
        <v>2.6459999999999999</v>
      </c>
      <c r="L46">
        <f t="shared" si="19"/>
        <v>0.57692307692307754</v>
      </c>
      <c r="N46">
        <v>43</v>
      </c>
      <c r="O46">
        <v>2.6949999999999998</v>
      </c>
      <c r="P46">
        <f t="shared" si="13"/>
        <v>0.64500000000000002</v>
      </c>
      <c r="Q46">
        <f t="shared" si="20"/>
        <v>2.7054999999999998</v>
      </c>
      <c r="R46">
        <f t="shared" si="21"/>
        <v>0.71428571428569765</v>
      </c>
      <c r="T46">
        <v>43</v>
      </c>
      <c r="U46">
        <v>1.9139999999999999</v>
      </c>
      <c r="V46">
        <f t="shared" si="14"/>
        <v>0.64500000000000002</v>
      </c>
      <c r="W46">
        <f t="shared" si="22"/>
        <v>1.9205000000000001</v>
      </c>
      <c r="X46">
        <f t="shared" si="23"/>
        <v>1.1538461538461355</v>
      </c>
      <c r="Z46">
        <v>43</v>
      </c>
      <c r="AA46">
        <v>2.1680000000000001</v>
      </c>
      <c r="AB46">
        <f t="shared" si="15"/>
        <v>0.64500000000000002</v>
      </c>
      <c r="AC46">
        <f t="shared" si="24"/>
        <v>2.1734999999999998</v>
      </c>
      <c r="AD46">
        <f t="shared" si="25"/>
        <v>1.3636363636363948</v>
      </c>
    </row>
    <row r="47" spans="1:30" x14ac:dyDescent="0.2">
      <c r="A47">
        <v>44</v>
      </c>
      <c r="B47">
        <v>4.8579999999999997</v>
      </c>
      <c r="C47">
        <f t="shared" si="10"/>
        <v>0.65999999999999992</v>
      </c>
      <c r="D47">
        <f t="shared" si="16"/>
        <v>4.8739999999999997</v>
      </c>
      <c r="E47">
        <f t="shared" si="17"/>
        <v>0.46875</v>
      </c>
      <c r="F47">
        <f t="shared" si="11"/>
        <v>0.47253024193521326</v>
      </c>
      <c r="H47">
        <v>44</v>
      </c>
      <c r="I47">
        <v>2.6589999999999998</v>
      </c>
      <c r="J47">
        <f t="shared" si="12"/>
        <v>0.65999999999999992</v>
      </c>
      <c r="K47">
        <f t="shared" si="18"/>
        <v>2.6719999999999997</v>
      </c>
      <c r="L47">
        <f t="shared" si="19"/>
        <v>0.57692307692307199</v>
      </c>
      <c r="N47">
        <v>44</v>
      </c>
      <c r="O47">
        <v>2.7160000000000002</v>
      </c>
      <c r="P47">
        <f t="shared" si="13"/>
        <v>0.65999999999999992</v>
      </c>
      <c r="Q47">
        <f t="shared" si="20"/>
        <v>2.726</v>
      </c>
      <c r="R47">
        <f t="shared" si="21"/>
        <v>0.75</v>
      </c>
      <c r="T47">
        <v>44</v>
      </c>
      <c r="U47">
        <v>1.927</v>
      </c>
      <c r="V47">
        <f t="shared" si="14"/>
        <v>0.65999999999999992</v>
      </c>
      <c r="W47">
        <f t="shared" si="22"/>
        <v>1.9340000000000002</v>
      </c>
      <c r="X47">
        <f t="shared" si="23"/>
        <v>1.0714285714285714</v>
      </c>
      <c r="Z47">
        <v>44</v>
      </c>
      <c r="AA47">
        <v>2.1789999999999998</v>
      </c>
      <c r="AB47">
        <f t="shared" si="15"/>
        <v>0.65999999999999992</v>
      </c>
      <c r="AC47">
        <f t="shared" si="24"/>
        <v>2.1844999999999999</v>
      </c>
      <c r="AD47">
        <f t="shared" si="25"/>
        <v>1.3636363636363498</v>
      </c>
    </row>
    <row r="48" spans="1:30" x14ac:dyDescent="0.2">
      <c r="A48">
        <v>45</v>
      </c>
      <c r="B48">
        <v>4.8899999999999997</v>
      </c>
      <c r="C48">
        <f t="shared" si="10"/>
        <v>0.67499999999999993</v>
      </c>
      <c r="D48">
        <f t="shared" si="16"/>
        <v>4.9055</v>
      </c>
      <c r="E48">
        <f t="shared" si="17"/>
        <v>0.48387096774192684</v>
      </c>
      <c r="F48">
        <f t="shared" si="11"/>
        <v>4.4587989214783673E-13</v>
      </c>
      <c r="H48">
        <v>45</v>
      </c>
      <c r="I48">
        <v>2.6850000000000001</v>
      </c>
      <c r="J48">
        <f t="shared" si="12"/>
        <v>0.67499999999999993</v>
      </c>
      <c r="K48">
        <f t="shared" si="18"/>
        <v>2.6974999999999998</v>
      </c>
      <c r="L48">
        <f t="shared" si="19"/>
        <v>0.60000000000000264</v>
      </c>
      <c r="N48">
        <v>45</v>
      </c>
      <c r="O48">
        <v>2.7360000000000002</v>
      </c>
      <c r="P48">
        <f t="shared" si="13"/>
        <v>0.67499999999999993</v>
      </c>
      <c r="Q48">
        <f t="shared" si="20"/>
        <v>2.746</v>
      </c>
      <c r="R48">
        <f t="shared" si="21"/>
        <v>0.75000000000001665</v>
      </c>
      <c r="T48">
        <v>45</v>
      </c>
      <c r="U48">
        <v>1.9410000000000001</v>
      </c>
      <c r="V48">
        <f t="shared" si="14"/>
        <v>0.67499999999999993</v>
      </c>
      <c r="W48">
        <f t="shared" si="22"/>
        <v>1.9475</v>
      </c>
      <c r="X48">
        <f t="shared" si="23"/>
        <v>1.1538461538461637</v>
      </c>
      <c r="Z48">
        <v>45</v>
      </c>
      <c r="AA48">
        <v>2.19</v>
      </c>
      <c r="AB48">
        <f t="shared" si="15"/>
        <v>0.67499999999999993</v>
      </c>
      <c r="AC48">
        <f t="shared" si="24"/>
        <v>2.1950000000000003</v>
      </c>
      <c r="AD48">
        <f t="shared" si="25"/>
        <v>1.4999999999999667</v>
      </c>
    </row>
    <row r="49" spans="1:30" x14ac:dyDescent="0.2">
      <c r="A49">
        <v>46</v>
      </c>
      <c r="B49">
        <v>4.9210000000000003</v>
      </c>
      <c r="C49">
        <f t="shared" si="10"/>
        <v>0.69</v>
      </c>
      <c r="D49">
        <f t="shared" si="16"/>
        <v>4.9365000000000006</v>
      </c>
      <c r="E49">
        <f t="shared" si="17"/>
        <v>0.48387096774194066</v>
      </c>
      <c r="F49">
        <f t="shared" si="11"/>
        <v>0</v>
      </c>
      <c r="H49">
        <v>46</v>
      </c>
      <c r="I49">
        <v>2.71</v>
      </c>
      <c r="J49">
        <f t="shared" si="12"/>
        <v>0.69</v>
      </c>
      <c r="K49">
        <f t="shared" si="18"/>
        <v>2.7229999999999999</v>
      </c>
      <c r="L49">
        <f t="shared" si="19"/>
        <v>0.57692307692307199</v>
      </c>
      <c r="N49">
        <v>46</v>
      </c>
      <c r="O49">
        <v>2.7559999999999998</v>
      </c>
      <c r="P49">
        <f t="shared" si="13"/>
        <v>0.69</v>
      </c>
      <c r="Q49">
        <f t="shared" si="20"/>
        <v>2.766</v>
      </c>
      <c r="R49">
        <f t="shared" si="21"/>
        <v>0.75</v>
      </c>
      <c r="T49">
        <v>46</v>
      </c>
      <c r="U49">
        <v>1.954</v>
      </c>
      <c r="V49">
        <f t="shared" si="14"/>
        <v>0.69</v>
      </c>
      <c r="W49">
        <f t="shared" si="22"/>
        <v>1.9605000000000001</v>
      </c>
      <c r="X49">
        <f t="shared" si="23"/>
        <v>1.153846153846144</v>
      </c>
      <c r="Z49">
        <v>46</v>
      </c>
      <c r="AA49">
        <v>2.2000000000000002</v>
      </c>
      <c r="AB49">
        <f t="shared" si="15"/>
        <v>0.69</v>
      </c>
      <c r="AC49">
        <f t="shared" si="24"/>
        <v>2.2050000000000001</v>
      </c>
      <c r="AD49">
        <f t="shared" si="25"/>
        <v>1.5000000000000333</v>
      </c>
    </row>
    <row r="50" spans="1:30" x14ac:dyDescent="0.2">
      <c r="A50">
        <v>47</v>
      </c>
      <c r="B50">
        <v>4.952</v>
      </c>
      <c r="C50">
        <f t="shared" si="10"/>
        <v>0.70499999999999996</v>
      </c>
      <c r="D50">
        <f t="shared" si="16"/>
        <v>4.9674999999999994</v>
      </c>
      <c r="E50">
        <f t="shared" si="17"/>
        <v>0.48387096774194066</v>
      </c>
      <c r="F50">
        <f t="shared" si="11"/>
        <v>0.52029136316308966</v>
      </c>
      <c r="H50">
        <v>47</v>
      </c>
      <c r="I50">
        <v>2.7360000000000002</v>
      </c>
      <c r="J50">
        <f t="shared" si="12"/>
        <v>0.70499999999999996</v>
      </c>
      <c r="K50">
        <f t="shared" si="18"/>
        <v>2.7484999999999999</v>
      </c>
      <c r="L50">
        <f t="shared" si="19"/>
        <v>0.60000000000000264</v>
      </c>
      <c r="N50">
        <v>47</v>
      </c>
      <c r="O50">
        <v>2.7759999999999998</v>
      </c>
      <c r="P50">
        <f t="shared" si="13"/>
        <v>0.70499999999999996</v>
      </c>
      <c r="Q50">
        <f t="shared" si="20"/>
        <v>2.7854999999999999</v>
      </c>
      <c r="R50">
        <f t="shared" si="21"/>
        <v>0.78947368421052166</v>
      </c>
      <c r="T50">
        <v>47</v>
      </c>
      <c r="U50">
        <v>1.9670000000000001</v>
      </c>
      <c r="V50">
        <f t="shared" si="14"/>
        <v>0.70499999999999996</v>
      </c>
      <c r="W50">
        <f t="shared" si="22"/>
        <v>1.9735</v>
      </c>
      <c r="X50">
        <f t="shared" si="23"/>
        <v>1.1538461538461637</v>
      </c>
      <c r="Z50">
        <v>47</v>
      </c>
      <c r="AA50">
        <v>2.21</v>
      </c>
      <c r="AB50">
        <f t="shared" si="15"/>
        <v>0.70499999999999996</v>
      </c>
      <c r="AC50">
        <f t="shared" si="24"/>
        <v>2.2155</v>
      </c>
      <c r="AD50">
        <f t="shared" si="25"/>
        <v>1.3636363636363498</v>
      </c>
    </row>
    <row r="51" spans="1:30" x14ac:dyDescent="0.2">
      <c r="A51">
        <v>48</v>
      </c>
      <c r="B51">
        <v>4.9829999999999997</v>
      </c>
      <c r="C51">
        <f t="shared" si="10"/>
        <v>0.72</v>
      </c>
      <c r="D51">
        <f t="shared" si="16"/>
        <v>4.9979999999999993</v>
      </c>
      <c r="E51">
        <f t="shared" si="17"/>
        <v>0.49999999999999628</v>
      </c>
      <c r="F51">
        <f t="shared" si="11"/>
        <v>0</v>
      </c>
      <c r="H51">
        <v>48</v>
      </c>
      <c r="I51">
        <v>2.7610000000000001</v>
      </c>
      <c r="J51">
        <f t="shared" si="12"/>
        <v>0.72</v>
      </c>
      <c r="K51">
        <f t="shared" si="18"/>
        <v>2.7730000000000001</v>
      </c>
      <c r="L51">
        <f t="shared" si="19"/>
        <v>0.625</v>
      </c>
      <c r="N51">
        <v>48</v>
      </c>
      <c r="O51">
        <v>2.7949999999999999</v>
      </c>
      <c r="P51">
        <f t="shared" si="13"/>
        <v>0.72</v>
      </c>
      <c r="Q51">
        <f t="shared" si="20"/>
        <v>2.8049999999999997</v>
      </c>
      <c r="R51">
        <f t="shared" si="21"/>
        <v>0.75</v>
      </c>
      <c r="T51">
        <v>48</v>
      </c>
      <c r="U51">
        <v>1.98</v>
      </c>
      <c r="V51">
        <f t="shared" si="14"/>
        <v>0.72</v>
      </c>
      <c r="W51">
        <f t="shared" si="22"/>
        <v>1.9864999999999999</v>
      </c>
      <c r="X51">
        <f t="shared" si="23"/>
        <v>1.153846153846144</v>
      </c>
      <c r="Z51">
        <v>48</v>
      </c>
      <c r="AA51">
        <v>2.2210000000000001</v>
      </c>
      <c r="AB51">
        <f t="shared" si="15"/>
        <v>0.72</v>
      </c>
      <c r="AC51">
        <f t="shared" si="24"/>
        <v>2.226</v>
      </c>
      <c r="AD51">
        <f t="shared" si="25"/>
        <v>1.5000000000000333</v>
      </c>
    </row>
    <row r="52" spans="1:30" x14ac:dyDescent="0.2">
      <c r="A52">
        <v>49</v>
      </c>
      <c r="B52">
        <v>5.0129999999999999</v>
      </c>
      <c r="C52">
        <f t="shared" si="10"/>
        <v>0.73499999999999999</v>
      </c>
      <c r="D52">
        <f t="shared" si="16"/>
        <v>5.0280000000000005</v>
      </c>
      <c r="E52">
        <f t="shared" si="17"/>
        <v>0.49999999999999628</v>
      </c>
      <c r="F52">
        <f t="shared" si="11"/>
        <v>0</v>
      </c>
      <c r="H52">
        <v>49</v>
      </c>
      <c r="I52">
        <v>2.7850000000000001</v>
      </c>
      <c r="J52">
        <f t="shared" si="12"/>
        <v>0.73499999999999999</v>
      </c>
      <c r="K52">
        <f t="shared" si="18"/>
        <v>2.7975000000000003</v>
      </c>
      <c r="L52">
        <f t="shared" si="19"/>
        <v>0.60000000000000264</v>
      </c>
      <c r="N52">
        <v>49</v>
      </c>
      <c r="O52">
        <v>2.8149999999999999</v>
      </c>
      <c r="P52">
        <f t="shared" si="13"/>
        <v>0.73499999999999999</v>
      </c>
      <c r="Q52">
        <f t="shared" si="20"/>
        <v>2.8245</v>
      </c>
      <c r="R52">
        <f t="shared" si="21"/>
        <v>0.78947368421052166</v>
      </c>
      <c r="T52">
        <v>49</v>
      </c>
      <c r="U52">
        <v>1.9930000000000001</v>
      </c>
      <c r="V52">
        <f t="shared" si="14"/>
        <v>0.73499999999999999</v>
      </c>
      <c r="W52">
        <f t="shared" si="22"/>
        <v>1.9994999999999998</v>
      </c>
      <c r="X52">
        <f t="shared" si="23"/>
        <v>1.1538461538461835</v>
      </c>
      <c r="Z52">
        <v>49</v>
      </c>
      <c r="AA52">
        <v>2.2309999999999999</v>
      </c>
      <c r="AB52">
        <f t="shared" si="15"/>
        <v>0.73499999999999999</v>
      </c>
      <c r="AC52">
        <f t="shared" si="24"/>
        <v>2.2359999999999998</v>
      </c>
      <c r="AD52">
        <f t="shared" si="25"/>
        <v>1.4999999999999667</v>
      </c>
    </row>
    <row r="53" spans="1:30" x14ac:dyDescent="0.2">
      <c r="A53">
        <v>50</v>
      </c>
      <c r="B53">
        <v>5.0430000000000001</v>
      </c>
      <c r="C53">
        <f t="shared" si="10"/>
        <v>0.75</v>
      </c>
      <c r="D53">
        <f t="shared" si="16"/>
        <v>5.0579999999999998</v>
      </c>
      <c r="E53">
        <f t="shared" si="17"/>
        <v>0.49999999999999628</v>
      </c>
      <c r="F53">
        <f t="shared" si="11"/>
        <v>4.9404924595819052E-13</v>
      </c>
      <c r="H53">
        <v>50</v>
      </c>
      <c r="I53">
        <v>2.81</v>
      </c>
      <c r="J53">
        <f t="shared" si="12"/>
        <v>0.75</v>
      </c>
      <c r="K53">
        <f t="shared" si="18"/>
        <v>2.8220000000000001</v>
      </c>
      <c r="L53">
        <f t="shared" si="19"/>
        <v>0.625</v>
      </c>
      <c r="N53">
        <v>50</v>
      </c>
      <c r="O53">
        <v>2.8340000000000001</v>
      </c>
      <c r="P53">
        <f t="shared" si="13"/>
        <v>0.75</v>
      </c>
      <c r="Q53">
        <f t="shared" si="20"/>
        <v>2.8435000000000001</v>
      </c>
      <c r="R53">
        <f t="shared" si="21"/>
        <v>0.78947368421052166</v>
      </c>
      <c r="T53">
        <v>50</v>
      </c>
      <c r="U53">
        <v>2.0059999999999998</v>
      </c>
      <c r="V53">
        <f t="shared" si="14"/>
        <v>0.75</v>
      </c>
      <c r="W53">
        <f t="shared" si="22"/>
        <v>2.0125000000000002</v>
      </c>
      <c r="X53">
        <f t="shared" si="23"/>
        <v>1.1538461538461242</v>
      </c>
      <c r="Z53">
        <v>50</v>
      </c>
      <c r="AA53">
        <v>2.2410000000000001</v>
      </c>
      <c r="AB53">
        <f t="shared" si="15"/>
        <v>0.75</v>
      </c>
      <c r="AC53">
        <f t="shared" si="24"/>
        <v>2.2454999999999998</v>
      </c>
      <c r="AD53">
        <f t="shared" si="25"/>
        <v>1.6666666666666872</v>
      </c>
    </row>
    <row r="54" spans="1:30" x14ac:dyDescent="0.2">
      <c r="A54">
        <v>51</v>
      </c>
      <c r="B54">
        <v>5.0730000000000004</v>
      </c>
      <c r="C54">
        <f t="shared" si="10"/>
        <v>0.76500000000000001</v>
      </c>
      <c r="D54">
        <f t="shared" si="16"/>
        <v>5.0880000000000001</v>
      </c>
      <c r="E54">
        <f t="shared" si="17"/>
        <v>0.5000000000000111</v>
      </c>
      <c r="F54">
        <f t="shared" si="11"/>
        <v>0.57471264367774133</v>
      </c>
      <c r="H54">
        <v>51</v>
      </c>
      <c r="I54">
        <v>2.8340000000000001</v>
      </c>
      <c r="J54">
        <f t="shared" si="12"/>
        <v>0.76500000000000001</v>
      </c>
      <c r="K54">
        <f t="shared" si="18"/>
        <v>2.8460000000000001</v>
      </c>
      <c r="L54">
        <f t="shared" si="19"/>
        <v>0.625</v>
      </c>
      <c r="N54">
        <v>51</v>
      </c>
      <c r="O54">
        <v>2.8530000000000002</v>
      </c>
      <c r="P54">
        <f t="shared" si="13"/>
        <v>0.76500000000000001</v>
      </c>
      <c r="Q54">
        <f t="shared" si="20"/>
        <v>2.8624999999999998</v>
      </c>
      <c r="R54">
        <f t="shared" si="21"/>
        <v>0.78947368421054021</v>
      </c>
      <c r="T54">
        <v>51</v>
      </c>
      <c r="U54">
        <v>2.0190000000000001</v>
      </c>
      <c r="V54">
        <f t="shared" si="14"/>
        <v>0.76500000000000001</v>
      </c>
      <c r="W54">
        <f t="shared" si="22"/>
        <v>2.0250000000000004</v>
      </c>
      <c r="X54">
        <f t="shared" si="23"/>
        <v>1.25</v>
      </c>
      <c r="Z54">
        <v>51</v>
      </c>
      <c r="AA54">
        <v>2.25</v>
      </c>
      <c r="AB54">
        <f t="shared" si="15"/>
        <v>0.76500000000000001</v>
      </c>
      <c r="AC54">
        <f t="shared" si="24"/>
        <v>2.2549999999999999</v>
      </c>
      <c r="AD54">
        <f t="shared" si="25"/>
        <v>1.5000000000000333</v>
      </c>
    </row>
    <row r="55" spans="1:30" x14ac:dyDescent="0.2">
      <c r="A55">
        <v>52</v>
      </c>
      <c r="B55">
        <v>5.1029999999999998</v>
      </c>
      <c r="C55">
        <f t="shared" si="10"/>
        <v>0.78</v>
      </c>
      <c r="D55">
        <f t="shared" si="16"/>
        <v>5.1174999999999997</v>
      </c>
      <c r="E55">
        <f t="shared" si="17"/>
        <v>0.51724137931034297</v>
      </c>
      <c r="F55">
        <f t="shared" si="11"/>
        <v>1.3399243400648481E-13</v>
      </c>
      <c r="H55">
        <v>52</v>
      </c>
      <c r="I55">
        <v>2.8580000000000001</v>
      </c>
      <c r="J55">
        <f t="shared" si="12"/>
        <v>0.78</v>
      </c>
      <c r="K55">
        <f t="shared" si="18"/>
        <v>2.87</v>
      </c>
      <c r="L55">
        <f t="shared" si="19"/>
        <v>0.62499999999999534</v>
      </c>
      <c r="N55">
        <v>52</v>
      </c>
      <c r="O55">
        <v>2.8719999999999999</v>
      </c>
      <c r="P55">
        <f t="shared" si="13"/>
        <v>0.78</v>
      </c>
      <c r="Q55">
        <f t="shared" si="20"/>
        <v>2.8815</v>
      </c>
      <c r="R55">
        <f t="shared" si="21"/>
        <v>0.78947368421051589</v>
      </c>
      <c r="T55">
        <v>52</v>
      </c>
      <c r="U55">
        <v>2.0310000000000001</v>
      </c>
      <c r="V55">
        <f t="shared" si="14"/>
        <v>0.78</v>
      </c>
      <c r="W55">
        <f t="shared" si="22"/>
        <v>2.0369999999999999</v>
      </c>
      <c r="X55">
        <f t="shared" si="23"/>
        <v>1.2499999999999907</v>
      </c>
      <c r="Z55">
        <v>52</v>
      </c>
      <c r="AA55">
        <v>2.2599999999999998</v>
      </c>
      <c r="AB55">
        <f t="shared" si="15"/>
        <v>0.78</v>
      </c>
      <c r="AC55">
        <f t="shared" si="24"/>
        <v>2.2649999999999997</v>
      </c>
      <c r="AD55">
        <f t="shared" si="25"/>
        <v>1.4999999999999556</v>
      </c>
    </row>
    <row r="56" spans="1:30" x14ac:dyDescent="0.2">
      <c r="A56">
        <v>53</v>
      </c>
      <c r="B56">
        <v>5.1319999999999997</v>
      </c>
      <c r="C56">
        <f t="shared" si="10"/>
        <v>0.79499999999999993</v>
      </c>
      <c r="D56">
        <f t="shared" si="16"/>
        <v>5.1464999999999996</v>
      </c>
      <c r="E56">
        <f t="shared" si="17"/>
        <v>0.51724137931034686</v>
      </c>
      <c r="F56">
        <f t="shared" si="11"/>
        <v>-5.4745480179792361E-13</v>
      </c>
      <c r="H56">
        <v>53</v>
      </c>
      <c r="I56">
        <v>2.8820000000000001</v>
      </c>
      <c r="J56">
        <f t="shared" si="12"/>
        <v>0.79499999999999993</v>
      </c>
      <c r="K56">
        <f t="shared" si="18"/>
        <v>2.8935</v>
      </c>
      <c r="L56">
        <f t="shared" si="19"/>
        <v>0.65217391304348771</v>
      </c>
      <c r="N56">
        <v>53</v>
      </c>
      <c r="O56">
        <v>2.891</v>
      </c>
      <c r="P56">
        <f t="shared" si="13"/>
        <v>0.79499999999999993</v>
      </c>
      <c r="Q56">
        <f t="shared" si="20"/>
        <v>2.9</v>
      </c>
      <c r="R56">
        <f t="shared" si="21"/>
        <v>0.83333333333334358</v>
      </c>
      <c r="T56">
        <v>53</v>
      </c>
      <c r="U56">
        <v>2.0430000000000001</v>
      </c>
      <c r="V56">
        <f t="shared" si="14"/>
        <v>0.79499999999999993</v>
      </c>
      <c r="W56">
        <f t="shared" si="22"/>
        <v>2.0495000000000001</v>
      </c>
      <c r="X56">
        <f t="shared" si="23"/>
        <v>1.1538461538461637</v>
      </c>
      <c r="Z56">
        <v>53</v>
      </c>
      <c r="AA56">
        <v>2.27</v>
      </c>
      <c r="AB56">
        <f t="shared" si="15"/>
        <v>0.79499999999999993</v>
      </c>
      <c r="AC56">
        <f t="shared" si="24"/>
        <v>2.2749999999999999</v>
      </c>
      <c r="AD56">
        <f t="shared" si="25"/>
        <v>1.5000000000000333</v>
      </c>
    </row>
    <row r="57" spans="1:30" x14ac:dyDescent="0.2">
      <c r="A57">
        <v>54</v>
      </c>
      <c r="B57">
        <v>5.1609999999999996</v>
      </c>
      <c r="C57">
        <f t="shared" si="10"/>
        <v>0.80999999999999994</v>
      </c>
      <c r="D57">
        <f t="shared" si="16"/>
        <v>5.1754999999999995</v>
      </c>
      <c r="E57">
        <f t="shared" si="17"/>
        <v>0.51724137931033098</v>
      </c>
      <c r="F57">
        <f t="shared" si="11"/>
        <v>0.63699677255043974</v>
      </c>
      <c r="H57">
        <v>54</v>
      </c>
      <c r="I57">
        <v>2.9049999999999998</v>
      </c>
      <c r="J57">
        <f t="shared" si="12"/>
        <v>0.80999999999999994</v>
      </c>
      <c r="K57">
        <f t="shared" si="18"/>
        <v>2.9169999999999998</v>
      </c>
      <c r="L57">
        <f t="shared" si="19"/>
        <v>0.625</v>
      </c>
      <c r="N57">
        <v>54</v>
      </c>
      <c r="O57">
        <v>2.9089999999999998</v>
      </c>
      <c r="P57">
        <f t="shared" si="13"/>
        <v>0.80999999999999994</v>
      </c>
      <c r="Q57">
        <f t="shared" si="20"/>
        <v>2.9184999999999999</v>
      </c>
      <c r="R57">
        <f t="shared" si="21"/>
        <v>0.78947368421052166</v>
      </c>
      <c r="T57">
        <v>54</v>
      </c>
      <c r="U57">
        <v>2.056</v>
      </c>
      <c r="V57">
        <f t="shared" si="14"/>
        <v>0.80999999999999994</v>
      </c>
      <c r="W57">
        <f t="shared" si="22"/>
        <v>2.0620000000000003</v>
      </c>
      <c r="X57">
        <f t="shared" si="23"/>
        <v>1.25</v>
      </c>
      <c r="Z57">
        <v>54</v>
      </c>
      <c r="AA57">
        <v>2.2799999999999998</v>
      </c>
      <c r="AB57">
        <f t="shared" si="15"/>
        <v>0.80999999999999994</v>
      </c>
      <c r="AC57">
        <f t="shared" si="24"/>
        <v>2.2845</v>
      </c>
      <c r="AD57">
        <f t="shared" si="25"/>
        <v>1.666666666666605</v>
      </c>
    </row>
    <row r="58" spans="1:30" x14ac:dyDescent="0.2">
      <c r="A58">
        <v>55</v>
      </c>
      <c r="B58">
        <v>5.19</v>
      </c>
      <c r="C58">
        <f t="shared" si="10"/>
        <v>0.82499999999999996</v>
      </c>
      <c r="D58">
        <f t="shared" si="16"/>
        <v>5.2040000000000006</v>
      </c>
      <c r="E58">
        <f t="shared" si="17"/>
        <v>0.53571428571429425</v>
      </c>
      <c r="F58">
        <f t="shared" si="11"/>
        <v>-6.066575813130411E-13</v>
      </c>
      <c r="H58">
        <v>55</v>
      </c>
      <c r="I58">
        <v>2.9289999999999998</v>
      </c>
      <c r="J58">
        <f t="shared" si="12"/>
        <v>0.82499999999999996</v>
      </c>
      <c r="K58">
        <f t="shared" si="18"/>
        <v>2.9405000000000001</v>
      </c>
      <c r="L58">
        <f t="shared" si="19"/>
        <v>0.65217391304347516</v>
      </c>
      <c r="N58">
        <v>55</v>
      </c>
      <c r="O58">
        <v>2.9279999999999999</v>
      </c>
      <c r="P58">
        <f t="shared" si="13"/>
        <v>0.82499999999999996</v>
      </c>
      <c r="Q58">
        <f t="shared" si="20"/>
        <v>2.9370000000000003</v>
      </c>
      <c r="R58">
        <f t="shared" si="21"/>
        <v>0.83333333333332305</v>
      </c>
      <c r="T58">
        <v>55</v>
      </c>
      <c r="U58">
        <v>2.0680000000000001</v>
      </c>
      <c r="V58">
        <f t="shared" si="14"/>
        <v>0.82499999999999996</v>
      </c>
      <c r="W58">
        <f t="shared" si="22"/>
        <v>2.0739999999999998</v>
      </c>
      <c r="X58">
        <f t="shared" si="23"/>
        <v>1.25</v>
      </c>
      <c r="Z58">
        <v>55</v>
      </c>
      <c r="AA58">
        <v>2.2890000000000001</v>
      </c>
      <c r="AB58">
        <f t="shared" si="15"/>
        <v>0.82499999999999996</v>
      </c>
      <c r="AC58">
        <f t="shared" si="24"/>
        <v>2.294</v>
      </c>
      <c r="AD58">
        <f t="shared" si="25"/>
        <v>1.5000000000000333</v>
      </c>
    </row>
    <row r="59" spans="1:30" x14ac:dyDescent="0.2">
      <c r="A59">
        <v>56</v>
      </c>
      <c r="B59">
        <v>5.218</v>
      </c>
      <c r="C59">
        <f t="shared" si="10"/>
        <v>0.84</v>
      </c>
      <c r="D59">
        <f t="shared" si="16"/>
        <v>5.2320000000000002</v>
      </c>
      <c r="E59">
        <f t="shared" si="17"/>
        <v>0.53571428571427726</v>
      </c>
      <c r="F59">
        <f t="shared" si="11"/>
        <v>6.0665758131302181E-13</v>
      </c>
      <c r="H59">
        <v>56</v>
      </c>
      <c r="I59">
        <v>2.952</v>
      </c>
      <c r="J59">
        <f t="shared" si="12"/>
        <v>0.84</v>
      </c>
      <c r="K59">
        <f t="shared" si="18"/>
        <v>2.9634999999999998</v>
      </c>
      <c r="L59">
        <f t="shared" si="19"/>
        <v>0.65217391304347516</v>
      </c>
      <c r="N59">
        <v>56</v>
      </c>
      <c r="O59">
        <v>2.9460000000000002</v>
      </c>
      <c r="P59">
        <f t="shared" si="13"/>
        <v>0.84</v>
      </c>
      <c r="Q59">
        <f t="shared" si="20"/>
        <v>2.9550000000000001</v>
      </c>
      <c r="R59">
        <f t="shared" si="21"/>
        <v>0.83333333333334358</v>
      </c>
      <c r="T59">
        <v>56</v>
      </c>
      <c r="U59">
        <v>2.08</v>
      </c>
      <c r="V59">
        <f t="shared" si="14"/>
        <v>0.84</v>
      </c>
      <c r="W59">
        <f t="shared" si="22"/>
        <v>2.0860000000000003</v>
      </c>
      <c r="X59">
        <f t="shared" si="23"/>
        <v>1.25</v>
      </c>
      <c r="Z59">
        <v>56</v>
      </c>
      <c r="AA59">
        <v>2.2989999999999999</v>
      </c>
      <c r="AB59">
        <f t="shared" si="15"/>
        <v>0.84</v>
      </c>
      <c r="AC59">
        <f t="shared" si="24"/>
        <v>2.3034999999999997</v>
      </c>
      <c r="AD59">
        <f t="shared" si="25"/>
        <v>1.6666666666666872</v>
      </c>
    </row>
    <row r="60" spans="1:30" x14ac:dyDescent="0.2">
      <c r="A60">
        <v>57</v>
      </c>
      <c r="B60">
        <v>5.2460000000000004</v>
      </c>
      <c r="C60">
        <f t="shared" si="10"/>
        <v>0.85499999999999998</v>
      </c>
      <c r="D60">
        <f t="shared" si="16"/>
        <v>5.26</v>
      </c>
      <c r="E60">
        <f t="shared" si="17"/>
        <v>0.53571428571429425</v>
      </c>
      <c r="F60">
        <f t="shared" si="11"/>
        <v>0</v>
      </c>
      <c r="H60">
        <v>57</v>
      </c>
      <c r="I60">
        <v>2.9750000000000001</v>
      </c>
      <c r="J60">
        <f t="shared" si="12"/>
        <v>0.85499999999999998</v>
      </c>
      <c r="K60">
        <f t="shared" si="18"/>
        <v>2.9865000000000004</v>
      </c>
      <c r="L60">
        <f t="shared" si="19"/>
        <v>0.65217391304347516</v>
      </c>
      <c r="N60">
        <v>57</v>
      </c>
      <c r="O60">
        <v>2.964</v>
      </c>
      <c r="P60">
        <f t="shared" si="13"/>
        <v>0.85499999999999998</v>
      </c>
      <c r="Q60">
        <f t="shared" si="20"/>
        <v>2.9729999999999999</v>
      </c>
      <c r="R60">
        <f t="shared" si="21"/>
        <v>0.83333333333332305</v>
      </c>
      <c r="T60">
        <v>57</v>
      </c>
      <c r="U60">
        <v>2.0920000000000001</v>
      </c>
      <c r="V60">
        <f t="shared" si="14"/>
        <v>0.85499999999999998</v>
      </c>
      <c r="W60">
        <f t="shared" si="22"/>
        <v>2.0979999999999999</v>
      </c>
      <c r="X60">
        <f t="shared" si="23"/>
        <v>1.25</v>
      </c>
      <c r="Z60">
        <v>57</v>
      </c>
      <c r="AA60">
        <v>2.3079999999999998</v>
      </c>
      <c r="AB60">
        <f t="shared" si="15"/>
        <v>0.85499999999999998</v>
      </c>
      <c r="AC60">
        <f t="shared" si="24"/>
        <v>2.3125</v>
      </c>
      <c r="AD60">
        <f t="shared" si="25"/>
        <v>1.666666666666605</v>
      </c>
    </row>
    <row r="61" spans="1:30" x14ac:dyDescent="0.2">
      <c r="A61">
        <v>58</v>
      </c>
      <c r="B61">
        <v>5.274</v>
      </c>
      <c r="C61">
        <f t="shared" si="10"/>
        <v>0.87</v>
      </c>
      <c r="D61">
        <f t="shared" si="16"/>
        <v>5.2880000000000003</v>
      </c>
      <c r="E61">
        <f t="shared" si="17"/>
        <v>0.53571428571429425</v>
      </c>
      <c r="F61">
        <f t="shared" si="11"/>
        <v>0.7086167800448282</v>
      </c>
      <c r="H61">
        <v>58</v>
      </c>
      <c r="I61">
        <v>2.9980000000000002</v>
      </c>
      <c r="J61">
        <f t="shared" si="12"/>
        <v>0.87</v>
      </c>
      <c r="K61">
        <f t="shared" si="18"/>
        <v>3.0090000000000003</v>
      </c>
      <c r="L61">
        <f t="shared" si="19"/>
        <v>0.68181818181818865</v>
      </c>
      <c r="N61">
        <v>58</v>
      </c>
      <c r="O61">
        <v>2.9820000000000002</v>
      </c>
      <c r="P61">
        <f t="shared" si="13"/>
        <v>0.87</v>
      </c>
      <c r="Q61">
        <f t="shared" si="20"/>
        <v>2.9904999999999999</v>
      </c>
      <c r="R61">
        <f t="shared" si="21"/>
        <v>0.88235294117647634</v>
      </c>
      <c r="T61">
        <v>58</v>
      </c>
      <c r="U61">
        <v>2.1040000000000001</v>
      </c>
      <c r="V61">
        <f t="shared" si="14"/>
        <v>0.87</v>
      </c>
      <c r="W61">
        <f t="shared" si="22"/>
        <v>2.1100000000000003</v>
      </c>
      <c r="X61">
        <f t="shared" si="23"/>
        <v>1.25</v>
      </c>
      <c r="Z61">
        <v>58</v>
      </c>
      <c r="AA61">
        <v>2.3170000000000002</v>
      </c>
      <c r="AB61">
        <f t="shared" si="15"/>
        <v>0.87</v>
      </c>
      <c r="AC61">
        <f t="shared" si="24"/>
        <v>2.3215000000000003</v>
      </c>
      <c r="AD61">
        <f t="shared" si="25"/>
        <v>1.6666666666666872</v>
      </c>
    </row>
    <row r="62" spans="1:30" x14ac:dyDescent="0.2">
      <c r="A62">
        <v>59</v>
      </c>
      <c r="B62">
        <v>5.3019999999999996</v>
      </c>
      <c r="C62">
        <f t="shared" si="10"/>
        <v>0.88500000000000001</v>
      </c>
      <c r="D62">
        <f t="shared" si="16"/>
        <v>5.3155000000000001</v>
      </c>
      <c r="E62">
        <f t="shared" si="17"/>
        <v>0.55555555555554914</v>
      </c>
      <c r="F62">
        <f t="shared" si="11"/>
        <v>-0.73486184597302895</v>
      </c>
      <c r="H62">
        <v>59</v>
      </c>
      <c r="I62">
        <v>3.02</v>
      </c>
      <c r="J62">
        <f t="shared" si="12"/>
        <v>0.88500000000000001</v>
      </c>
      <c r="K62">
        <f t="shared" si="18"/>
        <v>3.0315000000000003</v>
      </c>
      <c r="L62">
        <f t="shared" si="19"/>
        <v>0.65217391304347028</v>
      </c>
      <c r="N62">
        <v>59</v>
      </c>
      <c r="O62">
        <v>2.9990000000000001</v>
      </c>
      <c r="P62">
        <f t="shared" si="13"/>
        <v>0.88500000000000001</v>
      </c>
      <c r="Q62">
        <f t="shared" si="20"/>
        <v>3.008</v>
      </c>
      <c r="R62">
        <f t="shared" si="21"/>
        <v>0.83333333333333748</v>
      </c>
      <c r="T62">
        <v>59</v>
      </c>
      <c r="U62">
        <v>2.1160000000000001</v>
      </c>
      <c r="V62">
        <f t="shared" si="14"/>
        <v>0.88500000000000001</v>
      </c>
      <c r="W62">
        <f t="shared" si="22"/>
        <v>2.1215000000000002</v>
      </c>
      <c r="X62">
        <f t="shared" si="23"/>
        <v>1.3636363636363948</v>
      </c>
      <c r="Z62">
        <v>59</v>
      </c>
      <c r="AA62">
        <v>2.3260000000000001</v>
      </c>
      <c r="AB62">
        <f t="shared" si="15"/>
        <v>0.88500000000000001</v>
      </c>
      <c r="AC62">
        <f t="shared" si="24"/>
        <v>2.3304999999999998</v>
      </c>
      <c r="AD62">
        <f t="shared" si="25"/>
        <v>1.666666666666675</v>
      </c>
    </row>
    <row r="63" spans="1:30" x14ac:dyDescent="0.2">
      <c r="A63">
        <v>60</v>
      </c>
      <c r="B63">
        <v>5.3289999999999997</v>
      </c>
      <c r="C63">
        <f t="shared" si="10"/>
        <v>0.89999999999999991</v>
      </c>
      <c r="D63">
        <f t="shared" si="16"/>
        <v>5.343</v>
      </c>
      <c r="E63">
        <f t="shared" si="17"/>
        <v>0.53571428571427726</v>
      </c>
      <c r="F63">
        <f t="shared" si="11"/>
        <v>0.70861678004555917</v>
      </c>
      <c r="H63">
        <v>60</v>
      </c>
      <c r="I63">
        <v>3.0430000000000001</v>
      </c>
      <c r="J63">
        <f t="shared" si="12"/>
        <v>0.89999999999999991</v>
      </c>
      <c r="K63">
        <f t="shared" si="18"/>
        <v>3.0540000000000003</v>
      </c>
      <c r="L63">
        <f t="shared" si="19"/>
        <v>0.68181818181818865</v>
      </c>
      <c r="N63">
        <v>60</v>
      </c>
      <c r="O63">
        <v>3.0169999999999999</v>
      </c>
      <c r="P63">
        <f t="shared" si="13"/>
        <v>0.89999999999999991</v>
      </c>
      <c r="Q63">
        <f t="shared" si="20"/>
        <v>3.0255000000000001</v>
      </c>
      <c r="R63">
        <f t="shared" si="21"/>
        <v>0.88235294117647634</v>
      </c>
      <c r="T63">
        <v>60</v>
      </c>
      <c r="U63">
        <v>2.1269999999999998</v>
      </c>
      <c r="V63">
        <f t="shared" si="14"/>
        <v>0.89999999999999991</v>
      </c>
      <c r="W63">
        <f t="shared" si="22"/>
        <v>2.133</v>
      </c>
      <c r="X63">
        <f t="shared" si="23"/>
        <v>1.25</v>
      </c>
      <c r="Z63">
        <v>60</v>
      </c>
      <c r="AA63">
        <v>2.335</v>
      </c>
      <c r="AB63">
        <f t="shared" si="15"/>
        <v>0.89999999999999991</v>
      </c>
      <c r="AC63">
        <f t="shared" si="24"/>
        <v>2.3395000000000001</v>
      </c>
      <c r="AD63">
        <f t="shared" si="25"/>
        <v>1.6666666666666872</v>
      </c>
    </row>
    <row r="64" spans="1:30" x14ac:dyDescent="0.2">
      <c r="A64">
        <v>61</v>
      </c>
      <c r="B64">
        <v>5.3570000000000002</v>
      </c>
      <c r="C64">
        <f t="shared" si="10"/>
        <v>0.91499999999999992</v>
      </c>
      <c r="D64">
        <f t="shared" si="16"/>
        <v>5.3704999999999998</v>
      </c>
      <c r="E64">
        <f t="shared" si="17"/>
        <v>0.55555555555555325</v>
      </c>
      <c r="F64">
        <f t="shared" si="11"/>
        <v>6.7846962615981448E-13</v>
      </c>
      <c r="H64">
        <v>61</v>
      </c>
      <c r="I64">
        <v>3.0649999999999999</v>
      </c>
      <c r="J64">
        <f t="shared" si="12"/>
        <v>0.91499999999999992</v>
      </c>
      <c r="K64">
        <f t="shared" si="18"/>
        <v>3.0760000000000001</v>
      </c>
      <c r="L64">
        <f t="shared" si="19"/>
        <v>0.68181818181817488</v>
      </c>
      <c r="N64">
        <v>61</v>
      </c>
      <c r="O64">
        <v>3.0339999999999998</v>
      </c>
      <c r="P64">
        <f t="shared" si="13"/>
        <v>0.91499999999999992</v>
      </c>
      <c r="Q64">
        <f t="shared" si="20"/>
        <v>3.0430000000000001</v>
      </c>
      <c r="R64">
        <f t="shared" si="21"/>
        <v>0.83333333333332305</v>
      </c>
      <c r="T64">
        <v>61</v>
      </c>
      <c r="U64">
        <v>2.1389999999999998</v>
      </c>
      <c r="V64">
        <f t="shared" si="14"/>
        <v>0.91499999999999992</v>
      </c>
      <c r="W64">
        <f t="shared" si="22"/>
        <v>2.1444999999999999</v>
      </c>
      <c r="X64">
        <f t="shared" si="23"/>
        <v>1.3636363636363498</v>
      </c>
      <c r="Z64">
        <v>61</v>
      </c>
      <c r="AA64">
        <v>2.3439999999999999</v>
      </c>
      <c r="AB64">
        <f t="shared" si="15"/>
        <v>0.91499999999999992</v>
      </c>
      <c r="AC64">
        <f t="shared" si="24"/>
        <v>2.3485</v>
      </c>
      <c r="AD64">
        <f t="shared" si="25"/>
        <v>1.666666666666605</v>
      </c>
    </row>
    <row r="65" spans="1:30" x14ac:dyDescent="0.2">
      <c r="A65">
        <v>62</v>
      </c>
      <c r="B65">
        <v>5.3840000000000003</v>
      </c>
      <c r="C65">
        <f t="shared" si="10"/>
        <v>0.92999999999999994</v>
      </c>
      <c r="D65">
        <f t="shared" si="16"/>
        <v>5.3975</v>
      </c>
      <c r="E65">
        <f t="shared" si="17"/>
        <v>0.55555555555557157</v>
      </c>
      <c r="F65">
        <f t="shared" si="11"/>
        <v>0.79138968027744938</v>
      </c>
      <c r="H65">
        <v>62</v>
      </c>
      <c r="I65">
        <v>3.0870000000000002</v>
      </c>
      <c r="J65">
        <f t="shared" si="12"/>
        <v>0.92999999999999994</v>
      </c>
      <c r="K65">
        <f t="shared" si="18"/>
        <v>3.0979999999999999</v>
      </c>
      <c r="L65">
        <f t="shared" si="19"/>
        <v>0.68181818181818865</v>
      </c>
      <c r="N65">
        <v>62</v>
      </c>
      <c r="O65">
        <v>3.052</v>
      </c>
      <c r="P65">
        <f t="shared" si="13"/>
        <v>0.92999999999999994</v>
      </c>
      <c r="Q65">
        <f t="shared" si="20"/>
        <v>3.0605000000000002</v>
      </c>
      <c r="R65">
        <f t="shared" si="21"/>
        <v>0.88235294117647634</v>
      </c>
      <c r="T65">
        <v>62</v>
      </c>
      <c r="U65">
        <v>2.15</v>
      </c>
      <c r="V65">
        <f t="shared" si="14"/>
        <v>0.92999999999999994</v>
      </c>
      <c r="W65">
        <f t="shared" si="22"/>
        <v>2.1559999999999997</v>
      </c>
      <c r="X65">
        <f t="shared" si="23"/>
        <v>1.25</v>
      </c>
      <c r="Z65">
        <v>62</v>
      </c>
      <c r="AA65">
        <v>2.3530000000000002</v>
      </c>
      <c r="AB65">
        <f t="shared" si="15"/>
        <v>0.92999999999999994</v>
      </c>
      <c r="AC65">
        <f t="shared" si="24"/>
        <v>2.3574999999999999</v>
      </c>
      <c r="AD65">
        <f t="shared" si="25"/>
        <v>1.6666666666666872</v>
      </c>
    </row>
    <row r="66" spans="1:30" x14ac:dyDescent="0.2">
      <c r="A66">
        <v>63</v>
      </c>
      <c r="B66">
        <v>5.4109999999999996</v>
      </c>
      <c r="C66">
        <f t="shared" si="10"/>
        <v>0.94499999999999995</v>
      </c>
      <c r="D66">
        <f t="shared" si="16"/>
        <v>5.4239999999999995</v>
      </c>
      <c r="E66">
        <f t="shared" si="17"/>
        <v>0.57692307692306211</v>
      </c>
      <c r="F66">
        <f t="shared" si="11"/>
        <v>-0.82182774490416499</v>
      </c>
      <c r="H66">
        <v>63</v>
      </c>
      <c r="I66">
        <v>3.109</v>
      </c>
      <c r="J66">
        <f t="shared" si="12"/>
        <v>0.94499999999999995</v>
      </c>
      <c r="K66">
        <f t="shared" si="18"/>
        <v>3.12</v>
      </c>
      <c r="L66">
        <f t="shared" si="19"/>
        <v>0.68181818181818865</v>
      </c>
      <c r="N66">
        <v>63</v>
      </c>
      <c r="O66">
        <v>3.069</v>
      </c>
      <c r="P66">
        <f t="shared" si="13"/>
        <v>0.94499999999999995</v>
      </c>
      <c r="Q66">
        <f t="shared" si="20"/>
        <v>3.0774999999999997</v>
      </c>
      <c r="R66">
        <f t="shared" si="21"/>
        <v>0.88235294117647634</v>
      </c>
      <c r="T66">
        <v>63</v>
      </c>
      <c r="U66">
        <v>2.1619999999999999</v>
      </c>
      <c r="V66">
        <f t="shared" si="14"/>
        <v>0.94499999999999995</v>
      </c>
      <c r="W66">
        <f t="shared" si="22"/>
        <v>2.1675</v>
      </c>
      <c r="X66">
        <f t="shared" si="23"/>
        <v>1.3636363636363498</v>
      </c>
      <c r="Z66">
        <v>63</v>
      </c>
      <c r="AA66">
        <v>2.3620000000000001</v>
      </c>
      <c r="AB66">
        <f t="shared" si="15"/>
        <v>0.94499999999999995</v>
      </c>
      <c r="AC66">
        <f t="shared" si="24"/>
        <v>2.3665000000000003</v>
      </c>
      <c r="AD66">
        <f t="shared" si="25"/>
        <v>1.6666666666666872</v>
      </c>
    </row>
    <row r="67" spans="1:30" x14ac:dyDescent="0.2">
      <c r="A67">
        <v>64</v>
      </c>
      <c r="B67">
        <v>5.4370000000000003</v>
      </c>
      <c r="C67">
        <f t="shared" si="10"/>
        <v>0.96</v>
      </c>
      <c r="D67">
        <f t="shared" si="16"/>
        <v>5.4504999999999999</v>
      </c>
      <c r="E67">
        <f t="shared" si="17"/>
        <v>0.55555555555555325</v>
      </c>
      <c r="F67">
        <f t="shared" si="11"/>
        <v>0.79138968027883383</v>
      </c>
      <c r="H67">
        <v>64</v>
      </c>
      <c r="I67">
        <v>3.1309999999999998</v>
      </c>
      <c r="J67">
        <f t="shared" si="12"/>
        <v>0.96</v>
      </c>
      <c r="K67">
        <f t="shared" si="18"/>
        <v>3.1414999999999997</v>
      </c>
      <c r="L67">
        <f t="shared" si="19"/>
        <v>0.71428571428570298</v>
      </c>
      <c r="N67">
        <v>64</v>
      </c>
      <c r="O67">
        <v>3.0859999999999999</v>
      </c>
      <c r="P67">
        <f t="shared" si="13"/>
        <v>0.96</v>
      </c>
      <c r="Q67">
        <f t="shared" si="20"/>
        <v>3.0945</v>
      </c>
      <c r="R67">
        <f t="shared" si="21"/>
        <v>0.88235294117645335</v>
      </c>
      <c r="T67">
        <v>64</v>
      </c>
      <c r="U67">
        <v>2.173</v>
      </c>
      <c r="V67">
        <f t="shared" si="14"/>
        <v>0.96</v>
      </c>
      <c r="W67">
        <f t="shared" si="22"/>
        <v>2.1785000000000001</v>
      </c>
      <c r="X67">
        <f t="shared" si="23"/>
        <v>1.3636363636363498</v>
      </c>
      <c r="Z67">
        <v>64</v>
      </c>
      <c r="AA67">
        <v>2.371</v>
      </c>
      <c r="AB67">
        <f t="shared" si="15"/>
        <v>0.96</v>
      </c>
      <c r="AC67">
        <f t="shared" si="24"/>
        <v>2.3754999999999997</v>
      </c>
      <c r="AD67">
        <f t="shared" si="25"/>
        <v>1.6666666666666872</v>
      </c>
    </row>
    <row r="68" spans="1:30" x14ac:dyDescent="0.2">
      <c r="A68">
        <v>65</v>
      </c>
      <c r="B68">
        <v>5.4640000000000004</v>
      </c>
      <c r="C68">
        <f t="shared" si="10"/>
        <v>0.97499999999999998</v>
      </c>
      <c r="D68">
        <f t="shared" ref="D68:D76" si="26">(B68+B69)/2</f>
        <v>5.4770000000000003</v>
      </c>
      <c r="E68">
        <f t="shared" ref="E68:F76" si="27">(C69- C68)/(B69 - B68)</f>
        <v>0.57692307692308187</v>
      </c>
      <c r="F68">
        <f t="shared" si="11"/>
        <v>-1.6653345369377474E-13</v>
      </c>
      <c r="H68">
        <v>65</v>
      </c>
      <c r="I68">
        <v>3.1520000000000001</v>
      </c>
      <c r="J68">
        <f t="shared" si="12"/>
        <v>0.97499999999999998</v>
      </c>
      <c r="K68">
        <f t="shared" si="18"/>
        <v>3.1625000000000001</v>
      </c>
      <c r="L68">
        <f t="shared" si="19"/>
        <v>0.71428571428571808</v>
      </c>
      <c r="N68">
        <v>65</v>
      </c>
      <c r="O68">
        <v>3.1030000000000002</v>
      </c>
      <c r="P68">
        <f t="shared" si="13"/>
        <v>0.97499999999999998</v>
      </c>
      <c r="Q68">
        <f t="shared" si="20"/>
        <v>3.1115000000000004</v>
      </c>
      <c r="R68">
        <f t="shared" si="21"/>
        <v>0.88235294117647634</v>
      </c>
      <c r="T68">
        <v>65</v>
      </c>
      <c r="U68">
        <v>2.1840000000000002</v>
      </c>
      <c r="V68">
        <f t="shared" si="14"/>
        <v>0.97499999999999998</v>
      </c>
      <c r="W68">
        <f t="shared" ref="W68:W99" si="28">(U68 + U69)/2</f>
        <v>2.1900000000000004</v>
      </c>
      <c r="X68">
        <f t="shared" ref="X68:X99" si="29">(V69- V68)/(U69 - U68)</f>
        <v>1.25</v>
      </c>
      <c r="Z68">
        <v>65</v>
      </c>
      <c r="AA68">
        <v>2.38</v>
      </c>
      <c r="AB68">
        <f t="shared" si="15"/>
        <v>0.97499999999999998</v>
      </c>
      <c r="AC68">
        <f t="shared" si="24"/>
        <v>2.3845000000000001</v>
      </c>
      <c r="AD68">
        <f t="shared" si="25"/>
        <v>1.6666666666666872</v>
      </c>
    </row>
    <row r="69" spans="1:30" x14ac:dyDescent="0.2">
      <c r="A69">
        <v>66</v>
      </c>
      <c r="B69">
        <v>5.49</v>
      </c>
      <c r="C69">
        <f t="shared" ref="C69:C77" si="30">A69 * 0.015</f>
        <v>0.99</v>
      </c>
      <c r="D69">
        <f t="shared" si="26"/>
        <v>5.5030000000000001</v>
      </c>
      <c r="E69">
        <f t="shared" si="27"/>
        <v>0.57692307692307754</v>
      </c>
      <c r="F69">
        <f t="shared" ref="F69:F76" si="31">(E70 -E69)/(B70-B69)</f>
        <v>3.2879681883129887E-13</v>
      </c>
      <c r="H69">
        <v>66</v>
      </c>
      <c r="I69">
        <v>3.173</v>
      </c>
      <c r="J69">
        <f t="shared" ref="J69:J70" si="32">H69 * 0.015</f>
        <v>0.99</v>
      </c>
      <c r="K69">
        <f t="shared" si="18"/>
        <v>3.1840000000000002</v>
      </c>
      <c r="L69">
        <f t="shared" si="19"/>
        <v>0.68181818181818366</v>
      </c>
      <c r="N69">
        <v>66</v>
      </c>
      <c r="O69">
        <v>3.12</v>
      </c>
      <c r="P69">
        <f t="shared" ref="P69:P71" si="33">N69 * 0.015</f>
        <v>0.99</v>
      </c>
      <c r="Q69">
        <f t="shared" si="20"/>
        <v>3.1280000000000001</v>
      </c>
      <c r="R69">
        <f t="shared" si="21"/>
        <v>0.93749999999999312</v>
      </c>
      <c r="T69">
        <v>66</v>
      </c>
      <c r="U69">
        <v>2.1960000000000002</v>
      </c>
      <c r="V69">
        <f t="shared" ref="V69:V113" si="34">T69 * 0.015</f>
        <v>0.99</v>
      </c>
      <c r="W69">
        <f t="shared" si="28"/>
        <v>2.2015000000000002</v>
      </c>
      <c r="X69">
        <f t="shared" si="29"/>
        <v>1.3636363636363948</v>
      </c>
      <c r="Z69">
        <v>66</v>
      </c>
      <c r="AA69">
        <v>2.3889999999999998</v>
      </c>
      <c r="AB69">
        <f t="shared" ref="AB69:AB71" si="35">Z69 * 0.015</f>
        <v>0.99</v>
      </c>
      <c r="AC69">
        <f>(AA69 + AA70)/2</f>
        <v>2.3929999999999998</v>
      </c>
      <c r="AD69">
        <f t="shared" si="25"/>
        <v>1.8749999999999862</v>
      </c>
    </row>
    <row r="70" spans="1:30" x14ac:dyDescent="0.2">
      <c r="A70">
        <v>67</v>
      </c>
      <c r="B70">
        <v>5.516</v>
      </c>
      <c r="C70">
        <f t="shared" si="30"/>
        <v>1.0049999999999999</v>
      </c>
      <c r="D70">
        <f t="shared" si="26"/>
        <v>5.5289999999999999</v>
      </c>
      <c r="E70">
        <f t="shared" si="27"/>
        <v>0.57692307692308609</v>
      </c>
      <c r="F70">
        <f t="shared" si="31"/>
        <v>0.88757396449621662</v>
      </c>
      <c r="H70">
        <v>67</v>
      </c>
      <c r="I70">
        <v>3.1949999999999998</v>
      </c>
      <c r="J70">
        <f t="shared" si="32"/>
        <v>1.0049999999999999</v>
      </c>
      <c r="N70">
        <v>67</v>
      </c>
      <c r="O70">
        <v>3.1360000000000001</v>
      </c>
      <c r="P70">
        <f t="shared" si="33"/>
        <v>1.0049999999999999</v>
      </c>
      <c r="Q70">
        <f t="shared" si="20"/>
        <v>3.145</v>
      </c>
      <c r="R70">
        <f t="shared" si="21"/>
        <v>0.8333333333333498</v>
      </c>
      <c r="T70">
        <v>67</v>
      </c>
      <c r="U70">
        <v>2.2069999999999999</v>
      </c>
      <c r="V70">
        <f t="shared" si="34"/>
        <v>1.0049999999999999</v>
      </c>
      <c r="W70">
        <f t="shared" si="28"/>
        <v>2.2124999999999999</v>
      </c>
      <c r="X70">
        <f t="shared" si="29"/>
        <v>1.36363636363636</v>
      </c>
      <c r="Z70">
        <v>67</v>
      </c>
      <c r="AA70">
        <v>2.3969999999999998</v>
      </c>
      <c r="AB70">
        <f t="shared" si="35"/>
        <v>1.0049999999999999</v>
      </c>
      <c r="AC70">
        <f>(AA70 + AA71)/2</f>
        <v>2.4015</v>
      </c>
      <c r="AD70">
        <f t="shared" si="25"/>
        <v>1.6666666666666172</v>
      </c>
    </row>
    <row r="71" spans="1:30" x14ac:dyDescent="0.2">
      <c r="A71">
        <v>68</v>
      </c>
      <c r="B71">
        <v>5.5419999999999998</v>
      </c>
      <c r="C71">
        <f t="shared" si="30"/>
        <v>1.02</v>
      </c>
      <c r="D71">
        <f t="shared" si="26"/>
        <v>5.5545</v>
      </c>
      <c r="E71">
        <f t="shared" si="27"/>
        <v>0.59999999999998754</v>
      </c>
      <c r="F71">
        <f t="shared" si="31"/>
        <v>-0.92307692307604516</v>
      </c>
      <c r="N71">
        <v>68</v>
      </c>
      <c r="O71">
        <v>3.1539999999999999</v>
      </c>
      <c r="P71">
        <f t="shared" si="33"/>
        <v>1.02</v>
      </c>
      <c r="T71">
        <v>68</v>
      </c>
      <c r="U71">
        <v>2.218</v>
      </c>
      <c r="V71">
        <f t="shared" si="34"/>
        <v>1.02</v>
      </c>
      <c r="W71">
        <f t="shared" si="28"/>
        <v>2.2240000000000002</v>
      </c>
      <c r="X71">
        <f t="shared" si="29"/>
        <v>1.2499999999999907</v>
      </c>
      <c r="Z71">
        <v>68</v>
      </c>
      <c r="AA71">
        <v>2.4060000000000001</v>
      </c>
      <c r="AB71">
        <f t="shared" si="35"/>
        <v>1.02</v>
      </c>
    </row>
    <row r="72" spans="1:30" x14ac:dyDescent="0.2">
      <c r="A72">
        <v>69</v>
      </c>
      <c r="B72">
        <v>5.5670000000000002</v>
      </c>
      <c r="C72">
        <f t="shared" si="30"/>
        <v>1.0349999999999999</v>
      </c>
      <c r="D72">
        <f t="shared" si="26"/>
        <v>5.58</v>
      </c>
      <c r="E72">
        <f t="shared" si="27"/>
        <v>0.57692307692308609</v>
      </c>
      <c r="F72">
        <f t="shared" si="31"/>
        <v>0.88757396449621662</v>
      </c>
      <c r="T72">
        <v>69</v>
      </c>
      <c r="U72">
        <v>2.23</v>
      </c>
      <c r="V72">
        <f t="shared" si="34"/>
        <v>1.0349999999999999</v>
      </c>
      <c r="W72">
        <f t="shared" si="28"/>
        <v>2.2355</v>
      </c>
      <c r="X72">
        <f t="shared" si="29"/>
        <v>1.36363636363636</v>
      </c>
    </row>
    <row r="73" spans="1:30" x14ac:dyDescent="0.2">
      <c r="A73">
        <v>70</v>
      </c>
      <c r="B73">
        <v>5.593</v>
      </c>
      <c r="C73">
        <f t="shared" si="30"/>
        <v>1.05</v>
      </c>
      <c r="D73">
        <f t="shared" si="26"/>
        <v>5.6055000000000001</v>
      </c>
      <c r="E73">
        <f t="shared" si="27"/>
        <v>0.59999999999998754</v>
      </c>
      <c r="F73">
        <f t="shared" si="31"/>
        <v>1.2079226507921532E-12</v>
      </c>
      <c r="T73">
        <v>70</v>
      </c>
      <c r="U73">
        <v>2.2410000000000001</v>
      </c>
      <c r="V73">
        <f t="shared" si="34"/>
        <v>1.05</v>
      </c>
      <c r="W73">
        <f t="shared" si="28"/>
        <v>2.2469999999999999</v>
      </c>
      <c r="X73">
        <f t="shared" si="29"/>
        <v>1.2499999999999907</v>
      </c>
    </row>
    <row r="74" spans="1:30" x14ac:dyDescent="0.2">
      <c r="A74">
        <v>71</v>
      </c>
      <c r="B74">
        <v>5.6180000000000003</v>
      </c>
      <c r="C74">
        <f t="shared" si="30"/>
        <v>1.0649999999999999</v>
      </c>
      <c r="D74">
        <f t="shared" si="26"/>
        <v>5.6304999999999996</v>
      </c>
      <c r="E74">
        <f t="shared" si="27"/>
        <v>0.60000000000001774</v>
      </c>
      <c r="F74">
        <f t="shared" si="31"/>
        <v>-1.2079226507921962E-12</v>
      </c>
      <c r="T74">
        <v>71</v>
      </c>
      <c r="U74">
        <v>2.2530000000000001</v>
      </c>
      <c r="V74">
        <f t="shared" si="34"/>
        <v>1.0649999999999999</v>
      </c>
      <c r="W74">
        <f t="shared" si="28"/>
        <v>2.2584999999999997</v>
      </c>
      <c r="X74">
        <f t="shared" si="29"/>
        <v>1.363636363636415</v>
      </c>
    </row>
    <row r="75" spans="1:30" x14ac:dyDescent="0.2">
      <c r="A75">
        <v>72</v>
      </c>
      <c r="B75">
        <v>5.6429999999999998</v>
      </c>
      <c r="C75">
        <f t="shared" si="30"/>
        <v>1.08</v>
      </c>
      <c r="D75">
        <f t="shared" si="26"/>
        <v>5.6555</v>
      </c>
      <c r="E75">
        <f t="shared" si="27"/>
        <v>0.59999999999998754</v>
      </c>
      <c r="F75">
        <f t="shared" si="31"/>
        <v>8.5265128291210811E-13</v>
      </c>
      <c r="T75">
        <v>72</v>
      </c>
      <c r="U75">
        <v>2.2639999999999998</v>
      </c>
      <c r="V75">
        <f t="shared" si="34"/>
        <v>1.08</v>
      </c>
      <c r="W75">
        <f t="shared" si="28"/>
        <v>2.2694999999999999</v>
      </c>
      <c r="X75">
        <f t="shared" si="29"/>
        <v>1.3636363636363398</v>
      </c>
    </row>
    <row r="76" spans="1:30" x14ac:dyDescent="0.2">
      <c r="A76">
        <v>73</v>
      </c>
      <c r="B76">
        <v>5.6680000000000001</v>
      </c>
      <c r="C76">
        <f t="shared" si="30"/>
        <v>1.095</v>
      </c>
      <c r="D76">
        <f t="shared" si="26"/>
        <v>5.6805000000000003</v>
      </c>
      <c r="E76">
        <f t="shared" si="27"/>
        <v>0.60000000000000886</v>
      </c>
      <c r="T76">
        <v>73</v>
      </c>
      <c r="U76">
        <v>2.2749999999999999</v>
      </c>
      <c r="V76">
        <f t="shared" si="34"/>
        <v>1.095</v>
      </c>
      <c r="W76">
        <f t="shared" si="28"/>
        <v>2.2809999999999997</v>
      </c>
      <c r="X76">
        <f t="shared" si="29"/>
        <v>1.2499999999999907</v>
      </c>
    </row>
    <row r="77" spans="1:30" x14ac:dyDescent="0.2">
      <c r="A77">
        <v>74</v>
      </c>
      <c r="B77">
        <v>5.6929999999999996</v>
      </c>
      <c r="C77">
        <f t="shared" si="30"/>
        <v>1.1099999999999999</v>
      </c>
      <c r="T77">
        <v>74</v>
      </c>
      <c r="U77">
        <v>2.2869999999999999</v>
      </c>
      <c r="V77">
        <f t="shared" si="34"/>
        <v>1.1099999999999999</v>
      </c>
      <c r="W77">
        <f t="shared" si="28"/>
        <v>2.2925</v>
      </c>
      <c r="X77">
        <f t="shared" si="29"/>
        <v>1.36363636363636</v>
      </c>
    </row>
    <row r="78" spans="1:30" x14ac:dyDescent="0.2">
      <c r="F78">
        <f>AVERAGE(F4:F75)</f>
        <v>0.15984514940924904</v>
      </c>
      <c r="T78">
        <v>75</v>
      </c>
      <c r="U78">
        <v>2.298</v>
      </c>
      <c r="V78">
        <f t="shared" si="34"/>
        <v>1.125</v>
      </c>
      <c r="W78">
        <f t="shared" si="28"/>
        <v>2.3040000000000003</v>
      </c>
      <c r="X78">
        <f t="shared" si="29"/>
        <v>1.2499999999999907</v>
      </c>
    </row>
    <row r="79" spans="1:30" x14ac:dyDescent="0.2">
      <c r="F79">
        <f>_xlfn.STDEV.S(F4:F75)</f>
        <v>0.3175886138211948</v>
      </c>
      <c r="T79">
        <v>76</v>
      </c>
      <c r="U79">
        <v>2.31</v>
      </c>
      <c r="V79">
        <f t="shared" si="34"/>
        <v>1.1399999999999999</v>
      </c>
      <c r="W79">
        <f t="shared" si="28"/>
        <v>2.3159999999999998</v>
      </c>
      <c r="X79">
        <f t="shared" si="29"/>
        <v>1.2500000000000093</v>
      </c>
    </row>
    <row r="80" spans="1:30" x14ac:dyDescent="0.2">
      <c r="T80">
        <v>77</v>
      </c>
      <c r="U80">
        <v>2.3220000000000001</v>
      </c>
      <c r="V80">
        <f t="shared" si="34"/>
        <v>1.155</v>
      </c>
      <c r="W80">
        <f t="shared" si="28"/>
        <v>2.3275000000000001</v>
      </c>
      <c r="X80">
        <f t="shared" si="29"/>
        <v>1.3636363636363398</v>
      </c>
    </row>
    <row r="81" spans="20:24" x14ac:dyDescent="0.2">
      <c r="T81">
        <v>78</v>
      </c>
      <c r="U81">
        <v>2.3330000000000002</v>
      </c>
      <c r="V81">
        <f t="shared" si="34"/>
        <v>1.17</v>
      </c>
      <c r="W81">
        <f t="shared" si="28"/>
        <v>2.3390000000000004</v>
      </c>
      <c r="X81">
        <f t="shared" si="29"/>
        <v>1.2500000000000093</v>
      </c>
    </row>
    <row r="82" spans="20:24" x14ac:dyDescent="0.2">
      <c r="T82">
        <v>79</v>
      </c>
      <c r="U82">
        <v>2.3450000000000002</v>
      </c>
      <c r="V82">
        <f t="shared" si="34"/>
        <v>1.1850000000000001</v>
      </c>
      <c r="W82">
        <f t="shared" si="28"/>
        <v>2.3505000000000003</v>
      </c>
      <c r="X82">
        <f t="shared" si="29"/>
        <v>1.3636363636363948</v>
      </c>
    </row>
    <row r="83" spans="20:24" x14ac:dyDescent="0.2">
      <c r="T83">
        <v>80</v>
      </c>
      <c r="U83">
        <v>2.3559999999999999</v>
      </c>
      <c r="V83">
        <f t="shared" si="34"/>
        <v>1.2</v>
      </c>
      <c r="W83">
        <f t="shared" si="28"/>
        <v>2.3620000000000001</v>
      </c>
      <c r="X83">
        <f t="shared" si="29"/>
        <v>1.2499999999999907</v>
      </c>
    </row>
    <row r="84" spans="20:24" x14ac:dyDescent="0.2">
      <c r="T84">
        <v>81</v>
      </c>
      <c r="U84">
        <v>2.3679999999999999</v>
      </c>
      <c r="V84">
        <f t="shared" si="34"/>
        <v>1.2149999999999999</v>
      </c>
      <c r="W84">
        <f t="shared" si="28"/>
        <v>2.3734999999999999</v>
      </c>
      <c r="X84">
        <f t="shared" si="29"/>
        <v>1.36363636363636</v>
      </c>
    </row>
    <row r="85" spans="20:24" x14ac:dyDescent="0.2">
      <c r="T85">
        <v>82</v>
      </c>
      <c r="U85">
        <v>2.379</v>
      </c>
      <c r="V85">
        <f t="shared" si="34"/>
        <v>1.23</v>
      </c>
      <c r="W85">
        <f t="shared" si="28"/>
        <v>2.3849999999999998</v>
      </c>
      <c r="X85">
        <f t="shared" si="29"/>
        <v>1.2499999999999907</v>
      </c>
    </row>
    <row r="86" spans="20:24" x14ac:dyDescent="0.2">
      <c r="T86">
        <v>83</v>
      </c>
      <c r="U86">
        <v>2.391</v>
      </c>
      <c r="V86">
        <f t="shared" si="34"/>
        <v>1.2449999999999999</v>
      </c>
      <c r="W86">
        <f t="shared" si="28"/>
        <v>2.3970000000000002</v>
      </c>
      <c r="X86">
        <f t="shared" si="29"/>
        <v>1.2500000000000093</v>
      </c>
    </row>
    <row r="87" spans="20:24" x14ac:dyDescent="0.2">
      <c r="T87">
        <v>84</v>
      </c>
      <c r="U87">
        <v>2.403</v>
      </c>
      <c r="V87">
        <f t="shared" si="34"/>
        <v>1.26</v>
      </c>
      <c r="W87">
        <f t="shared" si="28"/>
        <v>2.4085000000000001</v>
      </c>
      <c r="X87">
        <f t="shared" si="29"/>
        <v>1.3636363636363398</v>
      </c>
    </row>
    <row r="88" spans="20:24" x14ac:dyDescent="0.2">
      <c r="T88">
        <v>85</v>
      </c>
      <c r="U88">
        <v>2.4140000000000001</v>
      </c>
      <c r="V88">
        <f t="shared" si="34"/>
        <v>1.2749999999999999</v>
      </c>
      <c r="W88">
        <f t="shared" si="28"/>
        <v>2.42</v>
      </c>
      <c r="X88">
        <f t="shared" si="29"/>
        <v>1.2500000000000093</v>
      </c>
    </row>
    <row r="89" spans="20:24" x14ac:dyDescent="0.2">
      <c r="T89">
        <v>86</v>
      </c>
      <c r="U89">
        <v>2.4260000000000002</v>
      </c>
      <c r="V89">
        <f t="shared" si="34"/>
        <v>1.29</v>
      </c>
      <c r="W89">
        <f t="shared" si="28"/>
        <v>2.4320000000000004</v>
      </c>
      <c r="X89">
        <f t="shared" si="29"/>
        <v>1.2499999999999907</v>
      </c>
    </row>
    <row r="90" spans="20:24" x14ac:dyDescent="0.2">
      <c r="T90">
        <v>87</v>
      </c>
      <c r="U90">
        <v>2.4380000000000002</v>
      </c>
      <c r="V90">
        <f t="shared" si="34"/>
        <v>1.3049999999999999</v>
      </c>
      <c r="W90">
        <f t="shared" si="28"/>
        <v>2.444</v>
      </c>
      <c r="X90">
        <f t="shared" si="29"/>
        <v>1.2499999999999907</v>
      </c>
    </row>
    <row r="91" spans="20:24" x14ac:dyDescent="0.2">
      <c r="T91">
        <v>88</v>
      </c>
      <c r="U91">
        <v>2.4500000000000002</v>
      </c>
      <c r="V91">
        <f t="shared" si="34"/>
        <v>1.3199999999999998</v>
      </c>
      <c r="W91">
        <f t="shared" si="28"/>
        <v>2.4554999999999998</v>
      </c>
      <c r="X91">
        <f t="shared" si="29"/>
        <v>1.363636363636415</v>
      </c>
    </row>
    <row r="92" spans="20:24" x14ac:dyDescent="0.2">
      <c r="T92">
        <v>89</v>
      </c>
      <c r="U92">
        <v>2.4609999999999999</v>
      </c>
      <c r="V92">
        <f t="shared" si="34"/>
        <v>1.335</v>
      </c>
      <c r="W92">
        <f t="shared" si="28"/>
        <v>2.4669999999999996</v>
      </c>
      <c r="X92">
        <f t="shared" si="29"/>
        <v>1.2499999999999907</v>
      </c>
    </row>
    <row r="93" spans="20:24" x14ac:dyDescent="0.2">
      <c r="T93">
        <v>90</v>
      </c>
      <c r="U93">
        <v>2.4729999999999999</v>
      </c>
      <c r="V93">
        <f t="shared" si="34"/>
        <v>1.3499999999999999</v>
      </c>
      <c r="W93">
        <f t="shared" si="28"/>
        <v>2.4790000000000001</v>
      </c>
      <c r="X93">
        <f t="shared" si="29"/>
        <v>1.2500000000000093</v>
      </c>
    </row>
    <row r="94" spans="20:24" x14ac:dyDescent="0.2">
      <c r="T94">
        <v>91</v>
      </c>
      <c r="U94">
        <v>2.4849999999999999</v>
      </c>
      <c r="V94">
        <f t="shared" si="34"/>
        <v>1.365</v>
      </c>
      <c r="W94">
        <f t="shared" si="28"/>
        <v>2.4909999999999997</v>
      </c>
      <c r="X94">
        <f t="shared" si="29"/>
        <v>1.2499999999999907</v>
      </c>
    </row>
    <row r="95" spans="20:24" x14ac:dyDescent="0.2">
      <c r="T95">
        <v>92</v>
      </c>
      <c r="U95">
        <v>2.4969999999999999</v>
      </c>
      <c r="V95">
        <f t="shared" si="34"/>
        <v>1.38</v>
      </c>
      <c r="W95">
        <f t="shared" si="28"/>
        <v>2.5030000000000001</v>
      </c>
      <c r="X95">
        <f t="shared" si="29"/>
        <v>1.2500000000000093</v>
      </c>
    </row>
    <row r="96" spans="20:24" x14ac:dyDescent="0.2">
      <c r="T96">
        <v>93</v>
      </c>
      <c r="U96">
        <v>2.5089999999999999</v>
      </c>
      <c r="V96">
        <f t="shared" si="34"/>
        <v>1.395</v>
      </c>
      <c r="W96">
        <f t="shared" si="28"/>
        <v>2.5145</v>
      </c>
      <c r="X96">
        <f t="shared" si="29"/>
        <v>1.3636363636363398</v>
      </c>
    </row>
    <row r="97" spans="20:24" x14ac:dyDescent="0.2">
      <c r="T97">
        <v>94</v>
      </c>
      <c r="U97">
        <v>2.52</v>
      </c>
      <c r="V97">
        <f t="shared" si="34"/>
        <v>1.41</v>
      </c>
      <c r="W97">
        <f t="shared" si="28"/>
        <v>2.5259999999999998</v>
      </c>
      <c r="X97">
        <f t="shared" si="29"/>
        <v>1.2500000000000093</v>
      </c>
    </row>
    <row r="98" spans="20:24" x14ac:dyDescent="0.2">
      <c r="T98">
        <v>95</v>
      </c>
      <c r="U98">
        <v>2.532</v>
      </c>
      <c r="V98">
        <f t="shared" si="34"/>
        <v>1.425</v>
      </c>
      <c r="W98">
        <f t="shared" si="28"/>
        <v>2.5380000000000003</v>
      </c>
      <c r="X98">
        <f t="shared" si="29"/>
        <v>1.2499999999999907</v>
      </c>
    </row>
    <row r="99" spans="20:24" x14ac:dyDescent="0.2">
      <c r="T99">
        <v>96</v>
      </c>
      <c r="U99">
        <v>2.544</v>
      </c>
      <c r="V99">
        <f t="shared" si="34"/>
        <v>1.44</v>
      </c>
      <c r="W99">
        <f t="shared" si="28"/>
        <v>2.5499999999999998</v>
      </c>
      <c r="X99">
        <f t="shared" si="29"/>
        <v>1.2499999999999907</v>
      </c>
    </row>
    <row r="100" spans="20:24" x14ac:dyDescent="0.2">
      <c r="T100">
        <v>97</v>
      </c>
      <c r="U100">
        <v>2.556</v>
      </c>
      <c r="V100">
        <f t="shared" si="34"/>
        <v>1.4549999999999998</v>
      </c>
      <c r="W100">
        <f t="shared" ref="W100:W112" si="36">(U100 + U101)/2</f>
        <v>2.5620000000000003</v>
      </c>
      <c r="X100">
        <f t="shared" ref="X100:X112" si="37">(V101- V100)/(U101 - U100)</f>
        <v>1.2500000000000093</v>
      </c>
    </row>
    <row r="101" spans="20:24" x14ac:dyDescent="0.2">
      <c r="T101">
        <v>98</v>
      </c>
      <c r="U101">
        <v>2.5680000000000001</v>
      </c>
      <c r="V101">
        <f t="shared" si="34"/>
        <v>1.47</v>
      </c>
      <c r="W101">
        <f t="shared" si="36"/>
        <v>2.5739999999999998</v>
      </c>
      <c r="X101">
        <f t="shared" si="37"/>
        <v>1.2499999999999907</v>
      </c>
    </row>
    <row r="102" spans="20:24" x14ac:dyDescent="0.2">
      <c r="T102">
        <v>99</v>
      </c>
      <c r="U102">
        <v>2.58</v>
      </c>
      <c r="V102">
        <f t="shared" si="34"/>
        <v>1.4849999999999999</v>
      </c>
      <c r="W102">
        <f t="shared" si="36"/>
        <v>2.5860000000000003</v>
      </c>
      <c r="X102">
        <f t="shared" si="37"/>
        <v>1.2500000000000093</v>
      </c>
    </row>
    <row r="103" spans="20:24" x14ac:dyDescent="0.2">
      <c r="T103">
        <v>100</v>
      </c>
      <c r="U103">
        <v>2.5920000000000001</v>
      </c>
      <c r="V103">
        <f t="shared" si="34"/>
        <v>1.5</v>
      </c>
      <c r="W103">
        <f t="shared" si="36"/>
        <v>2.5979999999999999</v>
      </c>
      <c r="X103">
        <f t="shared" si="37"/>
        <v>1.2499999999999907</v>
      </c>
    </row>
    <row r="104" spans="20:24" x14ac:dyDescent="0.2">
      <c r="T104">
        <v>101</v>
      </c>
      <c r="U104">
        <v>2.6040000000000001</v>
      </c>
      <c r="V104">
        <f t="shared" si="34"/>
        <v>1.5149999999999999</v>
      </c>
      <c r="W104">
        <f t="shared" si="36"/>
        <v>2.6100000000000003</v>
      </c>
      <c r="X104">
        <f t="shared" si="37"/>
        <v>1.2500000000000093</v>
      </c>
    </row>
    <row r="105" spans="20:24" x14ac:dyDescent="0.2">
      <c r="T105">
        <v>102</v>
      </c>
      <c r="U105">
        <v>2.6160000000000001</v>
      </c>
      <c r="V105">
        <f t="shared" si="34"/>
        <v>1.53</v>
      </c>
      <c r="W105">
        <f t="shared" si="36"/>
        <v>2.6219999999999999</v>
      </c>
      <c r="X105">
        <f t="shared" si="37"/>
        <v>1.2499999999999907</v>
      </c>
    </row>
    <row r="106" spans="20:24" x14ac:dyDescent="0.2">
      <c r="T106">
        <v>103</v>
      </c>
      <c r="U106">
        <v>2.6280000000000001</v>
      </c>
      <c r="V106">
        <f t="shared" si="34"/>
        <v>1.5449999999999999</v>
      </c>
      <c r="W106">
        <f t="shared" si="36"/>
        <v>2.6340000000000003</v>
      </c>
      <c r="X106">
        <f t="shared" si="37"/>
        <v>1.2500000000000093</v>
      </c>
    </row>
    <row r="107" spans="20:24" x14ac:dyDescent="0.2">
      <c r="T107">
        <v>104</v>
      </c>
      <c r="U107">
        <v>2.64</v>
      </c>
      <c r="V107">
        <f t="shared" si="34"/>
        <v>1.56</v>
      </c>
      <c r="W107">
        <f t="shared" si="36"/>
        <v>2.6459999999999999</v>
      </c>
      <c r="X107">
        <f t="shared" si="37"/>
        <v>1.2499999999999907</v>
      </c>
    </row>
    <row r="108" spans="20:24" x14ac:dyDescent="0.2">
      <c r="T108">
        <v>105</v>
      </c>
      <c r="U108">
        <v>2.6520000000000001</v>
      </c>
      <c r="V108">
        <f t="shared" si="34"/>
        <v>1.575</v>
      </c>
      <c r="W108">
        <f t="shared" si="36"/>
        <v>2.6580000000000004</v>
      </c>
      <c r="X108">
        <f t="shared" si="37"/>
        <v>1.2499999999999907</v>
      </c>
    </row>
    <row r="109" spans="20:24" x14ac:dyDescent="0.2">
      <c r="T109">
        <v>106</v>
      </c>
      <c r="U109">
        <v>2.6640000000000001</v>
      </c>
      <c r="V109">
        <f t="shared" si="34"/>
        <v>1.5899999999999999</v>
      </c>
      <c r="W109">
        <f t="shared" si="36"/>
        <v>2.67</v>
      </c>
      <c r="X109">
        <f t="shared" si="37"/>
        <v>1.2500000000000093</v>
      </c>
    </row>
    <row r="110" spans="20:24" x14ac:dyDescent="0.2">
      <c r="T110">
        <v>107</v>
      </c>
      <c r="U110">
        <v>2.6760000000000002</v>
      </c>
      <c r="V110">
        <f t="shared" si="34"/>
        <v>1.605</v>
      </c>
      <c r="W110">
        <f t="shared" si="36"/>
        <v>2.6820000000000004</v>
      </c>
      <c r="X110">
        <f t="shared" si="37"/>
        <v>1.2499999999999907</v>
      </c>
    </row>
    <row r="111" spans="20:24" x14ac:dyDescent="0.2">
      <c r="T111">
        <v>108</v>
      </c>
      <c r="U111">
        <v>2.6880000000000002</v>
      </c>
      <c r="V111">
        <f t="shared" si="34"/>
        <v>1.6199999999999999</v>
      </c>
      <c r="W111">
        <f t="shared" si="36"/>
        <v>2.694</v>
      </c>
      <c r="X111">
        <f t="shared" si="37"/>
        <v>1.2500000000000093</v>
      </c>
    </row>
    <row r="112" spans="20:24" x14ac:dyDescent="0.2">
      <c r="T112">
        <v>109</v>
      </c>
      <c r="U112">
        <v>2.7</v>
      </c>
      <c r="V112">
        <f t="shared" si="34"/>
        <v>1.635</v>
      </c>
      <c r="W112">
        <f t="shared" si="36"/>
        <v>2.7065000000000001</v>
      </c>
      <c r="X112">
        <f t="shared" si="37"/>
        <v>1.1538461538461551</v>
      </c>
    </row>
    <row r="113" spans="20:22" x14ac:dyDescent="0.2">
      <c r="T113">
        <v>110</v>
      </c>
      <c r="U113">
        <v>2.7130000000000001</v>
      </c>
      <c r="V113">
        <f t="shared" si="34"/>
        <v>1.65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C1" sqref="C1"/>
    </sheetView>
  </sheetViews>
  <sheetFormatPr baseColWidth="10" defaultRowHeight="15" x14ac:dyDescent="0.2"/>
  <sheetData>
    <row r="1" spans="1:9" x14ac:dyDescent="0.2">
      <c r="A1" t="s">
        <v>12</v>
      </c>
    </row>
    <row r="2" spans="1:9" ht="16" thickBot="1" x14ac:dyDescent="0.25"/>
    <row r="3" spans="1:9" x14ac:dyDescent="0.2">
      <c r="A3" s="5" t="s">
        <v>13</v>
      </c>
      <c r="B3" s="5"/>
    </row>
    <row r="4" spans="1:9" x14ac:dyDescent="0.2">
      <c r="A4" s="2" t="s">
        <v>14</v>
      </c>
      <c r="B4" s="2">
        <v>0.99933251036341553</v>
      </c>
    </row>
    <row r="5" spans="1:9" x14ac:dyDescent="0.2">
      <c r="A5" s="2" t="s">
        <v>15</v>
      </c>
      <c r="B5" s="2">
        <v>0.99866546626924591</v>
      </c>
    </row>
    <row r="6" spans="1:9" x14ac:dyDescent="0.2">
      <c r="A6" s="2" t="s">
        <v>16</v>
      </c>
      <c r="B6" s="2">
        <v>0.9986466700195169</v>
      </c>
    </row>
    <row r="7" spans="1:9" x14ac:dyDescent="0.2">
      <c r="A7" s="2" t="s">
        <v>17</v>
      </c>
      <c r="B7" s="2">
        <v>5.2740972259381815E-3</v>
      </c>
    </row>
    <row r="8" spans="1:9" ht="16" thickBot="1" x14ac:dyDescent="0.25">
      <c r="A8" s="3" t="s">
        <v>18</v>
      </c>
      <c r="B8" s="3">
        <v>73</v>
      </c>
    </row>
    <row r="10" spans="1:9" ht="16" thickBot="1" x14ac:dyDescent="0.25">
      <c r="A10" t="s">
        <v>19</v>
      </c>
    </row>
    <row r="11" spans="1:9" x14ac:dyDescent="0.2">
      <c r="A11" s="4"/>
      <c r="B11" s="4" t="s">
        <v>24</v>
      </c>
      <c r="C11" s="4" t="s">
        <v>25</v>
      </c>
      <c r="D11" s="4" t="s">
        <v>26</v>
      </c>
      <c r="E11" s="4" t="s">
        <v>27</v>
      </c>
      <c r="F11" s="4" t="s">
        <v>28</v>
      </c>
    </row>
    <row r="12" spans="1:9" x14ac:dyDescent="0.2">
      <c r="A12" s="2" t="s">
        <v>20</v>
      </c>
      <c r="B12" s="2">
        <v>1</v>
      </c>
      <c r="C12" s="2">
        <v>1.4779001355848806</v>
      </c>
      <c r="D12" s="2">
        <v>1.4779001355848806</v>
      </c>
      <c r="E12" s="2">
        <v>53131.102250260155</v>
      </c>
      <c r="F12" s="2">
        <v>8.3996845246274225E-104</v>
      </c>
    </row>
    <row r="13" spans="1:9" x14ac:dyDescent="0.2">
      <c r="A13" s="2" t="s">
        <v>21</v>
      </c>
      <c r="B13" s="2">
        <v>71</v>
      </c>
      <c r="C13" s="2">
        <v>1.9749432099540666E-3</v>
      </c>
      <c r="D13" s="2">
        <v>2.7816101548648826E-5</v>
      </c>
      <c r="E13" s="2"/>
      <c r="F13" s="2"/>
    </row>
    <row r="14" spans="1:9" ht="16" thickBot="1" x14ac:dyDescent="0.25">
      <c r="A14" s="3" t="s">
        <v>22</v>
      </c>
      <c r="B14" s="3">
        <v>72</v>
      </c>
      <c r="C14" s="3">
        <v>1.4798750787948347</v>
      </c>
      <c r="D14" s="3"/>
      <c r="E14" s="3"/>
      <c r="F14" s="3"/>
    </row>
    <row r="15" spans="1:9" ht="16" thickBot="1" x14ac:dyDescent="0.25"/>
    <row r="16" spans="1:9" x14ac:dyDescent="0.2">
      <c r="A16" s="4"/>
      <c r="B16" s="4" t="s">
        <v>29</v>
      </c>
      <c r="C16" s="4" t="s">
        <v>17</v>
      </c>
      <c r="D16" s="4" t="s">
        <v>30</v>
      </c>
      <c r="E16" s="4" t="s">
        <v>31</v>
      </c>
      <c r="F16" s="4" t="s">
        <v>32</v>
      </c>
      <c r="G16" s="4" t="s">
        <v>33</v>
      </c>
      <c r="H16" s="4" t="s">
        <v>34</v>
      </c>
      <c r="I16" s="4" t="s">
        <v>35</v>
      </c>
    </row>
    <row r="17" spans="1:9" x14ac:dyDescent="0.2">
      <c r="A17" s="2" t="s">
        <v>23</v>
      </c>
      <c r="B17" s="2">
        <v>-0.35356308673575876</v>
      </c>
      <c r="C17" s="2">
        <v>3.3604132796461526E-3</v>
      </c>
      <c r="D17" s="2">
        <v>-105.21416781598617</v>
      </c>
      <c r="E17" s="2">
        <v>1.0714350257941804E-79</v>
      </c>
      <c r="F17" s="2">
        <v>-0.36026356050792957</v>
      </c>
      <c r="G17" s="2">
        <v>-0.34686261296358795</v>
      </c>
      <c r="H17" s="2">
        <v>-0.36026356050792957</v>
      </c>
      <c r="I17" s="2">
        <v>-0.34686261296358795</v>
      </c>
    </row>
    <row r="18" spans="1:9" ht="16" thickBot="1" x14ac:dyDescent="0.25">
      <c r="A18" s="3" t="s">
        <v>36</v>
      </c>
      <c r="B18" s="3">
        <v>0.16923058300005098</v>
      </c>
      <c r="C18" s="3">
        <v>7.3418319185131285E-4</v>
      </c>
      <c r="D18" s="3">
        <v>230.50184869163232</v>
      </c>
      <c r="E18" s="3">
        <v>8.3996845246271845E-104</v>
      </c>
      <c r="F18" s="3">
        <v>0.16776666329387532</v>
      </c>
      <c r="G18" s="3">
        <v>0.17069450270622663</v>
      </c>
      <c r="H18" s="3">
        <v>0.16776666329387532</v>
      </c>
      <c r="I18" s="3">
        <v>0.17069450270622663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baseColWidth="10" defaultRowHeight="15" x14ac:dyDescent="0.2"/>
  <sheetData>
    <row r="1" spans="1:9" x14ac:dyDescent="0.2">
      <c r="A1" t="s">
        <v>12</v>
      </c>
    </row>
    <row r="2" spans="1:9" ht="16" thickBot="1" x14ac:dyDescent="0.25"/>
    <row r="3" spans="1:9" x14ac:dyDescent="0.2">
      <c r="A3" s="5" t="s">
        <v>13</v>
      </c>
      <c r="B3" s="5"/>
    </row>
    <row r="4" spans="1:9" x14ac:dyDescent="0.2">
      <c r="A4" s="2" t="s">
        <v>14</v>
      </c>
      <c r="B4" s="2">
        <v>0.99869916411128568</v>
      </c>
    </row>
    <row r="5" spans="1:9" x14ac:dyDescent="0.2">
      <c r="A5" s="2" t="s">
        <v>15</v>
      </c>
      <c r="B5" s="2">
        <v>0.99740002039658082</v>
      </c>
    </row>
    <row r="6" spans="1:9" x14ac:dyDescent="0.2">
      <c r="A6" s="2" t="s">
        <v>16</v>
      </c>
      <c r="B6" s="2">
        <v>0.99735939571527732</v>
      </c>
    </row>
    <row r="7" spans="1:9" x14ac:dyDescent="0.2">
      <c r="A7" s="2" t="s">
        <v>17</v>
      </c>
      <c r="B7" s="2">
        <v>8.4552223648430899E-3</v>
      </c>
    </row>
    <row r="8" spans="1:9" ht="16" thickBot="1" x14ac:dyDescent="0.25">
      <c r="A8" s="3" t="s">
        <v>18</v>
      </c>
      <c r="B8" s="3">
        <v>66</v>
      </c>
    </row>
    <row r="10" spans="1:9" ht="16" thickBot="1" x14ac:dyDescent="0.25">
      <c r="A10" t="s">
        <v>19</v>
      </c>
    </row>
    <row r="11" spans="1:9" x14ac:dyDescent="0.2">
      <c r="A11" s="4"/>
      <c r="B11" s="4" t="s">
        <v>24</v>
      </c>
      <c r="C11" s="4" t="s">
        <v>25</v>
      </c>
      <c r="D11" s="4" t="s">
        <v>26</v>
      </c>
      <c r="E11" s="4" t="s">
        <v>27</v>
      </c>
      <c r="F11" s="4" t="s">
        <v>28</v>
      </c>
    </row>
    <row r="12" spans="1:9" x14ac:dyDescent="0.2">
      <c r="A12" s="2" t="s">
        <v>20</v>
      </c>
      <c r="B12" s="2">
        <v>1</v>
      </c>
      <c r="C12" s="2">
        <v>1.7552115701023279</v>
      </c>
      <c r="D12" s="2">
        <v>1.7552115701023279</v>
      </c>
      <c r="E12" s="2">
        <v>24551.577720623798</v>
      </c>
      <c r="F12" s="2">
        <v>1.8912108661475511E-84</v>
      </c>
    </row>
    <row r="13" spans="1:9" x14ac:dyDescent="0.2">
      <c r="A13" s="2" t="s">
        <v>21</v>
      </c>
      <c r="B13" s="2">
        <v>64</v>
      </c>
      <c r="C13" s="2">
        <v>4.575410255292337E-3</v>
      </c>
      <c r="D13" s="2">
        <v>7.1490785238942765E-5</v>
      </c>
      <c r="E13" s="2"/>
      <c r="F13" s="2"/>
    </row>
    <row r="14" spans="1:9" ht="16" thickBot="1" x14ac:dyDescent="0.25">
      <c r="A14" s="3" t="s">
        <v>22</v>
      </c>
      <c r="B14" s="3">
        <v>65</v>
      </c>
      <c r="C14" s="3">
        <v>1.7597869803576203</v>
      </c>
      <c r="D14" s="3"/>
      <c r="E14" s="3"/>
      <c r="F14" s="3"/>
    </row>
    <row r="15" spans="1:9" ht="16" thickBot="1" x14ac:dyDescent="0.25"/>
    <row r="16" spans="1:9" x14ac:dyDescent="0.2">
      <c r="A16" s="4"/>
      <c r="B16" s="4" t="s">
        <v>29</v>
      </c>
      <c r="C16" s="4" t="s">
        <v>17</v>
      </c>
      <c r="D16" s="4" t="s">
        <v>30</v>
      </c>
      <c r="E16" s="4" t="s">
        <v>31</v>
      </c>
      <c r="F16" s="4" t="s">
        <v>32</v>
      </c>
      <c r="G16" s="4" t="s">
        <v>33</v>
      </c>
      <c r="H16" s="4" t="s">
        <v>34</v>
      </c>
      <c r="I16" s="4" t="s">
        <v>35</v>
      </c>
    </row>
    <row r="17" spans="1:9" x14ac:dyDescent="0.2">
      <c r="A17" s="2" t="s">
        <v>23</v>
      </c>
      <c r="B17" s="2">
        <v>-9.8090987726928203E-2</v>
      </c>
      <c r="C17" s="2">
        <v>3.8277281697617622E-3</v>
      </c>
      <c r="D17" s="2">
        <v>-25.626424703255086</v>
      </c>
      <c r="E17" s="2">
        <v>2.3230545488573634E-35</v>
      </c>
      <c r="F17" s="2">
        <v>-0.10573775380032847</v>
      </c>
      <c r="G17" s="2">
        <v>-9.0444221653527931E-2</v>
      </c>
      <c r="H17" s="2">
        <v>-0.10573775380032847</v>
      </c>
      <c r="I17" s="2">
        <v>-9.0444221653527931E-2</v>
      </c>
    </row>
    <row r="18" spans="1:9" ht="16" thickBot="1" x14ac:dyDescent="0.25">
      <c r="A18" s="3" t="s">
        <v>36</v>
      </c>
      <c r="B18" s="3">
        <v>0.25362777552244681</v>
      </c>
      <c r="C18" s="3">
        <v>1.6186654980311296E-3</v>
      </c>
      <c r="D18" s="3">
        <v>156.68943078786074</v>
      </c>
      <c r="E18" s="3">
        <v>1.8912108661475511E-84</v>
      </c>
      <c r="F18" s="3">
        <v>0.25039411945660911</v>
      </c>
      <c r="G18" s="3">
        <v>0.25686143158828451</v>
      </c>
      <c r="H18" s="3">
        <v>0.25039411945660911</v>
      </c>
      <c r="I18" s="3">
        <v>0.25686143158828451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baseColWidth="10" defaultRowHeight="15" x14ac:dyDescent="0.2"/>
  <sheetData>
    <row r="1" spans="1:9" x14ac:dyDescent="0.2">
      <c r="A1" t="s">
        <v>12</v>
      </c>
    </row>
    <row r="2" spans="1:9" ht="16" thickBot="1" x14ac:dyDescent="0.25"/>
    <row r="3" spans="1:9" x14ac:dyDescent="0.2">
      <c r="A3" s="5" t="s">
        <v>13</v>
      </c>
      <c r="B3" s="5"/>
    </row>
    <row r="4" spans="1:9" x14ac:dyDescent="0.2">
      <c r="A4" s="2" t="s">
        <v>14</v>
      </c>
      <c r="B4" s="2">
        <v>0.99713619402353193</v>
      </c>
    </row>
    <row r="5" spans="1:9" x14ac:dyDescent="0.2">
      <c r="A5" s="2" t="s">
        <v>15</v>
      </c>
      <c r="B5" s="2">
        <v>0.99428058943173481</v>
      </c>
    </row>
    <row r="6" spans="1:9" x14ac:dyDescent="0.2">
      <c r="A6" s="2" t="s">
        <v>16</v>
      </c>
      <c r="B6" s="2">
        <v>0.99419259849991526</v>
      </c>
    </row>
    <row r="7" spans="1:9" x14ac:dyDescent="0.2">
      <c r="A7" s="2" t="s">
        <v>17</v>
      </c>
      <c r="B7" s="2">
        <v>1.6202222285595279E-2</v>
      </c>
    </row>
    <row r="8" spans="1:9" ht="16" thickBot="1" x14ac:dyDescent="0.25">
      <c r="A8" s="3" t="s">
        <v>18</v>
      </c>
      <c r="B8" s="3">
        <v>67</v>
      </c>
    </row>
    <row r="10" spans="1:9" ht="16" thickBot="1" x14ac:dyDescent="0.25">
      <c r="A10" t="s">
        <v>19</v>
      </c>
    </row>
    <row r="11" spans="1:9" x14ac:dyDescent="0.2">
      <c r="A11" s="4"/>
      <c r="B11" s="4" t="s">
        <v>24</v>
      </c>
      <c r="C11" s="4" t="s">
        <v>25</v>
      </c>
      <c r="D11" s="4" t="s">
        <v>26</v>
      </c>
      <c r="E11" s="4" t="s">
        <v>27</v>
      </c>
      <c r="F11" s="4" t="s">
        <v>28</v>
      </c>
    </row>
    <row r="12" spans="1:9" x14ac:dyDescent="0.2">
      <c r="A12" s="2" t="s">
        <v>20</v>
      </c>
      <c r="B12" s="2">
        <v>1</v>
      </c>
      <c r="C12" s="2">
        <v>2.9663351398560724</v>
      </c>
      <c r="D12" s="2">
        <v>2.9663351398560724</v>
      </c>
      <c r="E12" s="2">
        <v>11299.807478704301</v>
      </c>
      <c r="F12" s="2">
        <v>1.2851023442558322E-74</v>
      </c>
    </row>
    <row r="13" spans="1:9" x14ac:dyDescent="0.2">
      <c r="A13" s="2" t="s">
        <v>21</v>
      </c>
      <c r="B13" s="2">
        <v>65</v>
      </c>
      <c r="C13" s="2">
        <v>1.7063280454469618E-2</v>
      </c>
      <c r="D13" s="2">
        <v>2.6251200699184028E-4</v>
      </c>
      <c r="E13" s="2"/>
      <c r="F13" s="2"/>
    </row>
    <row r="14" spans="1:9" ht="16" thickBot="1" x14ac:dyDescent="0.25">
      <c r="A14" s="3" t="s">
        <v>22</v>
      </c>
      <c r="B14" s="3">
        <v>66</v>
      </c>
      <c r="C14" s="3">
        <v>2.9833984203105421</v>
      </c>
      <c r="D14" s="3"/>
      <c r="E14" s="3"/>
      <c r="F14" s="3"/>
    </row>
    <row r="15" spans="1:9" ht="16" thickBot="1" x14ac:dyDescent="0.25"/>
    <row r="16" spans="1:9" x14ac:dyDescent="0.2">
      <c r="A16" s="4"/>
      <c r="B16" s="4" t="s">
        <v>29</v>
      </c>
      <c r="C16" s="4" t="s">
        <v>17</v>
      </c>
      <c r="D16" s="4" t="s">
        <v>30</v>
      </c>
      <c r="E16" s="4" t="s">
        <v>31</v>
      </c>
      <c r="F16" s="4" t="s">
        <v>32</v>
      </c>
      <c r="G16" s="4" t="s">
        <v>33</v>
      </c>
      <c r="H16" s="4" t="s">
        <v>34</v>
      </c>
      <c r="I16" s="4" t="s">
        <v>35</v>
      </c>
    </row>
    <row r="17" spans="1:9" x14ac:dyDescent="0.2">
      <c r="A17" s="2" t="s">
        <v>23</v>
      </c>
      <c r="B17" s="2">
        <v>-0.38422665470059314</v>
      </c>
      <c r="C17" s="2">
        <v>9.5823837922938294E-3</v>
      </c>
      <c r="D17" s="2">
        <v>-40.097189074141333</v>
      </c>
      <c r="E17" s="2">
        <v>1.4455766204069861E-47</v>
      </c>
      <c r="F17" s="2">
        <v>-0.40336399662494427</v>
      </c>
      <c r="G17" s="2">
        <v>-0.36508931277624201</v>
      </c>
      <c r="H17" s="2">
        <v>-0.40336399662494427</v>
      </c>
      <c r="I17" s="2">
        <v>-0.36508931277624201</v>
      </c>
    </row>
    <row r="18" spans="1:9" ht="16" thickBot="1" x14ac:dyDescent="0.25">
      <c r="A18" s="3" t="s">
        <v>36</v>
      </c>
      <c r="B18" s="3">
        <v>0.41117425914949918</v>
      </c>
      <c r="C18" s="3">
        <v>3.8680350117845357E-3</v>
      </c>
      <c r="D18" s="3">
        <v>106.30055257948713</v>
      </c>
      <c r="E18" s="3">
        <v>1.2851023442557959E-74</v>
      </c>
      <c r="F18" s="3">
        <v>0.40344925979647678</v>
      </c>
      <c r="G18" s="3">
        <v>0.41889925850252158</v>
      </c>
      <c r="H18" s="3">
        <v>0.40344925979647678</v>
      </c>
      <c r="I18" s="3">
        <v>0.41889925850252158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H22" sqref="H22"/>
    </sheetView>
  </sheetViews>
  <sheetFormatPr baseColWidth="10" defaultRowHeight="15" x14ac:dyDescent="0.2"/>
  <sheetData>
    <row r="1" spans="1:9" x14ac:dyDescent="0.2">
      <c r="A1" t="s">
        <v>12</v>
      </c>
    </row>
    <row r="2" spans="1:9" ht="16" thickBot="1" x14ac:dyDescent="0.25"/>
    <row r="3" spans="1:9" x14ac:dyDescent="0.2">
      <c r="A3" s="5" t="s">
        <v>13</v>
      </c>
      <c r="B3" s="5"/>
    </row>
    <row r="4" spans="1:9" x14ac:dyDescent="0.2">
      <c r="A4" s="2" t="s">
        <v>14</v>
      </c>
      <c r="B4" s="2">
        <v>0.98316570557931948</v>
      </c>
    </row>
    <row r="5" spans="1:9" x14ac:dyDescent="0.2">
      <c r="A5" s="2" t="s">
        <v>15</v>
      </c>
      <c r="B5" s="2">
        <v>0.96661480462728122</v>
      </c>
    </row>
    <row r="6" spans="1:9" x14ac:dyDescent="0.2">
      <c r="A6" s="2" t="s">
        <v>16</v>
      </c>
      <c r="B6" s="2">
        <v>0.96619220721749999</v>
      </c>
    </row>
    <row r="7" spans="1:9" x14ac:dyDescent="0.2">
      <c r="A7" s="2" t="s">
        <v>17</v>
      </c>
      <c r="B7" s="2">
        <v>5.9932142494549277E-2</v>
      </c>
    </row>
    <row r="8" spans="1:9" ht="16" thickBot="1" x14ac:dyDescent="0.25">
      <c r="A8" s="3" t="s">
        <v>18</v>
      </c>
      <c r="B8" s="3">
        <v>81</v>
      </c>
    </row>
    <row r="10" spans="1:9" ht="16" thickBot="1" x14ac:dyDescent="0.25">
      <c r="A10" t="s">
        <v>19</v>
      </c>
    </row>
    <row r="11" spans="1:9" x14ac:dyDescent="0.2">
      <c r="A11" s="4"/>
      <c r="B11" s="4" t="s">
        <v>24</v>
      </c>
      <c r="C11" s="4" t="s">
        <v>25</v>
      </c>
      <c r="D11" s="4" t="s">
        <v>26</v>
      </c>
      <c r="E11" s="4" t="s">
        <v>27</v>
      </c>
      <c r="F11" s="4" t="s">
        <v>28</v>
      </c>
    </row>
    <row r="12" spans="1:9" x14ac:dyDescent="0.2">
      <c r="A12" s="2" t="s">
        <v>20</v>
      </c>
      <c r="B12" s="2">
        <v>1</v>
      </c>
      <c r="C12" s="2">
        <v>8.215731140057752</v>
      </c>
      <c r="D12" s="2">
        <v>8.215731140057752</v>
      </c>
      <c r="E12" s="2">
        <v>2287.3183371559953</v>
      </c>
      <c r="F12" s="2">
        <v>4.3583330397069068E-60</v>
      </c>
    </row>
    <row r="13" spans="1:9" x14ac:dyDescent="0.2">
      <c r="A13" s="2" t="s">
        <v>21</v>
      </c>
      <c r="B13" s="2">
        <v>79</v>
      </c>
      <c r="C13" s="2">
        <v>0.2837570746149698</v>
      </c>
      <c r="D13" s="2">
        <v>3.5918617039869595E-3</v>
      </c>
      <c r="E13" s="2"/>
      <c r="F13" s="2"/>
    </row>
    <row r="14" spans="1:9" ht="16" thickBot="1" x14ac:dyDescent="0.25">
      <c r="A14" s="3" t="s">
        <v>22</v>
      </c>
      <c r="B14" s="3">
        <v>80</v>
      </c>
      <c r="C14" s="3">
        <v>8.4994882146727218</v>
      </c>
      <c r="D14" s="3"/>
      <c r="E14" s="3"/>
      <c r="F14" s="3"/>
    </row>
    <row r="15" spans="1:9" ht="16" thickBot="1" x14ac:dyDescent="0.25"/>
    <row r="16" spans="1:9" x14ac:dyDescent="0.2">
      <c r="A16" s="4"/>
      <c r="B16" s="4" t="s">
        <v>29</v>
      </c>
      <c r="C16" s="4" t="s">
        <v>17</v>
      </c>
      <c r="D16" s="4" t="s">
        <v>30</v>
      </c>
      <c r="E16" s="4" t="s">
        <v>31</v>
      </c>
      <c r="F16" s="4" t="s">
        <v>32</v>
      </c>
      <c r="G16" s="4" t="s">
        <v>33</v>
      </c>
      <c r="H16" s="4" t="s">
        <v>34</v>
      </c>
      <c r="I16" s="4" t="s">
        <v>35</v>
      </c>
    </row>
    <row r="17" spans="1:9" x14ac:dyDescent="0.2">
      <c r="A17" s="2" t="s">
        <v>23</v>
      </c>
      <c r="B17" s="2">
        <v>-0.56329474480420827</v>
      </c>
      <c r="C17" s="2">
        <v>3.3159564498091917E-2</v>
      </c>
      <c r="D17" s="2">
        <v>-16.98739875901029</v>
      </c>
      <c r="E17" s="2">
        <v>4.2471548127143057E-28</v>
      </c>
      <c r="F17" s="2">
        <v>-0.62929720693057489</v>
      </c>
      <c r="G17" s="2">
        <v>-0.4972922826778417</v>
      </c>
      <c r="H17" s="2">
        <v>-0.62929720693057489</v>
      </c>
      <c r="I17" s="2">
        <v>-0.4972922826778417</v>
      </c>
    </row>
    <row r="18" spans="1:9" ht="16" thickBot="1" x14ac:dyDescent="0.25">
      <c r="A18" s="3" t="s">
        <v>36</v>
      </c>
      <c r="B18" s="3">
        <v>0.84822635069867691</v>
      </c>
      <c r="C18" s="3">
        <v>1.7735704903463143E-2</v>
      </c>
      <c r="D18" s="3">
        <v>47.825917002771561</v>
      </c>
      <c r="E18" s="3">
        <v>4.3583330397070311E-60</v>
      </c>
      <c r="F18" s="3">
        <v>0.81292431314499913</v>
      </c>
      <c r="G18" s="3">
        <v>0.88352838825235469</v>
      </c>
      <c r="H18" s="3">
        <v>0.81292431314499913</v>
      </c>
      <c r="I18" s="3">
        <v>0.88352838825235469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C23" sqref="C23"/>
    </sheetView>
  </sheetViews>
  <sheetFormatPr baseColWidth="10" defaultRowHeight="15" x14ac:dyDescent="0.2"/>
  <sheetData>
    <row r="1" spans="1:9" x14ac:dyDescent="0.2">
      <c r="A1" t="s">
        <v>12</v>
      </c>
    </row>
    <row r="2" spans="1:9" ht="16" thickBot="1" x14ac:dyDescent="0.25"/>
    <row r="3" spans="1:9" x14ac:dyDescent="0.2">
      <c r="A3" s="5" t="s">
        <v>13</v>
      </c>
      <c r="B3" s="5"/>
    </row>
    <row r="4" spans="1:9" x14ac:dyDescent="0.2">
      <c r="A4" s="2" t="s">
        <v>14</v>
      </c>
      <c r="B4" s="2">
        <v>0.99355784984256579</v>
      </c>
    </row>
    <row r="5" spans="1:9" x14ac:dyDescent="0.2">
      <c r="A5" s="2" t="s">
        <v>15</v>
      </c>
      <c r="B5" s="2">
        <v>0.98715720098378257</v>
      </c>
    </row>
    <row r="6" spans="1:9" x14ac:dyDescent="0.2">
      <c r="A6" s="2" t="s">
        <v>16</v>
      </c>
      <c r="B6" s="2">
        <v>0.98695961946045607</v>
      </c>
    </row>
    <row r="7" spans="1:9" x14ac:dyDescent="0.2">
      <c r="A7" s="2" t="s">
        <v>17</v>
      </c>
      <c r="B7" s="2">
        <v>4.7372848851841752E-2</v>
      </c>
    </row>
    <row r="8" spans="1:9" ht="16" thickBot="1" x14ac:dyDescent="0.25">
      <c r="A8" s="3" t="s">
        <v>18</v>
      </c>
      <c r="B8" s="3">
        <v>67</v>
      </c>
    </row>
    <row r="10" spans="1:9" ht="16" thickBot="1" x14ac:dyDescent="0.25">
      <c r="A10" t="s">
        <v>19</v>
      </c>
    </row>
    <row r="11" spans="1:9" x14ac:dyDescent="0.2">
      <c r="A11" s="4"/>
      <c r="B11" s="4" t="s">
        <v>24</v>
      </c>
      <c r="C11" s="4" t="s">
        <v>25</v>
      </c>
      <c r="D11" s="4" t="s">
        <v>26</v>
      </c>
      <c r="E11" s="4" t="s">
        <v>27</v>
      </c>
      <c r="F11" s="4" t="s">
        <v>28</v>
      </c>
    </row>
    <row r="12" spans="1:9" x14ac:dyDescent="0.2">
      <c r="A12" s="2" t="s">
        <v>20</v>
      </c>
      <c r="B12" s="2">
        <v>1</v>
      </c>
      <c r="C12" s="2">
        <v>11.212410608582626</v>
      </c>
      <c r="D12" s="2">
        <v>11.212410608582626</v>
      </c>
      <c r="E12" s="2">
        <v>4996.2019948237275</v>
      </c>
      <c r="F12" s="2">
        <v>3.3726823070418324E-63</v>
      </c>
    </row>
    <row r="13" spans="1:9" x14ac:dyDescent="0.2">
      <c r="A13" s="2" t="s">
        <v>21</v>
      </c>
      <c r="B13" s="2">
        <v>65</v>
      </c>
      <c r="C13" s="2">
        <v>0.14587214254206388</v>
      </c>
      <c r="D13" s="2">
        <v>2.2441868083394444E-3</v>
      </c>
      <c r="E13" s="2"/>
      <c r="F13" s="2"/>
    </row>
    <row r="14" spans="1:9" ht="16" thickBot="1" x14ac:dyDescent="0.25">
      <c r="A14" s="3" t="s">
        <v>22</v>
      </c>
      <c r="B14" s="3">
        <v>66</v>
      </c>
      <c r="C14" s="3">
        <v>11.35828275112469</v>
      </c>
      <c r="D14" s="3"/>
      <c r="E14" s="3"/>
      <c r="F14" s="3"/>
    </row>
    <row r="15" spans="1:9" ht="16" thickBot="1" x14ac:dyDescent="0.25"/>
    <row r="16" spans="1:9" x14ac:dyDescent="0.2">
      <c r="A16" s="4"/>
      <c r="B16" s="4" t="s">
        <v>29</v>
      </c>
      <c r="C16" s="4" t="s">
        <v>17</v>
      </c>
      <c r="D16" s="4" t="s">
        <v>30</v>
      </c>
      <c r="E16" s="4" t="s">
        <v>31</v>
      </c>
      <c r="F16" s="4" t="s">
        <v>32</v>
      </c>
      <c r="G16" s="4" t="s">
        <v>33</v>
      </c>
      <c r="H16" s="4" t="s">
        <v>34</v>
      </c>
      <c r="I16" s="4" t="s">
        <v>35</v>
      </c>
    </row>
    <row r="17" spans="1:9" x14ac:dyDescent="0.2">
      <c r="A17" s="2" t="s">
        <v>23</v>
      </c>
      <c r="B17" s="2">
        <v>-1.9369643423134491</v>
      </c>
      <c r="C17" s="2">
        <v>4.4501529465018251E-2</v>
      </c>
      <c r="D17" s="2">
        <v>-43.525792609803609</v>
      </c>
      <c r="E17" s="2">
        <v>8.4317541557206201E-50</v>
      </c>
      <c r="F17" s="2">
        <v>-2.0258400337894606</v>
      </c>
      <c r="G17" s="2">
        <v>-1.8480886508374372</v>
      </c>
      <c r="H17" s="2">
        <v>-2.0258400337894606</v>
      </c>
      <c r="I17" s="2">
        <v>-1.8480886508374372</v>
      </c>
    </row>
    <row r="18" spans="1:9" ht="16" thickBot="1" x14ac:dyDescent="0.25">
      <c r="A18" s="3" t="s">
        <v>36</v>
      </c>
      <c r="B18" s="3">
        <v>1.5383172611571991</v>
      </c>
      <c r="C18" s="3">
        <v>2.1763358644751676E-2</v>
      </c>
      <c r="D18" s="3">
        <v>70.683817064613365</v>
      </c>
      <c r="E18" s="3">
        <v>3.3726823070418324E-63</v>
      </c>
      <c r="F18" s="3">
        <v>1.4948528325938346</v>
      </c>
      <c r="G18" s="3">
        <v>1.5817816897205637</v>
      </c>
      <c r="H18" s="3">
        <v>1.4948528325938346</v>
      </c>
      <c r="I18" s="3">
        <v>1.5817816897205637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mass = 4g</vt:lpstr>
      <vt:lpstr>mass = 5g</vt:lpstr>
      <vt:lpstr>mass = 9g</vt:lpstr>
      <vt:lpstr>mass = 20g</vt:lpstr>
      <vt:lpstr>mass = 35g</vt:lpstr>
    </vt:vector>
  </TitlesOfParts>
  <Company>UCLA Department of Physics &amp; Astronomy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Lower Division Labs</dc:creator>
  <cp:lastModifiedBy>Microsoft Office User</cp:lastModifiedBy>
  <dcterms:created xsi:type="dcterms:W3CDTF">2017-04-19T00:21:58Z</dcterms:created>
  <dcterms:modified xsi:type="dcterms:W3CDTF">2017-04-25T22:57:32Z</dcterms:modified>
</cp:coreProperties>
</file>