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Programming\Trinkspiel-Olympiade\auswertungen\"/>
    </mc:Choice>
  </mc:AlternateContent>
  <xr:revisionPtr revIDLastSave="0" documentId="13_ncr:1_{4F02B40D-6549-439A-9DF3-B27E536335A0}" xr6:coauthVersionLast="47" xr6:coauthVersionMax="47" xr10:uidLastSave="{00000000-0000-0000-0000-000000000000}"/>
  <bookViews>
    <workbookView xWindow="-105" yWindow="0" windowWidth="31965" windowHeight="20985" tabRatio="725" activeTab="9" xr2:uid="{E72825E3-9DF5-4268-BFEE-43D96429192B}"/>
  </bookViews>
  <sheets>
    <sheet name="Summe_Punkte" sheetId="8" r:id="rId1"/>
    <sheet name="Olympiade_1" sheetId="1" r:id="rId2"/>
    <sheet name="Olympiade_2" sheetId="7" r:id="rId3"/>
    <sheet name="Olympiade_3" sheetId="6" r:id="rId4"/>
    <sheet name="Olympiade_4" sheetId="5" r:id="rId5"/>
    <sheet name="Olympiade_5" sheetId="4" r:id="rId6"/>
    <sheet name="Olympiade_6" sheetId="3" r:id="rId7"/>
    <sheet name="Olympiade_7" sheetId="12" r:id="rId8"/>
    <sheet name="Database" sheetId="10" r:id="rId9"/>
    <sheet name="Medaillen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8" l="1"/>
  <c r="D22" i="8"/>
  <c r="E22" i="8"/>
  <c r="F22" i="8"/>
  <c r="C20" i="8"/>
  <c r="D20" i="8"/>
  <c r="E20" i="8"/>
  <c r="F20" i="8"/>
  <c r="D24" i="8"/>
  <c r="E24" i="8"/>
  <c r="F24" i="8"/>
  <c r="D30" i="8"/>
  <c r="E30" i="8"/>
  <c r="F30" i="8"/>
  <c r="C30" i="8"/>
  <c r="C24" i="8"/>
  <c r="Q10" i="11"/>
  <c r="Q3" i="11"/>
  <c r="Q5" i="11"/>
  <c r="Q4" i="11"/>
  <c r="Q6" i="11"/>
  <c r="Q7" i="11"/>
  <c r="Q19" i="11"/>
  <c r="Q13" i="11"/>
  <c r="Q20" i="11"/>
  <c r="Q14" i="11"/>
  <c r="Q25" i="11"/>
  <c r="Q24" i="11"/>
  <c r="Q16" i="11"/>
  <c r="Q9" i="11"/>
  <c r="Q15" i="11"/>
  <c r="Q12" i="11"/>
  <c r="Q22" i="11"/>
  <c r="Q11" i="11"/>
  <c r="Q8" i="11"/>
  <c r="Q17" i="11"/>
  <c r="Q23" i="11"/>
  <c r="Q18" i="11"/>
  <c r="Q21" i="11"/>
  <c r="Q26" i="11"/>
  <c r="Q27" i="11"/>
  <c r="Q28" i="11"/>
  <c r="Q30" i="11"/>
  <c r="Q31" i="11"/>
  <c r="Q32" i="11"/>
  <c r="Q33" i="11"/>
  <c r="Q29" i="11"/>
  <c r="Q34" i="11"/>
  <c r="Q2" i="11"/>
  <c r="P10" i="11"/>
  <c r="P3" i="11"/>
  <c r="P5" i="11"/>
  <c r="P4" i="11"/>
  <c r="P6" i="11"/>
  <c r="P7" i="11"/>
  <c r="P19" i="11"/>
  <c r="P13" i="11"/>
  <c r="P20" i="11"/>
  <c r="P14" i="11"/>
  <c r="P25" i="11"/>
  <c r="P24" i="11"/>
  <c r="P16" i="11"/>
  <c r="P9" i="11"/>
  <c r="P15" i="11"/>
  <c r="P12" i="11"/>
  <c r="P22" i="11"/>
  <c r="P11" i="11"/>
  <c r="P8" i="11"/>
  <c r="P17" i="11"/>
  <c r="P23" i="11"/>
  <c r="P18" i="11"/>
  <c r="P21" i="11"/>
  <c r="P26" i="11"/>
  <c r="P27" i="11"/>
  <c r="P28" i="11"/>
  <c r="P30" i="11"/>
  <c r="P31" i="11"/>
  <c r="P32" i="11"/>
  <c r="P33" i="11"/>
  <c r="P29" i="11"/>
  <c r="P34" i="11"/>
  <c r="P2" i="11"/>
  <c r="O10" i="11"/>
  <c r="O3" i="11"/>
  <c r="O5" i="11"/>
  <c r="O4" i="11"/>
  <c r="O6" i="11"/>
  <c r="O7" i="11"/>
  <c r="O19" i="11"/>
  <c r="O13" i="11"/>
  <c r="O20" i="11"/>
  <c r="O14" i="11"/>
  <c r="O25" i="11"/>
  <c r="O24" i="11"/>
  <c r="O16" i="11"/>
  <c r="O9" i="11"/>
  <c r="O15" i="11"/>
  <c r="O12" i="11"/>
  <c r="O22" i="11"/>
  <c r="O11" i="11"/>
  <c r="O8" i="11"/>
  <c r="O17" i="11"/>
  <c r="O23" i="11"/>
  <c r="O18" i="11"/>
  <c r="O21" i="11"/>
  <c r="O26" i="11"/>
  <c r="O27" i="11"/>
  <c r="O28" i="11"/>
  <c r="O30" i="11"/>
  <c r="R30" i="11" s="1"/>
  <c r="O31" i="11"/>
  <c r="O32" i="11"/>
  <c r="O33" i="11"/>
  <c r="O29" i="11"/>
  <c r="O34" i="11"/>
  <c r="O2" i="11"/>
  <c r="M10" i="11"/>
  <c r="M3" i="11"/>
  <c r="M5" i="11"/>
  <c r="M4" i="11"/>
  <c r="M6" i="11"/>
  <c r="M7" i="11"/>
  <c r="M19" i="11"/>
  <c r="M13" i="11"/>
  <c r="M20" i="11"/>
  <c r="M14" i="11"/>
  <c r="M25" i="11"/>
  <c r="M24" i="11"/>
  <c r="M16" i="11"/>
  <c r="M9" i="11"/>
  <c r="M15" i="11"/>
  <c r="M12" i="11"/>
  <c r="M22" i="11"/>
  <c r="M11" i="11"/>
  <c r="M8" i="11"/>
  <c r="M17" i="11"/>
  <c r="M23" i="11"/>
  <c r="M18" i="11"/>
  <c r="M21" i="11"/>
  <c r="M26" i="11"/>
  <c r="M27" i="11"/>
  <c r="M28" i="11"/>
  <c r="M30" i="11"/>
  <c r="M31" i="11"/>
  <c r="M32" i="11"/>
  <c r="M33" i="11"/>
  <c r="M29" i="11"/>
  <c r="M34" i="11"/>
  <c r="M2" i="11"/>
  <c r="L10" i="11"/>
  <c r="L3" i="11"/>
  <c r="L5" i="11"/>
  <c r="L4" i="11"/>
  <c r="L6" i="11"/>
  <c r="L7" i="11"/>
  <c r="L19" i="11"/>
  <c r="L13" i="11"/>
  <c r="L20" i="11"/>
  <c r="L14" i="11"/>
  <c r="L25" i="11"/>
  <c r="L24" i="11"/>
  <c r="L16" i="11"/>
  <c r="L9" i="11"/>
  <c r="L15" i="11"/>
  <c r="L12" i="11"/>
  <c r="L22" i="11"/>
  <c r="L11" i="11"/>
  <c r="L8" i="11"/>
  <c r="L17" i="11"/>
  <c r="L23" i="11"/>
  <c r="L18" i="11"/>
  <c r="L21" i="11"/>
  <c r="L26" i="11"/>
  <c r="L27" i="11"/>
  <c r="L28" i="11"/>
  <c r="L30" i="11"/>
  <c r="L31" i="11"/>
  <c r="L32" i="11"/>
  <c r="L33" i="11"/>
  <c r="L29" i="11"/>
  <c r="L34" i="11"/>
  <c r="L2" i="11"/>
  <c r="K10" i="11"/>
  <c r="K3" i="11"/>
  <c r="K5" i="11"/>
  <c r="K4" i="11"/>
  <c r="K6" i="11"/>
  <c r="K7" i="11"/>
  <c r="K19" i="11"/>
  <c r="K13" i="11"/>
  <c r="K20" i="11"/>
  <c r="K14" i="11"/>
  <c r="K25" i="11"/>
  <c r="K24" i="11"/>
  <c r="K16" i="11"/>
  <c r="K9" i="11"/>
  <c r="K15" i="11"/>
  <c r="K12" i="11"/>
  <c r="K22" i="11"/>
  <c r="K11" i="11"/>
  <c r="K8" i="11"/>
  <c r="K17" i="11"/>
  <c r="K23" i="11"/>
  <c r="K18" i="11"/>
  <c r="K21" i="11"/>
  <c r="K26" i="11"/>
  <c r="K27" i="11"/>
  <c r="K28" i="11"/>
  <c r="K30" i="11"/>
  <c r="K31" i="11"/>
  <c r="K32" i="11"/>
  <c r="K33" i="11"/>
  <c r="K29" i="11"/>
  <c r="K34" i="11"/>
  <c r="K2" i="11"/>
  <c r="I10" i="11"/>
  <c r="I3" i="11"/>
  <c r="I5" i="11"/>
  <c r="I4" i="11"/>
  <c r="I6" i="11"/>
  <c r="I7" i="11"/>
  <c r="I19" i="11"/>
  <c r="I13" i="11"/>
  <c r="I20" i="11"/>
  <c r="I14" i="11"/>
  <c r="I25" i="11"/>
  <c r="I24" i="11"/>
  <c r="I16" i="11"/>
  <c r="I9" i="11"/>
  <c r="I15" i="11"/>
  <c r="I12" i="11"/>
  <c r="I22" i="11"/>
  <c r="I11" i="11"/>
  <c r="I8" i="11"/>
  <c r="I17" i="11"/>
  <c r="I23" i="11"/>
  <c r="I18" i="11"/>
  <c r="I21" i="11"/>
  <c r="I26" i="11"/>
  <c r="I27" i="11"/>
  <c r="I28" i="11"/>
  <c r="I30" i="11"/>
  <c r="I31" i="11"/>
  <c r="I32" i="11"/>
  <c r="I33" i="11"/>
  <c r="I29" i="11"/>
  <c r="I34" i="11"/>
  <c r="I2" i="11"/>
  <c r="H10" i="11"/>
  <c r="H3" i="11"/>
  <c r="H5" i="11"/>
  <c r="H4" i="11"/>
  <c r="H6" i="11"/>
  <c r="H7" i="11"/>
  <c r="H19" i="11"/>
  <c r="H13" i="11"/>
  <c r="H20" i="11"/>
  <c r="H14" i="11"/>
  <c r="H25" i="11"/>
  <c r="H24" i="11"/>
  <c r="H16" i="11"/>
  <c r="H9" i="11"/>
  <c r="H15" i="11"/>
  <c r="H12" i="11"/>
  <c r="H22" i="11"/>
  <c r="H11" i="11"/>
  <c r="H8" i="11"/>
  <c r="H17" i="11"/>
  <c r="H23" i="11"/>
  <c r="H18" i="11"/>
  <c r="H21" i="11"/>
  <c r="H26" i="11"/>
  <c r="H27" i="11"/>
  <c r="H28" i="11"/>
  <c r="H30" i="11"/>
  <c r="H31" i="11"/>
  <c r="H32" i="11"/>
  <c r="H33" i="11"/>
  <c r="H29" i="11"/>
  <c r="H34" i="11"/>
  <c r="H2" i="11"/>
  <c r="G10" i="11"/>
  <c r="G3" i="11"/>
  <c r="G5" i="11"/>
  <c r="G4" i="11"/>
  <c r="G6" i="11"/>
  <c r="G7" i="11"/>
  <c r="G19" i="11"/>
  <c r="G13" i="11"/>
  <c r="G20" i="11"/>
  <c r="G14" i="11"/>
  <c r="G25" i="11"/>
  <c r="G24" i="11"/>
  <c r="G16" i="11"/>
  <c r="G9" i="11"/>
  <c r="G15" i="11"/>
  <c r="G12" i="11"/>
  <c r="G22" i="11"/>
  <c r="G11" i="11"/>
  <c r="G8" i="11"/>
  <c r="G17" i="11"/>
  <c r="G23" i="11"/>
  <c r="G18" i="11"/>
  <c r="G21" i="11"/>
  <c r="G26" i="11"/>
  <c r="G27" i="11"/>
  <c r="G28" i="11"/>
  <c r="G30" i="11"/>
  <c r="G31" i="11"/>
  <c r="G32" i="11"/>
  <c r="G33" i="11"/>
  <c r="G29" i="11"/>
  <c r="G34" i="11"/>
  <c r="G2" i="11"/>
  <c r="E10" i="11"/>
  <c r="E3" i="11"/>
  <c r="E5" i="11"/>
  <c r="E4" i="11"/>
  <c r="E6" i="11"/>
  <c r="E7" i="11"/>
  <c r="E19" i="11"/>
  <c r="E13" i="11"/>
  <c r="E20" i="11"/>
  <c r="E14" i="11"/>
  <c r="E25" i="11"/>
  <c r="E24" i="11"/>
  <c r="E16" i="11"/>
  <c r="E9" i="11"/>
  <c r="E15" i="11"/>
  <c r="E12" i="11"/>
  <c r="E22" i="11"/>
  <c r="E11" i="11"/>
  <c r="E8" i="11"/>
  <c r="E17" i="11"/>
  <c r="E23" i="11"/>
  <c r="E18" i="11"/>
  <c r="E21" i="11"/>
  <c r="U21" i="11" s="1"/>
  <c r="E26" i="11"/>
  <c r="E27" i="11"/>
  <c r="E28" i="11"/>
  <c r="E30" i="11"/>
  <c r="E31" i="11"/>
  <c r="E32" i="11"/>
  <c r="E33" i="11"/>
  <c r="E29" i="11"/>
  <c r="E34" i="11"/>
  <c r="E2" i="11"/>
  <c r="D10" i="11"/>
  <c r="D3" i="11"/>
  <c r="D5" i="11"/>
  <c r="T5" i="11" s="1"/>
  <c r="D4" i="11"/>
  <c r="D6" i="11"/>
  <c r="D7" i="11"/>
  <c r="D19" i="11"/>
  <c r="D13" i="11"/>
  <c r="T13" i="11" s="1"/>
  <c r="D20" i="11"/>
  <c r="T20" i="11" s="1"/>
  <c r="D14" i="11"/>
  <c r="D25" i="11"/>
  <c r="D24" i="11"/>
  <c r="D16" i="11"/>
  <c r="D9" i="11"/>
  <c r="D15" i="11"/>
  <c r="D12" i="11"/>
  <c r="D22" i="11"/>
  <c r="D11" i="11"/>
  <c r="D8" i="11"/>
  <c r="T8" i="11" s="1"/>
  <c r="D17" i="11"/>
  <c r="D23" i="11"/>
  <c r="D18" i="11"/>
  <c r="D21" i="11"/>
  <c r="D26" i="11"/>
  <c r="D27" i="11"/>
  <c r="D28" i="11"/>
  <c r="D30" i="11"/>
  <c r="T30" i="11" s="1"/>
  <c r="D31" i="11"/>
  <c r="D32" i="11"/>
  <c r="D33" i="11"/>
  <c r="D29" i="11"/>
  <c r="D34" i="11"/>
  <c r="D2" i="11"/>
  <c r="C10" i="11"/>
  <c r="C3" i="11"/>
  <c r="C5" i="11"/>
  <c r="C4" i="11"/>
  <c r="C6" i="11"/>
  <c r="C7" i="11"/>
  <c r="C19" i="11"/>
  <c r="C13" i="11"/>
  <c r="F13" i="11" s="1"/>
  <c r="C20" i="11"/>
  <c r="C14" i="11"/>
  <c r="S14" i="11" s="1"/>
  <c r="C25" i="11"/>
  <c r="F25" i="11" s="1"/>
  <c r="C24" i="11"/>
  <c r="F24" i="11" s="1"/>
  <c r="C16" i="11"/>
  <c r="S16" i="11" s="1"/>
  <c r="C9" i="11"/>
  <c r="C15" i="11"/>
  <c r="C12" i="11"/>
  <c r="C22" i="11"/>
  <c r="F22" i="11" s="1"/>
  <c r="C11" i="11"/>
  <c r="S11" i="11" s="1"/>
  <c r="C8" i="11"/>
  <c r="C17" i="11"/>
  <c r="C23" i="11"/>
  <c r="C18" i="11"/>
  <c r="C21" i="11"/>
  <c r="S21" i="11" s="1"/>
  <c r="C26" i="11"/>
  <c r="F26" i="11" s="1"/>
  <c r="C27" i="11"/>
  <c r="C28" i="11"/>
  <c r="C30" i="11"/>
  <c r="C31" i="11"/>
  <c r="C32" i="11"/>
  <c r="C33" i="11"/>
  <c r="C29" i="11"/>
  <c r="C34" i="11"/>
  <c r="C2" i="11"/>
  <c r="L4" i="10"/>
  <c r="W31" i="11"/>
  <c r="N18" i="11"/>
  <c r="W18" i="11"/>
  <c r="W8" i="11"/>
  <c r="L32" i="10"/>
  <c r="M32" i="10"/>
  <c r="N32" i="10"/>
  <c r="O32" i="10"/>
  <c r="L26" i="10"/>
  <c r="M26" i="10"/>
  <c r="N26" i="10"/>
  <c r="O26" i="10"/>
  <c r="L22" i="10"/>
  <c r="M22" i="10"/>
  <c r="N22" i="10"/>
  <c r="O22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61" i="10"/>
  <c r="P90" i="10"/>
  <c r="N90" i="10"/>
  <c r="M90" i="10"/>
  <c r="P89" i="10"/>
  <c r="N89" i="10"/>
  <c r="M89" i="10"/>
  <c r="P88" i="10"/>
  <c r="N88" i="10"/>
  <c r="M88" i="10"/>
  <c r="P87" i="10"/>
  <c r="N87" i="10"/>
  <c r="M87" i="10"/>
  <c r="P86" i="10"/>
  <c r="N86" i="10"/>
  <c r="M86" i="10"/>
  <c r="P85" i="10"/>
  <c r="N85" i="10"/>
  <c r="M85" i="10"/>
  <c r="P84" i="10"/>
  <c r="N84" i="10"/>
  <c r="M84" i="10"/>
  <c r="P83" i="10"/>
  <c r="N83" i="10"/>
  <c r="M83" i="10"/>
  <c r="P82" i="10"/>
  <c r="N82" i="10"/>
  <c r="M82" i="10"/>
  <c r="P81" i="10"/>
  <c r="N81" i="10"/>
  <c r="M81" i="10"/>
  <c r="P80" i="10"/>
  <c r="N80" i="10"/>
  <c r="M80" i="10"/>
  <c r="P79" i="10"/>
  <c r="N79" i="10"/>
  <c r="M79" i="10"/>
  <c r="P78" i="10"/>
  <c r="N78" i="10"/>
  <c r="M78" i="10"/>
  <c r="P77" i="10"/>
  <c r="N77" i="10"/>
  <c r="M77" i="10"/>
  <c r="P76" i="10"/>
  <c r="N76" i="10"/>
  <c r="M76" i="10"/>
  <c r="P75" i="10"/>
  <c r="N75" i="10"/>
  <c r="M75" i="10"/>
  <c r="P74" i="10"/>
  <c r="N74" i="10"/>
  <c r="M74" i="10"/>
  <c r="P73" i="10"/>
  <c r="N73" i="10"/>
  <c r="M73" i="10"/>
  <c r="P72" i="10"/>
  <c r="N72" i="10"/>
  <c r="M72" i="10"/>
  <c r="P71" i="10"/>
  <c r="N71" i="10"/>
  <c r="M71" i="10"/>
  <c r="P70" i="10"/>
  <c r="N70" i="10"/>
  <c r="M70" i="10"/>
  <c r="P69" i="10"/>
  <c r="N69" i="10"/>
  <c r="M69" i="10"/>
  <c r="P68" i="10"/>
  <c r="N68" i="10"/>
  <c r="M68" i="10"/>
  <c r="P67" i="10"/>
  <c r="N67" i="10"/>
  <c r="M67" i="10"/>
  <c r="P66" i="10"/>
  <c r="N66" i="10"/>
  <c r="M66" i="10"/>
  <c r="P65" i="10"/>
  <c r="N65" i="10"/>
  <c r="M65" i="10"/>
  <c r="P64" i="10"/>
  <c r="N64" i="10"/>
  <c r="M64" i="10"/>
  <c r="P63" i="10"/>
  <c r="N63" i="10"/>
  <c r="M63" i="10"/>
  <c r="P62" i="10"/>
  <c r="N62" i="10"/>
  <c r="M62" i="10"/>
  <c r="P61" i="10"/>
  <c r="N61" i="10"/>
  <c r="M61" i="10"/>
  <c r="W10" i="11"/>
  <c r="O5" i="10"/>
  <c r="O4" i="10"/>
  <c r="W2" i="11"/>
  <c r="W5" i="11"/>
  <c r="W6" i="11"/>
  <c r="W4" i="11"/>
  <c r="W3" i="11"/>
  <c r="W7" i="11"/>
  <c r="W14" i="11"/>
  <c r="W20" i="11"/>
  <c r="W13" i="11"/>
  <c r="W22" i="11"/>
  <c r="W15" i="11"/>
  <c r="W12" i="11"/>
  <c r="W16" i="11"/>
  <c r="W11" i="11"/>
  <c r="W25" i="11"/>
  <c r="W23" i="11"/>
  <c r="W17" i="11"/>
  <c r="W19" i="11"/>
  <c r="W9" i="11"/>
  <c r="W21" i="11"/>
  <c r="W24" i="11"/>
  <c r="W26" i="11"/>
  <c r="W27" i="11"/>
  <c r="W30" i="11"/>
  <c r="W32" i="11"/>
  <c r="W34" i="11"/>
  <c r="W33" i="11"/>
  <c r="W29" i="11"/>
  <c r="W28" i="11"/>
  <c r="O8" i="10"/>
  <c r="O6" i="10"/>
  <c r="O9" i="10"/>
  <c r="O7" i="10"/>
  <c r="O10" i="10"/>
  <c r="O13" i="10"/>
  <c r="O14" i="10"/>
  <c r="O11" i="10"/>
  <c r="O17" i="10"/>
  <c r="O20" i="10"/>
  <c r="O19" i="10"/>
  <c r="O15" i="10"/>
  <c r="O21" i="10"/>
  <c r="O18" i="10"/>
  <c r="O24" i="10"/>
  <c r="O25" i="10"/>
  <c r="O12" i="10"/>
  <c r="O23" i="10"/>
  <c r="O28" i="10"/>
  <c r="O29" i="10"/>
  <c r="O16" i="10"/>
  <c r="O27" i="10"/>
  <c r="O31" i="10"/>
  <c r="O30" i="10"/>
  <c r="O33" i="10"/>
  <c r="O34" i="10"/>
  <c r="O35" i="10"/>
  <c r="O36" i="10"/>
  <c r="N5" i="10"/>
  <c r="N8" i="10"/>
  <c r="N6" i="10"/>
  <c r="N9" i="10"/>
  <c r="N7" i="10"/>
  <c r="N10" i="10"/>
  <c r="N13" i="10"/>
  <c r="N14" i="10"/>
  <c r="N11" i="10"/>
  <c r="N17" i="10"/>
  <c r="N20" i="10"/>
  <c r="N19" i="10"/>
  <c r="N15" i="10"/>
  <c r="N21" i="10"/>
  <c r="N18" i="10"/>
  <c r="N24" i="10"/>
  <c r="N25" i="10"/>
  <c r="N12" i="10"/>
  <c r="N23" i="10"/>
  <c r="N28" i="10"/>
  <c r="N29" i="10"/>
  <c r="N16" i="10"/>
  <c r="N27" i="10"/>
  <c r="N31" i="10"/>
  <c r="N30" i="10"/>
  <c r="N33" i="10"/>
  <c r="N34" i="10"/>
  <c r="N35" i="10"/>
  <c r="N36" i="10"/>
  <c r="M5" i="10"/>
  <c r="M8" i="10"/>
  <c r="M6" i="10"/>
  <c r="M9" i="10"/>
  <c r="M7" i="10"/>
  <c r="X3" i="11" s="1"/>
  <c r="M10" i="10"/>
  <c r="M13" i="10"/>
  <c r="M14" i="10"/>
  <c r="M11" i="10"/>
  <c r="M17" i="10"/>
  <c r="M20" i="10"/>
  <c r="M19" i="10"/>
  <c r="M15" i="10"/>
  <c r="M21" i="10"/>
  <c r="M18" i="10"/>
  <c r="M24" i="10"/>
  <c r="M25" i="10"/>
  <c r="X23" i="11" s="1"/>
  <c r="M12" i="10"/>
  <c r="M23" i="10"/>
  <c r="M28" i="10"/>
  <c r="M29" i="10"/>
  <c r="M16" i="10"/>
  <c r="M27" i="10"/>
  <c r="M31" i="10"/>
  <c r="M30" i="10"/>
  <c r="M33" i="10"/>
  <c r="M34" i="10"/>
  <c r="M35" i="10"/>
  <c r="M36" i="10"/>
  <c r="N4" i="10"/>
  <c r="M4" i="10"/>
  <c r="L5" i="10"/>
  <c r="X10" i="11" s="1"/>
  <c r="L8" i="10"/>
  <c r="X5" i="11" s="1"/>
  <c r="L6" i="10"/>
  <c r="X4" i="11" s="1"/>
  <c r="L9" i="10"/>
  <c r="Q65" i="10" s="1"/>
  <c r="L7" i="10"/>
  <c r="L10" i="10"/>
  <c r="X7" i="11" s="1"/>
  <c r="L13" i="10"/>
  <c r="X14" i="11" s="1"/>
  <c r="L14" i="10"/>
  <c r="X20" i="11" s="1"/>
  <c r="L11" i="10"/>
  <c r="X13" i="11" s="1"/>
  <c r="L17" i="10"/>
  <c r="X22" i="11" s="1"/>
  <c r="L20" i="10"/>
  <c r="L19" i="10"/>
  <c r="X15" i="11" s="1"/>
  <c r="L15" i="10"/>
  <c r="X16" i="11" s="1"/>
  <c r="L21" i="10"/>
  <c r="X11" i="11" s="1"/>
  <c r="L18" i="10"/>
  <c r="X25" i="11" s="1"/>
  <c r="L24" i="10"/>
  <c r="X17" i="11" s="1"/>
  <c r="L25" i="10"/>
  <c r="L12" i="10"/>
  <c r="X19" i="11" s="1"/>
  <c r="L23" i="10"/>
  <c r="X9" i="11" s="1"/>
  <c r="L28" i="10"/>
  <c r="X26" i="11" s="1"/>
  <c r="L29" i="10"/>
  <c r="X27" i="11" s="1"/>
  <c r="L16" i="10"/>
  <c r="X24" i="11" s="1"/>
  <c r="L27" i="10"/>
  <c r="L31" i="10"/>
  <c r="X30" i="11" s="1"/>
  <c r="L30" i="10"/>
  <c r="X28" i="11" s="1"/>
  <c r="L33" i="10"/>
  <c r="X32" i="11" s="1"/>
  <c r="L34" i="10"/>
  <c r="X33" i="11" s="1"/>
  <c r="L35" i="10"/>
  <c r="X29" i="11" s="1"/>
  <c r="L36" i="10"/>
  <c r="C2" i="8"/>
  <c r="R26" i="11"/>
  <c r="T25" i="11"/>
  <c r="T21" i="11"/>
  <c r="S5" i="11"/>
  <c r="F6" i="11"/>
  <c r="S20" i="11"/>
  <c r="C27" i="8"/>
  <c r="D27" i="8"/>
  <c r="E27" i="8"/>
  <c r="F27" i="8"/>
  <c r="C28" i="8"/>
  <c r="D28" i="8"/>
  <c r="E28" i="8"/>
  <c r="F28" i="8"/>
  <c r="R5" i="11"/>
  <c r="R6" i="11"/>
  <c r="R4" i="11"/>
  <c r="R3" i="11"/>
  <c r="R7" i="11"/>
  <c r="R14" i="11"/>
  <c r="R20" i="11"/>
  <c r="R13" i="11"/>
  <c r="R22" i="11"/>
  <c r="R15" i="11"/>
  <c r="R12" i="11"/>
  <c r="R16" i="11"/>
  <c r="R11" i="11"/>
  <c r="R25" i="11"/>
  <c r="R23" i="11"/>
  <c r="R17" i="11"/>
  <c r="R19" i="11"/>
  <c r="R9" i="11"/>
  <c r="R21" i="11"/>
  <c r="R24" i="11"/>
  <c r="N5" i="11"/>
  <c r="N6" i="11"/>
  <c r="N4" i="11"/>
  <c r="N3" i="11"/>
  <c r="N7" i="11"/>
  <c r="N14" i="11"/>
  <c r="N20" i="11"/>
  <c r="N13" i="11"/>
  <c r="N22" i="11"/>
  <c r="N15" i="11"/>
  <c r="N12" i="11"/>
  <c r="N16" i="11"/>
  <c r="N11" i="11"/>
  <c r="N25" i="11"/>
  <c r="N23" i="11"/>
  <c r="N17" i="11"/>
  <c r="N19" i="11"/>
  <c r="N9" i="11"/>
  <c r="N21" i="11"/>
  <c r="N24" i="11"/>
  <c r="N30" i="11"/>
  <c r="J5" i="11"/>
  <c r="J6" i="11"/>
  <c r="J4" i="11"/>
  <c r="J14" i="11"/>
  <c r="J20" i="11"/>
  <c r="J13" i="11"/>
  <c r="J22" i="11"/>
  <c r="J16" i="11"/>
  <c r="J11" i="11"/>
  <c r="J25" i="11"/>
  <c r="J23" i="11"/>
  <c r="J9" i="11"/>
  <c r="J21" i="11"/>
  <c r="U5" i="11"/>
  <c r="U6" i="11"/>
  <c r="U4" i="11"/>
  <c r="U3" i="11"/>
  <c r="U7" i="11"/>
  <c r="U14" i="11"/>
  <c r="U20" i="11"/>
  <c r="U13" i="11"/>
  <c r="U22" i="11"/>
  <c r="U15" i="11"/>
  <c r="U12" i="11"/>
  <c r="U16" i="11"/>
  <c r="U11" i="11"/>
  <c r="U25" i="11"/>
  <c r="U23" i="11"/>
  <c r="U17" i="11"/>
  <c r="U19" i="11"/>
  <c r="U9" i="11"/>
  <c r="U30" i="11"/>
  <c r="T6" i="11"/>
  <c r="T4" i="11"/>
  <c r="T3" i="11"/>
  <c r="T7" i="11"/>
  <c r="T14" i="11"/>
  <c r="T22" i="11"/>
  <c r="T15" i="11"/>
  <c r="T12" i="11"/>
  <c r="T16" i="11"/>
  <c r="T11" i="11"/>
  <c r="T17" i="11"/>
  <c r="T19" i="11"/>
  <c r="T9" i="11"/>
  <c r="F2" i="8"/>
  <c r="F6" i="8"/>
  <c r="F7" i="8"/>
  <c r="F4" i="8"/>
  <c r="F5" i="8"/>
  <c r="F8" i="8"/>
  <c r="F11" i="8"/>
  <c r="F13" i="8"/>
  <c r="F9" i="8"/>
  <c r="F15" i="8"/>
  <c r="F17" i="8"/>
  <c r="F18" i="8"/>
  <c r="F12" i="8"/>
  <c r="F19" i="8"/>
  <c r="F16" i="8"/>
  <c r="F23" i="8"/>
  <c r="F10" i="8"/>
  <c r="F21" i="8"/>
  <c r="F25" i="8"/>
  <c r="F14" i="8"/>
  <c r="F26" i="8"/>
  <c r="F29" i="8"/>
  <c r="F31" i="8"/>
  <c r="F32" i="8"/>
  <c r="F33" i="8"/>
  <c r="F34" i="8"/>
  <c r="F3" i="8"/>
  <c r="E2" i="8"/>
  <c r="E6" i="8"/>
  <c r="E7" i="8"/>
  <c r="E4" i="8"/>
  <c r="E5" i="8"/>
  <c r="E8" i="8"/>
  <c r="E11" i="8"/>
  <c r="E13" i="8"/>
  <c r="E9" i="8"/>
  <c r="E15" i="8"/>
  <c r="E17" i="8"/>
  <c r="E18" i="8"/>
  <c r="E12" i="8"/>
  <c r="E19" i="8"/>
  <c r="E16" i="8"/>
  <c r="E23" i="8"/>
  <c r="E10" i="8"/>
  <c r="E21" i="8"/>
  <c r="E25" i="8"/>
  <c r="E14" i="8"/>
  <c r="E26" i="8"/>
  <c r="E29" i="8"/>
  <c r="E31" i="8"/>
  <c r="E32" i="8"/>
  <c r="E33" i="8"/>
  <c r="E34" i="8"/>
  <c r="D2" i="8"/>
  <c r="D6" i="8"/>
  <c r="D7" i="8"/>
  <c r="D4" i="8"/>
  <c r="D5" i="8"/>
  <c r="D8" i="8"/>
  <c r="D11" i="8"/>
  <c r="D13" i="8"/>
  <c r="D9" i="8"/>
  <c r="D15" i="8"/>
  <c r="D17" i="8"/>
  <c r="D18" i="8"/>
  <c r="D12" i="8"/>
  <c r="D19" i="8"/>
  <c r="D16" i="8"/>
  <c r="D23" i="8"/>
  <c r="D10" i="8"/>
  <c r="D21" i="8"/>
  <c r="D25" i="8"/>
  <c r="D14" i="8"/>
  <c r="D26" i="8"/>
  <c r="D29" i="8"/>
  <c r="D31" i="8"/>
  <c r="D32" i="8"/>
  <c r="D33" i="8"/>
  <c r="D34" i="8"/>
  <c r="E3" i="8"/>
  <c r="D3" i="8"/>
  <c r="C6" i="8"/>
  <c r="C7" i="8"/>
  <c r="C4" i="8"/>
  <c r="C5" i="8"/>
  <c r="C8" i="8"/>
  <c r="C11" i="8"/>
  <c r="C13" i="8"/>
  <c r="C9" i="8"/>
  <c r="C15" i="8"/>
  <c r="C17" i="8"/>
  <c r="C18" i="8"/>
  <c r="C12" i="8"/>
  <c r="C19" i="8"/>
  <c r="C16" i="8"/>
  <c r="C23" i="8"/>
  <c r="C10" i="8"/>
  <c r="C21" i="8"/>
  <c r="C25" i="8"/>
  <c r="C14" i="8"/>
  <c r="C26" i="8"/>
  <c r="C29" i="8"/>
  <c r="C31" i="8"/>
  <c r="C32" i="8"/>
  <c r="C33" i="8"/>
  <c r="C34" i="8"/>
  <c r="C3" i="8"/>
  <c r="F23" i="11" l="1"/>
  <c r="T23" i="11"/>
  <c r="F18" i="11"/>
  <c r="R27" i="11"/>
  <c r="R2" i="11"/>
  <c r="N2" i="11"/>
  <c r="U2" i="11"/>
  <c r="T27" i="11"/>
  <c r="J2" i="11"/>
  <c r="T2" i="11"/>
  <c r="S31" i="11"/>
  <c r="S2" i="11"/>
  <c r="X34" i="11"/>
  <c r="X21" i="11"/>
  <c r="X12" i="11"/>
  <c r="X18" i="11"/>
  <c r="X8" i="11"/>
  <c r="X2" i="11"/>
  <c r="X31" i="11"/>
  <c r="P22" i="10"/>
  <c r="X6" i="11"/>
  <c r="S8" i="11"/>
  <c r="F8" i="11"/>
  <c r="U18" i="11"/>
  <c r="F31" i="11"/>
  <c r="R8" i="11"/>
  <c r="J8" i="11"/>
  <c r="U31" i="11"/>
  <c r="R18" i="11"/>
  <c r="T31" i="11"/>
  <c r="R31" i="11"/>
  <c r="J31" i="11"/>
  <c r="T18" i="11"/>
  <c r="U8" i="11"/>
  <c r="N31" i="11"/>
  <c r="S18" i="11"/>
  <c r="J18" i="11"/>
  <c r="N8" i="11"/>
  <c r="P32" i="10"/>
  <c r="P26" i="10"/>
  <c r="Q77" i="10"/>
  <c r="Q71" i="10"/>
  <c r="Q84" i="10"/>
  <c r="Q87" i="10"/>
  <c r="Q85" i="10"/>
  <c r="Q72" i="10"/>
  <c r="Q67" i="10"/>
  <c r="Q79" i="10"/>
  <c r="Q82" i="10"/>
  <c r="Q90" i="10"/>
  <c r="Q83" i="10"/>
  <c r="Q78" i="10"/>
  <c r="Q73" i="10"/>
  <c r="Q66" i="10"/>
  <c r="Q76" i="10"/>
  <c r="Q70" i="10"/>
  <c r="Q64" i="10"/>
  <c r="Q88" i="10"/>
  <c r="Q89" i="10"/>
  <c r="Q81" i="10"/>
  <c r="Q75" i="10"/>
  <c r="Q69" i="10"/>
  <c r="Q63" i="10"/>
  <c r="Q86" i="10"/>
  <c r="Q80" i="10"/>
  <c r="Q74" i="10"/>
  <c r="Q68" i="10"/>
  <c r="Q62" i="10"/>
  <c r="Q61" i="10"/>
  <c r="P4" i="10"/>
  <c r="P5" i="10"/>
  <c r="F4" i="11"/>
  <c r="P30" i="10"/>
  <c r="P23" i="10"/>
  <c r="P15" i="10"/>
  <c r="P13" i="10"/>
  <c r="P34" i="10"/>
  <c r="P29" i="10"/>
  <c r="P18" i="10"/>
  <c r="P11" i="10"/>
  <c r="P6" i="10"/>
  <c r="P33" i="10"/>
  <c r="P28" i="10"/>
  <c r="P14" i="10"/>
  <c r="P8" i="10"/>
  <c r="P31" i="10"/>
  <c r="P12" i="10"/>
  <c r="P10" i="10"/>
  <c r="P36" i="10"/>
  <c r="P27" i="10"/>
  <c r="P25" i="10"/>
  <c r="P20" i="10"/>
  <c r="P7" i="10"/>
  <c r="P21" i="10"/>
  <c r="P35" i="10"/>
  <c r="P16" i="10"/>
  <c r="P24" i="10"/>
  <c r="P17" i="10"/>
  <c r="P9" i="10"/>
  <c r="P19" i="10"/>
  <c r="U27" i="11"/>
  <c r="N27" i="11"/>
  <c r="T26" i="11"/>
  <c r="U26" i="11"/>
  <c r="N26" i="11"/>
  <c r="T24" i="11"/>
  <c r="U24" i="11"/>
  <c r="S9" i="11"/>
  <c r="V9" i="11" s="1"/>
  <c r="R28" i="11"/>
  <c r="R29" i="11"/>
  <c r="R33" i="11"/>
  <c r="R34" i="11"/>
  <c r="R32" i="11"/>
  <c r="R10" i="11"/>
  <c r="N33" i="11"/>
  <c r="N34" i="11"/>
  <c r="N32" i="11"/>
  <c r="N28" i="11"/>
  <c r="N29" i="11"/>
  <c r="N10" i="11"/>
  <c r="U34" i="11"/>
  <c r="U32" i="11"/>
  <c r="U28" i="11"/>
  <c r="U29" i="11"/>
  <c r="U33" i="11"/>
  <c r="U10" i="11"/>
  <c r="J26" i="11"/>
  <c r="T32" i="11"/>
  <c r="J32" i="11"/>
  <c r="J24" i="11"/>
  <c r="T28" i="11"/>
  <c r="T29" i="11"/>
  <c r="J29" i="11"/>
  <c r="T33" i="11"/>
  <c r="J33" i="11"/>
  <c r="T34" i="11"/>
  <c r="J34" i="11"/>
  <c r="T10" i="11"/>
  <c r="S34" i="11"/>
  <c r="V16" i="11"/>
  <c r="V14" i="11"/>
  <c r="F29" i="11"/>
  <c r="S32" i="11"/>
  <c r="V21" i="11"/>
  <c r="V11" i="11"/>
  <c r="V20" i="11"/>
  <c r="V5" i="11"/>
  <c r="F28" i="11"/>
  <c r="F27" i="11"/>
  <c r="F17" i="11"/>
  <c r="F15" i="11"/>
  <c r="F3" i="11"/>
  <c r="J30" i="11"/>
  <c r="J19" i="11"/>
  <c r="J12" i="11"/>
  <c r="J7" i="11"/>
  <c r="F30" i="11"/>
  <c r="F19" i="11"/>
  <c r="F12" i="11"/>
  <c r="F7" i="11"/>
  <c r="J28" i="11"/>
  <c r="J27" i="11"/>
  <c r="J17" i="11"/>
  <c r="J15" i="11"/>
  <c r="J3" i="11"/>
  <c r="J10" i="11"/>
  <c r="F33" i="11"/>
  <c r="F10" i="11"/>
  <c r="S10" i="11"/>
  <c r="S30" i="11"/>
  <c r="V30" i="11" s="1"/>
  <c r="S19" i="11"/>
  <c r="V19" i="11" s="1"/>
  <c r="S12" i="11"/>
  <c r="V12" i="11" s="1"/>
  <c r="S7" i="11"/>
  <c r="V7" i="11" s="1"/>
  <c r="F34" i="11"/>
  <c r="F21" i="11"/>
  <c r="F11" i="11"/>
  <c r="F20" i="11"/>
  <c r="F5" i="11"/>
  <c r="S28" i="11"/>
  <c r="S27" i="11"/>
  <c r="S17" i="11"/>
  <c r="V17" i="11" s="1"/>
  <c r="S15" i="11"/>
  <c r="V15" i="11" s="1"/>
  <c r="S3" i="11"/>
  <c r="V3" i="11" s="1"/>
  <c r="F32" i="11"/>
  <c r="F9" i="11"/>
  <c r="F16" i="11"/>
  <c r="F14" i="11"/>
  <c r="F2" i="11"/>
  <c r="S29" i="11"/>
  <c r="S26" i="11"/>
  <c r="S23" i="11"/>
  <c r="S22" i="11"/>
  <c r="V22" i="11" s="1"/>
  <c r="S4" i="11"/>
  <c r="V4" i="11" s="1"/>
  <c r="S33" i="11"/>
  <c r="S24" i="11"/>
  <c r="S25" i="11"/>
  <c r="V25" i="11" s="1"/>
  <c r="S13" i="11"/>
  <c r="V13" i="11" s="1"/>
  <c r="S6" i="11"/>
  <c r="V6" i="11" s="1"/>
  <c r="V23" i="11" l="1"/>
  <c r="V2" i="11"/>
  <c r="V8" i="11"/>
  <c r="V31" i="11"/>
  <c r="V18" i="11"/>
  <c r="V24" i="11"/>
  <c r="V27" i="11"/>
  <c r="V26" i="11"/>
  <c r="V34" i="11"/>
  <c r="V29" i="11"/>
  <c r="V33" i="11"/>
  <c r="V10" i="11"/>
  <c r="V28" i="11"/>
  <c r="V32" i="11"/>
</calcChain>
</file>

<file path=xl/sharedStrings.xml><?xml version="1.0" encoding="utf-8"?>
<sst xmlns="http://schemas.openxmlformats.org/spreadsheetml/2006/main" count="510" uniqueCount="76">
  <si>
    <t>Name</t>
  </si>
  <si>
    <t>Flunkyball</t>
  </si>
  <si>
    <t>Beerpong</t>
  </si>
  <si>
    <t>Flipcup</t>
  </si>
  <si>
    <t>Richard</t>
  </si>
  <si>
    <t>Anton</t>
  </si>
  <si>
    <t>Elias</t>
  </si>
  <si>
    <t>Jonas</t>
  </si>
  <si>
    <t>Lorenz</t>
  </si>
  <si>
    <t>Mo</t>
  </si>
  <si>
    <t>Bruno</t>
  </si>
  <si>
    <t>Georg</t>
  </si>
  <si>
    <t>Jannes</t>
  </si>
  <si>
    <t>Matthias</t>
  </si>
  <si>
    <t>Doro</t>
  </si>
  <si>
    <t>Basti</t>
  </si>
  <si>
    <t>Melli</t>
  </si>
  <si>
    <t>Robin</t>
  </si>
  <si>
    <t>Fabian</t>
  </si>
  <si>
    <t>Hannah</t>
  </si>
  <si>
    <t>Roman</t>
  </si>
  <si>
    <t>Till</t>
  </si>
  <si>
    <t>Oskar</t>
  </si>
  <si>
    <t>Anna</t>
  </si>
  <si>
    <t>Lina</t>
  </si>
  <si>
    <t>Jochen</t>
  </si>
  <si>
    <t>Amelie</t>
  </si>
  <si>
    <t>Charlie</t>
  </si>
  <si>
    <t>Marc</t>
  </si>
  <si>
    <t>Carl</t>
  </si>
  <si>
    <t>Jason</t>
  </si>
  <si>
    <t>Lukas</t>
  </si>
  <si>
    <t>Lena</t>
  </si>
  <si>
    <t>Artur</t>
  </si>
  <si>
    <t>Olympiade</t>
  </si>
  <si>
    <t>olympiade_1</t>
  </si>
  <si>
    <t>olympiade_2</t>
  </si>
  <si>
    <t>olympiade_3</t>
  </si>
  <si>
    <t>olympiade_4</t>
  </si>
  <si>
    <t>olympiade_5</t>
  </si>
  <si>
    <t>olympiade_6</t>
  </si>
  <si>
    <t>Platzierung</t>
  </si>
  <si>
    <t>Gesamtpunkte</t>
  </si>
  <si>
    <t>Flunkyball-Rank</t>
  </si>
  <si>
    <t>Beerpong-Rank</t>
  </si>
  <si>
    <t>Flipcup-Rank</t>
  </si>
  <si>
    <t>Flunkyball_1st</t>
  </si>
  <si>
    <t>Flunkyball_2nd</t>
  </si>
  <si>
    <t>Flunkyball_3rd</t>
  </si>
  <si>
    <t>Beerpong_1st</t>
  </si>
  <si>
    <t>Beerpong_2nd</t>
  </si>
  <si>
    <t>Beerpong_3rd</t>
  </si>
  <si>
    <t>Flipcup_1st</t>
  </si>
  <si>
    <t>Flipcup_2nd</t>
  </si>
  <si>
    <t>Flipcup_3rd</t>
  </si>
  <si>
    <t>Platz_1st</t>
  </si>
  <si>
    <t>Platz_2nd</t>
  </si>
  <si>
    <t>Platz_3rd</t>
  </si>
  <si>
    <t>Gesamt_1st</t>
  </si>
  <si>
    <t>Gesamt_2nd</t>
  </si>
  <si>
    <t>Gesamt_3rd</t>
  </si>
  <si>
    <t>Flunkyball_Gesamt</t>
  </si>
  <si>
    <t>Beerpong_Gesamt</t>
  </si>
  <si>
    <t>Flipcup_Gesamt</t>
  </si>
  <si>
    <t>Gesamt_Gesamt</t>
  </si>
  <si>
    <t>Platz_Gesamt</t>
  </si>
  <si>
    <t>Disziplin_Durchschnitt</t>
  </si>
  <si>
    <t>Durchschnittspunkte_Gesamt</t>
  </si>
  <si>
    <t>Flunkyball_Platzierung_Durchschnitt</t>
  </si>
  <si>
    <t>Beerpong_Platzierung_Durchschnitt</t>
  </si>
  <si>
    <t>Flipcup_Platzierung_Durchschnitt</t>
  </si>
  <si>
    <t>Gesamt_Platzierung_Durchschnitt</t>
  </si>
  <si>
    <t>Moritz</t>
  </si>
  <si>
    <t>Siggi</t>
  </si>
  <si>
    <t>Theo</t>
  </si>
  <si>
    <t>olympiade_7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</si>
</sst>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9"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2B9BBF-7243-498A-AA51-724090A7647C}" name="Olympiaden_Data" displayName="Olympiaden_Data" ref="A1:F90" totalsRowShown="0">
  <autoFilter ref="A1:F90" xr:uid="{B72B9BBF-7243-498A-AA51-724090A7647C}"/>
  <sortState xmlns:xlrd2="http://schemas.microsoft.com/office/spreadsheetml/2017/richdata2" ref="A2:F90">
    <sortCondition ref="A1:A90"/>
  </sortState>
  <tableColumns count="6">
    <tableColumn id="1" xr3:uid="{65FB87C8-2697-4D7B-BEE5-EA2B71F75940}" name="Name"/>
    <tableColumn id="2" xr3:uid="{FA031C90-90BC-4955-AFDB-86EB79098512}" name="Olympiade"/>
    <tableColumn id="3" xr3:uid="{DE50F976-ACF8-4D4D-AEC7-36144149E677}" name="Flunkyball"/>
    <tableColumn id="4" xr3:uid="{5557E9F2-FCE0-4B8B-91C9-12B49F0BEFDD}" name="Beerpong"/>
    <tableColumn id="5" xr3:uid="{DA777C2E-D1B7-4162-A9E2-1354895E6A02}" name="Flipcup"/>
    <tableColumn id="6" xr3:uid="{EE576E72-1362-45DB-8F29-7F4D6FBEFAA0}" name="Gesamtpunkt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B93B16-86D7-4BF8-92FC-E6D4DD34C95B}" name="Summe_Punkte" displayName="Summe_Punkte" ref="J3:P36" totalsRowShown="0" headerRowDxfId="8" headerRowBorderDxfId="7" tableBorderDxfId="6">
  <autoFilter ref="J3:P36" xr:uid="{58B93B16-86D7-4BF8-92FC-E6D4DD34C95B}"/>
  <sortState xmlns:xlrd2="http://schemas.microsoft.com/office/spreadsheetml/2017/richdata2" ref="J4:P36">
    <sortCondition descending="1" ref="O4:O36"/>
    <sortCondition descending="1" ref="P4:P36"/>
    <sortCondition ref="K4:K36"/>
  </sortState>
  <tableColumns count="7">
    <tableColumn id="1" xr3:uid="{531E6CAE-BAD7-4BD6-8453-A923F752E873}" name="Platzierung"/>
    <tableColumn id="2" xr3:uid="{CEAE229C-B084-4ED2-B742-86F10B99F402}" name="Name"/>
    <tableColumn id="3" xr3:uid="{ADC166C7-1244-44B3-B982-7B840237CE5B}" name="Flunkyball">
      <calculatedColumnFormula>SUMIFS(Database!B:B,Database!A:A,K4) + SUMIFS(Database!C:C,Database!A:A,K4)</calculatedColumnFormula>
    </tableColumn>
    <tableColumn id="4" xr3:uid="{E65550F7-B166-4B0D-889A-28CC6646114D}" name="Beerpong">
      <calculatedColumnFormula>SUMIFS(Database!B:B,Database!A:A,K4) + SUMIFS(Database!D:D,Database!A:A,K4)</calculatedColumnFormula>
    </tableColumn>
    <tableColumn id="5" xr3:uid="{7F70566A-3838-4320-851B-4BD45C70AE5E}" name="Flipcup">
      <calculatedColumnFormula>SUMIFS(Database!B:B,Database!A:A,K4) + SUMIFS(Database!E:E,Database!A:A,K4)</calculatedColumnFormula>
    </tableColumn>
    <tableColumn id="6" xr3:uid="{D3A6B544-60A1-41A6-931A-CE83ABAC6588}" name="Gesamtpunkte">
      <calculatedColumnFormula>SUMIFS(Database!B:B,Database!A:A,K4) + SUMIFS(Database!F:F,Database!A:A,K4)</calculatedColumnFormula>
    </tableColumn>
    <tableColumn id="7" xr3:uid="{C3995626-DD18-42CB-A3E9-445447787456}" name="Disziplin_Durchschnitt">
      <calculatedColumnFormula>AVERAGE(L4,M4,N4)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856587-4410-4257-B9B7-E7A2E0375CEA}" name="Summe_Punkte5" displayName="Summe_Punkte5" ref="J60:Q90" totalsRowShown="0" headerRowDxfId="5" headerRowBorderDxfId="4" tableBorderDxfId="3">
  <autoFilter ref="J60:Q90" xr:uid="{1D856587-4410-4257-B9B7-E7A2E0375CEA}"/>
  <sortState xmlns:xlrd2="http://schemas.microsoft.com/office/spreadsheetml/2017/richdata2" ref="J61:Q90">
    <sortCondition ref="J26:J56"/>
  </sortState>
  <tableColumns count="8">
    <tableColumn id="1" xr3:uid="{9777F4A4-D01E-4F1F-913A-419D86A9A9BB}" name="Platzierung"/>
    <tableColumn id="2" xr3:uid="{EA3A9C76-D08D-4038-8741-3446C6EC7A4B}" name="Name"/>
    <tableColumn id="3" xr3:uid="{8859DAA8-A3D1-4323-817F-FDAEA8AF37E4}" name="Flunkyball_Platzierung_Durchschnitt">
      <calculatedColumnFormula>AVERAGE(IFERROR(VLOOKUP($K61,Olympiade_1!$B:$F,5,FALSE),""),IFERROR(VLOOKUP($K61,Olympiade_2!$B:$F,5,FALSE),""),IFERROR(VLOOKUP($K61,Olympiade_3!$B:$F,5,FALSE),""),IFERROR(VLOOKUP($K61,Olympiade_4!$B:$F,5,FALSE),""),IFERROR(VLOOKUP($K61,Olympiade_5!$B:$F,5,FALSE),""),IFERROR(VLOOKUP($K61,Olympiade_6!$B:$F,5,FALSE),""))</calculatedColumnFormula>
    </tableColumn>
    <tableColumn id="4" xr3:uid="{D8E9B1E5-FFBD-43FE-A28C-7B4FA54D1A7A}" name="Beerpong_Platzierung_Durchschnitt">
      <calculatedColumnFormula>SUMIFS(Database!B:B,Database!A:A,K61) + SUMIFS(Database!D:D,Database!A:A,K61)</calculatedColumnFormula>
    </tableColumn>
    <tableColumn id="5" xr3:uid="{A2E52B68-10CF-4820-989E-79C33DA91834}" name="Flipcup_Platzierung_Durchschnitt">
      <calculatedColumnFormula>SUMIFS(Database!B:B,Database!A:A,K61) + SUMIFS(Database!E:E,Database!A:A,K61)</calculatedColumnFormula>
    </tableColumn>
    <tableColumn id="29" xr3:uid="{FB3A08A6-0E8F-4760-BFE9-33366E6FD78A}" name="Gesamt_Platzierung_Durchschnitt"/>
    <tableColumn id="6" xr3:uid="{9BAB33D6-040C-4E32-AC5A-24FB0F1E20F6}" name="Gesamtpunkte">
      <calculatedColumnFormula>SUMIFS(Database!B:B,Database!A:A,K61) + SUMIFS(Database!F:F,Database!A:A,K61)</calculatedColumnFormula>
    </tableColumn>
    <tableColumn id="7" xr3:uid="{D9FE1401-C202-44BC-8B21-9DDFE543E477}" name="Disziplin_Durchschnitt">
      <calculatedColumnFormula>AVERAGE(L4,M4,N4)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9AB2F9-AB91-4ABE-A2A9-F6402274A5EA}" name="Table3" displayName="Table3" ref="A1:X34" totalsRowShown="0" headerRowDxfId="2" headerRowBorderDxfId="1" tableBorderDxfId="0">
  <autoFilter ref="A1:X34" xr:uid="{259AB2F9-AB91-4ABE-A2A9-F6402274A5EA}"/>
  <sortState xmlns:xlrd2="http://schemas.microsoft.com/office/spreadsheetml/2017/richdata2" ref="A2:X34">
    <sortCondition descending="1" ref="O2:O34"/>
    <sortCondition descending="1" ref="P2:P34"/>
    <sortCondition descending="1" ref="Q2:Q34"/>
  </sortState>
  <tableColumns count="24">
    <tableColumn id="1" xr3:uid="{743C55E2-E59C-4C72-A412-32A5F6E7A57B}" name="Platzierung"/>
    <tableColumn id="2" xr3:uid="{C377E369-AB37-435B-91FF-27109DAFFF5B}" name="Name"/>
    <tableColumn id="3" xr3:uid="{3DDDE55A-5C33-47EA-B621-3F853E9AE180}" name="Flunkyball_1st">
      <calculatedColumnFormula>COUNTIFS(Olympiade_1!$B:$B,$B2,Olympiade_1!$F:$F,1)+COUNTIFS(Olympiade_2!$B:$B,$B2,Olympiade_2!$F:$F,1)+COUNTIFS(Olympiade_3!$B:$B,$B2,Olympiade_3!$F:$F,1)+COUNTIFS(Olympiade_4!$B:$B,$B2,Olympiade_4!$F:$F,1)+COUNTIFS(Olympiade_5!$B:$B,$B2,Olympiade_5!$F:$F,1)+COUNTIFS(Olympiade_6!$B:$B,$B2,Olympiade_6!$F:$F,1)+COUNTIFS(Olympiade_7!$B:$B,$B2,Olympiade_7!$F:$F,1)</calculatedColumnFormula>
    </tableColumn>
    <tableColumn id="4" xr3:uid="{93F0C80E-04F3-4CA1-AB00-9E5ED9A5274A}" name="Flunkyball_2nd">
      <calculatedColumnFormula>COUNTIFS(Olympiade_1!$B:$B, $B2, Olympiade_1!$F:$F,2)+COUNTIFS(Olympiade_2!$B:$B, $B2, Olympiade_2!$F:$F,2)+COUNTIFS(Olympiade_3!$B:$B, $B2, Olympiade_3!$F:$F,2)+COUNTIFS(Olympiade_4!$B:$B, $B2, Olympiade_4!$F:$F,2)+COUNTIFS(Olympiade_5!$B:$B, $B2, Olympiade_5!$F:$F,2)+COUNTIFS(Olympiade_6!$B:$B, $B2, Olympiade_6!$F:$F,2)+COUNTIFS(Olympiade_7!$B:$B, $B2, Olympiade_7!$F:$F,2)</calculatedColumnFormula>
    </tableColumn>
    <tableColumn id="5" xr3:uid="{9A88C1FE-311C-4937-822D-75B8987B8E62}" name="Flunkyball_3rd">
      <calculatedColumnFormula>COUNTIFS(Olympiade_1!$B:$B, $B2, Olympiade_1!$F:$F,3)+COUNTIFS(Olympiade_2!$B:$B, $B2, Olympiade_2!$F:$F,3)+COUNTIFS(Olympiade_3!$B:$B, $B2, Olympiade_3!$F:$F,3)+COUNTIFS(Olympiade_4!$B:$B, $B2, Olympiade_4!$F:$F,3)+COUNTIFS(Olympiade_5!$B:$B, $B2, Olympiade_5!$F:$F,3)+COUNTIFS(Olympiade_6!$B:$B, $B2, Olympiade_6!$F:$F,3)+COUNTIFS(Olympiade_7!$B:$B, $B2, Olympiade_7!$F:$F,3)</calculatedColumnFormula>
    </tableColumn>
    <tableColumn id="6" xr3:uid="{39D53250-1D68-48DE-86BB-29B2D65646C3}" name="Flunkyball_Gesamt">
      <calculatedColumnFormula>SUM(C2,D2,E2)</calculatedColumnFormula>
    </tableColumn>
    <tableColumn id="7" xr3:uid="{E99F4EE3-F002-48F6-997B-2049BE96BE12}" name="Beerpong_1st">
      <calculatedColumnFormula>COUNTIFS(Olympiade_1!$B:$B, $B2, Olympiade_1!$G:$G,1)+COUNTIFS(Olympiade_2!$B:$B, $B2, Olympiade_2!$G:$G,1)+COUNTIFS(Olympiade_3!$B:$B, $B2, Olympiade_3!$G:$G,1)+COUNTIFS(Olympiade_4!$B:$B, $B2, Olympiade_4!$G:$G,1)+COUNTIFS(Olympiade_5!$B:$B, $B2, Olympiade_5!$G:$G,1)+COUNTIFS(Olympiade_6!$B:$B, $B2, Olympiade_6!$G:$G,1)+COUNTIFS(Olympiade_7!$B:$B, $B2, Olympiade_7!$G:$G,1)</calculatedColumnFormula>
    </tableColumn>
    <tableColumn id="8" xr3:uid="{AA7E57F6-7BDD-49A3-ABCF-D4B56E6D5834}" name="Beerpong_2nd">
      <calculatedColumnFormula>COUNTIFS(Olympiade_1!$B:$B, $B2, Olympiade_1!$G:$G,2)+COUNTIFS(Olympiade_2!$B:$B, $B2, Olympiade_2!$G:$G,2)+COUNTIFS(Olympiade_3!$B:$B, $B2, Olympiade_3!$G:$G,2)+COUNTIFS(Olympiade_4!$B:$B, $B2, Olympiade_4!$G:$G,2)+COUNTIFS(Olympiade_5!$B:$B, $B2, Olympiade_5!$G:$G,2)+COUNTIFS(Olympiade_6!$B:$B, $B2, Olympiade_6!$G:$G,2)+COUNTIFS(Olympiade_7!$B:$B, $B2, Olympiade_7!$G:$G,2)</calculatedColumnFormula>
    </tableColumn>
    <tableColumn id="9" xr3:uid="{5A3CB3B9-FC36-404A-8CBC-40D41DA3B494}" name="Beerpong_3rd">
      <calculatedColumnFormula>COUNTIFS(Olympiade_1!$B:$B, $B2, Olympiade_1!$G:$G,3)+COUNTIFS(Olympiade_2!$B:$B, $B2, Olympiade_2!$G:$G,3)+COUNTIFS(Olympiade_3!$B:$B, $B2, Olympiade_3!$G:$G,3)+COUNTIFS(Olympiade_4!$B:$B, $B2, Olympiade_4!$G:$G,3)+COUNTIFS(Olympiade_5!$B:$B, $B2, Olympiade_5!$G:$G,3)+COUNTIFS(Olympiade_6!$B:$B, $B2, Olympiade_6!$G:$G,3)+COUNTIFS(Olympiade_7!$B:$B, $B2, Olympiade_7!$G:$G,3)</calculatedColumnFormula>
    </tableColumn>
    <tableColumn id="10" xr3:uid="{591488F5-DA4B-4595-8352-3B02CB706136}" name="Beerpong_Gesamt">
      <calculatedColumnFormula>SUM(G2,H2,I2)</calculatedColumnFormula>
    </tableColumn>
    <tableColumn id="11" xr3:uid="{D7555099-453B-4B7C-AF20-CB4A60AE3A94}" name="Flipcup_1st">
      <calculatedColumnFormula>COUNTIFS(Olympiade_1!$B:$B, $B2, Olympiade_1!$H:$H,1)+COUNTIFS(Olympiade_2!$B:$B, $B2, Olympiade_2!$H:$H,1)+COUNTIFS(Olympiade_3!$B:$B, $B2, Olympiade_3!$H:$H,1)+COUNTIFS(Olympiade_4!$B:$B, $B2, Olympiade_4!$H:$H,1)+COUNTIFS(Olympiade_5!$B:$B, $B2, Olympiade_5!$H:$H,1)+COUNTIFS(Olympiade_6!$B:$B, $B2, Olympiade_6!$H:$H,1)+COUNTIFS(Olympiade_7!$B:$B, $B2, Olympiade_7!$H:$H,1)</calculatedColumnFormula>
    </tableColumn>
    <tableColumn id="12" xr3:uid="{8E6F69B9-5C74-478A-9F9D-57B805CCD3E0}" name="Flipcup_2nd">
      <calculatedColumnFormula>COUNTIFS(Olympiade_1!$B:$B, $B2, Olympiade_1!$H:$H,2)+COUNTIFS(Olympiade_2!$B:$B, $B2, Olympiade_2!$H:$H,2)+COUNTIFS(Olympiade_3!$B:$B, $B2, Olympiade_3!$H:$H,2)+COUNTIFS(Olympiade_4!$B:$B, $B2, Olympiade_4!$H:$H,2)+COUNTIFS(Olympiade_5!$B:$B, $B2, Olympiade_5!$H:$H,2)+COUNTIFS(Olympiade_6!$B:$B, $B2, Olympiade_6!$H:$H,2)+COUNTIFS(Olympiade_7!$B:$B, $B2, Olympiade_7!$H:$H,2)</calculatedColumnFormula>
    </tableColumn>
    <tableColumn id="13" xr3:uid="{D4161A30-95A4-4B5B-9678-1BE070D3F195}" name="Flipcup_3rd">
      <calculatedColumnFormula>COUNTIFS(Olympiade_1!$B:$B, $B2, Olympiade_1!$H:$H,3)+COUNTIFS(Olympiade_2!$B:$B, $B2, Olympiade_2!$H:$H,3)+COUNTIFS(Olympiade_3!$B:$B, $B2, Olympiade_3!$H:$H,3)+COUNTIFS(Olympiade_4!$B:$B, $B2, Olympiade_4!$H:$H,3)+COUNTIFS(Olympiade_5!$B:$B, $B2, Olympiade_5!$H:$H,3)+COUNTIFS(Olympiade_6!$B:$B, $B2, Olympiade_6!$H:$H,3)+COUNTIFS(Olympiade_7!$B:$B, $B2, Olympiade_7!$H:$H,3)</calculatedColumnFormula>
    </tableColumn>
    <tableColumn id="14" xr3:uid="{4220E482-79F3-4F31-9761-DA26B8FC4915}" name="Flipcup_Gesamt">
      <calculatedColumnFormula>SUM(K2,L2,M2)</calculatedColumnFormula>
    </tableColumn>
    <tableColumn id="15" xr3:uid="{06ED1C5F-3DFF-4467-8422-25C0C0C9BB88}" name="Platz_1st">
      <calculatedColumnFormula>COUNTIFS(Olympiade_1!$B:$B, $B2, Olympiade_1!$A:$A,1)+COUNTIFS(Olympiade_2!$B:$B, $B2, Olympiade_2!$A:$A,1)+COUNTIFS(Olympiade_3!$B:$B, $B2, Olympiade_3!$A:$A,1)+COUNTIFS(Olympiade_4!$B:$B, $B2, Olympiade_4!$A:$A,1)+COUNTIFS(Olympiade_5!$B:$B, $B2, Olympiade_5!$A:$A,1)+COUNTIFS(Olympiade_6!$B:$B, $B2, Olympiade_6!$A:$A,1)+COUNTIFS(Olympiade_7!$B:$B, $B2, Olympiade_7!$A:$A,1)</calculatedColumnFormula>
    </tableColumn>
    <tableColumn id="16" xr3:uid="{33403E6B-A577-4187-B503-32F0B8B0C4AA}" name="Platz_2nd">
      <calculatedColumnFormula>COUNTIFS(Olympiade_1!$B:$B, $B2, Olympiade_1!$A:$A,2)+COUNTIFS(Olympiade_2!$B:$B, $B2, Olympiade_2!$A:$A,2)+COUNTIFS(Olympiade_3!$B:$B, $B2, Olympiade_3!$A:$A,2)+COUNTIFS(Olympiade_4!$B:$B, $B2, Olympiade_4!$A:$A,2)+COUNTIFS(Olympiade_5!$B:$B, $B2, Olympiade_5!$A:$A,2)+COUNTIFS(Olympiade_6!$B:$B, $B2, Olympiade_6!$A:$A,2)+COUNTIFS(Olympiade_7!$B:$B, $B2, Olympiade_7!$A:$A,2)</calculatedColumnFormula>
    </tableColumn>
    <tableColumn id="17" xr3:uid="{E2788899-8F8B-41D8-A1FA-52DF0EAB887C}" name="Platz_3rd">
      <calculatedColumnFormula>COUNTIFS(Olympiade_1!$B:$B, $B2, Olympiade_1!$A:$A,3)+COUNTIFS(Olympiade_2!$B:$B, $B2, Olympiade_2!$A:$A,3)+COUNTIFS(Olympiade_3!$B:$B, $B2, Olympiade_3!$A:$A,3)+COUNTIFS(Olympiade_4!$B:$B, $B2, Olympiade_4!$A:$A,3)+COUNTIFS(Olympiade_5!$B:$B, $B2, Olympiade_5!$A:$A,3)+COUNTIFS(Olympiade_6!$B:$B, $B2, Olympiade_6!$A:$A,3)+COUNTIFS(Olympiade_7!$B:$B, $B2, Olympiade_7!$A:$A,3)</calculatedColumnFormula>
    </tableColumn>
    <tableColumn id="18" xr3:uid="{7528BF67-B2A6-4388-8295-966BEED4437B}" name="Platz_Gesamt">
      <calculatedColumnFormula>SUM(O2,P2,Q2)</calculatedColumnFormula>
    </tableColumn>
    <tableColumn id="19" xr3:uid="{D93396BC-348D-4142-85E9-21CBE5F5DD35}" name="Gesamt_1st">
      <calculatedColumnFormula>SUM(C2,G2,K2,O2)</calculatedColumnFormula>
    </tableColumn>
    <tableColumn id="20" xr3:uid="{51E750B1-F011-49D4-88FB-DBE0430344A6}" name="Gesamt_2nd">
      <calculatedColumnFormula>SUM(D2,H2,L2,P2)</calculatedColumnFormula>
    </tableColumn>
    <tableColumn id="21" xr3:uid="{791B4CCD-1F61-48A7-91C3-A79A34FDE9C0}" name="Gesamt_3rd">
      <calculatedColumnFormula>SUM(E2,I2,M2,Q2)</calculatedColumnFormula>
    </tableColumn>
    <tableColumn id="22" xr3:uid="{87D23BD6-4B1B-4F3A-9F51-1E2921E48DE3}" name="Gesamt_Gesamt">
      <calculatedColumnFormula>SUM(S2,T2,U2)</calculatedColumnFormula>
    </tableColumn>
    <tableColumn id="23" xr3:uid="{F2F02403-1FFA-4FBC-846A-251953E06914}" name="Gesamtpunkte">
      <calculatedColumnFormula>SUMIFS(Database!B:B,Database!A:A,B2) + SUMIFS(Database!F:F,Database!A:A,B2)</calculatedColumnFormula>
    </tableColumn>
    <tableColumn id="24" xr3:uid="{D1D2B17C-4A4D-4C96-99B0-94BB22760F45}" name="Durchschnittspunkte_Gesamt">
      <calculatedColumnFormula>AVERAGE(_xlfn.XLOOKUP(B2, Database!K:K, Database!L:N,NA()))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21E2-5F80-4E09-937E-DE6B85A5A94D}">
  <sheetPr codeName="Sheet7"/>
  <dimension ref="A1:F34"/>
  <sheetViews>
    <sheetView workbookViewId="0">
      <selection activeCell="F2" sqref="F2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5" width="22.85546875" customWidth="1"/>
    <col min="6" max="6" width="33.28515625" customWidth="1"/>
  </cols>
  <sheetData>
    <row r="1" spans="1:6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42</v>
      </c>
    </row>
    <row r="2" spans="1:6" x14ac:dyDescent="0.25">
      <c r="A2">
        <v>1</v>
      </c>
      <c r="B2" t="s">
        <v>4</v>
      </c>
      <c r="C2">
        <f>SUMIFS(Database!B:B,Database!A:A,B2) + SUMIFS(Database!C:C,Database!A:A,B2)</f>
        <v>290</v>
      </c>
      <c r="D2">
        <f>SUMIFS(Database!B:B,Database!A:A,B2) + SUMIFS(Database!D:D,Database!A:A,B2)</f>
        <v>330</v>
      </c>
      <c r="E2">
        <f>SUMIFS(Database!B:B,Database!A:A,B2) + SUMIFS(Database!E:E,Database!A:A,B2)</f>
        <v>270</v>
      </c>
      <c r="F2">
        <f>SUMIFS(Database!B:B,Database!A:A,B2) + SUMIFS(Database!F:F,Database!A:A,B2)</f>
        <v>320</v>
      </c>
    </row>
    <row r="3" spans="1:6" x14ac:dyDescent="0.25">
      <c r="A3">
        <v>2</v>
      </c>
      <c r="B3" t="s">
        <v>7</v>
      </c>
      <c r="C3">
        <f>SUMIFS(Database!B:B,Database!A:A,B3) + SUMIFS(Database!C:C,Database!A:A,B3)</f>
        <v>260</v>
      </c>
      <c r="D3">
        <f>SUMIFS(Database!B:B,Database!A:A,B3) + SUMIFS(Database!D:D,Database!A:A,B3)</f>
        <v>320</v>
      </c>
      <c r="E3">
        <f>SUMIFS(Database!B:B,Database!A:A,B3) + SUMIFS(Database!E:E,Database!A:A,B3)</f>
        <v>250</v>
      </c>
      <c r="F3">
        <f>SUMIFS(Database!B:B,Database!A:A,B3) + SUMIFS(Database!F:F,Database!A:A,B3)</f>
        <v>310</v>
      </c>
    </row>
    <row r="4" spans="1:6" x14ac:dyDescent="0.25">
      <c r="A4">
        <v>3</v>
      </c>
      <c r="B4" t="s">
        <v>21</v>
      </c>
      <c r="C4">
        <f>SUMIFS(Database!B:B,Database!A:A,B4) + SUMIFS(Database!C:C,Database!A:A,B4)</f>
        <v>230</v>
      </c>
      <c r="D4">
        <f>SUMIFS(Database!B:B,Database!A:A,B4) + SUMIFS(Database!D:D,Database!A:A,B4)</f>
        <v>180</v>
      </c>
      <c r="E4">
        <f>SUMIFS(Database!B:B,Database!A:A,B4) + SUMIFS(Database!E:E,Database!A:A,B4)</f>
        <v>240</v>
      </c>
      <c r="F4">
        <f>SUMIFS(Database!B:B,Database!A:A,B4) + SUMIFS(Database!F:F,Database!A:A,B4)</f>
        <v>260</v>
      </c>
    </row>
    <row r="5" spans="1:6" x14ac:dyDescent="0.25">
      <c r="A5">
        <v>4</v>
      </c>
      <c r="B5" t="s">
        <v>11</v>
      </c>
      <c r="C5">
        <f>SUMIFS(Database!B:B,Database!A:A,B5) + SUMIFS(Database!C:C,Database!A:A,B5)</f>
        <v>210</v>
      </c>
      <c r="D5">
        <f>SUMIFS(Database!B:B,Database!A:A,B5) + SUMIFS(Database!D:D,Database!A:A,B5)</f>
        <v>220</v>
      </c>
      <c r="E5">
        <f>SUMIFS(Database!B:B,Database!A:A,B5) + SUMIFS(Database!E:E,Database!A:A,B5)</f>
        <v>230</v>
      </c>
      <c r="F5">
        <f>SUMIFS(Database!B:B,Database!A:A,B5) + SUMIFS(Database!F:F,Database!A:A,B5)</f>
        <v>240</v>
      </c>
    </row>
    <row r="6" spans="1:6" x14ac:dyDescent="0.25">
      <c r="A6">
        <v>5</v>
      </c>
      <c r="B6" t="s">
        <v>19</v>
      </c>
      <c r="C6">
        <f>SUMIFS(Database!B:B,Database!A:A,B6) + SUMIFS(Database!C:C,Database!A:A,B6)</f>
        <v>190</v>
      </c>
      <c r="D6">
        <f>SUMIFS(Database!B:B,Database!A:A,B6) + SUMIFS(Database!D:D,Database!A:A,B6)</f>
        <v>170</v>
      </c>
      <c r="E6">
        <f>SUMIFS(Database!B:B,Database!A:A,B6) + SUMIFS(Database!E:E,Database!A:A,B6)</f>
        <v>290</v>
      </c>
      <c r="F6">
        <f>SUMIFS(Database!B:B,Database!A:A,B6) + SUMIFS(Database!F:F,Database!A:A,B6)</f>
        <v>240</v>
      </c>
    </row>
    <row r="7" spans="1:6" x14ac:dyDescent="0.25">
      <c r="A7">
        <v>6</v>
      </c>
      <c r="B7" t="s">
        <v>12</v>
      </c>
      <c r="C7">
        <f>SUMIFS(Database!B:B,Database!A:A,B7) + SUMIFS(Database!C:C,Database!A:A,B7)</f>
        <v>220</v>
      </c>
      <c r="D7">
        <f>SUMIFS(Database!B:B,Database!A:A,B7) + SUMIFS(Database!D:D,Database!A:A,B7)</f>
        <v>240</v>
      </c>
      <c r="E7">
        <f>SUMIFS(Database!B:B,Database!A:A,B7) + SUMIFS(Database!E:E,Database!A:A,B7)</f>
        <v>150</v>
      </c>
      <c r="F7">
        <f>SUMIFS(Database!B:B,Database!A:A,B7) + SUMIFS(Database!F:F,Database!A:A,B7)</f>
        <v>230</v>
      </c>
    </row>
    <row r="8" spans="1:6" x14ac:dyDescent="0.25">
      <c r="A8">
        <v>7</v>
      </c>
      <c r="B8" t="s">
        <v>6</v>
      </c>
      <c r="C8">
        <f>SUMIFS(Database!B:B,Database!A:A,B8) + SUMIFS(Database!C:C,Database!A:A,B8)</f>
        <v>170</v>
      </c>
      <c r="D8">
        <f>SUMIFS(Database!B:B,Database!A:A,B8) + SUMIFS(Database!D:D,Database!A:A,B8)</f>
        <v>90</v>
      </c>
      <c r="E8">
        <f>SUMIFS(Database!B:B,Database!A:A,B8) + SUMIFS(Database!E:E,Database!A:A,B8)</f>
        <v>180</v>
      </c>
      <c r="F8">
        <f>SUMIFS(Database!B:B,Database!A:A,B8) + SUMIFS(Database!F:F,Database!A:A,B8)</f>
        <v>160</v>
      </c>
    </row>
    <row r="9" spans="1:6" x14ac:dyDescent="0.25">
      <c r="A9">
        <v>8</v>
      </c>
      <c r="B9" t="s">
        <v>10</v>
      </c>
      <c r="C9">
        <f>SUMIFS(Database!B:B,Database!A:A,B9) + SUMIFS(Database!C:C,Database!A:A,B9)</f>
        <v>210</v>
      </c>
      <c r="D9">
        <f>SUMIFS(Database!B:B,Database!A:A,B9) + SUMIFS(Database!D:D,Database!A:A,B9)</f>
        <v>130</v>
      </c>
      <c r="E9">
        <f>SUMIFS(Database!B:B,Database!A:A,B9) + SUMIFS(Database!E:E,Database!A:A,B9)</f>
        <v>80</v>
      </c>
      <c r="F9">
        <f>SUMIFS(Database!B:B,Database!A:A,B9) + SUMIFS(Database!F:F,Database!A:A,B9)</f>
        <v>140</v>
      </c>
    </row>
    <row r="10" spans="1:6" x14ac:dyDescent="0.25">
      <c r="A10">
        <v>9</v>
      </c>
      <c r="B10" t="s">
        <v>16</v>
      </c>
      <c r="C10">
        <f>SUMIFS(Database!B:B,Database!A:A,B10) + SUMIFS(Database!C:C,Database!A:A,B10)</f>
        <v>90</v>
      </c>
      <c r="D10">
        <f>SUMIFS(Database!B:B,Database!A:A,B10) + SUMIFS(Database!D:D,Database!A:A,B10)</f>
        <v>180</v>
      </c>
      <c r="E10">
        <f>SUMIFS(Database!B:B,Database!A:A,B10) + SUMIFS(Database!E:E,Database!A:A,B10)</f>
        <v>160</v>
      </c>
      <c r="F10">
        <f>SUMIFS(Database!B:B,Database!A:A,B10) + SUMIFS(Database!F:F,Database!A:A,B10)</f>
        <v>120</v>
      </c>
    </row>
    <row r="11" spans="1:6" x14ac:dyDescent="0.25">
      <c r="A11">
        <v>10</v>
      </c>
      <c r="B11" t="s">
        <v>20</v>
      </c>
      <c r="C11">
        <f>SUMIFS(Database!B:B,Database!A:A,B11) + SUMIFS(Database!C:C,Database!A:A,B11)</f>
        <v>100</v>
      </c>
      <c r="D11">
        <f>SUMIFS(Database!B:B,Database!A:A,B11) + SUMIFS(Database!D:D,Database!A:A,B11)</f>
        <v>110</v>
      </c>
      <c r="E11">
        <f>SUMIFS(Database!B:B,Database!A:A,B11) + SUMIFS(Database!E:E,Database!A:A,B11)</f>
        <v>150</v>
      </c>
      <c r="F11">
        <f>SUMIFS(Database!B:B,Database!A:A,B11) + SUMIFS(Database!F:F,Database!A:A,B11)</f>
        <v>120</v>
      </c>
    </row>
    <row r="12" spans="1:6" x14ac:dyDescent="0.25">
      <c r="A12">
        <v>11</v>
      </c>
      <c r="B12" t="s">
        <v>28</v>
      </c>
      <c r="C12">
        <f>SUMIFS(Database!B:B,Database!A:A,B12) + SUMIFS(Database!C:C,Database!A:A,B12)</f>
        <v>110</v>
      </c>
      <c r="D12">
        <f>SUMIFS(Database!B:B,Database!A:A,B12) + SUMIFS(Database!D:D,Database!A:A,B12)</f>
        <v>120</v>
      </c>
      <c r="E12">
        <f>SUMIFS(Database!B:B,Database!A:A,B12) + SUMIFS(Database!E:E,Database!A:A,B12)</f>
        <v>60</v>
      </c>
      <c r="F12">
        <f>SUMIFS(Database!B:B,Database!A:A,B12) + SUMIFS(Database!F:F,Database!A:A,B12)</f>
        <v>110</v>
      </c>
    </row>
    <row r="13" spans="1:6" x14ac:dyDescent="0.25">
      <c r="A13">
        <v>12</v>
      </c>
      <c r="B13" t="s">
        <v>17</v>
      </c>
      <c r="C13">
        <f>SUMIFS(Database!B:B,Database!A:A,B13) + SUMIFS(Database!C:C,Database!A:A,B13)</f>
        <v>130</v>
      </c>
      <c r="D13">
        <f>SUMIFS(Database!B:B,Database!A:A,B13) + SUMIFS(Database!D:D,Database!A:A,B13)</f>
        <v>130</v>
      </c>
      <c r="E13">
        <f>SUMIFS(Database!B:B,Database!A:A,B13) + SUMIFS(Database!E:E,Database!A:A,B13)</f>
        <v>130</v>
      </c>
      <c r="F13">
        <f>SUMIFS(Database!B:B,Database!A:A,B13) + SUMIFS(Database!F:F,Database!A:A,B13)</f>
        <v>110</v>
      </c>
    </row>
    <row r="14" spans="1:6" x14ac:dyDescent="0.25">
      <c r="A14">
        <v>13</v>
      </c>
      <c r="B14" t="s">
        <v>30</v>
      </c>
      <c r="C14">
        <f>SUMIFS(Database!B:B,Database!A:A,B14) + SUMIFS(Database!C:C,Database!A:A,B14)</f>
        <v>60</v>
      </c>
      <c r="D14">
        <f>SUMIFS(Database!B:B,Database!A:A,B14) + SUMIFS(Database!D:D,Database!A:A,B14)</f>
        <v>70</v>
      </c>
      <c r="E14">
        <f>SUMIFS(Database!B:B,Database!A:A,B14) + SUMIFS(Database!E:E,Database!A:A,B14)</f>
        <v>170</v>
      </c>
      <c r="F14">
        <f>SUMIFS(Database!B:B,Database!A:A,B14) + SUMIFS(Database!F:F,Database!A:A,B14)</f>
        <v>100</v>
      </c>
    </row>
    <row r="15" spans="1:6" x14ac:dyDescent="0.25">
      <c r="A15">
        <v>14</v>
      </c>
      <c r="B15" t="s">
        <v>14</v>
      </c>
      <c r="C15">
        <f>SUMIFS(Database!B:B,Database!A:A,B15) + SUMIFS(Database!C:C,Database!A:A,B15)</f>
        <v>50</v>
      </c>
      <c r="D15">
        <f>SUMIFS(Database!B:B,Database!A:A,B15) + SUMIFS(Database!D:D,Database!A:A,B15)</f>
        <v>110</v>
      </c>
      <c r="E15">
        <f>SUMIFS(Database!B:B,Database!A:A,B15) + SUMIFS(Database!E:E,Database!A:A,B15)</f>
        <v>90</v>
      </c>
      <c r="F15">
        <f>SUMIFS(Database!B:B,Database!A:A,B15) + SUMIFS(Database!F:F,Database!A:A,B15)</f>
        <v>90</v>
      </c>
    </row>
    <row r="16" spans="1:6" x14ac:dyDescent="0.25">
      <c r="A16">
        <v>15</v>
      </c>
      <c r="B16" t="s">
        <v>26</v>
      </c>
      <c r="C16">
        <f>SUMIFS(Database!B:B,Database!A:A,B16) + SUMIFS(Database!C:C,Database!A:A,B16)</f>
        <v>130</v>
      </c>
      <c r="D16">
        <f>SUMIFS(Database!B:B,Database!A:A,B16) + SUMIFS(Database!D:D,Database!A:A,B16)</f>
        <v>40</v>
      </c>
      <c r="E16">
        <f>SUMIFS(Database!B:B,Database!A:A,B16) + SUMIFS(Database!E:E,Database!A:A,B16)</f>
        <v>160</v>
      </c>
      <c r="F16">
        <f>SUMIFS(Database!B:B,Database!A:A,B16) + SUMIFS(Database!F:F,Database!A:A,B16)</f>
        <v>80</v>
      </c>
    </row>
    <row r="17" spans="1:6" x14ac:dyDescent="0.25">
      <c r="A17">
        <v>16</v>
      </c>
      <c r="B17" t="s">
        <v>18</v>
      </c>
      <c r="C17">
        <f>SUMIFS(Database!B:B,Database!A:A,B17) + SUMIFS(Database!C:C,Database!A:A,B17)</f>
        <v>110</v>
      </c>
      <c r="D17">
        <f>SUMIFS(Database!B:B,Database!A:A,B17) + SUMIFS(Database!D:D,Database!A:A,B17)</f>
        <v>50</v>
      </c>
      <c r="E17">
        <f>SUMIFS(Database!B:B,Database!A:A,B17) + SUMIFS(Database!E:E,Database!A:A,B17)</f>
        <v>110</v>
      </c>
      <c r="F17">
        <f>SUMIFS(Database!B:B,Database!A:A,B17) + SUMIFS(Database!F:F,Database!A:A,B17)</f>
        <v>80</v>
      </c>
    </row>
    <row r="18" spans="1:6" x14ac:dyDescent="0.25">
      <c r="A18">
        <v>17</v>
      </c>
      <c r="B18" t="s">
        <v>8</v>
      </c>
      <c r="C18">
        <f>SUMIFS(Database!B:B,Database!A:A,B18) + SUMIFS(Database!C:C,Database!A:A,B18)</f>
        <v>70</v>
      </c>
      <c r="D18">
        <f>SUMIFS(Database!B:B,Database!A:A,B18) + SUMIFS(Database!D:D,Database!A:A,B18)</f>
        <v>150</v>
      </c>
      <c r="E18">
        <f>SUMIFS(Database!B:B,Database!A:A,B18) + SUMIFS(Database!E:E,Database!A:A,B18)</f>
        <v>40</v>
      </c>
      <c r="F18">
        <f>SUMIFS(Database!B:B,Database!A:A,B18) + SUMIFS(Database!F:F,Database!A:A,B18)</f>
        <v>80</v>
      </c>
    </row>
    <row r="19" spans="1:6" x14ac:dyDescent="0.25">
      <c r="A19">
        <v>18</v>
      </c>
      <c r="B19" t="s">
        <v>13</v>
      </c>
      <c r="C19">
        <f>SUMIFS(Database!B:B,Database!A:A,B19) + SUMIFS(Database!C:C,Database!A:A,B19)</f>
        <v>80</v>
      </c>
      <c r="D19">
        <f>SUMIFS(Database!B:B,Database!A:A,B19) + SUMIFS(Database!D:D,Database!A:A,B19)</f>
        <v>90</v>
      </c>
      <c r="E19">
        <f>SUMIFS(Database!B:B,Database!A:A,B19) + SUMIFS(Database!E:E,Database!A:A,B19)</f>
        <v>50</v>
      </c>
      <c r="F19">
        <f>SUMIFS(Database!B:B,Database!A:A,B19) + SUMIFS(Database!F:F,Database!A:A,B19)</f>
        <v>80</v>
      </c>
    </row>
    <row r="20" spans="1:6" x14ac:dyDescent="0.25">
      <c r="A20">
        <v>19</v>
      </c>
      <c r="B20" t="s">
        <v>73</v>
      </c>
      <c r="C20">
        <f>SUMIFS(Database!B:B,Database!A:A,B20) + SUMIFS(Database!C:C,Database!A:A,B20)</f>
        <v>80</v>
      </c>
      <c r="D20">
        <f>SUMIFS(Database!B:B,Database!A:A,B20) + SUMIFS(Database!D:D,Database!A:A,B20)</f>
        <v>80</v>
      </c>
      <c r="E20">
        <f>SUMIFS(Database!B:B,Database!A:A,B20) + SUMIFS(Database!E:E,Database!A:A,B20)</f>
        <v>60</v>
      </c>
      <c r="F20">
        <f>SUMIFS(Database!B:B,Database!A:A,B20) + SUMIFS(Database!F:F,Database!A:A,B20)</f>
        <v>80</v>
      </c>
    </row>
    <row r="21" spans="1:6" x14ac:dyDescent="0.25">
      <c r="A21">
        <v>20</v>
      </c>
      <c r="B21" t="s">
        <v>5</v>
      </c>
      <c r="C21">
        <f>SUMIFS(Database!B:B,Database!A:A,B21) + SUMIFS(Database!C:C,Database!A:A,B21)</f>
        <v>80</v>
      </c>
      <c r="D21">
        <f>SUMIFS(Database!B:B,Database!A:A,B21) + SUMIFS(Database!D:D,Database!A:A,B21)</f>
        <v>120</v>
      </c>
      <c r="E21">
        <f>SUMIFS(Database!B:B,Database!A:A,B21) + SUMIFS(Database!E:E,Database!A:A,B21)</f>
        <v>80</v>
      </c>
      <c r="F21">
        <f>SUMIFS(Database!B:B,Database!A:A,B21) + SUMIFS(Database!F:F,Database!A:A,B21)</f>
        <v>70</v>
      </c>
    </row>
    <row r="22" spans="1:6" x14ac:dyDescent="0.25">
      <c r="A22">
        <v>21</v>
      </c>
      <c r="B22" t="s">
        <v>23</v>
      </c>
      <c r="C22">
        <f>SUMIFS(Database!B:B,Database!A:A,B22) + SUMIFS(Database!C:C,Database!A:A,B22)</f>
        <v>70</v>
      </c>
      <c r="D22">
        <f>SUMIFS(Database!B:B,Database!A:A,B22) + SUMIFS(Database!D:D,Database!A:A,B22)</f>
        <v>50</v>
      </c>
      <c r="E22">
        <f>SUMIFS(Database!B:B,Database!A:A,B22) + SUMIFS(Database!E:E,Database!A:A,B22)</f>
        <v>60</v>
      </c>
      <c r="F22">
        <f>SUMIFS(Database!B:B,Database!A:A,B22) + SUMIFS(Database!F:F,Database!A:A,B22)</f>
        <v>70</v>
      </c>
    </row>
    <row r="23" spans="1:6" x14ac:dyDescent="0.25">
      <c r="A23">
        <v>22</v>
      </c>
      <c r="B23" t="s">
        <v>29</v>
      </c>
      <c r="C23">
        <f>SUMIFS(Database!B:B,Database!A:A,B23) + SUMIFS(Database!C:C,Database!A:A,B23)</f>
        <v>70</v>
      </c>
      <c r="D23">
        <f>SUMIFS(Database!B:B,Database!A:A,B23) + SUMIFS(Database!D:D,Database!A:A,B23)</f>
        <v>40</v>
      </c>
      <c r="E23">
        <f>SUMIFS(Database!B:B,Database!A:A,B23) + SUMIFS(Database!E:E,Database!A:A,B23)</f>
        <v>70</v>
      </c>
      <c r="F23">
        <f>SUMIFS(Database!B:B,Database!A:A,B23) + SUMIFS(Database!F:F,Database!A:A,B23)</f>
        <v>70</v>
      </c>
    </row>
    <row r="24" spans="1:6" x14ac:dyDescent="0.25">
      <c r="A24">
        <v>23</v>
      </c>
      <c r="B24" t="s">
        <v>74</v>
      </c>
      <c r="C24">
        <f>SUMIFS(Database!B:B,Database!A:A,B24) + SUMIFS(Database!C:C,Database!A:A,B24)</f>
        <v>70</v>
      </c>
      <c r="D24">
        <f>SUMIFS(Database!B:B,Database!A:A,B24) + SUMIFS(Database!D:D,Database!A:A,B24)</f>
        <v>60</v>
      </c>
      <c r="E24">
        <f>SUMIFS(Database!B:B,Database!A:A,B24) + SUMIFS(Database!E:E,Database!A:A,B24)</f>
        <v>50</v>
      </c>
      <c r="F24">
        <f>SUMIFS(Database!B:B,Database!A:A,B24) + SUMIFS(Database!F:F,Database!A:A,B24)</f>
        <v>70</v>
      </c>
    </row>
    <row r="25" spans="1:6" x14ac:dyDescent="0.25">
      <c r="A25">
        <v>24</v>
      </c>
      <c r="B25" t="s">
        <v>15</v>
      </c>
      <c r="C25">
        <f>SUMIFS(Database!B:B,Database!A:A,B25) + SUMIFS(Database!C:C,Database!A:A,B25)</f>
        <v>60</v>
      </c>
      <c r="D25">
        <f>SUMIFS(Database!B:B,Database!A:A,B25) + SUMIFS(Database!D:D,Database!A:A,B25)</f>
        <v>40</v>
      </c>
      <c r="E25">
        <f>SUMIFS(Database!B:B,Database!A:A,B25) + SUMIFS(Database!E:E,Database!A:A,B25)</f>
        <v>70</v>
      </c>
      <c r="F25">
        <f>SUMIFS(Database!B:B,Database!A:A,B25) + SUMIFS(Database!F:F,Database!A:A,B25)</f>
        <v>50</v>
      </c>
    </row>
    <row r="26" spans="1:6" x14ac:dyDescent="0.25">
      <c r="A26">
        <v>25</v>
      </c>
      <c r="B26" t="s">
        <v>25</v>
      </c>
      <c r="C26">
        <f>SUMIFS(Database!B:B,Database!A:A,B26) + SUMIFS(Database!C:C,Database!A:A,B26)</f>
        <v>60</v>
      </c>
      <c r="D26">
        <f>SUMIFS(Database!B:B,Database!A:A,B26) + SUMIFS(Database!D:D,Database!A:A,B26)</f>
        <v>60</v>
      </c>
      <c r="E26">
        <f>SUMIFS(Database!B:B,Database!A:A,B26) + SUMIFS(Database!E:E,Database!A:A,B26)</f>
        <v>50</v>
      </c>
      <c r="F26">
        <f>SUMIFS(Database!B:B,Database!A:A,B26) + SUMIFS(Database!F:F,Database!A:A,B26)</f>
        <v>50</v>
      </c>
    </row>
    <row r="27" spans="1:6" x14ac:dyDescent="0.25">
      <c r="A27">
        <v>26</v>
      </c>
      <c r="B27" t="s">
        <v>24</v>
      </c>
      <c r="C27">
        <f>SUMIFS(Database!B:B,Database!A:A,B27) + SUMIFS(Database!C:C,Database!A:A,B27)</f>
        <v>60</v>
      </c>
      <c r="D27">
        <f>SUMIFS(Database!B:B,Database!A:A,B27) + SUMIFS(Database!D:D,Database!A:A,B27)</f>
        <v>60</v>
      </c>
      <c r="E27">
        <f>SUMIFS(Database!B:B,Database!A:A,B27) + SUMIFS(Database!E:E,Database!A:A,B27)</f>
        <v>50</v>
      </c>
      <c r="F27">
        <f>SUMIFS(Database!B:B,Database!A:A,B27) + SUMIFS(Database!F:F,Database!A:A,B27)</f>
        <v>50</v>
      </c>
    </row>
    <row r="28" spans="1:6" x14ac:dyDescent="0.25">
      <c r="A28">
        <v>27</v>
      </c>
      <c r="B28" t="s">
        <v>22</v>
      </c>
      <c r="C28">
        <f>SUMIFS(Database!B:B,Database!A:A,B28) + SUMIFS(Database!C:C,Database!A:A,B28)</f>
        <v>70</v>
      </c>
      <c r="D28">
        <f>SUMIFS(Database!B:B,Database!A:A,B28) + SUMIFS(Database!D:D,Database!A:A,B28)</f>
        <v>40</v>
      </c>
      <c r="E28">
        <f>SUMIFS(Database!B:B,Database!A:A,B28) + SUMIFS(Database!E:E,Database!A:A,B28)</f>
        <v>60</v>
      </c>
      <c r="F28">
        <f>SUMIFS(Database!B:B,Database!A:A,B28) + SUMIFS(Database!F:F,Database!A:A,B28)</f>
        <v>50</v>
      </c>
    </row>
    <row r="29" spans="1:6" x14ac:dyDescent="0.25">
      <c r="A29">
        <v>28</v>
      </c>
      <c r="B29" t="s">
        <v>31</v>
      </c>
      <c r="C29">
        <f>SUMIFS(Database!B:B,Database!A:A,B29) + SUMIFS(Database!C:C,Database!A:A,B29)</f>
        <v>30</v>
      </c>
      <c r="D29">
        <f>SUMIFS(Database!B:B,Database!A:A,B29) + SUMIFS(Database!D:D,Database!A:A,B29)</f>
        <v>60</v>
      </c>
      <c r="E29">
        <f>SUMIFS(Database!B:B,Database!A:A,B29) + SUMIFS(Database!E:E,Database!A:A,B29)</f>
        <v>10</v>
      </c>
      <c r="F29">
        <f>SUMIFS(Database!B:B,Database!A:A,B29) + SUMIFS(Database!F:F,Database!A:A,B29)</f>
        <v>20</v>
      </c>
    </row>
    <row r="30" spans="1:6" x14ac:dyDescent="0.25">
      <c r="A30">
        <v>29</v>
      </c>
      <c r="B30" t="s">
        <v>72</v>
      </c>
      <c r="C30">
        <f>SUMIFS(Database!B:B,Database!A:A,B30) + SUMIFS(Database!C:C,Database!A:A,B30)</f>
        <v>40</v>
      </c>
      <c r="D30">
        <f>SUMIFS(Database!B:B,Database!A:A,B30) + SUMIFS(Database!D:D,Database!A:A,B30)</f>
        <v>50</v>
      </c>
      <c r="E30">
        <f>SUMIFS(Database!B:B,Database!A:A,B30) + SUMIFS(Database!E:E,Database!A:A,B30)</f>
        <v>10</v>
      </c>
      <c r="F30">
        <f>SUMIFS(Database!B:B,Database!A:A,B30) + SUMIFS(Database!F:F,Database!A:A,B30)</f>
        <v>20</v>
      </c>
    </row>
    <row r="31" spans="1:6" x14ac:dyDescent="0.25">
      <c r="A31">
        <v>30</v>
      </c>
      <c r="B31" t="s">
        <v>33</v>
      </c>
      <c r="C31">
        <f>SUMIFS(Database!B:B,Database!A:A,B31) + SUMIFS(Database!C:C,Database!A:A,B31)</f>
        <v>10</v>
      </c>
      <c r="D31">
        <f>SUMIFS(Database!B:B,Database!A:A,B31) + SUMIFS(Database!D:D,Database!A:A,B31)</f>
        <v>20</v>
      </c>
      <c r="E31">
        <f>SUMIFS(Database!B:B,Database!A:A,B31) + SUMIFS(Database!E:E,Database!A:A,B31)</f>
        <v>20</v>
      </c>
      <c r="F31">
        <f>SUMIFS(Database!B:B,Database!A:A,B31) + SUMIFS(Database!F:F,Database!A:A,B31)</f>
        <v>10</v>
      </c>
    </row>
    <row r="32" spans="1:6" x14ac:dyDescent="0.25">
      <c r="A32">
        <v>31</v>
      </c>
      <c r="B32" t="s">
        <v>27</v>
      </c>
      <c r="C32">
        <f>SUMIFS(Database!B:B,Database!A:A,B32) + SUMIFS(Database!C:C,Database!A:A,B32)</f>
        <v>10</v>
      </c>
      <c r="D32">
        <f>SUMIFS(Database!B:B,Database!A:A,B32) + SUMIFS(Database!D:D,Database!A:A,B32)</f>
        <v>10</v>
      </c>
      <c r="E32">
        <f>SUMIFS(Database!B:B,Database!A:A,B32) + SUMIFS(Database!E:E,Database!A:A,B32)</f>
        <v>10</v>
      </c>
      <c r="F32">
        <f>SUMIFS(Database!B:B,Database!A:A,B32) + SUMIFS(Database!F:F,Database!A:A,B32)</f>
        <v>10</v>
      </c>
    </row>
    <row r="33" spans="1:6" x14ac:dyDescent="0.25">
      <c r="A33">
        <v>32</v>
      </c>
      <c r="B33" t="s">
        <v>32</v>
      </c>
      <c r="C33">
        <f>SUMIFS(Database!B:B,Database!A:A,B33) + SUMIFS(Database!C:C,Database!A:A,B33)</f>
        <v>10</v>
      </c>
      <c r="D33">
        <f>SUMIFS(Database!B:B,Database!A:A,B33) + SUMIFS(Database!D:D,Database!A:A,B33)</f>
        <v>20</v>
      </c>
      <c r="E33">
        <f>SUMIFS(Database!B:B,Database!A:A,B33) + SUMIFS(Database!E:E,Database!A:A,B33)</f>
        <v>20</v>
      </c>
      <c r="F33">
        <f>SUMIFS(Database!B:B,Database!A:A,B33) + SUMIFS(Database!F:F,Database!A:A,B33)</f>
        <v>10</v>
      </c>
    </row>
    <row r="34" spans="1:6" x14ac:dyDescent="0.25">
      <c r="A34">
        <v>33</v>
      </c>
      <c r="B34" t="s">
        <v>9</v>
      </c>
      <c r="C34">
        <f>SUMIFS(Database!B:B,Database!A:A,B34) + SUMIFS(Database!C:C,Database!A:A,B34)</f>
        <v>20</v>
      </c>
      <c r="D34">
        <f>SUMIFS(Database!B:B,Database!A:A,B34) + SUMIFS(Database!D:D,Database!A:A,B34)</f>
        <v>10</v>
      </c>
      <c r="E34">
        <f>SUMIFS(Database!B:B,Database!A:A,B34) + SUMIFS(Database!E:E,Database!A:A,B34)</f>
        <v>20</v>
      </c>
      <c r="F34">
        <f>SUMIFS(Database!B:B,Database!A:A,B34) + SUMIFS(Database!F:F,Database!A:A,B34)</f>
        <v>10</v>
      </c>
    </row>
  </sheetData>
  <sortState xmlns:xlrd2="http://schemas.microsoft.com/office/spreadsheetml/2017/richdata2" ref="A2:F34">
    <sortCondition descending="1" ref="F2:F34"/>
    <sortCondition ref="B2:B3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A4A22-0BF6-45CC-B5EE-AD2ADC565BF6}">
  <dimension ref="A1:X34"/>
  <sheetViews>
    <sheetView tabSelected="1" workbookViewId="0">
      <selection activeCell="E40" sqref="E40"/>
    </sheetView>
  </sheetViews>
  <sheetFormatPr defaultRowHeight="15" x14ac:dyDescent="0.25"/>
  <cols>
    <col min="1" max="2" width="18.42578125" customWidth="1"/>
    <col min="3" max="5" width="17.85546875" customWidth="1"/>
    <col min="6" max="6" width="20.140625" customWidth="1"/>
    <col min="7" max="9" width="17.85546875" customWidth="1"/>
    <col min="10" max="10" width="19.5703125" customWidth="1"/>
    <col min="11" max="21" width="17.85546875" customWidth="1"/>
    <col min="22" max="22" width="18" customWidth="1"/>
    <col min="23" max="23" width="16.42578125" customWidth="1"/>
    <col min="24" max="24" width="30" customWidth="1"/>
  </cols>
  <sheetData>
    <row r="1" spans="1:24" x14ac:dyDescent="0.25">
      <c r="A1" s="4" t="s">
        <v>41</v>
      </c>
      <c r="B1" s="4" t="s">
        <v>0</v>
      </c>
      <c r="C1" s="5" t="s">
        <v>46</v>
      </c>
      <c r="D1" s="5" t="s">
        <v>47</v>
      </c>
      <c r="E1" s="5" t="s">
        <v>48</v>
      </c>
      <c r="F1" s="5" t="s">
        <v>61</v>
      </c>
      <c r="G1" s="5" t="s">
        <v>49</v>
      </c>
      <c r="H1" s="5" t="s">
        <v>50</v>
      </c>
      <c r="I1" s="5" t="s">
        <v>51</v>
      </c>
      <c r="J1" s="5" t="s">
        <v>62</v>
      </c>
      <c r="K1" s="5" t="s">
        <v>52</v>
      </c>
      <c r="L1" s="5" t="s">
        <v>53</v>
      </c>
      <c r="M1" s="5" t="s">
        <v>54</v>
      </c>
      <c r="N1" s="5" t="s">
        <v>63</v>
      </c>
      <c r="O1" s="5" t="s">
        <v>55</v>
      </c>
      <c r="P1" s="5" t="s">
        <v>56</v>
      </c>
      <c r="Q1" s="5" t="s">
        <v>57</v>
      </c>
      <c r="R1" s="5" t="s">
        <v>65</v>
      </c>
      <c r="S1" s="5" t="s">
        <v>58</v>
      </c>
      <c r="T1" s="5" t="s">
        <v>59</v>
      </c>
      <c r="U1" s="5" t="s">
        <v>60</v>
      </c>
      <c r="V1" s="5" t="s">
        <v>64</v>
      </c>
      <c r="W1" s="5" t="s">
        <v>42</v>
      </c>
      <c r="X1" s="5" t="s">
        <v>67</v>
      </c>
    </row>
    <row r="2" spans="1:24" x14ac:dyDescent="0.25">
      <c r="A2">
        <v>1</v>
      </c>
      <c r="B2" t="s">
        <v>4</v>
      </c>
      <c r="C2">
        <f>COUNTIFS(Olympiade_1!$B:$B,$B2,Olympiade_1!$F:$F,1)+COUNTIFS(Olympiade_2!$B:$B,$B2,Olympiade_2!$F:$F,1)+COUNTIFS(Olympiade_3!$B:$B,$B2,Olympiade_3!$F:$F,1)+COUNTIFS(Olympiade_4!$B:$B,$B2,Olympiade_4!$F:$F,1)+COUNTIFS(Olympiade_5!$B:$B,$B2,Olympiade_5!$F:$F,1)+COUNTIFS(Olympiade_6!$B:$B,$B2,Olympiade_6!$F:$F,1)+COUNTIFS(Olympiade_7!$B:$B,$B2,Olympiade_7!$F:$F,1)</f>
        <v>3</v>
      </c>
      <c r="D2">
        <f>COUNTIFS(Olympiade_1!$B:$B, $B2, Olympiade_1!$F:$F,2)+COUNTIFS(Olympiade_2!$B:$B, $B2, Olympiade_2!$F:$F,2)+COUNTIFS(Olympiade_3!$B:$B, $B2, Olympiade_3!$F:$F,2)+COUNTIFS(Olympiade_4!$B:$B, $B2, Olympiade_4!$F:$F,2)+COUNTIFS(Olympiade_5!$B:$B, $B2, Olympiade_5!$F:$F,2)+COUNTIFS(Olympiade_6!$B:$B, $B2, Olympiade_6!$F:$F,2)+COUNTIFS(Olympiade_7!$B:$B, $B2, Olympiade_7!$F:$F,2)</f>
        <v>1</v>
      </c>
      <c r="E2">
        <f>COUNTIFS(Olympiade_1!$B:$B, $B2, Olympiade_1!$F:$F,3)+COUNTIFS(Olympiade_2!$B:$B, $B2, Olympiade_2!$F:$F,3)+COUNTIFS(Olympiade_3!$B:$B, $B2, Olympiade_3!$F:$F,3)+COUNTIFS(Olympiade_4!$B:$B, $B2, Olympiade_4!$F:$F,3)+COUNTIFS(Olympiade_5!$B:$B, $B2, Olympiade_5!$F:$F,3)+COUNTIFS(Olympiade_6!$B:$B, $B2, Olympiade_6!$F:$F,3)+COUNTIFS(Olympiade_7!$B:$B, $B2, Olympiade_7!$F:$F,3)</f>
        <v>0</v>
      </c>
      <c r="F2">
        <f>SUM(C2,D2,E2)</f>
        <v>4</v>
      </c>
      <c r="G2">
        <f>COUNTIFS(Olympiade_1!$B:$B, $B2, Olympiade_1!$G:$G,1)+COUNTIFS(Olympiade_2!$B:$B, $B2, Olympiade_2!$G:$G,1)+COUNTIFS(Olympiade_3!$B:$B, $B2, Olympiade_3!$G:$G,1)+COUNTIFS(Olympiade_4!$B:$B, $B2, Olympiade_4!$G:$G,1)+COUNTIFS(Olympiade_5!$B:$B, $B2, Olympiade_5!$G:$G,1)+COUNTIFS(Olympiade_6!$B:$B, $B2, Olympiade_6!$G:$G,1)+COUNTIFS(Olympiade_7!$B:$B, $B2, Olympiade_7!$G:$G,1)</f>
        <v>2</v>
      </c>
      <c r="H2">
        <f>COUNTIFS(Olympiade_1!$B:$B, $B2, Olympiade_1!$G:$G,2)+COUNTIFS(Olympiade_2!$B:$B, $B2, Olympiade_2!$G:$G,2)+COUNTIFS(Olympiade_3!$B:$B, $B2, Olympiade_3!$G:$G,2)+COUNTIFS(Olympiade_4!$B:$B, $B2, Olympiade_4!$G:$G,2)+COUNTIFS(Olympiade_5!$B:$B, $B2, Olympiade_5!$G:$G,2)+COUNTIFS(Olympiade_6!$B:$B, $B2, Olympiade_6!$G:$G,2)+COUNTIFS(Olympiade_7!$B:$B, $B2, Olympiade_7!$G:$G,2)</f>
        <v>2</v>
      </c>
      <c r="I2">
        <f>COUNTIFS(Olympiade_1!$B:$B, $B2, Olympiade_1!$G:$G,3)+COUNTIFS(Olympiade_2!$B:$B, $B2, Olympiade_2!$G:$G,3)+COUNTIFS(Olympiade_3!$B:$B, $B2, Olympiade_3!$G:$G,3)+COUNTIFS(Olympiade_4!$B:$B, $B2, Olympiade_4!$G:$G,3)+COUNTIFS(Olympiade_5!$B:$B, $B2, Olympiade_5!$G:$G,3)+COUNTIFS(Olympiade_6!$B:$B, $B2, Olympiade_6!$G:$G,3)+COUNTIFS(Olympiade_7!$B:$B, $B2, Olympiade_7!$G:$G,3)</f>
        <v>2</v>
      </c>
      <c r="J2">
        <f>SUM(G2,H2,I2)</f>
        <v>6</v>
      </c>
      <c r="K2">
        <f>COUNTIFS(Olympiade_1!$B:$B, $B2, Olympiade_1!$H:$H,1)+COUNTIFS(Olympiade_2!$B:$B, $B2, Olympiade_2!$H:$H,1)+COUNTIFS(Olympiade_3!$B:$B, $B2, Olympiade_3!$H:$H,1)+COUNTIFS(Olympiade_4!$B:$B, $B2, Olympiade_4!$H:$H,1)+COUNTIFS(Olympiade_5!$B:$B, $B2, Olympiade_5!$H:$H,1)+COUNTIFS(Olympiade_6!$B:$B, $B2, Olympiade_6!$H:$H,1)+COUNTIFS(Olympiade_7!$B:$B, $B2, Olympiade_7!$H:$H,1)</f>
        <v>3</v>
      </c>
      <c r="L2">
        <f>COUNTIFS(Olympiade_1!$B:$B, $B2, Olympiade_1!$H:$H,2)+COUNTIFS(Olympiade_2!$B:$B, $B2, Olympiade_2!$H:$H,2)+COUNTIFS(Olympiade_3!$B:$B, $B2, Olympiade_3!$H:$H,2)+COUNTIFS(Olympiade_4!$B:$B, $B2, Olympiade_4!$H:$H,2)+COUNTIFS(Olympiade_5!$B:$B, $B2, Olympiade_5!$H:$H,2)+COUNTIFS(Olympiade_6!$B:$B, $B2, Olympiade_6!$H:$H,2)+COUNTIFS(Olympiade_7!$B:$B, $B2, Olympiade_7!$H:$H,2)</f>
        <v>0</v>
      </c>
      <c r="M2">
        <f>COUNTIFS(Olympiade_1!$B:$B, $B2, Olympiade_1!$H:$H,3)+COUNTIFS(Olympiade_2!$B:$B, $B2, Olympiade_2!$H:$H,3)+COUNTIFS(Olympiade_3!$B:$B, $B2, Olympiade_3!$H:$H,3)+COUNTIFS(Olympiade_4!$B:$B, $B2, Olympiade_4!$H:$H,3)+COUNTIFS(Olympiade_5!$B:$B, $B2, Olympiade_5!$H:$H,3)+COUNTIFS(Olympiade_6!$B:$B, $B2, Olympiade_6!$H:$H,3)+COUNTIFS(Olympiade_7!$B:$B, $B2, Olympiade_7!$H:$H,3)</f>
        <v>1</v>
      </c>
      <c r="N2">
        <f>SUM(K2,L2,M2)</f>
        <v>4</v>
      </c>
      <c r="O2">
        <f>COUNTIFS(Olympiade_1!$B:$B, $B2, Olympiade_1!$A:$A,1)+COUNTIFS(Olympiade_2!$B:$B, $B2, Olympiade_2!$A:$A,1)+COUNTIFS(Olympiade_3!$B:$B, $B2, Olympiade_3!$A:$A,1)+COUNTIFS(Olympiade_4!$B:$B, $B2, Olympiade_4!$A:$A,1)+COUNTIFS(Olympiade_5!$B:$B, $B2, Olympiade_5!$A:$A,1)+COUNTIFS(Olympiade_6!$B:$B, $B2, Olympiade_6!$A:$A,1)+COUNTIFS(Olympiade_7!$B:$B, $B2, Olympiade_7!$A:$A,1)</f>
        <v>4</v>
      </c>
      <c r="P2">
        <f>COUNTIFS(Olympiade_1!$B:$B, $B2, Olympiade_1!$A:$A,2)+COUNTIFS(Olympiade_2!$B:$B, $B2, Olympiade_2!$A:$A,2)+COUNTIFS(Olympiade_3!$B:$B, $B2, Olympiade_3!$A:$A,2)+COUNTIFS(Olympiade_4!$B:$B, $B2, Olympiade_4!$A:$A,2)+COUNTIFS(Olympiade_5!$B:$B, $B2, Olympiade_5!$A:$A,2)+COUNTIFS(Olympiade_6!$B:$B, $B2, Olympiade_6!$A:$A,2)+COUNTIFS(Olympiade_7!$B:$B, $B2, Olympiade_7!$A:$A,2)</f>
        <v>1</v>
      </c>
      <c r="Q2">
        <f>COUNTIFS(Olympiade_1!$B:$B, $B2, Olympiade_1!$A:$A,3)+COUNTIFS(Olympiade_2!$B:$B, $B2, Olympiade_2!$A:$A,3)+COUNTIFS(Olympiade_3!$B:$B, $B2, Olympiade_3!$A:$A,3)+COUNTIFS(Olympiade_4!$B:$B, $B2, Olympiade_4!$A:$A,3)+COUNTIFS(Olympiade_5!$B:$B, $B2, Olympiade_5!$A:$A,3)+COUNTIFS(Olympiade_6!$B:$B, $B2, Olympiade_6!$A:$A,3)+COUNTIFS(Olympiade_7!$B:$B, $B2, Olympiade_7!$A:$A,3)</f>
        <v>0</v>
      </c>
      <c r="R2">
        <f>SUM(O2,P2,Q2)</f>
        <v>5</v>
      </c>
      <c r="S2">
        <f>SUM(C2,G2,K2,O2)</f>
        <v>12</v>
      </c>
      <c r="T2">
        <f>SUM(D2,H2,L2,P2)</f>
        <v>4</v>
      </c>
      <c r="U2">
        <f>SUM(E2,I2,M2,Q2)</f>
        <v>3</v>
      </c>
      <c r="V2">
        <f>SUM(S2,T2,U2)</f>
        <v>19</v>
      </c>
      <c r="W2">
        <f>SUMIFS(Database!B:B,Database!A:A,B2) + SUMIFS(Database!F:F,Database!A:A,B2)</f>
        <v>320</v>
      </c>
      <c r="X2">
        <f>AVERAGE(_xlfn.XLOOKUP(B2, Database!K:K, Database!L:N,NA()))</f>
        <v>296.66666666666669</v>
      </c>
    </row>
    <row r="3" spans="1:24" x14ac:dyDescent="0.25">
      <c r="A3">
        <v>4</v>
      </c>
      <c r="B3" t="s">
        <v>11</v>
      </c>
      <c r="C3">
        <f>COUNTIFS(Olympiade_1!$B:$B,$B3,Olympiade_1!$F:$F,1)+COUNTIFS(Olympiade_2!$B:$B,$B3,Olympiade_2!$F:$F,1)+COUNTIFS(Olympiade_3!$B:$B,$B3,Olympiade_3!$F:$F,1)+COUNTIFS(Olympiade_4!$B:$B,$B3,Olympiade_4!$F:$F,1)+COUNTIFS(Olympiade_5!$B:$B,$B3,Olympiade_5!$F:$F,1)+COUNTIFS(Olympiade_6!$B:$B,$B3,Olympiade_6!$F:$F,1)+COUNTIFS(Olympiade_7!$B:$B,$B3,Olympiade_7!$F:$F,1)</f>
        <v>3</v>
      </c>
      <c r="D3">
        <f>COUNTIFS(Olympiade_1!$B:$B, $B3, Olympiade_1!$F:$F,2)+COUNTIFS(Olympiade_2!$B:$B, $B3, Olympiade_2!$F:$F,2)+COUNTIFS(Olympiade_3!$B:$B, $B3, Olympiade_3!$F:$F,2)+COUNTIFS(Olympiade_4!$B:$B, $B3, Olympiade_4!$F:$F,2)+COUNTIFS(Olympiade_5!$B:$B, $B3, Olympiade_5!$F:$F,2)+COUNTIFS(Olympiade_6!$B:$B, $B3, Olympiade_6!$F:$F,2)+COUNTIFS(Olympiade_7!$B:$B, $B3, Olympiade_7!$F:$F,2)</f>
        <v>0</v>
      </c>
      <c r="E3">
        <f>COUNTIFS(Olympiade_1!$B:$B, $B3, Olympiade_1!$F:$F,3)+COUNTIFS(Olympiade_2!$B:$B, $B3, Olympiade_2!$F:$F,3)+COUNTIFS(Olympiade_3!$B:$B, $B3, Olympiade_3!$F:$F,3)+COUNTIFS(Olympiade_4!$B:$B, $B3, Olympiade_4!$F:$F,3)+COUNTIFS(Olympiade_5!$B:$B, $B3, Olympiade_5!$F:$F,3)+COUNTIFS(Olympiade_6!$B:$B, $B3, Olympiade_6!$F:$F,3)+COUNTIFS(Olympiade_7!$B:$B, $B3, Olympiade_7!$F:$F,3)</f>
        <v>0</v>
      </c>
      <c r="F3">
        <f>SUM(C3,D3,E3)</f>
        <v>3</v>
      </c>
      <c r="G3">
        <f>COUNTIFS(Olympiade_1!$B:$B, $B3, Olympiade_1!$G:$G,1)+COUNTIFS(Olympiade_2!$B:$B, $B3, Olympiade_2!$G:$G,1)+COUNTIFS(Olympiade_3!$B:$B, $B3, Olympiade_3!$G:$G,1)+COUNTIFS(Olympiade_4!$B:$B, $B3, Olympiade_4!$G:$G,1)+COUNTIFS(Olympiade_5!$B:$B, $B3, Olympiade_5!$G:$G,1)+COUNTIFS(Olympiade_6!$B:$B, $B3, Olympiade_6!$G:$G,1)+COUNTIFS(Olympiade_7!$B:$B, $B3, Olympiade_7!$G:$G,1)</f>
        <v>1</v>
      </c>
      <c r="H3">
        <f>COUNTIFS(Olympiade_1!$B:$B, $B3, Olympiade_1!$G:$G,2)+COUNTIFS(Olympiade_2!$B:$B, $B3, Olympiade_2!$G:$G,2)+COUNTIFS(Olympiade_3!$B:$B, $B3, Olympiade_3!$G:$G,2)+COUNTIFS(Olympiade_4!$B:$B, $B3, Olympiade_4!$G:$G,2)+COUNTIFS(Olympiade_5!$B:$B, $B3, Olympiade_5!$G:$G,2)+COUNTIFS(Olympiade_6!$B:$B, $B3, Olympiade_6!$G:$G,2)+COUNTIFS(Olympiade_7!$B:$B, $B3, Olympiade_7!$G:$G,2)</f>
        <v>2</v>
      </c>
      <c r="I3">
        <f>COUNTIFS(Olympiade_1!$B:$B, $B3, Olympiade_1!$G:$G,3)+COUNTIFS(Olympiade_2!$B:$B, $B3, Olympiade_2!$G:$G,3)+COUNTIFS(Olympiade_3!$B:$B, $B3, Olympiade_3!$G:$G,3)+COUNTIFS(Olympiade_4!$B:$B, $B3, Olympiade_4!$G:$G,3)+COUNTIFS(Olympiade_5!$B:$B, $B3, Olympiade_5!$G:$G,3)+COUNTIFS(Olympiade_6!$B:$B, $B3, Olympiade_6!$G:$G,3)+COUNTIFS(Olympiade_7!$B:$B, $B3, Olympiade_7!$G:$G,3)</f>
        <v>1</v>
      </c>
      <c r="J3">
        <f>SUM(G3,H3,I3)</f>
        <v>4</v>
      </c>
      <c r="K3">
        <f>COUNTIFS(Olympiade_1!$B:$B, $B3, Olympiade_1!$H:$H,1)+COUNTIFS(Olympiade_2!$B:$B, $B3, Olympiade_2!$H:$H,1)+COUNTIFS(Olympiade_3!$B:$B, $B3, Olympiade_3!$H:$H,1)+COUNTIFS(Olympiade_4!$B:$B, $B3, Olympiade_4!$H:$H,1)+COUNTIFS(Olympiade_5!$B:$B, $B3, Olympiade_5!$H:$H,1)+COUNTIFS(Olympiade_6!$B:$B, $B3, Olympiade_6!$H:$H,1)+COUNTIFS(Olympiade_7!$B:$B, $B3, Olympiade_7!$H:$H,1)</f>
        <v>2</v>
      </c>
      <c r="L3">
        <f>COUNTIFS(Olympiade_1!$B:$B, $B3, Olympiade_1!$H:$H,2)+COUNTIFS(Olympiade_2!$B:$B, $B3, Olympiade_2!$H:$H,2)+COUNTIFS(Olympiade_3!$B:$B, $B3, Olympiade_3!$H:$H,2)+COUNTIFS(Olympiade_4!$B:$B, $B3, Olympiade_4!$H:$H,2)+COUNTIFS(Olympiade_5!$B:$B, $B3, Olympiade_5!$H:$H,2)+COUNTIFS(Olympiade_6!$B:$B, $B3, Olympiade_6!$H:$H,2)+COUNTIFS(Olympiade_7!$B:$B, $B3, Olympiade_7!$H:$H,2)</f>
        <v>2</v>
      </c>
      <c r="M3">
        <f>COUNTIFS(Olympiade_1!$B:$B, $B3, Olympiade_1!$H:$H,3)+COUNTIFS(Olympiade_2!$B:$B, $B3, Olympiade_2!$H:$H,3)+COUNTIFS(Olympiade_3!$B:$B, $B3, Olympiade_3!$H:$H,3)+COUNTIFS(Olympiade_4!$B:$B, $B3, Olympiade_4!$H:$H,3)+COUNTIFS(Olympiade_5!$B:$B, $B3, Olympiade_5!$H:$H,3)+COUNTIFS(Olympiade_6!$B:$B, $B3, Olympiade_6!$H:$H,3)+COUNTIFS(Olympiade_7!$B:$B, $B3, Olympiade_7!$H:$H,3)</f>
        <v>0</v>
      </c>
      <c r="N3">
        <f>SUM(K3,L3,M3)</f>
        <v>4</v>
      </c>
      <c r="O3">
        <f>COUNTIFS(Olympiade_1!$B:$B, $B3, Olympiade_1!$A:$A,1)+COUNTIFS(Olympiade_2!$B:$B, $B3, Olympiade_2!$A:$A,1)+COUNTIFS(Olympiade_3!$B:$B, $B3, Olympiade_3!$A:$A,1)+COUNTIFS(Olympiade_4!$B:$B, $B3, Olympiade_4!$A:$A,1)+COUNTIFS(Olympiade_5!$B:$B, $B3, Olympiade_5!$A:$A,1)+COUNTIFS(Olympiade_6!$B:$B, $B3, Olympiade_6!$A:$A,1)+COUNTIFS(Olympiade_7!$B:$B, $B3, Olympiade_7!$A:$A,1)</f>
        <v>2</v>
      </c>
      <c r="P3">
        <f>COUNTIFS(Olympiade_1!$B:$B, $B3, Olympiade_1!$A:$A,2)+COUNTIFS(Olympiade_2!$B:$B, $B3, Olympiade_2!$A:$A,2)+COUNTIFS(Olympiade_3!$B:$B, $B3, Olympiade_3!$A:$A,2)+COUNTIFS(Olympiade_4!$B:$B, $B3, Olympiade_4!$A:$A,2)+COUNTIFS(Olympiade_5!$B:$B, $B3, Olympiade_5!$A:$A,2)+COUNTIFS(Olympiade_6!$B:$B, $B3, Olympiade_6!$A:$A,2)+COUNTIFS(Olympiade_7!$B:$B, $B3, Olympiade_7!$A:$A,2)</f>
        <v>1</v>
      </c>
      <c r="Q3">
        <f>COUNTIFS(Olympiade_1!$B:$B, $B3, Olympiade_1!$A:$A,3)+COUNTIFS(Olympiade_2!$B:$B, $B3, Olympiade_2!$A:$A,3)+COUNTIFS(Olympiade_3!$B:$B, $B3, Olympiade_3!$A:$A,3)+COUNTIFS(Olympiade_4!$B:$B, $B3, Olympiade_4!$A:$A,3)+COUNTIFS(Olympiade_5!$B:$B, $B3, Olympiade_5!$A:$A,3)+COUNTIFS(Olympiade_6!$B:$B, $B3, Olympiade_6!$A:$A,3)+COUNTIFS(Olympiade_7!$B:$B, $B3, Olympiade_7!$A:$A,3)</f>
        <v>1</v>
      </c>
      <c r="R3">
        <f>SUM(O3,P3,Q3)</f>
        <v>4</v>
      </c>
      <c r="S3">
        <f>SUM(C3,G3,K3,O3)</f>
        <v>8</v>
      </c>
      <c r="T3">
        <f>SUM(D3,H3,L3,P3)</f>
        <v>5</v>
      </c>
      <c r="U3">
        <f>SUM(E3,I3,M3,Q3)</f>
        <v>2</v>
      </c>
      <c r="V3">
        <f>SUM(S3,T3,U3)</f>
        <v>15</v>
      </c>
      <c r="W3">
        <f>SUMIFS(Database!B:B,Database!A:A,B3) + SUMIFS(Database!F:F,Database!A:A,B3)</f>
        <v>240</v>
      </c>
      <c r="X3">
        <f>AVERAGE(_xlfn.XLOOKUP(B3, Database!K:K, Database!L:N,NA()))</f>
        <v>220</v>
      </c>
    </row>
    <row r="4" spans="1:24" x14ac:dyDescent="0.25">
      <c r="A4">
        <v>3</v>
      </c>
      <c r="B4" t="s">
        <v>21</v>
      </c>
      <c r="C4">
        <f>COUNTIFS(Olympiade_1!$B:$B,$B4,Olympiade_1!$F:$F,1)+COUNTIFS(Olympiade_2!$B:$B,$B4,Olympiade_2!$F:$F,1)+COUNTIFS(Olympiade_3!$B:$B,$B4,Olympiade_3!$F:$F,1)+COUNTIFS(Olympiade_4!$B:$B,$B4,Olympiade_4!$F:$F,1)+COUNTIFS(Olympiade_5!$B:$B,$B4,Olympiade_5!$F:$F,1)+COUNTIFS(Olympiade_6!$B:$B,$B4,Olympiade_6!$F:$F,1)+COUNTIFS(Olympiade_7!$B:$B,$B4,Olympiade_7!$F:$F,1)</f>
        <v>2</v>
      </c>
      <c r="D4">
        <f>COUNTIFS(Olympiade_1!$B:$B, $B4, Olympiade_1!$F:$F,2)+COUNTIFS(Olympiade_2!$B:$B, $B4, Olympiade_2!$F:$F,2)+COUNTIFS(Olympiade_3!$B:$B, $B4, Olympiade_3!$F:$F,2)+COUNTIFS(Olympiade_4!$B:$B, $B4, Olympiade_4!$F:$F,2)+COUNTIFS(Olympiade_5!$B:$B, $B4, Olympiade_5!$F:$F,2)+COUNTIFS(Olympiade_6!$B:$B, $B4, Olympiade_6!$F:$F,2)+COUNTIFS(Olympiade_7!$B:$B, $B4, Olympiade_7!$F:$F,2)</f>
        <v>1</v>
      </c>
      <c r="E4">
        <f>COUNTIFS(Olympiade_1!$B:$B, $B4, Olympiade_1!$F:$F,3)+COUNTIFS(Olympiade_2!$B:$B, $B4, Olympiade_2!$F:$F,3)+COUNTIFS(Olympiade_3!$B:$B, $B4, Olympiade_3!$F:$F,3)+COUNTIFS(Olympiade_4!$B:$B, $B4, Olympiade_4!$F:$F,3)+COUNTIFS(Olympiade_5!$B:$B, $B4, Olympiade_5!$F:$F,3)+COUNTIFS(Olympiade_6!$B:$B, $B4, Olympiade_6!$F:$F,3)+COUNTIFS(Olympiade_7!$B:$B, $B4, Olympiade_7!$F:$F,3)</f>
        <v>0</v>
      </c>
      <c r="F4">
        <f>SUM(C4,D4,E4)</f>
        <v>3</v>
      </c>
      <c r="G4">
        <f>COUNTIFS(Olympiade_1!$B:$B, $B4, Olympiade_1!$G:$G,1)+COUNTIFS(Olympiade_2!$B:$B, $B4, Olympiade_2!$G:$G,1)+COUNTIFS(Olympiade_3!$B:$B, $B4, Olympiade_3!$G:$G,1)+COUNTIFS(Olympiade_4!$B:$B, $B4, Olympiade_4!$G:$G,1)+COUNTIFS(Olympiade_5!$B:$B, $B4, Olympiade_5!$G:$G,1)+COUNTIFS(Olympiade_6!$B:$B, $B4, Olympiade_6!$G:$G,1)+COUNTIFS(Olympiade_7!$B:$B, $B4, Olympiade_7!$G:$G,1)</f>
        <v>0</v>
      </c>
      <c r="H4">
        <f>COUNTIFS(Olympiade_1!$B:$B, $B4, Olympiade_1!$G:$G,2)+COUNTIFS(Olympiade_2!$B:$B, $B4, Olympiade_2!$G:$G,2)+COUNTIFS(Olympiade_3!$B:$B, $B4, Olympiade_3!$G:$G,2)+COUNTIFS(Olympiade_4!$B:$B, $B4, Olympiade_4!$G:$G,2)+COUNTIFS(Olympiade_5!$B:$B, $B4, Olympiade_5!$G:$G,2)+COUNTIFS(Olympiade_6!$B:$B, $B4, Olympiade_6!$G:$G,2)+COUNTIFS(Olympiade_7!$B:$B, $B4, Olympiade_7!$G:$G,2)</f>
        <v>1</v>
      </c>
      <c r="I4">
        <f>COUNTIFS(Olympiade_1!$B:$B, $B4, Olympiade_1!$G:$G,3)+COUNTIFS(Olympiade_2!$B:$B, $B4, Olympiade_2!$G:$G,3)+COUNTIFS(Olympiade_3!$B:$B, $B4, Olympiade_3!$G:$G,3)+COUNTIFS(Olympiade_4!$B:$B, $B4, Olympiade_4!$G:$G,3)+COUNTIFS(Olympiade_5!$B:$B, $B4, Olympiade_5!$G:$G,3)+COUNTIFS(Olympiade_6!$B:$B, $B4, Olympiade_6!$G:$G,3)+COUNTIFS(Olympiade_7!$B:$B, $B4, Olympiade_7!$G:$G,3)</f>
        <v>0</v>
      </c>
      <c r="J4">
        <f>SUM(G4,H4,I4)</f>
        <v>1</v>
      </c>
      <c r="K4">
        <f>COUNTIFS(Olympiade_1!$B:$B, $B4, Olympiade_1!$H:$H,1)+COUNTIFS(Olympiade_2!$B:$B, $B4, Olympiade_2!$H:$H,1)+COUNTIFS(Olympiade_3!$B:$B, $B4, Olympiade_3!$H:$H,1)+COUNTIFS(Olympiade_4!$B:$B, $B4, Olympiade_4!$H:$H,1)+COUNTIFS(Olympiade_5!$B:$B, $B4, Olympiade_5!$H:$H,1)+COUNTIFS(Olympiade_6!$B:$B, $B4, Olympiade_6!$H:$H,1)+COUNTIFS(Olympiade_7!$B:$B, $B4, Olympiade_7!$H:$H,1)</f>
        <v>1</v>
      </c>
      <c r="L4">
        <f>COUNTIFS(Olympiade_1!$B:$B, $B4, Olympiade_1!$H:$H,2)+COUNTIFS(Olympiade_2!$B:$B, $B4, Olympiade_2!$H:$H,2)+COUNTIFS(Olympiade_3!$B:$B, $B4, Olympiade_3!$H:$H,2)+COUNTIFS(Olympiade_4!$B:$B, $B4, Olympiade_4!$H:$H,2)+COUNTIFS(Olympiade_5!$B:$B, $B4, Olympiade_5!$H:$H,2)+COUNTIFS(Olympiade_6!$B:$B, $B4, Olympiade_6!$H:$H,2)+COUNTIFS(Olympiade_7!$B:$B, $B4, Olympiade_7!$H:$H,2)</f>
        <v>1</v>
      </c>
      <c r="M4">
        <f>COUNTIFS(Olympiade_1!$B:$B, $B4, Olympiade_1!$H:$H,3)+COUNTIFS(Olympiade_2!$B:$B, $B4, Olympiade_2!$H:$H,3)+COUNTIFS(Olympiade_3!$B:$B, $B4, Olympiade_3!$H:$H,3)+COUNTIFS(Olympiade_4!$B:$B, $B4, Olympiade_4!$H:$H,3)+COUNTIFS(Olympiade_5!$B:$B, $B4, Olympiade_5!$H:$H,3)+COUNTIFS(Olympiade_6!$B:$B, $B4, Olympiade_6!$H:$H,3)+COUNTIFS(Olympiade_7!$B:$B, $B4, Olympiade_7!$H:$H,3)</f>
        <v>1</v>
      </c>
      <c r="N4">
        <f>SUM(K4,L4,M4)</f>
        <v>3</v>
      </c>
      <c r="O4">
        <f>COUNTIFS(Olympiade_1!$B:$B, $B4, Olympiade_1!$A:$A,1)+COUNTIFS(Olympiade_2!$B:$B, $B4, Olympiade_2!$A:$A,1)+COUNTIFS(Olympiade_3!$B:$B, $B4, Olympiade_3!$A:$A,1)+COUNTIFS(Olympiade_4!$B:$B, $B4, Olympiade_4!$A:$A,1)+COUNTIFS(Olympiade_5!$B:$B, $B4, Olympiade_5!$A:$A,1)+COUNTIFS(Olympiade_6!$B:$B, $B4, Olympiade_6!$A:$A,1)+COUNTIFS(Olympiade_7!$B:$B, $B4, Olympiade_7!$A:$A,1)</f>
        <v>2</v>
      </c>
      <c r="P4">
        <f>COUNTIFS(Olympiade_1!$B:$B, $B4, Olympiade_1!$A:$A,2)+COUNTIFS(Olympiade_2!$B:$B, $B4, Olympiade_2!$A:$A,2)+COUNTIFS(Olympiade_3!$B:$B, $B4, Olympiade_3!$A:$A,2)+COUNTIFS(Olympiade_4!$B:$B, $B4, Olympiade_4!$A:$A,2)+COUNTIFS(Olympiade_5!$B:$B, $B4, Olympiade_5!$A:$A,2)+COUNTIFS(Olympiade_6!$B:$B, $B4, Olympiade_6!$A:$A,2)+COUNTIFS(Olympiade_7!$B:$B, $B4, Olympiade_7!$A:$A,2)</f>
        <v>1</v>
      </c>
      <c r="Q4">
        <f>COUNTIFS(Olympiade_1!$B:$B, $B4, Olympiade_1!$A:$A,3)+COUNTIFS(Olympiade_2!$B:$B, $B4, Olympiade_2!$A:$A,3)+COUNTIFS(Olympiade_3!$B:$B, $B4, Olympiade_3!$A:$A,3)+COUNTIFS(Olympiade_4!$B:$B, $B4, Olympiade_4!$A:$A,3)+COUNTIFS(Olympiade_5!$B:$B, $B4, Olympiade_5!$A:$A,3)+COUNTIFS(Olympiade_6!$B:$B, $B4, Olympiade_6!$A:$A,3)+COUNTIFS(Olympiade_7!$B:$B, $B4, Olympiade_7!$A:$A,3)</f>
        <v>0</v>
      </c>
      <c r="R4">
        <f>SUM(O4,P4,Q4)</f>
        <v>3</v>
      </c>
      <c r="S4">
        <f>SUM(C4,G4,K4,O4)</f>
        <v>5</v>
      </c>
      <c r="T4">
        <f>SUM(D4,H4,L4,P4)</f>
        <v>4</v>
      </c>
      <c r="U4">
        <f>SUM(E4,I4,M4,Q4)</f>
        <v>1</v>
      </c>
      <c r="V4">
        <f>SUM(S4,T4,U4)</f>
        <v>10</v>
      </c>
      <c r="W4">
        <f>SUMIFS(Database!B:B,Database!A:A,B4) + SUMIFS(Database!F:F,Database!A:A,B4)</f>
        <v>260</v>
      </c>
      <c r="X4">
        <f>AVERAGE(_xlfn.XLOOKUP(B4, Database!K:K, Database!L:N,NA()))</f>
        <v>216.66666666666666</v>
      </c>
    </row>
    <row r="5" spans="1:24" x14ac:dyDescent="0.25">
      <c r="A5">
        <v>5</v>
      </c>
      <c r="B5" t="s">
        <v>19</v>
      </c>
      <c r="C5">
        <f>COUNTIFS(Olympiade_1!$B:$B,$B5,Olympiade_1!$F:$F,1)+COUNTIFS(Olympiade_2!$B:$B,$B5,Olympiade_2!$F:$F,1)+COUNTIFS(Olympiade_3!$B:$B,$B5,Olympiade_3!$F:$F,1)+COUNTIFS(Olympiade_4!$B:$B,$B5,Olympiade_4!$F:$F,1)+COUNTIFS(Olympiade_5!$B:$B,$B5,Olympiade_5!$F:$F,1)+COUNTIFS(Olympiade_6!$B:$B,$B5,Olympiade_6!$F:$F,1)+COUNTIFS(Olympiade_7!$B:$B,$B5,Olympiade_7!$F:$F,1)</f>
        <v>0</v>
      </c>
      <c r="D5">
        <f>COUNTIFS(Olympiade_1!$B:$B, $B5, Olympiade_1!$F:$F,2)+COUNTIFS(Olympiade_2!$B:$B, $B5, Olympiade_2!$F:$F,2)+COUNTIFS(Olympiade_3!$B:$B, $B5, Olympiade_3!$F:$F,2)+COUNTIFS(Olympiade_4!$B:$B, $B5, Olympiade_4!$F:$F,2)+COUNTIFS(Olympiade_5!$B:$B, $B5, Olympiade_5!$F:$F,2)+COUNTIFS(Olympiade_6!$B:$B, $B5, Olympiade_6!$F:$F,2)+COUNTIFS(Olympiade_7!$B:$B, $B5, Olympiade_7!$F:$F,2)</f>
        <v>0</v>
      </c>
      <c r="E5">
        <f>COUNTIFS(Olympiade_1!$B:$B, $B5, Olympiade_1!$F:$F,3)+COUNTIFS(Olympiade_2!$B:$B, $B5, Olympiade_2!$F:$F,3)+COUNTIFS(Olympiade_3!$B:$B, $B5, Olympiade_3!$F:$F,3)+COUNTIFS(Olympiade_4!$B:$B, $B5, Olympiade_4!$F:$F,3)+COUNTIFS(Olympiade_5!$B:$B, $B5, Olympiade_5!$F:$F,3)+COUNTIFS(Olympiade_6!$B:$B, $B5, Olympiade_6!$F:$F,3)+COUNTIFS(Olympiade_7!$B:$B, $B5, Olympiade_7!$F:$F,3)</f>
        <v>2</v>
      </c>
      <c r="F5">
        <f>SUM(C5,D5,E5)</f>
        <v>2</v>
      </c>
      <c r="G5">
        <f>COUNTIFS(Olympiade_1!$B:$B, $B5, Olympiade_1!$G:$G,1)+COUNTIFS(Olympiade_2!$B:$B, $B5, Olympiade_2!$G:$G,1)+COUNTIFS(Olympiade_3!$B:$B, $B5, Olympiade_3!$G:$G,1)+COUNTIFS(Olympiade_4!$B:$B, $B5, Olympiade_4!$G:$G,1)+COUNTIFS(Olympiade_5!$B:$B, $B5, Olympiade_5!$G:$G,1)+COUNTIFS(Olympiade_6!$B:$B, $B5, Olympiade_6!$G:$G,1)+COUNTIFS(Olympiade_7!$B:$B, $B5, Olympiade_7!$G:$G,1)</f>
        <v>0</v>
      </c>
      <c r="H5">
        <f>COUNTIFS(Olympiade_1!$B:$B, $B5, Olympiade_1!$G:$G,2)+COUNTIFS(Olympiade_2!$B:$B, $B5, Olympiade_2!$G:$G,2)+COUNTIFS(Olympiade_3!$B:$B, $B5, Olympiade_3!$G:$G,2)+COUNTIFS(Olympiade_4!$B:$B, $B5, Olympiade_4!$G:$G,2)+COUNTIFS(Olympiade_5!$B:$B, $B5, Olympiade_5!$G:$G,2)+COUNTIFS(Olympiade_6!$B:$B, $B5, Olympiade_6!$G:$G,2)+COUNTIFS(Olympiade_7!$B:$B, $B5, Olympiade_7!$G:$G,2)</f>
        <v>1</v>
      </c>
      <c r="I5">
        <f>COUNTIFS(Olympiade_1!$B:$B, $B5, Olympiade_1!$G:$G,3)+COUNTIFS(Olympiade_2!$B:$B, $B5, Olympiade_2!$G:$G,3)+COUNTIFS(Olympiade_3!$B:$B, $B5, Olympiade_3!$G:$G,3)+COUNTIFS(Olympiade_4!$B:$B, $B5, Olympiade_4!$G:$G,3)+COUNTIFS(Olympiade_5!$B:$B, $B5, Olympiade_5!$G:$G,3)+COUNTIFS(Olympiade_6!$B:$B, $B5, Olympiade_6!$G:$G,3)+COUNTIFS(Olympiade_7!$B:$B, $B5, Olympiade_7!$G:$G,3)</f>
        <v>1</v>
      </c>
      <c r="J5">
        <f>SUM(G5,H5,I5)</f>
        <v>2</v>
      </c>
      <c r="K5">
        <f>COUNTIFS(Olympiade_1!$B:$B, $B5, Olympiade_1!$H:$H,1)+COUNTIFS(Olympiade_2!$B:$B, $B5, Olympiade_2!$H:$H,1)+COUNTIFS(Olympiade_3!$B:$B, $B5, Olympiade_3!$H:$H,1)+COUNTIFS(Olympiade_4!$B:$B, $B5, Olympiade_4!$H:$H,1)+COUNTIFS(Olympiade_5!$B:$B, $B5, Olympiade_5!$H:$H,1)+COUNTIFS(Olympiade_6!$B:$B, $B5, Olympiade_6!$H:$H,1)+COUNTIFS(Olympiade_7!$B:$B, $B5, Olympiade_7!$H:$H,1)</f>
        <v>2</v>
      </c>
      <c r="L5">
        <f>COUNTIFS(Olympiade_1!$B:$B, $B5, Olympiade_1!$H:$H,2)+COUNTIFS(Olympiade_2!$B:$B, $B5, Olympiade_2!$H:$H,2)+COUNTIFS(Olympiade_3!$B:$B, $B5, Olympiade_3!$H:$H,2)+COUNTIFS(Olympiade_4!$B:$B, $B5, Olympiade_4!$H:$H,2)+COUNTIFS(Olympiade_5!$B:$B, $B5, Olympiade_5!$H:$H,2)+COUNTIFS(Olympiade_6!$B:$B, $B5, Olympiade_6!$H:$H,2)+COUNTIFS(Olympiade_7!$B:$B, $B5, Olympiade_7!$H:$H,2)</f>
        <v>1</v>
      </c>
      <c r="M5">
        <f>COUNTIFS(Olympiade_1!$B:$B, $B5, Olympiade_1!$H:$H,3)+COUNTIFS(Olympiade_2!$B:$B, $B5, Olympiade_2!$H:$H,3)+COUNTIFS(Olympiade_3!$B:$B, $B5, Olympiade_3!$H:$H,3)+COUNTIFS(Olympiade_4!$B:$B, $B5, Olympiade_4!$H:$H,3)+COUNTIFS(Olympiade_5!$B:$B, $B5, Olympiade_5!$H:$H,3)+COUNTIFS(Olympiade_6!$B:$B, $B5, Olympiade_6!$H:$H,3)+COUNTIFS(Olympiade_7!$B:$B, $B5, Olympiade_7!$H:$H,3)</f>
        <v>1</v>
      </c>
      <c r="N5">
        <f>SUM(K5,L5,M5)</f>
        <v>4</v>
      </c>
      <c r="O5">
        <f>COUNTIFS(Olympiade_1!$B:$B, $B5, Olympiade_1!$A:$A,1)+COUNTIFS(Olympiade_2!$B:$B, $B5, Olympiade_2!$A:$A,1)+COUNTIFS(Olympiade_3!$B:$B, $B5, Olympiade_3!$A:$A,1)+COUNTIFS(Olympiade_4!$B:$B, $B5, Olympiade_4!$A:$A,1)+COUNTIFS(Olympiade_5!$B:$B, $B5, Olympiade_5!$A:$A,1)+COUNTIFS(Olympiade_6!$B:$B, $B5, Olympiade_6!$A:$A,1)+COUNTIFS(Olympiade_7!$B:$B, $B5, Olympiade_7!$A:$A,1)</f>
        <v>2</v>
      </c>
      <c r="P5">
        <f>COUNTIFS(Olympiade_1!$B:$B, $B5, Olympiade_1!$A:$A,2)+COUNTIFS(Olympiade_2!$B:$B, $B5, Olympiade_2!$A:$A,2)+COUNTIFS(Olympiade_3!$B:$B, $B5, Olympiade_3!$A:$A,2)+COUNTIFS(Olympiade_4!$B:$B, $B5, Olympiade_4!$A:$A,2)+COUNTIFS(Olympiade_5!$B:$B, $B5, Olympiade_5!$A:$A,2)+COUNTIFS(Olympiade_6!$B:$B, $B5, Olympiade_6!$A:$A,2)+COUNTIFS(Olympiade_7!$B:$B, $B5, Olympiade_7!$A:$A,2)</f>
        <v>0</v>
      </c>
      <c r="Q5">
        <f>COUNTIFS(Olympiade_1!$B:$B, $B5, Olympiade_1!$A:$A,3)+COUNTIFS(Olympiade_2!$B:$B, $B5, Olympiade_2!$A:$A,3)+COUNTIFS(Olympiade_3!$B:$B, $B5, Olympiade_3!$A:$A,3)+COUNTIFS(Olympiade_4!$B:$B, $B5, Olympiade_4!$A:$A,3)+COUNTIFS(Olympiade_5!$B:$B, $B5, Olympiade_5!$A:$A,3)+COUNTIFS(Olympiade_6!$B:$B, $B5, Olympiade_6!$A:$A,3)+COUNTIFS(Olympiade_7!$B:$B, $B5, Olympiade_7!$A:$A,3)</f>
        <v>1</v>
      </c>
      <c r="R5">
        <f>SUM(O5,P5,Q5)</f>
        <v>3</v>
      </c>
      <c r="S5">
        <f>SUM(C5,G5,K5,O5)</f>
        <v>4</v>
      </c>
      <c r="T5">
        <f>SUM(D5,H5,L5,P5)</f>
        <v>2</v>
      </c>
      <c r="U5">
        <f>SUM(E5,I5,M5,Q5)</f>
        <v>5</v>
      </c>
      <c r="V5">
        <f>SUM(S5,T5,U5)</f>
        <v>11</v>
      </c>
      <c r="W5">
        <f>SUMIFS(Database!B:B,Database!A:A,B5) + SUMIFS(Database!F:F,Database!A:A,B5)</f>
        <v>240</v>
      </c>
      <c r="X5">
        <f>AVERAGE(_xlfn.XLOOKUP(B5, Database!K:K, Database!L:N,NA()))</f>
        <v>216.66666666666666</v>
      </c>
    </row>
    <row r="6" spans="1:24" x14ac:dyDescent="0.25">
      <c r="A6">
        <v>6</v>
      </c>
      <c r="B6" t="s">
        <v>12</v>
      </c>
      <c r="C6">
        <f>COUNTIFS(Olympiade_1!$B:$B,$B6,Olympiade_1!$F:$F,1)+COUNTIFS(Olympiade_2!$B:$B,$B6,Olympiade_2!$F:$F,1)+COUNTIFS(Olympiade_3!$B:$B,$B6,Olympiade_3!$F:$F,1)+COUNTIFS(Olympiade_4!$B:$B,$B6,Olympiade_4!$F:$F,1)+COUNTIFS(Olympiade_5!$B:$B,$B6,Olympiade_5!$F:$F,1)+COUNTIFS(Olympiade_6!$B:$B,$B6,Olympiade_6!$F:$F,1)+COUNTIFS(Olympiade_7!$B:$B,$B6,Olympiade_7!$F:$F,1)</f>
        <v>1</v>
      </c>
      <c r="D6">
        <f>COUNTIFS(Olympiade_1!$B:$B, $B6, Olympiade_1!$F:$F,2)+COUNTIFS(Olympiade_2!$B:$B, $B6, Olympiade_2!$F:$F,2)+COUNTIFS(Olympiade_3!$B:$B, $B6, Olympiade_3!$F:$F,2)+COUNTIFS(Olympiade_4!$B:$B, $B6, Olympiade_4!$F:$F,2)+COUNTIFS(Olympiade_5!$B:$B, $B6, Olympiade_5!$F:$F,2)+COUNTIFS(Olympiade_6!$B:$B, $B6, Olympiade_6!$F:$F,2)+COUNTIFS(Olympiade_7!$B:$B, $B6, Olympiade_7!$F:$F,2)</f>
        <v>1</v>
      </c>
      <c r="E6">
        <f>COUNTIFS(Olympiade_1!$B:$B, $B6, Olympiade_1!$F:$F,3)+COUNTIFS(Olympiade_2!$B:$B, $B6, Olympiade_2!$F:$F,3)+COUNTIFS(Olympiade_3!$B:$B, $B6, Olympiade_3!$F:$F,3)+COUNTIFS(Olympiade_4!$B:$B, $B6, Olympiade_4!$F:$F,3)+COUNTIFS(Olympiade_5!$B:$B, $B6, Olympiade_5!$F:$F,3)+COUNTIFS(Olympiade_6!$B:$B, $B6, Olympiade_6!$F:$F,3)+COUNTIFS(Olympiade_7!$B:$B, $B6, Olympiade_7!$F:$F,3)</f>
        <v>0</v>
      </c>
      <c r="F6">
        <f>SUM(C6,D6,E6)</f>
        <v>2</v>
      </c>
      <c r="G6">
        <f>COUNTIFS(Olympiade_1!$B:$B, $B6, Olympiade_1!$G:$G,1)+COUNTIFS(Olympiade_2!$B:$B, $B6, Olympiade_2!$G:$G,1)+COUNTIFS(Olympiade_3!$B:$B, $B6, Olympiade_3!$G:$G,1)+COUNTIFS(Olympiade_4!$B:$B, $B6, Olympiade_4!$G:$G,1)+COUNTIFS(Olympiade_5!$B:$B, $B6, Olympiade_5!$G:$G,1)+COUNTIFS(Olympiade_6!$B:$B, $B6, Olympiade_6!$G:$G,1)+COUNTIFS(Olympiade_7!$B:$B, $B6, Olympiade_7!$G:$G,1)</f>
        <v>3</v>
      </c>
      <c r="H6">
        <f>COUNTIFS(Olympiade_1!$B:$B, $B6, Olympiade_1!$G:$G,2)+COUNTIFS(Olympiade_2!$B:$B, $B6, Olympiade_2!$G:$G,2)+COUNTIFS(Olympiade_3!$B:$B, $B6, Olympiade_3!$G:$G,2)+COUNTIFS(Olympiade_4!$B:$B, $B6, Olympiade_4!$G:$G,2)+COUNTIFS(Olympiade_5!$B:$B, $B6, Olympiade_5!$G:$G,2)+COUNTIFS(Olympiade_6!$B:$B, $B6, Olympiade_6!$G:$G,2)+COUNTIFS(Olympiade_7!$B:$B, $B6, Olympiade_7!$G:$G,2)</f>
        <v>0</v>
      </c>
      <c r="I6">
        <f>COUNTIFS(Olympiade_1!$B:$B, $B6, Olympiade_1!$G:$G,3)+COUNTIFS(Olympiade_2!$B:$B, $B6, Olympiade_2!$G:$G,3)+COUNTIFS(Olympiade_3!$B:$B, $B6, Olympiade_3!$G:$G,3)+COUNTIFS(Olympiade_4!$B:$B, $B6, Olympiade_4!$G:$G,3)+COUNTIFS(Olympiade_5!$B:$B, $B6, Olympiade_5!$G:$G,3)+COUNTIFS(Olympiade_6!$B:$B, $B6, Olympiade_6!$G:$G,3)+COUNTIFS(Olympiade_7!$B:$B, $B6, Olympiade_7!$G:$G,3)</f>
        <v>0</v>
      </c>
      <c r="J6">
        <f>SUM(G6,H6,I6)</f>
        <v>3</v>
      </c>
      <c r="K6">
        <f>COUNTIFS(Olympiade_1!$B:$B, $B6, Olympiade_1!$H:$H,1)+COUNTIFS(Olympiade_2!$B:$B, $B6, Olympiade_2!$H:$H,1)+COUNTIFS(Olympiade_3!$B:$B, $B6, Olympiade_3!$H:$H,1)+COUNTIFS(Olympiade_4!$B:$B, $B6, Olympiade_4!$H:$H,1)+COUNTIFS(Olympiade_5!$B:$B, $B6, Olympiade_5!$H:$H,1)+COUNTIFS(Olympiade_6!$B:$B, $B6, Olympiade_6!$H:$H,1)+COUNTIFS(Olympiade_7!$B:$B, $B6, Olympiade_7!$H:$H,1)</f>
        <v>1</v>
      </c>
      <c r="L6">
        <f>COUNTIFS(Olympiade_1!$B:$B, $B6, Olympiade_1!$H:$H,2)+COUNTIFS(Olympiade_2!$B:$B, $B6, Olympiade_2!$H:$H,2)+COUNTIFS(Olympiade_3!$B:$B, $B6, Olympiade_3!$H:$H,2)+COUNTIFS(Olympiade_4!$B:$B, $B6, Olympiade_4!$H:$H,2)+COUNTIFS(Olympiade_5!$B:$B, $B6, Olympiade_5!$H:$H,2)+COUNTIFS(Olympiade_6!$B:$B, $B6, Olympiade_6!$H:$H,2)+COUNTIFS(Olympiade_7!$B:$B, $B6, Olympiade_7!$H:$H,2)</f>
        <v>0</v>
      </c>
      <c r="M6">
        <f>COUNTIFS(Olympiade_1!$B:$B, $B6, Olympiade_1!$H:$H,3)+COUNTIFS(Olympiade_2!$B:$B, $B6, Olympiade_2!$H:$H,3)+COUNTIFS(Olympiade_3!$B:$B, $B6, Olympiade_3!$H:$H,3)+COUNTIFS(Olympiade_4!$B:$B, $B6, Olympiade_4!$H:$H,3)+COUNTIFS(Olympiade_5!$B:$B, $B6, Olympiade_5!$H:$H,3)+COUNTIFS(Olympiade_6!$B:$B, $B6, Olympiade_6!$H:$H,3)+COUNTIFS(Olympiade_7!$B:$B, $B6, Olympiade_7!$H:$H,3)</f>
        <v>0</v>
      </c>
      <c r="N6">
        <f>SUM(K6,L6,M6)</f>
        <v>1</v>
      </c>
      <c r="O6">
        <f>COUNTIFS(Olympiade_1!$B:$B, $B6, Olympiade_1!$A:$A,1)+COUNTIFS(Olympiade_2!$B:$B, $B6, Olympiade_2!$A:$A,1)+COUNTIFS(Olympiade_3!$B:$B, $B6, Olympiade_3!$A:$A,1)+COUNTIFS(Olympiade_4!$B:$B, $B6, Olympiade_4!$A:$A,1)+COUNTIFS(Olympiade_5!$B:$B, $B6, Olympiade_5!$A:$A,1)+COUNTIFS(Olympiade_6!$B:$B, $B6, Olympiade_6!$A:$A,1)+COUNTIFS(Olympiade_7!$B:$B, $B6, Olympiade_7!$A:$A,1)</f>
        <v>1</v>
      </c>
      <c r="P6">
        <f>COUNTIFS(Olympiade_1!$B:$B, $B6, Olympiade_1!$A:$A,2)+COUNTIFS(Olympiade_2!$B:$B, $B6, Olympiade_2!$A:$A,2)+COUNTIFS(Olympiade_3!$B:$B, $B6, Olympiade_3!$A:$A,2)+COUNTIFS(Olympiade_4!$B:$B, $B6, Olympiade_4!$A:$A,2)+COUNTIFS(Olympiade_5!$B:$B, $B6, Olympiade_5!$A:$A,2)+COUNTIFS(Olympiade_6!$B:$B, $B6, Olympiade_6!$A:$A,2)+COUNTIFS(Olympiade_7!$B:$B, $B6, Olympiade_7!$A:$A,2)</f>
        <v>2</v>
      </c>
      <c r="Q6">
        <f>COUNTIFS(Olympiade_1!$B:$B, $B6, Olympiade_1!$A:$A,3)+COUNTIFS(Olympiade_2!$B:$B, $B6, Olympiade_2!$A:$A,3)+COUNTIFS(Olympiade_3!$B:$B, $B6, Olympiade_3!$A:$A,3)+COUNTIFS(Olympiade_4!$B:$B, $B6, Olympiade_4!$A:$A,3)+COUNTIFS(Olympiade_5!$B:$B, $B6, Olympiade_5!$A:$A,3)+COUNTIFS(Olympiade_6!$B:$B, $B6, Olympiade_6!$A:$A,3)+COUNTIFS(Olympiade_7!$B:$B, $B6, Olympiade_7!$A:$A,3)</f>
        <v>0</v>
      </c>
      <c r="R6">
        <f>SUM(O6,P6,Q6)</f>
        <v>3</v>
      </c>
      <c r="S6">
        <f>SUM(C6,G6,K6,O6)</f>
        <v>6</v>
      </c>
      <c r="T6">
        <f>SUM(D6,H6,L6,P6)</f>
        <v>3</v>
      </c>
      <c r="U6">
        <f>SUM(E6,I6,M6,Q6)</f>
        <v>0</v>
      </c>
      <c r="V6">
        <f>SUM(S6,T6,U6)</f>
        <v>9</v>
      </c>
      <c r="W6">
        <f>SUMIFS(Database!B:B,Database!A:A,B6) + SUMIFS(Database!F:F,Database!A:A,B6)</f>
        <v>230</v>
      </c>
      <c r="X6">
        <f>AVERAGE(_xlfn.XLOOKUP(B6, Database!K:K, Database!L:N,NA()))</f>
        <v>203.33333333333334</v>
      </c>
    </row>
    <row r="7" spans="1:24" x14ac:dyDescent="0.25">
      <c r="A7">
        <v>7</v>
      </c>
      <c r="B7" t="s">
        <v>6</v>
      </c>
      <c r="C7">
        <f>COUNTIFS(Olympiade_1!$B:$B,$B7,Olympiade_1!$F:$F,1)+COUNTIFS(Olympiade_2!$B:$B,$B7,Olympiade_2!$F:$F,1)+COUNTIFS(Olympiade_3!$B:$B,$B7,Olympiade_3!$F:$F,1)+COUNTIFS(Olympiade_4!$B:$B,$B7,Olympiade_4!$F:$F,1)+COUNTIFS(Olympiade_5!$B:$B,$B7,Olympiade_5!$F:$F,1)+COUNTIFS(Olympiade_6!$B:$B,$B7,Olympiade_6!$F:$F,1)+COUNTIFS(Olympiade_7!$B:$B,$B7,Olympiade_7!$F:$F,1)</f>
        <v>2</v>
      </c>
      <c r="D7">
        <f>COUNTIFS(Olympiade_1!$B:$B, $B7, Olympiade_1!$F:$F,2)+COUNTIFS(Olympiade_2!$B:$B, $B7, Olympiade_2!$F:$F,2)+COUNTIFS(Olympiade_3!$B:$B, $B7, Olympiade_3!$F:$F,2)+COUNTIFS(Olympiade_4!$B:$B, $B7, Olympiade_4!$F:$F,2)+COUNTIFS(Olympiade_5!$B:$B, $B7, Olympiade_5!$F:$F,2)+COUNTIFS(Olympiade_6!$B:$B, $B7, Olympiade_6!$F:$F,2)+COUNTIFS(Olympiade_7!$B:$B, $B7, Olympiade_7!$F:$F,2)</f>
        <v>0</v>
      </c>
      <c r="E7">
        <f>COUNTIFS(Olympiade_1!$B:$B, $B7, Olympiade_1!$F:$F,3)+COUNTIFS(Olympiade_2!$B:$B, $B7, Olympiade_2!$F:$F,3)+COUNTIFS(Olympiade_3!$B:$B, $B7, Olympiade_3!$F:$F,3)+COUNTIFS(Olympiade_4!$B:$B, $B7, Olympiade_4!$F:$F,3)+COUNTIFS(Olympiade_5!$B:$B, $B7, Olympiade_5!$F:$F,3)+COUNTIFS(Olympiade_6!$B:$B, $B7, Olympiade_6!$F:$F,3)+COUNTIFS(Olympiade_7!$B:$B, $B7, Olympiade_7!$F:$F,3)</f>
        <v>0</v>
      </c>
      <c r="F7">
        <f>SUM(C7,D7,E7)</f>
        <v>2</v>
      </c>
      <c r="G7">
        <f>COUNTIFS(Olympiade_1!$B:$B, $B7, Olympiade_1!$G:$G,1)+COUNTIFS(Olympiade_2!$B:$B, $B7, Olympiade_2!$G:$G,1)+COUNTIFS(Olympiade_3!$B:$B, $B7, Olympiade_3!$G:$G,1)+COUNTIFS(Olympiade_4!$B:$B, $B7, Olympiade_4!$G:$G,1)+COUNTIFS(Olympiade_5!$B:$B, $B7, Olympiade_5!$G:$G,1)+COUNTIFS(Olympiade_6!$B:$B, $B7, Olympiade_6!$G:$G,1)+COUNTIFS(Olympiade_7!$B:$B, $B7, Olympiade_7!$G:$G,1)</f>
        <v>0</v>
      </c>
      <c r="H7">
        <f>COUNTIFS(Olympiade_1!$B:$B, $B7, Olympiade_1!$G:$G,2)+COUNTIFS(Olympiade_2!$B:$B, $B7, Olympiade_2!$G:$G,2)+COUNTIFS(Olympiade_3!$B:$B, $B7, Olympiade_3!$G:$G,2)+COUNTIFS(Olympiade_4!$B:$B, $B7, Olympiade_4!$G:$G,2)+COUNTIFS(Olympiade_5!$B:$B, $B7, Olympiade_5!$G:$G,2)+COUNTIFS(Olympiade_6!$B:$B, $B7, Olympiade_6!$G:$G,2)+COUNTIFS(Olympiade_7!$B:$B, $B7, Olympiade_7!$G:$G,2)</f>
        <v>0</v>
      </c>
      <c r="I7">
        <f>COUNTIFS(Olympiade_1!$B:$B, $B7, Olympiade_1!$G:$G,3)+COUNTIFS(Olympiade_2!$B:$B, $B7, Olympiade_2!$G:$G,3)+COUNTIFS(Olympiade_3!$B:$B, $B7, Olympiade_3!$G:$G,3)+COUNTIFS(Olympiade_4!$B:$B, $B7, Olympiade_4!$G:$G,3)+COUNTIFS(Olympiade_5!$B:$B, $B7, Olympiade_5!$G:$G,3)+COUNTIFS(Olympiade_6!$B:$B, $B7, Olympiade_6!$G:$G,3)+COUNTIFS(Olympiade_7!$B:$B, $B7, Olympiade_7!$G:$G,3)</f>
        <v>1</v>
      </c>
      <c r="J7">
        <f>SUM(G7,H7,I7)</f>
        <v>1</v>
      </c>
      <c r="K7">
        <f>COUNTIFS(Olympiade_1!$B:$B, $B7, Olympiade_1!$H:$H,1)+COUNTIFS(Olympiade_2!$B:$B, $B7, Olympiade_2!$H:$H,1)+COUNTIFS(Olympiade_3!$B:$B, $B7, Olympiade_3!$H:$H,1)+COUNTIFS(Olympiade_4!$B:$B, $B7, Olympiade_4!$H:$H,1)+COUNTIFS(Olympiade_5!$B:$B, $B7, Olympiade_5!$H:$H,1)+COUNTIFS(Olympiade_6!$B:$B, $B7, Olympiade_6!$H:$H,1)+COUNTIFS(Olympiade_7!$B:$B, $B7, Olympiade_7!$H:$H,1)</f>
        <v>0</v>
      </c>
      <c r="L7">
        <f>COUNTIFS(Olympiade_1!$B:$B, $B7, Olympiade_1!$H:$H,2)+COUNTIFS(Olympiade_2!$B:$B, $B7, Olympiade_2!$H:$H,2)+COUNTIFS(Olympiade_3!$B:$B, $B7, Olympiade_3!$H:$H,2)+COUNTIFS(Olympiade_4!$B:$B, $B7, Olympiade_4!$H:$H,2)+COUNTIFS(Olympiade_5!$B:$B, $B7, Olympiade_5!$H:$H,2)+COUNTIFS(Olympiade_6!$B:$B, $B7, Olympiade_6!$H:$H,2)+COUNTIFS(Olympiade_7!$B:$B, $B7, Olympiade_7!$H:$H,2)</f>
        <v>3</v>
      </c>
      <c r="M7">
        <f>COUNTIFS(Olympiade_1!$B:$B, $B7, Olympiade_1!$H:$H,3)+COUNTIFS(Olympiade_2!$B:$B, $B7, Olympiade_2!$H:$H,3)+COUNTIFS(Olympiade_3!$B:$B, $B7, Olympiade_3!$H:$H,3)+COUNTIFS(Olympiade_4!$B:$B, $B7, Olympiade_4!$H:$H,3)+COUNTIFS(Olympiade_5!$B:$B, $B7, Olympiade_5!$H:$H,3)+COUNTIFS(Olympiade_6!$B:$B, $B7, Olympiade_6!$H:$H,3)+COUNTIFS(Olympiade_7!$B:$B, $B7, Olympiade_7!$H:$H,3)</f>
        <v>0</v>
      </c>
      <c r="N7">
        <f>SUM(K7,L7,M7)</f>
        <v>3</v>
      </c>
      <c r="O7">
        <f>COUNTIFS(Olympiade_1!$B:$B, $B7, Olympiade_1!$A:$A,1)+COUNTIFS(Olympiade_2!$B:$B, $B7, Olympiade_2!$A:$A,1)+COUNTIFS(Olympiade_3!$B:$B, $B7, Olympiade_3!$A:$A,1)+COUNTIFS(Olympiade_4!$B:$B, $B7, Olympiade_4!$A:$A,1)+COUNTIFS(Olympiade_5!$B:$B, $B7, Olympiade_5!$A:$A,1)+COUNTIFS(Olympiade_6!$B:$B, $B7, Olympiade_6!$A:$A,1)+COUNTIFS(Olympiade_7!$B:$B, $B7, Olympiade_7!$A:$A,1)</f>
        <v>1</v>
      </c>
      <c r="P7">
        <f>COUNTIFS(Olympiade_1!$B:$B, $B7, Olympiade_1!$A:$A,2)+COUNTIFS(Olympiade_2!$B:$B, $B7, Olympiade_2!$A:$A,2)+COUNTIFS(Olympiade_3!$B:$B, $B7, Olympiade_3!$A:$A,2)+COUNTIFS(Olympiade_4!$B:$B, $B7, Olympiade_4!$A:$A,2)+COUNTIFS(Olympiade_5!$B:$B, $B7, Olympiade_5!$A:$A,2)+COUNTIFS(Olympiade_6!$B:$B, $B7, Olympiade_6!$A:$A,2)+COUNTIFS(Olympiade_7!$B:$B, $B7, Olympiade_7!$A:$A,2)</f>
        <v>1</v>
      </c>
      <c r="Q7">
        <f>COUNTIFS(Olympiade_1!$B:$B, $B7, Olympiade_1!$A:$A,3)+COUNTIFS(Olympiade_2!$B:$B, $B7, Olympiade_2!$A:$A,3)+COUNTIFS(Olympiade_3!$B:$B, $B7, Olympiade_3!$A:$A,3)+COUNTIFS(Olympiade_4!$B:$B, $B7, Olympiade_4!$A:$A,3)+COUNTIFS(Olympiade_5!$B:$B, $B7, Olympiade_5!$A:$A,3)+COUNTIFS(Olympiade_6!$B:$B, $B7, Olympiade_6!$A:$A,3)+COUNTIFS(Olympiade_7!$B:$B, $B7, Olympiade_7!$A:$A,3)</f>
        <v>0</v>
      </c>
      <c r="R7">
        <f>SUM(O7,P7,Q7)</f>
        <v>2</v>
      </c>
      <c r="S7">
        <f>SUM(C7,G7,K7,O7)</f>
        <v>3</v>
      </c>
      <c r="T7">
        <f>SUM(D7,H7,L7,P7)</f>
        <v>4</v>
      </c>
      <c r="U7">
        <f>SUM(E7,I7,M7,Q7)</f>
        <v>1</v>
      </c>
      <c r="V7">
        <f>SUM(S7,T7,U7)</f>
        <v>8</v>
      </c>
      <c r="W7">
        <f>SUMIFS(Database!B:B,Database!A:A,B7) + SUMIFS(Database!F:F,Database!A:A,B7)</f>
        <v>160</v>
      </c>
      <c r="X7">
        <f>AVERAGE(_xlfn.XLOOKUP(B7, Database!K:K, Database!L:N,NA()))</f>
        <v>146.66666666666666</v>
      </c>
    </row>
    <row r="8" spans="1:24" x14ac:dyDescent="0.25">
      <c r="A8">
        <v>19</v>
      </c>
      <c r="B8" t="s">
        <v>73</v>
      </c>
      <c r="C8">
        <f>COUNTIFS(Olympiade_1!$B:$B,$B8,Olympiade_1!$F:$F,1)+COUNTIFS(Olympiade_2!$B:$B,$B8,Olympiade_2!$F:$F,1)+COUNTIFS(Olympiade_3!$B:$B,$B8,Olympiade_3!$F:$F,1)+COUNTIFS(Olympiade_4!$B:$B,$B8,Olympiade_4!$F:$F,1)+COUNTIFS(Olympiade_5!$B:$B,$B8,Olympiade_5!$F:$F,1)+COUNTIFS(Olympiade_6!$B:$B,$B8,Olympiade_6!$F:$F,1)+COUNTIFS(Olympiade_7!$B:$B,$B8,Olympiade_7!$F:$F,1)</f>
        <v>1</v>
      </c>
      <c r="D8">
        <f>COUNTIFS(Olympiade_1!$B:$B, $B8, Olympiade_1!$F:$F,2)+COUNTIFS(Olympiade_2!$B:$B, $B8, Olympiade_2!$F:$F,2)+COUNTIFS(Olympiade_3!$B:$B, $B8, Olympiade_3!$F:$F,2)+COUNTIFS(Olympiade_4!$B:$B, $B8, Olympiade_4!$F:$F,2)+COUNTIFS(Olympiade_5!$B:$B, $B8, Olympiade_5!$F:$F,2)+COUNTIFS(Olympiade_6!$B:$B, $B8, Olympiade_6!$F:$F,2)+COUNTIFS(Olympiade_7!$B:$B, $B8, Olympiade_7!$F:$F,2)</f>
        <v>0</v>
      </c>
      <c r="E8">
        <f>COUNTIFS(Olympiade_1!$B:$B, $B8, Olympiade_1!$F:$F,3)+COUNTIFS(Olympiade_2!$B:$B, $B8, Olympiade_2!$F:$F,3)+COUNTIFS(Olympiade_3!$B:$B, $B8, Olympiade_3!$F:$F,3)+COUNTIFS(Olympiade_4!$B:$B, $B8, Olympiade_4!$F:$F,3)+COUNTIFS(Olympiade_5!$B:$B, $B8, Olympiade_5!$F:$F,3)+COUNTIFS(Olympiade_6!$B:$B, $B8, Olympiade_6!$F:$F,3)+COUNTIFS(Olympiade_7!$B:$B, $B8, Olympiade_7!$F:$F,3)</f>
        <v>0</v>
      </c>
      <c r="F8">
        <f>SUM(C8,D8,E8)</f>
        <v>1</v>
      </c>
      <c r="G8">
        <f>COUNTIFS(Olympiade_1!$B:$B, $B8, Olympiade_1!$G:$G,1)+COUNTIFS(Olympiade_2!$B:$B, $B8, Olympiade_2!$G:$G,1)+COUNTIFS(Olympiade_3!$B:$B, $B8, Olympiade_3!$G:$G,1)+COUNTIFS(Olympiade_4!$B:$B, $B8, Olympiade_4!$G:$G,1)+COUNTIFS(Olympiade_5!$B:$B, $B8, Olympiade_5!$G:$G,1)+COUNTIFS(Olympiade_6!$B:$B, $B8, Olympiade_6!$G:$G,1)+COUNTIFS(Olympiade_7!$B:$B, $B8, Olympiade_7!$G:$G,1)</f>
        <v>1</v>
      </c>
      <c r="H8">
        <f>COUNTIFS(Olympiade_1!$B:$B, $B8, Olympiade_1!$G:$G,2)+COUNTIFS(Olympiade_2!$B:$B, $B8, Olympiade_2!$G:$G,2)+COUNTIFS(Olympiade_3!$B:$B, $B8, Olympiade_3!$G:$G,2)+COUNTIFS(Olympiade_4!$B:$B, $B8, Olympiade_4!$G:$G,2)+COUNTIFS(Olympiade_5!$B:$B, $B8, Olympiade_5!$G:$G,2)+COUNTIFS(Olympiade_6!$B:$B, $B8, Olympiade_6!$G:$G,2)+COUNTIFS(Olympiade_7!$B:$B, $B8, Olympiade_7!$G:$G,2)</f>
        <v>0</v>
      </c>
      <c r="I8">
        <f>COUNTIFS(Olympiade_1!$B:$B, $B8, Olympiade_1!$G:$G,3)+COUNTIFS(Olympiade_2!$B:$B, $B8, Olympiade_2!$G:$G,3)+COUNTIFS(Olympiade_3!$B:$B, $B8, Olympiade_3!$G:$G,3)+COUNTIFS(Olympiade_4!$B:$B, $B8, Olympiade_4!$G:$G,3)+COUNTIFS(Olympiade_5!$B:$B, $B8, Olympiade_5!$G:$G,3)+COUNTIFS(Olympiade_6!$B:$B, $B8, Olympiade_6!$G:$G,3)+COUNTIFS(Olympiade_7!$B:$B, $B8, Olympiade_7!$G:$G,3)</f>
        <v>0</v>
      </c>
      <c r="J8">
        <f>SUM(G8,H8,I8)</f>
        <v>1</v>
      </c>
      <c r="K8">
        <f>COUNTIFS(Olympiade_1!$B:$B, $B8, Olympiade_1!$H:$H,1)+COUNTIFS(Olympiade_2!$B:$B, $B8, Olympiade_2!$H:$H,1)+COUNTIFS(Olympiade_3!$B:$B, $B8, Olympiade_3!$H:$H,1)+COUNTIFS(Olympiade_4!$B:$B, $B8, Olympiade_4!$H:$H,1)+COUNTIFS(Olympiade_5!$B:$B, $B8, Olympiade_5!$H:$H,1)+COUNTIFS(Olympiade_6!$B:$B, $B8, Olympiade_6!$H:$H,1)+COUNTIFS(Olympiade_7!$B:$B, $B8, Olympiade_7!$H:$H,1)</f>
        <v>0</v>
      </c>
      <c r="L8">
        <f>COUNTIFS(Olympiade_1!$B:$B, $B8, Olympiade_1!$H:$H,2)+COUNTIFS(Olympiade_2!$B:$B, $B8, Olympiade_2!$H:$H,2)+COUNTIFS(Olympiade_3!$B:$B, $B8, Olympiade_3!$H:$H,2)+COUNTIFS(Olympiade_4!$B:$B, $B8, Olympiade_4!$H:$H,2)+COUNTIFS(Olympiade_5!$B:$B, $B8, Olympiade_5!$H:$H,2)+COUNTIFS(Olympiade_6!$B:$B, $B8, Olympiade_6!$H:$H,2)+COUNTIFS(Olympiade_7!$B:$B, $B8, Olympiade_7!$H:$H,2)</f>
        <v>0</v>
      </c>
      <c r="M8">
        <f>COUNTIFS(Olympiade_1!$B:$B, $B8, Olympiade_1!$H:$H,3)+COUNTIFS(Olympiade_2!$B:$B, $B8, Olympiade_2!$H:$H,3)+COUNTIFS(Olympiade_3!$B:$B, $B8, Olympiade_3!$H:$H,3)+COUNTIFS(Olympiade_4!$B:$B, $B8, Olympiade_4!$H:$H,3)+COUNTIFS(Olympiade_5!$B:$B, $B8, Olympiade_5!$H:$H,3)+COUNTIFS(Olympiade_6!$B:$B, $B8, Olympiade_6!$H:$H,3)+COUNTIFS(Olympiade_7!$B:$B, $B8, Olympiade_7!$H:$H,3)</f>
        <v>1</v>
      </c>
      <c r="N8">
        <f>SUM(K8,L8,M8)</f>
        <v>1</v>
      </c>
      <c r="O8">
        <f>COUNTIFS(Olympiade_1!$B:$B, $B8, Olympiade_1!$A:$A,1)+COUNTIFS(Olympiade_2!$B:$B, $B8, Olympiade_2!$A:$A,1)+COUNTIFS(Olympiade_3!$B:$B, $B8, Olympiade_3!$A:$A,1)+COUNTIFS(Olympiade_4!$B:$B, $B8, Olympiade_4!$A:$A,1)+COUNTIFS(Olympiade_5!$B:$B, $B8, Olympiade_5!$A:$A,1)+COUNTIFS(Olympiade_6!$B:$B, $B8, Olympiade_6!$A:$A,1)+COUNTIFS(Olympiade_7!$B:$B, $B8, Olympiade_7!$A:$A,1)</f>
        <v>1</v>
      </c>
      <c r="P8">
        <f>COUNTIFS(Olympiade_1!$B:$B, $B8, Olympiade_1!$A:$A,2)+COUNTIFS(Olympiade_2!$B:$B, $B8, Olympiade_2!$A:$A,2)+COUNTIFS(Olympiade_3!$B:$B, $B8, Olympiade_3!$A:$A,2)+COUNTIFS(Olympiade_4!$B:$B, $B8, Olympiade_4!$A:$A,2)+COUNTIFS(Olympiade_5!$B:$B, $B8, Olympiade_5!$A:$A,2)+COUNTIFS(Olympiade_6!$B:$B, $B8, Olympiade_6!$A:$A,2)+COUNTIFS(Olympiade_7!$B:$B, $B8, Olympiade_7!$A:$A,2)</f>
        <v>0</v>
      </c>
      <c r="Q8">
        <f>COUNTIFS(Olympiade_1!$B:$B, $B8, Olympiade_1!$A:$A,3)+COUNTIFS(Olympiade_2!$B:$B, $B8, Olympiade_2!$A:$A,3)+COUNTIFS(Olympiade_3!$B:$B, $B8, Olympiade_3!$A:$A,3)+COUNTIFS(Olympiade_4!$B:$B, $B8, Olympiade_4!$A:$A,3)+COUNTIFS(Olympiade_5!$B:$B, $B8, Olympiade_5!$A:$A,3)+COUNTIFS(Olympiade_6!$B:$B, $B8, Olympiade_6!$A:$A,3)+COUNTIFS(Olympiade_7!$B:$B, $B8, Olympiade_7!$A:$A,3)</f>
        <v>0</v>
      </c>
      <c r="R8">
        <f>SUM(O8,P8,Q8)</f>
        <v>1</v>
      </c>
      <c r="S8">
        <f>SUM(C8,G8,K8,O8)</f>
        <v>3</v>
      </c>
      <c r="T8">
        <f>SUM(D8,H8,L8,P8)</f>
        <v>0</v>
      </c>
      <c r="U8">
        <f>SUM(E8,I8,M8,Q8)</f>
        <v>1</v>
      </c>
      <c r="V8">
        <f>SUM(S8,T8,U8)</f>
        <v>4</v>
      </c>
      <c r="W8">
        <f>SUMIFS(Database!B:B,Database!A:A,B8) + SUMIFS(Database!F:F,Database!A:A,B8)</f>
        <v>80</v>
      </c>
      <c r="X8">
        <f>AVERAGE(_xlfn.XLOOKUP(B8, Database!K:K, Database!L:N,NA()))</f>
        <v>73.333333333333329</v>
      </c>
    </row>
    <row r="9" spans="1:24" x14ac:dyDescent="0.25">
      <c r="A9">
        <v>20</v>
      </c>
      <c r="B9" t="s">
        <v>5</v>
      </c>
      <c r="C9">
        <f>COUNTIFS(Olympiade_1!$B:$B,$B9,Olympiade_1!$F:$F,1)+COUNTIFS(Olympiade_2!$B:$B,$B9,Olympiade_2!$F:$F,1)+COUNTIFS(Olympiade_3!$B:$B,$B9,Olympiade_3!$F:$F,1)+COUNTIFS(Olympiade_4!$B:$B,$B9,Olympiade_4!$F:$F,1)+COUNTIFS(Olympiade_5!$B:$B,$B9,Olympiade_5!$F:$F,1)+COUNTIFS(Olympiade_6!$B:$B,$B9,Olympiade_6!$F:$F,1)+COUNTIFS(Olympiade_7!$B:$B,$B9,Olympiade_7!$F:$F,1)</f>
        <v>0</v>
      </c>
      <c r="D9">
        <f>COUNTIFS(Olympiade_1!$B:$B, $B9, Olympiade_1!$F:$F,2)+COUNTIFS(Olympiade_2!$B:$B, $B9, Olympiade_2!$F:$F,2)+COUNTIFS(Olympiade_3!$B:$B, $B9, Olympiade_3!$F:$F,2)+COUNTIFS(Olympiade_4!$B:$B, $B9, Olympiade_4!$F:$F,2)+COUNTIFS(Olympiade_5!$B:$B, $B9, Olympiade_5!$F:$F,2)+COUNTIFS(Olympiade_6!$B:$B, $B9, Olympiade_6!$F:$F,2)+COUNTIFS(Olympiade_7!$B:$B, $B9, Olympiade_7!$F:$F,2)</f>
        <v>1</v>
      </c>
      <c r="E9">
        <f>COUNTIFS(Olympiade_1!$B:$B, $B9, Olympiade_1!$F:$F,3)+COUNTIFS(Olympiade_2!$B:$B, $B9, Olympiade_2!$F:$F,3)+COUNTIFS(Olympiade_3!$B:$B, $B9, Olympiade_3!$F:$F,3)+COUNTIFS(Olympiade_4!$B:$B, $B9, Olympiade_4!$F:$F,3)+COUNTIFS(Olympiade_5!$B:$B, $B9, Olympiade_5!$F:$F,3)+COUNTIFS(Olympiade_6!$B:$B, $B9, Olympiade_6!$F:$F,3)+COUNTIFS(Olympiade_7!$B:$B, $B9, Olympiade_7!$F:$F,3)</f>
        <v>0</v>
      </c>
      <c r="F9">
        <f>SUM(C9,D9,E9)</f>
        <v>1</v>
      </c>
      <c r="G9">
        <f>COUNTIFS(Olympiade_1!$B:$B, $B9, Olympiade_1!$G:$G,1)+COUNTIFS(Olympiade_2!$B:$B, $B9, Olympiade_2!$G:$G,1)+COUNTIFS(Olympiade_3!$B:$B, $B9, Olympiade_3!$G:$G,1)+COUNTIFS(Olympiade_4!$B:$B, $B9, Olympiade_4!$G:$G,1)+COUNTIFS(Olympiade_5!$B:$B, $B9, Olympiade_5!$G:$G,1)+COUNTIFS(Olympiade_6!$B:$B, $B9, Olympiade_6!$G:$G,1)+COUNTIFS(Olympiade_7!$B:$B, $B9, Olympiade_7!$G:$G,1)</f>
        <v>0</v>
      </c>
      <c r="H9">
        <f>COUNTIFS(Olympiade_1!$B:$B, $B9, Olympiade_1!$G:$G,2)+COUNTIFS(Olympiade_2!$B:$B, $B9, Olympiade_2!$G:$G,2)+COUNTIFS(Olympiade_3!$B:$B, $B9, Olympiade_3!$G:$G,2)+COUNTIFS(Olympiade_4!$B:$B, $B9, Olympiade_4!$G:$G,2)+COUNTIFS(Olympiade_5!$B:$B, $B9, Olympiade_5!$G:$G,2)+COUNTIFS(Olympiade_6!$B:$B, $B9, Olympiade_6!$G:$G,2)+COUNTIFS(Olympiade_7!$B:$B, $B9, Olympiade_7!$G:$G,2)</f>
        <v>2</v>
      </c>
      <c r="I9">
        <f>COUNTIFS(Olympiade_1!$B:$B, $B9, Olympiade_1!$G:$G,3)+COUNTIFS(Olympiade_2!$B:$B, $B9, Olympiade_2!$G:$G,3)+COUNTIFS(Olympiade_3!$B:$B, $B9, Olympiade_3!$G:$G,3)+COUNTIFS(Olympiade_4!$B:$B, $B9, Olympiade_4!$G:$G,3)+COUNTIFS(Olympiade_5!$B:$B, $B9, Olympiade_5!$G:$G,3)+COUNTIFS(Olympiade_6!$B:$B, $B9, Olympiade_6!$G:$G,3)+COUNTIFS(Olympiade_7!$B:$B, $B9, Olympiade_7!$G:$G,3)</f>
        <v>0</v>
      </c>
      <c r="J9">
        <f>SUM(G9,H9,I9)</f>
        <v>2</v>
      </c>
      <c r="K9">
        <f>COUNTIFS(Olympiade_1!$B:$B, $B9, Olympiade_1!$H:$H,1)+COUNTIFS(Olympiade_2!$B:$B, $B9, Olympiade_2!$H:$H,1)+COUNTIFS(Olympiade_3!$B:$B, $B9, Olympiade_3!$H:$H,1)+COUNTIFS(Olympiade_4!$B:$B, $B9, Olympiade_4!$H:$H,1)+COUNTIFS(Olympiade_5!$B:$B, $B9, Olympiade_5!$H:$H,1)+COUNTIFS(Olympiade_6!$B:$B, $B9, Olympiade_6!$H:$H,1)+COUNTIFS(Olympiade_7!$B:$B, $B9, Olympiade_7!$H:$H,1)</f>
        <v>1</v>
      </c>
      <c r="L9">
        <f>COUNTIFS(Olympiade_1!$B:$B, $B9, Olympiade_1!$H:$H,2)+COUNTIFS(Olympiade_2!$B:$B, $B9, Olympiade_2!$H:$H,2)+COUNTIFS(Olympiade_3!$B:$B, $B9, Olympiade_3!$H:$H,2)+COUNTIFS(Olympiade_4!$B:$B, $B9, Olympiade_4!$H:$H,2)+COUNTIFS(Olympiade_5!$B:$B, $B9, Olympiade_5!$H:$H,2)+COUNTIFS(Olympiade_6!$B:$B, $B9, Olympiade_6!$H:$H,2)+COUNTIFS(Olympiade_7!$B:$B, $B9, Olympiade_7!$H:$H,2)</f>
        <v>0</v>
      </c>
      <c r="M9">
        <f>COUNTIFS(Olympiade_1!$B:$B, $B9, Olympiade_1!$H:$H,3)+COUNTIFS(Olympiade_2!$B:$B, $B9, Olympiade_2!$H:$H,3)+COUNTIFS(Olympiade_3!$B:$B, $B9, Olympiade_3!$H:$H,3)+COUNTIFS(Olympiade_4!$B:$B, $B9, Olympiade_4!$H:$H,3)+COUNTIFS(Olympiade_5!$B:$B, $B9, Olympiade_5!$H:$H,3)+COUNTIFS(Olympiade_6!$B:$B, $B9, Olympiade_6!$H:$H,3)+COUNTIFS(Olympiade_7!$B:$B, $B9, Olympiade_7!$H:$H,3)</f>
        <v>1</v>
      </c>
      <c r="N9">
        <f>SUM(K9,L9,M9)</f>
        <v>2</v>
      </c>
      <c r="O9">
        <f>COUNTIFS(Olympiade_1!$B:$B, $B9, Olympiade_1!$A:$A,1)+COUNTIFS(Olympiade_2!$B:$B, $B9, Olympiade_2!$A:$A,1)+COUNTIFS(Olympiade_3!$B:$B, $B9, Olympiade_3!$A:$A,1)+COUNTIFS(Olympiade_4!$B:$B, $B9, Olympiade_4!$A:$A,1)+COUNTIFS(Olympiade_5!$B:$B, $B9, Olympiade_5!$A:$A,1)+COUNTIFS(Olympiade_6!$B:$B, $B9, Olympiade_6!$A:$A,1)+COUNTIFS(Olympiade_7!$B:$B, $B9, Olympiade_7!$A:$A,1)</f>
        <v>1</v>
      </c>
      <c r="P9">
        <f>COUNTIFS(Olympiade_1!$B:$B, $B9, Olympiade_1!$A:$A,2)+COUNTIFS(Olympiade_2!$B:$B, $B9, Olympiade_2!$A:$A,2)+COUNTIFS(Olympiade_3!$B:$B, $B9, Olympiade_3!$A:$A,2)+COUNTIFS(Olympiade_4!$B:$B, $B9, Olympiade_4!$A:$A,2)+COUNTIFS(Olympiade_5!$B:$B, $B9, Olympiade_5!$A:$A,2)+COUNTIFS(Olympiade_6!$B:$B, $B9, Olympiade_6!$A:$A,2)+COUNTIFS(Olympiade_7!$B:$B, $B9, Olympiade_7!$A:$A,2)</f>
        <v>0</v>
      </c>
      <c r="Q9">
        <f>COUNTIFS(Olympiade_1!$B:$B, $B9, Olympiade_1!$A:$A,3)+COUNTIFS(Olympiade_2!$B:$B, $B9, Olympiade_2!$A:$A,3)+COUNTIFS(Olympiade_3!$B:$B, $B9, Olympiade_3!$A:$A,3)+COUNTIFS(Olympiade_4!$B:$B, $B9, Olympiade_4!$A:$A,3)+COUNTIFS(Olympiade_5!$B:$B, $B9, Olympiade_5!$A:$A,3)+COUNTIFS(Olympiade_6!$B:$B, $B9, Olympiade_6!$A:$A,3)+COUNTIFS(Olympiade_7!$B:$B, $B9, Olympiade_7!$A:$A,3)</f>
        <v>0</v>
      </c>
      <c r="R9">
        <f>SUM(O9,P9,Q9)</f>
        <v>1</v>
      </c>
      <c r="S9">
        <f>SUM(C9,G9,K9,O9)</f>
        <v>2</v>
      </c>
      <c r="T9">
        <f>SUM(D9,H9,L9,P9)</f>
        <v>3</v>
      </c>
      <c r="U9">
        <f>SUM(E9,I9,M9,Q9)</f>
        <v>1</v>
      </c>
      <c r="V9">
        <f>SUM(S9,T9,U9)</f>
        <v>6</v>
      </c>
      <c r="W9">
        <f>SUMIFS(Database!B:B,Database!A:A,B9) + SUMIFS(Database!F:F,Database!A:A,B9)</f>
        <v>70</v>
      </c>
      <c r="X9">
        <f>AVERAGE(_xlfn.XLOOKUP(B9, Database!K:K, Database!L:N,NA()))</f>
        <v>93.333333333333329</v>
      </c>
    </row>
    <row r="10" spans="1:24" x14ac:dyDescent="0.25">
      <c r="A10">
        <v>2</v>
      </c>
      <c r="B10" t="s">
        <v>7</v>
      </c>
      <c r="C10">
        <f>COUNTIFS(Olympiade_1!$B:$B,$B10,Olympiade_1!$F:$F,1)+COUNTIFS(Olympiade_2!$B:$B,$B10,Olympiade_2!$F:$F,1)+COUNTIFS(Olympiade_3!$B:$B,$B10,Olympiade_3!$F:$F,1)+COUNTIFS(Olympiade_4!$B:$B,$B10,Olympiade_4!$F:$F,1)+COUNTIFS(Olympiade_5!$B:$B,$B10,Olympiade_5!$F:$F,1)+COUNTIFS(Olympiade_6!$B:$B,$B10,Olympiade_6!$F:$F,1)+COUNTIFS(Olympiade_7!$B:$B,$B10,Olympiade_7!$F:$F,1)</f>
        <v>1</v>
      </c>
      <c r="D10">
        <f>COUNTIFS(Olympiade_1!$B:$B, $B10, Olympiade_1!$F:$F,2)+COUNTIFS(Olympiade_2!$B:$B, $B10, Olympiade_2!$F:$F,2)+COUNTIFS(Olympiade_3!$B:$B, $B10, Olympiade_3!$F:$F,2)+COUNTIFS(Olympiade_4!$B:$B, $B10, Olympiade_4!$F:$F,2)+COUNTIFS(Olympiade_5!$B:$B, $B10, Olympiade_5!$F:$F,2)+COUNTIFS(Olympiade_6!$B:$B, $B10, Olympiade_6!$F:$F,2)+COUNTIFS(Olympiade_7!$B:$B, $B10, Olympiade_7!$F:$F,2)</f>
        <v>2</v>
      </c>
      <c r="E10">
        <f>COUNTIFS(Olympiade_1!$B:$B, $B10, Olympiade_1!$F:$F,3)+COUNTIFS(Olympiade_2!$B:$B, $B10, Olympiade_2!$F:$F,3)+COUNTIFS(Olympiade_3!$B:$B, $B10, Olympiade_3!$F:$F,3)+COUNTIFS(Olympiade_4!$B:$B, $B10, Olympiade_4!$F:$F,3)+COUNTIFS(Olympiade_5!$B:$B, $B10, Olympiade_5!$F:$F,3)+COUNTIFS(Olympiade_6!$B:$B, $B10, Olympiade_6!$F:$F,3)+COUNTIFS(Olympiade_7!$B:$B, $B10, Olympiade_7!$F:$F,3)</f>
        <v>0</v>
      </c>
      <c r="F10">
        <f>SUM(C10,D10,E10)</f>
        <v>3</v>
      </c>
      <c r="G10">
        <f>COUNTIFS(Olympiade_1!$B:$B, $B10, Olympiade_1!$G:$G,1)+COUNTIFS(Olympiade_2!$B:$B, $B10, Olympiade_2!$G:$G,1)+COUNTIFS(Olympiade_3!$B:$B, $B10, Olympiade_3!$G:$G,1)+COUNTIFS(Olympiade_4!$B:$B, $B10, Olympiade_4!$G:$G,1)+COUNTIFS(Olympiade_5!$B:$B, $B10, Olympiade_5!$G:$G,1)+COUNTIFS(Olympiade_6!$B:$B, $B10, Olympiade_6!$G:$G,1)+COUNTIFS(Olympiade_7!$B:$B, $B10, Olympiade_7!$G:$G,1)</f>
        <v>2</v>
      </c>
      <c r="H10">
        <f>COUNTIFS(Olympiade_1!$B:$B, $B10, Olympiade_1!$G:$G,2)+COUNTIFS(Olympiade_2!$B:$B, $B10, Olympiade_2!$G:$G,2)+COUNTIFS(Olympiade_3!$B:$B, $B10, Olympiade_3!$G:$G,2)+COUNTIFS(Olympiade_4!$B:$B, $B10, Olympiade_4!$G:$G,2)+COUNTIFS(Olympiade_5!$B:$B, $B10, Olympiade_5!$G:$G,2)+COUNTIFS(Olympiade_6!$B:$B, $B10, Olympiade_6!$G:$G,2)+COUNTIFS(Olympiade_7!$B:$B, $B10, Olympiade_7!$G:$G,2)</f>
        <v>1</v>
      </c>
      <c r="I10">
        <f>COUNTIFS(Olympiade_1!$B:$B, $B10, Olympiade_1!$G:$G,3)+COUNTIFS(Olympiade_2!$B:$B, $B10, Olympiade_2!$G:$G,3)+COUNTIFS(Olympiade_3!$B:$B, $B10, Olympiade_3!$G:$G,3)+COUNTIFS(Olympiade_4!$B:$B, $B10, Olympiade_4!$G:$G,3)+COUNTIFS(Olympiade_5!$B:$B, $B10, Olympiade_5!$G:$G,3)+COUNTIFS(Olympiade_6!$B:$B, $B10, Olympiade_6!$G:$G,3)+COUNTIFS(Olympiade_7!$B:$B, $B10, Olympiade_7!$G:$G,3)</f>
        <v>2</v>
      </c>
      <c r="J10">
        <f>SUM(G10,H10,I10)</f>
        <v>5</v>
      </c>
      <c r="K10">
        <f>COUNTIFS(Olympiade_1!$B:$B, $B10, Olympiade_1!$H:$H,1)+COUNTIFS(Olympiade_2!$B:$B, $B10, Olympiade_2!$H:$H,1)+COUNTIFS(Olympiade_3!$B:$B, $B10, Olympiade_3!$H:$H,1)+COUNTIFS(Olympiade_4!$B:$B, $B10, Olympiade_4!$H:$H,1)+COUNTIFS(Olympiade_5!$B:$B, $B10, Olympiade_5!$H:$H,1)+COUNTIFS(Olympiade_6!$B:$B, $B10, Olympiade_6!$H:$H,1)+COUNTIFS(Olympiade_7!$B:$B, $B10, Olympiade_7!$H:$H,1)</f>
        <v>1</v>
      </c>
      <c r="L10">
        <f>COUNTIFS(Olympiade_1!$B:$B, $B10, Olympiade_1!$H:$H,2)+COUNTIFS(Olympiade_2!$B:$B, $B10, Olympiade_2!$H:$H,2)+COUNTIFS(Olympiade_3!$B:$B, $B10, Olympiade_3!$H:$H,2)+COUNTIFS(Olympiade_4!$B:$B, $B10, Olympiade_4!$H:$H,2)+COUNTIFS(Olympiade_5!$B:$B, $B10, Olympiade_5!$H:$H,2)+COUNTIFS(Olympiade_6!$B:$B, $B10, Olympiade_6!$H:$H,2)+COUNTIFS(Olympiade_7!$B:$B, $B10, Olympiade_7!$H:$H,2)</f>
        <v>1</v>
      </c>
      <c r="M10">
        <f>COUNTIFS(Olympiade_1!$B:$B, $B10, Olympiade_1!$H:$H,3)+COUNTIFS(Olympiade_2!$B:$B, $B10, Olympiade_2!$H:$H,3)+COUNTIFS(Olympiade_3!$B:$B, $B10, Olympiade_3!$H:$H,3)+COUNTIFS(Olympiade_4!$B:$B, $B10, Olympiade_4!$H:$H,3)+COUNTIFS(Olympiade_5!$B:$B, $B10, Olympiade_5!$H:$H,3)+COUNTIFS(Olympiade_6!$B:$B, $B10, Olympiade_6!$H:$H,3)+COUNTIFS(Olympiade_7!$B:$B, $B10, Olympiade_7!$H:$H,3)</f>
        <v>0</v>
      </c>
      <c r="N10">
        <f>SUM(K10,L10,M10)</f>
        <v>2</v>
      </c>
      <c r="O10">
        <f>COUNTIFS(Olympiade_1!$B:$B, $B10, Olympiade_1!$A:$A,1)+COUNTIFS(Olympiade_2!$B:$B, $B10, Olympiade_2!$A:$A,1)+COUNTIFS(Olympiade_3!$B:$B, $B10, Olympiade_3!$A:$A,1)+COUNTIFS(Olympiade_4!$B:$B, $B10, Olympiade_4!$A:$A,1)+COUNTIFS(Olympiade_5!$B:$B, $B10, Olympiade_5!$A:$A,1)+COUNTIFS(Olympiade_6!$B:$B, $B10, Olympiade_6!$A:$A,1)+COUNTIFS(Olympiade_7!$B:$B, $B10, Olympiade_7!$A:$A,1)</f>
        <v>0</v>
      </c>
      <c r="P10">
        <f>COUNTIFS(Olympiade_1!$B:$B, $B10, Olympiade_1!$A:$A,2)+COUNTIFS(Olympiade_2!$B:$B, $B10, Olympiade_2!$A:$A,2)+COUNTIFS(Olympiade_3!$B:$B, $B10, Olympiade_3!$A:$A,2)+COUNTIFS(Olympiade_4!$B:$B, $B10, Olympiade_4!$A:$A,2)+COUNTIFS(Olympiade_5!$B:$B, $B10, Olympiade_5!$A:$A,2)+COUNTIFS(Olympiade_6!$B:$B, $B10, Olympiade_6!$A:$A,2)+COUNTIFS(Olympiade_7!$B:$B, $B10, Olympiade_7!$A:$A,2)</f>
        <v>3</v>
      </c>
      <c r="Q10">
        <f>COUNTIFS(Olympiade_1!$B:$B, $B10, Olympiade_1!$A:$A,3)+COUNTIFS(Olympiade_2!$B:$B, $B10, Olympiade_2!$A:$A,3)+COUNTIFS(Olympiade_3!$B:$B, $B10, Olympiade_3!$A:$A,3)+COUNTIFS(Olympiade_4!$B:$B, $B10, Olympiade_4!$A:$A,3)+COUNTIFS(Olympiade_5!$B:$B, $B10, Olympiade_5!$A:$A,3)+COUNTIFS(Olympiade_6!$B:$B, $B10, Olympiade_6!$A:$A,3)+COUNTIFS(Olympiade_7!$B:$B, $B10, Olympiade_7!$A:$A,3)</f>
        <v>2</v>
      </c>
      <c r="R10">
        <f>SUM(O10,P10,Q10)</f>
        <v>5</v>
      </c>
      <c r="S10">
        <f>SUM(C10,G10,K10,O10)</f>
        <v>4</v>
      </c>
      <c r="T10">
        <f>SUM(D10,H10,L10,P10)</f>
        <v>7</v>
      </c>
      <c r="U10">
        <f>SUM(E10,I10,M10,Q10)</f>
        <v>4</v>
      </c>
      <c r="V10">
        <f>SUM(S10,T10,U10)</f>
        <v>15</v>
      </c>
      <c r="W10">
        <f>SUMIFS(Database!B:B,Database!A:A,B10) + SUMIFS(Database!F:F,Database!A:A,B10)</f>
        <v>310</v>
      </c>
      <c r="X10">
        <f>AVERAGE(_xlfn.XLOOKUP(B10, Database!K:K, Database!L:N,NA()))</f>
        <v>276.66666666666669</v>
      </c>
    </row>
    <row r="11" spans="1:24" x14ac:dyDescent="0.25">
      <c r="A11">
        <v>18</v>
      </c>
      <c r="B11" t="s">
        <v>13</v>
      </c>
      <c r="C11">
        <f>COUNTIFS(Olympiade_1!$B:$B,$B11,Olympiade_1!$F:$F,1)+COUNTIFS(Olympiade_2!$B:$B,$B11,Olympiade_2!$F:$F,1)+COUNTIFS(Olympiade_3!$B:$B,$B11,Olympiade_3!$F:$F,1)+COUNTIFS(Olympiade_4!$B:$B,$B11,Olympiade_4!$F:$F,1)+COUNTIFS(Olympiade_5!$B:$B,$B11,Olympiade_5!$F:$F,1)+COUNTIFS(Olympiade_6!$B:$B,$B11,Olympiade_6!$F:$F,1)+COUNTIFS(Olympiade_7!$B:$B,$B11,Olympiade_7!$F:$F,1)</f>
        <v>1</v>
      </c>
      <c r="D11">
        <f>COUNTIFS(Olympiade_1!$B:$B, $B11, Olympiade_1!$F:$F,2)+COUNTIFS(Olympiade_2!$B:$B, $B11, Olympiade_2!$F:$F,2)+COUNTIFS(Olympiade_3!$B:$B, $B11, Olympiade_3!$F:$F,2)+COUNTIFS(Olympiade_4!$B:$B, $B11, Olympiade_4!$F:$F,2)+COUNTIFS(Olympiade_5!$B:$B, $B11, Olympiade_5!$F:$F,2)+COUNTIFS(Olympiade_6!$B:$B, $B11, Olympiade_6!$F:$F,2)+COUNTIFS(Olympiade_7!$B:$B, $B11, Olympiade_7!$F:$F,2)</f>
        <v>1</v>
      </c>
      <c r="E11">
        <f>COUNTIFS(Olympiade_1!$B:$B, $B11, Olympiade_1!$F:$F,3)+COUNTIFS(Olympiade_2!$B:$B, $B11, Olympiade_2!$F:$F,3)+COUNTIFS(Olympiade_3!$B:$B, $B11, Olympiade_3!$F:$F,3)+COUNTIFS(Olympiade_4!$B:$B, $B11, Olympiade_4!$F:$F,3)+COUNTIFS(Olympiade_5!$B:$B, $B11, Olympiade_5!$F:$F,3)+COUNTIFS(Olympiade_6!$B:$B, $B11, Olympiade_6!$F:$F,3)+COUNTIFS(Olympiade_7!$B:$B, $B11, Olympiade_7!$F:$F,3)</f>
        <v>0</v>
      </c>
      <c r="F11">
        <f>SUM(C11,D11,E11)</f>
        <v>2</v>
      </c>
      <c r="G11">
        <f>COUNTIFS(Olympiade_1!$B:$B, $B11, Olympiade_1!$G:$G,1)+COUNTIFS(Olympiade_2!$B:$B, $B11, Olympiade_2!$G:$G,1)+COUNTIFS(Olympiade_3!$B:$B, $B11, Olympiade_3!$G:$G,1)+COUNTIFS(Olympiade_4!$B:$B, $B11, Olympiade_4!$G:$G,1)+COUNTIFS(Olympiade_5!$B:$B, $B11, Olympiade_5!$G:$G,1)+COUNTIFS(Olympiade_6!$B:$B, $B11, Olympiade_6!$G:$G,1)+COUNTIFS(Olympiade_7!$B:$B, $B11, Olympiade_7!$G:$G,1)</f>
        <v>2</v>
      </c>
      <c r="H11">
        <f>COUNTIFS(Olympiade_1!$B:$B, $B11, Olympiade_1!$G:$G,2)+COUNTIFS(Olympiade_2!$B:$B, $B11, Olympiade_2!$G:$G,2)+COUNTIFS(Olympiade_3!$B:$B, $B11, Olympiade_3!$G:$G,2)+COUNTIFS(Olympiade_4!$B:$B, $B11, Olympiade_4!$G:$G,2)+COUNTIFS(Olympiade_5!$B:$B, $B11, Olympiade_5!$G:$G,2)+COUNTIFS(Olympiade_6!$B:$B, $B11, Olympiade_6!$G:$G,2)+COUNTIFS(Olympiade_7!$B:$B, $B11, Olympiade_7!$G:$G,2)</f>
        <v>0</v>
      </c>
      <c r="I11">
        <f>COUNTIFS(Olympiade_1!$B:$B, $B11, Olympiade_1!$G:$G,3)+COUNTIFS(Olympiade_2!$B:$B, $B11, Olympiade_2!$G:$G,3)+COUNTIFS(Olympiade_3!$B:$B, $B11, Olympiade_3!$G:$G,3)+COUNTIFS(Olympiade_4!$B:$B, $B11, Olympiade_4!$G:$G,3)+COUNTIFS(Olympiade_5!$B:$B, $B11, Olympiade_5!$G:$G,3)+COUNTIFS(Olympiade_6!$B:$B, $B11, Olympiade_6!$G:$G,3)+COUNTIFS(Olympiade_7!$B:$B, $B11, Olympiade_7!$G:$G,3)</f>
        <v>0</v>
      </c>
      <c r="J11">
        <f>SUM(G11,H11,I11)</f>
        <v>2</v>
      </c>
      <c r="K11">
        <f>COUNTIFS(Olympiade_1!$B:$B, $B11, Olympiade_1!$H:$H,1)+COUNTIFS(Olympiade_2!$B:$B, $B11, Olympiade_2!$H:$H,1)+COUNTIFS(Olympiade_3!$B:$B, $B11, Olympiade_3!$H:$H,1)+COUNTIFS(Olympiade_4!$B:$B, $B11, Olympiade_4!$H:$H,1)+COUNTIFS(Olympiade_5!$B:$B, $B11, Olympiade_5!$H:$H,1)+COUNTIFS(Olympiade_6!$B:$B, $B11, Olympiade_6!$H:$H,1)+COUNTIFS(Olympiade_7!$B:$B, $B11, Olympiade_7!$H:$H,1)</f>
        <v>1</v>
      </c>
      <c r="L11">
        <f>COUNTIFS(Olympiade_1!$B:$B, $B11, Olympiade_1!$H:$H,2)+COUNTIFS(Olympiade_2!$B:$B, $B11, Olympiade_2!$H:$H,2)+COUNTIFS(Olympiade_3!$B:$B, $B11, Olympiade_3!$H:$H,2)+COUNTIFS(Olympiade_4!$B:$B, $B11, Olympiade_4!$H:$H,2)+COUNTIFS(Olympiade_5!$B:$B, $B11, Olympiade_5!$H:$H,2)+COUNTIFS(Olympiade_6!$B:$B, $B11, Olympiade_6!$H:$H,2)+COUNTIFS(Olympiade_7!$B:$B, $B11, Olympiade_7!$H:$H,2)</f>
        <v>0</v>
      </c>
      <c r="M11">
        <f>COUNTIFS(Olympiade_1!$B:$B, $B11, Olympiade_1!$H:$H,3)+COUNTIFS(Olympiade_2!$B:$B, $B11, Olympiade_2!$H:$H,3)+COUNTIFS(Olympiade_3!$B:$B, $B11, Olympiade_3!$H:$H,3)+COUNTIFS(Olympiade_4!$B:$B, $B11, Olympiade_4!$H:$H,3)+COUNTIFS(Olympiade_5!$B:$B, $B11, Olympiade_5!$H:$H,3)+COUNTIFS(Olympiade_6!$B:$B, $B11, Olympiade_6!$H:$H,3)+COUNTIFS(Olympiade_7!$B:$B, $B11, Olympiade_7!$H:$H,3)</f>
        <v>0</v>
      </c>
      <c r="N11">
        <f>SUM(K11,L11,M11)</f>
        <v>1</v>
      </c>
      <c r="O11">
        <f>COUNTIFS(Olympiade_1!$B:$B, $B11, Olympiade_1!$A:$A,1)+COUNTIFS(Olympiade_2!$B:$B, $B11, Olympiade_2!$A:$A,1)+COUNTIFS(Olympiade_3!$B:$B, $B11, Olympiade_3!$A:$A,1)+COUNTIFS(Olympiade_4!$B:$B, $B11, Olympiade_4!$A:$A,1)+COUNTIFS(Olympiade_5!$B:$B, $B11, Olympiade_5!$A:$A,1)+COUNTIFS(Olympiade_6!$B:$B, $B11, Olympiade_6!$A:$A,1)+COUNTIFS(Olympiade_7!$B:$B, $B11, Olympiade_7!$A:$A,1)</f>
        <v>0</v>
      </c>
      <c r="P11">
        <f>COUNTIFS(Olympiade_1!$B:$B, $B11, Olympiade_1!$A:$A,2)+COUNTIFS(Olympiade_2!$B:$B, $B11, Olympiade_2!$A:$A,2)+COUNTIFS(Olympiade_3!$B:$B, $B11, Olympiade_3!$A:$A,2)+COUNTIFS(Olympiade_4!$B:$B, $B11, Olympiade_4!$A:$A,2)+COUNTIFS(Olympiade_5!$B:$B, $B11, Olympiade_5!$A:$A,2)+COUNTIFS(Olympiade_6!$B:$B, $B11, Olympiade_6!$A:$A,2)+COUNTIFS(Olympiade_7!$B:$B, $B11, Olympiade_7!$A:$A,2)</f>
        <v>2</v>
      </c>
      <c r="Q11">
        <f>COUNTIFS(Olympiade_1!$B:$B, $B11, Olympiade_1!$A:$A,3)+COUNTIFS(Olympiade_2!$B:$B, $B11, Olympiade_2!$A:$A,3)+COUNTIFS(Olympiade_3!$B:$B, $B11, Olympiade_3!$A:$A,3)+COUNTIFS(Olympiade_4!$B:$B, $B11, Olympiade_4!$A:$A,3)+COUNTIFS(Olympiade_5!$B:$B, $B11, Olympiade_5!$A:$A,3)+COUNTIFS(Olympiade_6!$B:$B, $B11, Olympiade_6!$A:$A,3)+COUNTIFS(Olympiade_7!$B:$B, $B11, Olympiade_7!$A:$A,3)</f>
        <v>0</v>
      </c>
      <c r="R11">
        <f>SUM(O11,P11,Q11)</f>
        <v>2</v>
      </c>
      <c r="S11">
        <f>SUM(C11,G11,K11,O11)</f>
        <v>4</v>
      </c>
      <c r="T11">
        <f>SUM(D11,H11,L11,P11)</f>
        <v>3</v>
      </c>
      <c r="U11">
        <f>SUM(E11,I11,M11,Q11)</f>
        <v>0</v>
      </c>
      <c r="V11">
        <f>SUM(S11,T11,U11)</f>
        <v>7</v>
      </c>
      <c r="W11">
        <f>SUMIFS(Database!B:B,Database!A:A,B11) + SUMIFS(Database!F:F,Database!A:A,B11)</f>
        <v>80</v>
      </c>
      <c r="X11">
        <f>AVERAGE(_xlfn.XLOOKUP(B11, Database!K:K, Database!L:N,NA()))</f>
        <v>73.333333333333329</v>
      </c>
    </row>
    <row r="12" spans="1:24" x14ac:dyDescent="0.25">
      <c r="A12">
        <v>17</v>
      </c>
      <c r="B12" t="s">
        <v>8</v>
      </c>
      <c r="C12">
        <f>COUNTIFS(Olympiade_1!$B:$B,$B12,Olympiade_1!$F:$F,1)+COUNTIFS(Olympiade_2!$B:$B,$B12,Olympiade_2!$F:$F,1)+COUNTIFS(Olympiade_3!$B:$B,$B12,Olympiade_3!$F:$F,1)+COUNTIFS(Olympiade_4!$B:$B,$B12,Olympiade_4!$F:$F,1)+COUNTIFS(Olympiade_5!$B:$B,$B12,Olympiade_5!$F:$F,1)+COUNTIFS(Olympiade_6!$B:$B,$B12,Olympiade_6!$F:$F,1)+COUNTIFS(Olympiade_7!$B:$B,$B12,Olympiade_7!$F:$F,1)</f>
        <v>0</v>
      </c>
      <c r="D12">
        <f>COUNTIFS(Olympiade_1!$B:$B, $B12, Olympiade_1!$F:$F,2)+COUNTIFS(Olympiade_2!$B:$B, $B12, Olympiade_2!$F:$F,2)+COUNTIFS(Olympiade_3!$B:$B, $B12, Olympiade_3!$F:$F,2)+COUNTIFS(Olympiade_4!$B:$B, $B12, Olympiade_4!$F:$F,2)+COUNTIFS(Olympiade_5!$B:$B, $B12, Olympiade_5!$F:$F,2)+COUNTIFS(Olympiade_6!$B:$B, $B12, Olympiade_6!$F:$F,2)+COUNTIFS(Olympiade_7!$B:$B, $B12, Olympiade_7!$F:$F,2)</f>
        <v>0</v>
      </c>
      <c r="E12">
        <f>COUNTIFS(Olympiade_1!$B:$B, $B12, Olympiade_1!$F:$F,3)+COUNTIFS(Olympiade_2!$B:$B, $B12, Olympiade_2!$F:$F,3)+COUNTIFS(Olympiade_3!$B:$B, $B12, Olympiade_3!$F:$F,3)+COUNTIFS(Olympiade_4!$B:$B, $B12, Olympiade_4!$F:$F,3)+COUNTIFS(Olympiade_5!$B:$B, $B12, Olympiade_5!$F:$F,3)+COUNTIFS(Olympiade_6!$B:$B, $B12, Olympiade_6!$F:$F,3)+COUNTIFS(Olympiade_7!$B:$B, $B12, Olympiade_7!$F:$F,3)</f>
        <v>1</v>
      </c>
      <c r="F12">
        <f>SUM(C12,D12,E12)</f>
        <v>1</v>
      </c>
      <c r="G12">
        <f>COUNTIFS(Olympiade_1!$B:$B, $B12, Olympiade_1!$G:$G,1)+COUNTIFS(Olympiade_2!$B:$B, $B12, Olympiade_2!$G:$G,1)+COUNTIFS(Olympiade_3!$B:$B, $B12, Olympiade_3!$G:$G,1)+COUNTIFS(Olympiade_4!$B:$B, $B12, Olympiade_4!$G:$G,1)+COUNTIFS(Olympiade_5!$B:$B, $B12, Olympiade_5!$G:$G,1)+COUNTIFS(Olympiade_6!$B:$B, $B12, Olympiade_6!$G:$G,1)+COUNTIFS(Olympiade_7!$B:$B, $B12, Olympiade_7!$G:$G,1)</f>
        <v>2</v>
      </c>
      <c r="H12">
        <f>COUNTIFS(Olympiade_1!$B:$B, $B12, Olympiade_1!$G:$G,2)+COUNTIFS(Olympiade_2!$B:$B, $B12, Olympiade_2!$G:$G,2)+COUNTIFS(Olympiade_3!$B:$B, $B12, Olympiade_3!$G:$G,2)+COUNTIFS(Olympiade_4!$B:$B, $B12, Olympiade_4!$G:$G,2)+COUNTIFS(Olympiade_5!$B:$B, $B12, Olympiade_5!$G:$G,2)+COUNTIFS(Olympiade_6!$B:$B, $B12, Olympiade_6!$G:$G,2)+COUNTIFS(Olympiade_7!$B:$B, $B12, Olympiade_7!$G:$G,2)</f>
        <v>0</v>
      </c>
      <c r="I12">
        <f>COUNTIFS(Olympiade_1!$B:$B, $B12, Olympiade_1!$G:$G,3)+COUNTIFS(Olympiade_2!$B:$B, $B12, Olympiade_2!$G:$G,3)+COUNTIFS(Olympiade_3!$B:$B, $B12, Olympiade_3!$G:$G,3)+COUNTIFS(Olympiade_4!$B:$B, $B12, Olympiade_4!$G:$G,3)+COUNTIFS(Olympiade_5!$B:$B, $B12, Olympiade_5!$G:$G,3)+COUNTIFS(Olympiade_6!$B:$B, $B12, Olympiade_6!$G:$G,3)+COUNTIFS(Olympiade_7!$B:$B, $B12, Olympiade_7!$G:$G,3)</f>
        <v>0</v>
      </c>
      <c r="J12">
        <f>SUM(G12,H12,I12)</f>
        <v>2</v>
      </c>
      <c r="K12">
        <f>COUNTIFS(Olympiade_1!$B:$B, $B12, Olympiade_1!$H:$H,1)+COUNTIFS(Olympiade_2!$B:$B, $B12, Olympiade_2!$H:$H,1)+COUNTIFS(Olympiade_3!$B:$B, $B12, Olympiade_3!$H:$H,1)+COUNTIFS(Olympiade_4!$B:$B, $B12, Olympiade_4!$H:$H,1)+COUNTIFS(Olympiade_5!$B:$B, $B12, Olympiade_5!$H:$H,1)+COUNTIFS(Olympiade_6!$B:$B, $B12, Olympiade_6!$H:$H,1)+COUNTIFS(Olympiade_7!$B:$B, $B12, Olympiade_7!$H:$H,1)</f>
        <v>0</v>
      </c>
      <c r="L12">
        <f>COUNTIFS(Olympiade_1!$B:$B, $B12, Olympiade_1!$H:$H,2)+COUNTIFS(Olympiade_2!$B:$B, $B12, Olympiade_2!$H:$H,2)+COUNTIFS(Olympiade_3!$B:$B, $B12, Olympiade_3!$H:$H,2)+COUNTIFS(Olympiade_4!$B:$B, $B12, Olympiade_4!$H:$H,2)+COUNTIFS(Olympiade_5!$B:$B, $B12, Olympiade_5!$H:$H,2)+COUNTIFS(Olympiade_6!$B:$B, $B12, Olympiade_6!$H:$H,2)+COUNTIFS(Olympiade_7!$B:$B, $B12, Olympiade_7!$H:$H,2)</f>
        <v>0</v>
      </c>
      <c r="M12">
        <f>COUNTIFS(Olympiade_1!$B:$B, $B12, Olympiade_1!$H:$H,3)+COUNTIFS(Olympiade_2!$B:$B, $B12, Olympiade_2!$H:$H,3)+COUNTIFS(Olympiade_3!$B:$B, $B12, Olympiade_3!$H:$H,3)+COUNTIFS(Olympiade_4!$B:$B, $B12, Olympiade_4!$H:$H,3)+COUNTIFS(Olympiade_5!$B:$B, $B12, Olympiade_5!$H:$H,3)+COUNTIFS(Olympiade_6!$B:$B, $B12, Olympiade_6!$H:$H,3)+COUNTIFS(Olympiade_7!$B:$B, $B12, Olympiade_7!$H:$H,3)</f>
        <v>0</v>
      </c>
      <c r="N12">
        <f>SUM(K12,L12,M12)</f>
        <v>0</v>
      </c>
      <c r="O12">
        <f>COUNTIFS(Olympiade_1!$B:$B, $B12, Olympiade_1!$A:$A,1)+COUNTIFS(Olympiade_2!$B:$B, $B12, Olympiade_2!$A:$A,1)+COUNTIFS(Olympiade_3!$B:$B, $B12, Olympiade_3!$A:$A,1)+COUNTIFS(Olympiade_4!$B:$B, $B12, Olympiade_4!$A:$A,1)+COUNTIFS(Olympiade_5!$B:$B, $B12, Olympiade_5!$A:$A,1)+COUNTIFS(Olympiade_6!$B:$B, $B12, Olympiade_6!$A:$A,1)+COUNTIFS(Olympiade_7!$B:$B, $B12, Olympiade_7!$A:$A,1)</f>
        <v>0</v>
      </c>
      <c r="P12">
        <f>COUNTIFS(Olympiade_1!$B:$B, $B12, Olympiade_1!$A:$A,2)+COUNTIFS(Olympiade_2!$B:$B, $B12, Olympiade_2!$A:$A,2)+COUNTIFS(Olympiade_3!$B:$B, $B12, Olympiade_3!$A:$A,2)+COUNTIFS(Olympiade_4!$B:$B, $B12, Olympiade_4!$A:$A,2)+COUNTIFS(Olympiade_5!$B:$B, $B12, Olympiade_5!$A:$A,2)+COUNTIFS(Olympiade_6!$B:$B, $B12, Olympiade_6!$A:$A,2)+COUNTIFS(Olympiade_7!$B:$B, $B12, Olympiade_7!$A:$A,2)</f>
        <v>1</v>
      </c>
      <c r="Q12">
        <f>COUNTIFS(Olympiade_1!$B:$B, $B12, Olympiade_1!$A:$A,3)+COUNTIFS(Olympiade_2!$B:$B, $B12, Olympiade_2!$A:$A,3)+COUNTIFS(Olympiade_3!$B:$B, $B12, Olympiade_3!$A:$A,3)+COUNTIFS(Olympiade_4!$B:$B, $B12, Olympiade_4!$A:$A,3)+COUNTIFS(Olympiade_5!$B:$B, $B12, Olympiade_5!$A:$A,3)+COUNTIFS(Olympiade_6!$B:$B, $B12, Olympiade_6!$A:$A,3)+COUNTIFS(Olympiade_7!$B:$B, $B12, Olympiade_7!$A:$A,3)</f>
        <v>1</v>
      </c>
      <c r="R12">
        <f>SUM(O12,P12,Q12)</f>
        <v>2</v>
      </c>
      <c r="S12">
        <f>SUM(C12,G12,K12,O12)</f>
        <v>2</v>
      </c>
      <c r="T12">
        <f>SUM(D12,H12,L12,P12)</f>
        <v>1</v>
      </c>
      <c r="U12">
        <f>SUM(E12,I12,M12,Q12)</f>
        <v>2</v>
      </c>
      <c r="V12">
        <f>SUM(S12,T12,U12)</f>
        <v>5</v>
      </c>
      <c r="W12">
        <f>SUMIFS(Database!B:B,Database!A:A,B12) + SUMIFS(Database!F:F,Database!A:A,B12)</f>
        <v>80</v>
      </c>
      <c r="X12">
        <f>AVERAGE(_xlfn.XLOOKUP(B12, Database!K:K, Database!L:N,NA()))</f>
        <v>86.666666666666671</v>
      </c>
    </row>
    <row r="13" spans="1:24" x14ac:dyDescent="0.25">
      <c r="A13">
        <v>8</v>
      </c>
      <c r="B13" t="s">
        <v>10</v>
      </c>
      <c r="C13">
        <f>COUNTIFS(Olympiade_1!$B:$B,$B13,Olympiade_1!$F:$F,1)+COUNTIFS(Olympiade_2!$B:$B,$B13,Olympiade_2!$F:$F,1)+COUNTIFS(Olympiade_3!$B:$B,$B13,Olympiade_3!$F:$F,1)+COUNTIFS(Olympiade_4!$B:$B,$B13,Olympiade_4!$F:$F,1)+COUNTIFS(Olympiade_5!$B:$B,$B13,Olympiade_5!$F:$F,1)+COUNTIFS(Olympiade_6!$B:$B,$B13,Olympiade_6!$F:$F,1)+COUNTIFS(Olympiade_7!$B:$B,$B13,Olympiade_7!$F:$F,1)</f>
        <v>2</v>
      </c>
      <c r="D13">
        <f>COUNTIFS(Olympiade_1!$B:$B, $B13, Olympiade_1!$F:$F,2)+COUNTIFS(Olympiade_2!$B:$B, $B13, Olympiade_2!$F:$F,2)+COUNTIFS(Olympiade_3!$B:$B, $B13, Olympiade_3!$F:$F,2)+COUNTIFS(Olympiade_4!$B:$B, $B13, Olympiade_4!$F:$F,2)+COUNTIFS(Olympiade_5!$B:$B, $B13, Olympiade_5!$F:$F,2)+COUNTIFS(Olympiade_6!$B:$B, $B13, Olympiade_6!$F:$F,2)+COUNTIFS(Olympiade_7!$B:$B, $B13, Olympiade_7!$F:$F,2)</f>
        <v>0</v>
      </c>
      <c r="E13">
        <f>COUNTIFS(Olympiade_1!$B:$B, $B13, Olympiade_1!$F:$F,3)+COUNTIFS(Olympiade_2!$B:$B, $B13, Olympiade_2!$F:$F,3)+COUNTIFS(Olympiade_3!$B:$B, $B13, Olympiade_3!$F:$F,3)+COUNTIFS(Olympiade_4!$B:$B, $B13, Olympiade_4!$F:$F,3)+COUNTIFS(Olympiade_5!$B:$B, $B13, Olympiade_5!$F:$F,3)+COUNTIFS(Olympiade_6!$B:$B, $B13, Olympiade_6!$F:$F,3)+COUNTIFS(Olympiade_7!$B:$B, $B13, Olympiade_7!$F:$F,3)</f>
        <v>2</v>
      </c>
      <c r="F13">
        <f>SUM(C13,D13,E13)</f>
        <v>4</v>
      </c>
      <c r="G13">
        <f>COUNTIFS(Olympiade_1!$B:$B, $B13, Olympiade_1!$G:$G,1)+COUNTIFS(Olympiade_2!$B:$B, $B13, Olympiade_2!$G:$G,1)+COUNTIFS(Olympiade_3!$B:$B, $B13, Olympiade_3!$G:$G,1)+COUNTIFS(Olympiade_4!$B:$B, $B13, Olympiade_4!$G:$G,1)+COUNTIFS(Olympiade_5!$B:$B, $B13, Olympiade_5!$G:$G,1)+COUNTIFS(Olympiade_6!$B:$B, $B13, Olympiade_6!$G:$G,1)+COUNTIFS(Olympiade_7!$B:$B, $B13, Olympiade_7!$G:$G,1)</f>
        <v>1</v>
      </c>
      <c r="H13">
        <f>COUNTIFS(Olympiade_1!$B:$B, $B13, Olympiade_1!$G:$G,2)+COUNTIFS(Olympiade_2!$B:$B, $B13, Olympiade_2!$G:$G,2)+COUNTIFS(Olympiade_3!$B:$B, $B13, Olympiade_3!$G:$G,2)+COUNTIFS(Olympiade_4!$B:$B, $B13, Olympiade_4!$G:$G,2)+COUNTIFS(Olympiade_5!$B:$B, $B13, Olympiade_5!$G:$G,2)+COUNTIFS(Olympiade_6!$B:$B, $B13, Olympiade_6!$G:$G,2)+COUNTIFS(Olympiade_7!$B:$B, $B13, Olympiade_7!$G:$G,2)</f>
        <v>0</v>
      </c>
      <c r="I13">
        <f>COUNTIFS(Olympiade_1!$B:$B, $B13, Olympiade_1!$G:$G,3)+COUNTIFS(Olympiade_2!$B:$B, $B13, Olympiade_2!$G:$G,3)+COUNTIFS(Olympiade_3!$B:$B, $B13, Olympiade_3!$G:$G,3)+COUNTIFS(Olympiade_4!$B:$B, $B13, Olympiade_4!$G:$G,3)+COUNTIFS(Olympiade_5!$B:$B, $B13, Olympiade_5!$G:$G,3)+COUNTIFS(Olympiade_6!$B:$B, $B13, Olympiade_6!$G:$G,3)+COUNTIFS(Olympiade_7!$B:$B, $B13, Olympiade_7!$G:$G,3)</f>
        <v>0</v>
      </c>
      <c r="J13">
        <f>SUM(G13,H13,I13)</f>
        <v>1</v>
      </c>
      <c r="K13">
        <f>COUNTIFS(Olympiade_1!$B:$B, $B13, Olympiade_1!$H:$H,1)+COUNTIFS(Olympiade_2!$B:$B, $B13, Olympiade_2!$H:$H,1)+COUNTIFS(Olympiade_3!$B:$B, $B13, Olympiade_3!$H:$H,1)+COUNTIFS(Olympiade_4!$B:$B, $B13, Olympiade_4!$H:$H,1)+COUNTIFS(Olympiade_5!$B:$B, $B13, Olympiade_5!$H:$H,1)+COUNTIFS(Olympiade_6!$B:$B, $B13, Olympiade_6!$H:$H,1)+COUNTIFS(Olympiade_7!$B:$B, $B13, Olympiade_7!$H:$H,1)</f>
        <v>0</v>
      </c>
      <c r="L13">
        <f>COUNTIFS(Olympiade_1!$B:$B, $B13, Olympiade_1!$H:$H,2)+COUNTIFS(Olympiade_2!$B:$B, $B13, Olympiade_2!$H:$H,2)+COUNTIFS(Olympiade_3!$B:$B, $B13, Olympiade_3!$H:$H,2)+COUNTIFS(Olympiade_4!$B:$B, $B13, Olympiade_4!$H:$H,2)+COUNTIFS(Olympiade_5!$B:$B, $B13, Olympiade_5!$H:$H,2)+COUNTIFS(Olympiade_6!$B:$B, $B13, Olympiade_6!$H:$H,2)+COUNTIFS(Olympiade_7!$B:$B, $B13, Olympiade_7!$H:$H,2)</f>
        <v>0</v>
      </c>
      <c r="M13">
        <f>COUNTIFS(Olympiade_1!$B:$B, $B13, Olympiade_1!$H:$H,3)+COUNTIFS(Olympiade_2!$B:$B, $B13, Olympiade_2!$H:$H,3)+COUNTIFS(Olympiade_3!$B:$B, $B13, Olympiade_3!$H:$H,3)+COUNTIFS(Olympiade_4!$B:$B, $B13, Olympiade_4!$H:$H,3)+COUNTIFS(Olympiade_5!$B:$B, $B13, Olympiade_5!$H:$H,3)+COUNTIFS(Olympiade_6!$B:$B, $B13, Olympiade_6!$H:$H,3)+COUNTIFS(Olympiade_7!$B:$B, $B13, Olympiade_7!$H:$H,3)</f>
        <v>1</v>
      </c>
      <c r="N13">
        <f>SUM(K13,L13,M13)</f>
        <v>1</v>
      </c>
      <c r="O13">
        <f>COUNTIFS(Olympiade_1!$B:$B, $B13, Olympiade_1!$A:$A,1)+COUNTIFS(Olympiade_2!$B:$B, $B13, Olympiade_2!$A:$A,1)+COUNTIFS(Olympiade_3!$B:$B, $B13, Olympiade_3!$A:$A,1)+COUNTIFS(Olympiade_4!$B:$B, $B13, Olympiade_4!$A:$A,1)+COUNTIFS(Olympiade_5!$B:$B, $B13, Olympiade_5!$A:$A,1)+COUNTIFS(Olympiade_6!$B:$B, $B13, Olympiade_6!$A:$A,1)+COUNTIFS(Olympiade_7!$B:$B, $B13, Olympiade_7!$A:$A,1)</f>
        <v>0</v>
      </c>
      <c r="P13">
        <f>COUNTIFS(Olympiade_1!$B:$B, $B13, Olympiade_1!$A:$A,2)+COUNTIFS(Olympiade_2!$B:$B, $B13, Olympiade_2!$A:$A,2)+COUNTIFS(Olympiade_3!$B:$B, $B13, Olympiade_3!$A:$A,2)+COUNTIFS(Olympiade_4!$B:$B, $B13, Olympiade_4!$A:$A,2)+COUNTIFS(Olympiade_5!$B:$B, $B13, Olympiade_5!$A:$A,2)+COUNTIFS(Olympiade_6!$B:$B, $B13, Olympiade_6!$A:$A,2)+COUNTIFS(Olympiade_7!$B:$B, $B13, Olympiade_7!$A:$A,2)</f>
        <v>1</v>
      </c>
      <c r="Q13">
        <f>COUNTIFS(Olympiade_1!$B:$B, $B13, Olympiade_1!$A:$A,3)+COUNTIFS(Olympiade_2!$B:$B, $B13, Olympiade_2!$A:$A,3)+COUNTIFS(Olympiade_3!$B:$B, $B13, Olympiade_3!$A:$A,3)+COUNTIFS(Olympiade_4!$B:$B, $B13, Olympiade_4!$A:$A,3)+COUNTIFS(Olympiade_5!$B:$B, $B13, Olympiade_5!$A:$A,3)+COUNTIFS(Olympiade_6!$B:$B, $B13, Olympiade_6!$A:$A,3)+COUNTIFS(Olympiade_7!$B:$B, $B13, Olympiade_7!$A:$A,3)</f>
        <v>0</v>
      </c>
      <c r="R13">
        <f>SUM(O13,P13,Q13)</f>
        <v>1</v>
      </c>
      <c r="S13">
        <f>SUM(C13,G13,K13,O13)</f>
        <v>3</v>
      </c>
      <c r="T13">
        <f>SUM(D13,H13,L13,P13)</f>
        <v>1</v>
      </c>
      <c r="U13">
        <f>SUM(E13,I13,M13,Q13)</f>
        <v>3</v>
      </c>
      <c r="V13">
        <f>SUM(S13,T13,U13)</f>
        <v>7</v>
      </c>
      <c r="W13">
        <f>SUMIFS(Database!B:B,Database!A:A,B13) + SUMIFS(Database!F:F,Database!A:A,B13)</f>
        <v>140</v>
      </c>
      <c r="X13">
        <f>AVERAGE(_xlfn.XLOOKUP(B13, Database!K:K, Database!L:N,NA()))</f>
        <v>140</v>
      </c>
    </row>
    <row r="14" spans="1:24" x14ac:dyDescent="0.25">
      <c r="A14">
        <v>10</v>
      </c>
      <c r="B14" t="s">
        <v>20</v>
      </c>
      <c r="C14">
        <f>COUNTIFS(Olympiade_1!$B:$B,$B14,Olympiade_1!$F:$F,1)+COUNTIFS(Olympiade_2!$B:$B,$B14,Olympiade_2!$F:$F,1)+COUNTIFS(Olympiade_3!$B:$B,$B14,Olympiade_3!$F:$F,1)+COUNTIFS(Olympiade_4!$B:$B,$B14,Olympiade_4!$F:$F,1)+COUNTIFS(Olympiade_5!$B:$B,$B14,Olympiade_5!$F:$F,1)+COUNTIFS(Olympiade_6!$B:$B,$B14,Olympiade_6!$F:$F,1)+COUNTIFS(Olympiade_7!$B:$B,$B14,Olympiade_7!$F:$F,1)</f>
        <v>0</v>
      </c>
      <c r="D14">
        <f>COUNTIFS(Olympiade_1!$B:$B, $B14, Olympiade_1!$F:$F,2)+COUNTIFS(Olympiade_2!$B:$B, $B14, Olympiade_2!$F:$F,2)+COUNTIFS(Olympiade_3!$B:$B, $B14, Olympiade_3!$F:$F,2)+COUNTIFS(Olympiade_4!$B:$B, $B14, Olympiade_4!$F:$F,2)+COUNTIFS(Olympiade_5!$B:$B, $B14, Olympiade_5!$F:$F,2)+COUNTIFS(Olympiade_6!$B:$B, $B14, Olympiade_6!$F:$F,2)+COUNTIFS(Olympiade_7!$B:$B, $B14, Olympiade_7!$F:$F,2)</f>
        <v>0</v>
      </c>
      <c r="E14">
        <f>COUNTIFS(Olympiade_1!$B:$B, $B14, Olympiade_1!$F:$F,3)+COUNTIFS(Olympiade_2!$B:$B, $B14, Olympiade_2!$F:$F,3)+COUNTIFS(Olympiade_3!$B:$B, $B14, Olympiade_3!$F:$F,3)+COUNTIFS(Olympiade_4!$B:$B, $B14, Olympiade_4!$F:$F,3)+COUNTIFS(Olympiade_5!$B:$B, $B14, Olympiade_5!$F:$F,3)+COUNTIFS(Olympiade_6!$B:$B, $B14, Olympiade_6!$F:$F,3)+COUNTIFS(Olympiade_7!$B:$B, $B14, Olympiade_7!$F:$F,3)</f>
        <v>1</v>
      </c>
      <c r="F14">
        <f>SUM(C14,D14,E14)</f>
        <v>1</v>
      </c>
      <c r="G14">
        <f>COUNTIFS(Olympiade_1!$B:$B, $B14, Olympiade_1!$G:$G,1)+COUNTIFS(Olympiade_2!$B:$B, $B14, Olympiade_2!$G:$G,1)+COUNTIFS(Olympiade_3!$B:$B, $B14, Olympiade_3!$G:$G,1)+COUNTIFS(Olympiade_4!$B:$B, $B14, Olympiade_4!$G:$G,1)+COUNTIFS(Olympiade_5!$B:$B, $B14, Olympiade_5!$G:$G,1)+COUNTIFS(Olympiade_6!$B:$B, $B14, Olympiade_6!$G:$G,1)+COUNTIFS(Olympiade_7!$B:$B, $B14, Olympiade_7!$G:$G,1)</f>
        <v>1</v>
      </c>
      <c r="H14">
        <f>COUNTIFS(Olympiade_1!$B:$B, $B14, Olympiade_1!$G:$G,2)+COUNTIFS(Olympiade_2!$B:$B, $B14, Olympiade_2!$G:$G,2)+COUNTIFS(Olympiade_3!$B:$B, $B14, Olympiade_3!$G:$G,2)+COUNTIFS(Olympiade_4!$B:$B, $B14, Olympiade_4!$G:$G,2)+COUNTIFS(Olympiade_5!$B:$B, $B14, Olympiade_5!$G:$G,2)+COUNTIFS(Olympiade_6!$B:$B, $B14, Olympiade_6!$G:$G,2)+COUNTIFS(Olympiade_7!$B:$B, $B14, Olympiade_7!$G:$G,2)</f>
        <v>0</v>
      </c>
      <c r="I14">
        <f>COUNTIFS(Olympiade_1!$B:$B, $B14, Olympiade_1!$G:$G,3)+COUNTIFS(Olympiade_2!$B:$B, $B14, Olympiade_2!$G:$G,3)+COUNTIFS(Olympiade_3!$B:$B, $B14, Olympiade_3!$G:$G,3)+COUNTIFS(Olympiade_4!$B:$B, $B14, Olympiade_4!$G:$G,3)+COUNTIFS(Olympiade_5!$B:$B, $B14, Olympiade_5!$G:$G,3)+COUNTIFS(Olympiade_6!$B:$B, $B14, Olympiade_6!$G:$G,3)+COUNTIFS(Olympiade_7!$B:$B, $B14, Olympiade_7!$G:$G,3)</f>
        <v>0</v>
      </c>
      <c r="J14">
        <f>SUM(G14,H14,I14)</f>
        <v>1</v>
      </c>
      <c r="K14">
        <f>COUNTIFS(Olympiade_1!$B:$B, $B14, Olympiade_1!$H:$H,1)+COUNTIFS(Olympiade_2!$B:$B, $B14, Olympiade_2!$H:$H,1)+COUNTIFS(Olympiade_3!$B:$B, $B14, Olympiade_3!$H:$H,1)+COUNTIFS(Olympiade_4!$B:$B, $B14, Olympiade_4!$H:$H,1)+COUNTIFS(Olympiade_5!$B:$B, $B14, Olympiade_5!$H:$H,1)+COUNTIFS(Olympiade_6!$B:$B, $B14, Olympiade_6!$H:$H,1)+COUNTIFS(Olympiade_7!$B:$B, $B14, Olympiade_7!$H:$H,1)</f>
        <v>1</v>
      </c>
      <c r="L14">
        <f>COUNTIFS(Olympiade_1!$B:$B, $B14, Olympiade_1!$H:$H,2)+COUNTIFS(Olympiade_2!$B:$B, $B14, Olympiade_2!$H:$H,2)+COUNTIFS(Olympiade_3!$B:$B, $B14, Olympiade_3!$H:$H,2)+COUNTIFS(Olympiade_4!$B:$B, $B14, Olympiade_4!$H:$H,2)+COUNTIFS(Olympiade_5!$B:$B, $B14, Olympiade_5!$H:$H,2)+COUNTIFS(Olympiade_6!$B:$B, $B14, Olympiade_6!$H:$H,2)+COUNTIFS(Olympiade_7!$B:$B, $B14, Olympiade_7!$H:$H,2)</f>
        <v>0</v>
      </c>
      <c r="M14">
        <f>COUNTIFS(Olympiade_1!$B:$B, $B14, Olympiade_1!$H:$H,3)+COUNTIFS(Olympiade_2!$B:$B, $B14, Olympiade_2!$H:$H,3)+COUNTIFS(Olympiade_3!$B:$B, $B14, Olympiade_3!$H:$H,3)+COUNTIFS(Olympiade_4!$B:$B, $B14, Olympiade_4!$H:$H,3)+COUNTIFS(Olympiade_5!$B:$B, $B14, Olympiade_5!$H:$H,3)+COUNTIFS(Olympiade_6!$B:$B, $B14, Olympiade_6!$H:$H,3)+COUNTIFS(Olympiade_7!$B:$B, $B14, Olympiade_7!$H:$H,3)</f>
        <v>0</v>
      </c>
      <c r="N14">
        <f>SUM(K14,L14,M14)</f>
        <v>1</v>
      </c>
      <c r="O14">
        <f>COUNTIFS(Olympiade_1!$B:$B, $B14, Olympiade_1!$A:$A,1)+COUNTIFS(Olympiade_2!$B:$B, $B14, Olympiade_2!$A:$A,1)+COUNTIFS(Olympiade_3!$B:$B, $B14, Olympiade_3!$A:$A,1)+COUNTIFS(Olympiade_4!$B:$B, $B14, Olympiade_4!$A:$A,1)+COUNTIFS(Olympiade_5!$B:$B, $B14, Olympiade_5!$A:$A,1)+COUNTIFS(Olympiade_6!$B:$B, $B14, Olympiade_6!$A:$A,1)+COUNTIFS(Olympiade_7!$B:$B, $B14, Olympiade_7!$A:$A,1)</f>
        <v>0</v>
      </c>
      <c r="P14">
        <f>COUNTIFS(Olympiade_1!$B:$B, $B14, Olympiade_1!$A:$A,2)+COUNTIFS(Olympiade_2!$B:$B, $B14, Olympiade_2!$A:$A,2)+COUNTIFS(Olympiade_3!$B:$B, $B14, Olympiade_3!$A:$A,2)+COUNTIFS(Olympiade_4!$B:$B, $B14, Olympiade_4!$A:$A,2)+COUNTIFS(Olympiade_5!$B:$B, $B14, Olympiade_5!$A:$A,2)+COUNTIFS(Olympiade_6!$B:$B, $B14, Olympiade_6!$A:$A,2)+COUNTIFS(Olympiade_7!$B:$B, $B14, Olympiade_7!$A:$A,2)</f>
        <v>1</v>
      </c>
      <c r="Q14">
        <f>COUNTIFS(Olympiade_1!$B:$B, $B14, Olympiade_1!$A:$A,3)+COUNTIFS(Olympiade_2!$B:$B, $B14, Olympiade_2!$A:$A,3)+COUNTIFS(Olympiade_3!$B:$B, $B14, Olympiade_3!$A:$A,3)+COUNTIFS(Olympiade_4!$B:$B, $B14, Olympiade_4!$A:$A,3)+COUNTIFS(Olympiade_5!$B:$B, $B14, Olympiade_5!$A:$A,3)+COUNTIFS(Olympiade_6!$B:$B, $B14, Olympiade_6!$A:$A,3)+COUNTIFS(Olympiade_7!$B:$B, $B14, Olympiade_7!$A:$A,3)</f>
        <v>0</v>
      </c>
      <c r="R14">
        <f>SUM(O14,P14,Q14)</f>
        <v>1</v>
      </c>
      <c r="S14">
        <f>SUM(C14,G14,K14,O14)</f>
        <v>2</v>
      </c>
      <c r="T14">
        <f>SUM(D14,H14,L14,P14)</f>
        <v>1</v>
      </c>
      <c r="U14">
        <f>SUM(E14,I14,M14,Q14)</f>
        <v>1</v>
      </c>
      <c r="V14">
        <f>SUM(S14,T14,U14)</f>
        <v>4</v>
      </c>
      <c r="W14">
        <f>SUMIFS(Database!B:B,Database!A:A,B14) + SUMIFS(Database!F:F,Database!A:A,B14)</f>
        <v>120</v>
      </c>
      <c r="X14">
        <f>AVERAGE(_xlfn.XLOOKUP(B14, Database!K:K, Database!L:N,NA()))</f>
        <v>120</v>
      </c>
    </row>
    <row r="15" spans="1:24" x14ac:dyDescent="0.25">
      <c r="A15">
        <v>16</v>
      </c>
      <c r="B15" t="s">
        <v>18</v>
      </c>
      <c r="C15">
        <f>COUNTIFS(Olympiade_1!$B:$B,$B15,Olympiade_1!$F:$F,1)+COUNTIFS(Olympiade_2!$B:$B,$B15,Olympiade_2!$F:$F,1)+COUNTIFS(Olympiade_3!$B:$B,$B15,Olympiade_3!$F:$F,1)+COUNTIFS(Olympiade_4!$B:$B,$B15,Olympiade_4!$F:$F,1)+COUNTIFS(Olympiade_5!$B:$B,$B15,Olympiade_5!$F:$F,1)+COUNTIFS(Olympiade_6!$B:$B,$B15,Olympiade_6!$F:$F,1)+COUNTIFS(Olympiade_7!$B:$B,$B15,Olympiade_7!$F:$F,1)</f>
        <v>0</v>
      </c>
      <c r="D15">
        <f>COUNTIFS(Olympiade_1!$B:$B, $B15, Olympiade_1!$F:$F,2)+COUNTIFS(Olympiade_2!$B:$B, $B15, Olympiade_2!$F:$F,2)+COUNTIFS(Olympiade_3!$B:$B, $B15, Olympiade_3!$F:$F,2)+COUNTIFS(Olympiade_4!$B:$B, $B15, Olympiade_4!$F:$F,2)+COUNTIFS(Olympiade_5!$B:$B, $B15, Olympiade_5!$F:$F,2)+COUNTIFS(Olympiade_6!$B:$B, $B15, Olympiade_6!$F:$F,2)+COUNTIFS(Olympiade_7!$B:$B, $B15, Olympiade_7!$F:$F,2)</f>
        <v>1</v>
      </c>
      <c r="E15">
        <f>COUNTIFS(Olympiade_1!$B:$B, $B15, Olympiade_1!$F:$F,3)+COUNTIFS(Olympiade_2!$B:$B, $B15, Olympiade_2!$F:$F,3)+COUNTIFS(Olympiade_3!$B:$B, $B15, Olympiade_3!$F:$F,3)+COUNTIFS(Olympiade_4!$B:$B, $B15, Olympiade_4!$F:$F,3)+COUNTIFS(Olympiade_5!$B:$B, $B15, Olympiade_5!$F:$F,3)+COUNTIFS(Olympiade_6!$B:$B, $B15, Olympiade_6!$F:$F,3)+COUNTIFS(Olympiade_7!$B:$B, $B15, Olympiade_7!$F:$F,3)</f>
        <v>0</v>
      </c>
      <c r="F15">
        <f>SUM(C15,D15,E15)</f>
        <v>1</v>
      </c>
      <c r="G15">
        <f>COUNTIFS(Olympiade_1!$B:$B, $B15, Olympiade_1!$G:$G,1)+COUNTIFS(Olympiade_2!$B:$B, $B15, Olympiade_2!$G:$G,1)+COUNTIFS(Olympiade_3!$B:$B, $B15, Olympiade_3!$G:$G,1)+COUNTIFS(Olympiade_4!$B:$B, $B15, Olympiade_4!$G:$G,1)+COUNTIFS(Olympiade_5!$B:$B, $B15, Olympiade_5!$G:$G,1)+COUNTIFS(Olympiade_6!$B:$B, $B15, Olympiade_6!$G:$G,1)+COUNTIFS(Olympiade_7!$B:$B, $B15, Olympiade_7!$G:$G,1)</f>
        <v>0</v>
      </c>
      <c r="H15">
        <f>COUNTIFS(Olympiade_1!$B:$B, $B15, Olympiade_1!$G:$G,2)+COUNTIFS(Olympiade_2!$B:$B, $B15, Olympiade_2!$G:$G,2)+COUNTIFS(Olympiade_3!$B:$B, $B15, Olympiade_3!$G:$G,2)+COUNTIFS(Olympiade_4!$B:$B, $B15, Olympiade_4!$G:$G,2)+COUNTIFS(Olympiade_5!$B:$B, $B15, Olympiade_5!$G:$G,2)+COUNTIFS(Olympiade_6!$B:$B, $B15, Olympiade_6!$G:$G,2)+COUNTIFS(Olympiade_7!$B:$B, $B15, Olympiade_7!$G:$G,2)</f>
        <v>0</v>
      </c>
      <c r="I15">
        <f>COUNTIFS(Olympiade_1!$B:$B, $B15, Olympiade_1!$G:$G,3)+COUNTIFS(Olympiade_2!$B:$B, $B15, Olympiade_2!$G:$G,3)+COUNTIFS(Olympiade_3!$B:$B, $B15, Olympiade_3!$G:$G,3)+COUNTIFS(Olympiade_4!$B:$B, $B15, Olympiade_4!$G:$G,3)+COUNTIFS(Olympiade_5!$B:$B, $B15, Olympiade_5!$G:$G,3)+COUNTIFS(Olympiade_6!$B:$B, $B15, Olympiade_6!$G:$G,3)+COUNTIFS(Olympiade_7!$B:$B, $B15, Olympiade_7!$G:$G,3)</f>
        <v>1</v>
      </c>
      <c r="J15">
        <f>SUM(G15,H15,I15)</f>
        <v>1</v>
      </c>
      <c r="K15">
        <f>COUNTIFS(Olympiade_1!$B:$B, $B15, Olympiade_1!$H:$H,1)+COUNTIFS(Olympiade_2!$B:$B, $B15, Olympiade_2!$H:$H,1)+COUNTIFS(Olympiade_3!$B:$B, $B15, Olympiade_3!$H:$H,1)+COUNTIFS(Olympiade_4!$B:$B, $B15, Olympiade_4!$H:$H,1)+COUNTIFS(Olympiade_5!$B:$B, $B15, Olympiade_5!$H:$H,1)+COUNTIFS(Olympiade_6!$B:$B, $B15, Olympiade_6!$H:$H,1)+COUNTIFS(Olympiade_7!$B:$B, $B15, Olympiade_7!$H:$H,1)</f>
        <v>1</v>
      </c>
      <c r="L15">
        <f>COUNTIFS(Olympiade_1!$B:$B, $B15, Olympiade_1!$H:$H,2)+COUNTIFS(Olympiade_2!$B:$B, $B15, Olympiade_2!$H:$H,2)+COUNTIFS(Olympiade_3!$B:$B, $B15, Olympiade_3!$H:$H,2)+COUNTIFS(Olympiade_4!$B:$B, $B15, Olympiade_4!$H:$H,2)+COUNTIFS(Olympiade_5!$B:$B, $B15, Olympiade_5!$H:$H,2)+COUNTIFS(Olympiade_6!$B:$B, $B15, Olympiade_6!$H:$H,2)+COUNTIFS(Olympiade_7!$B:$B, $B15, Olympiade_7!$H:$H,2)</f>
        <v>0</v>
      </c>
      <c r="M15">
        <f>COUNTIFS(Olympiade_1!$B:$B, $B15, Olympiade_1!$H:$H,3)+COUNTIFS(Olympiade_2!$B:$B, $B15, Olympiade_2!$H:$H,3)+COUNTIFS(Olympiade_3!$B:$B, $B15, Olympiade_3!$H:$H,3)+COUNTIFS(Olympiade_4!$B:$B, $B15, Olympiade_4!$H:$H,3)+COUNTIFS(Olympiade_5!$B:$B, $B15, Olympiade_5!$H:$H,3)+COUNTIFS(Olympiade_6!$B:$B, $B15, Olympiade_6!$H:$H,3)+COUNTIFS(Olympiade_7!$B:$B, $B15, Olympiade_7!$H:$H,3)</f>
        <v>0</v>
      </c>
      <c r="N15">
        <f>SUM(K15,L15,M15)</f>
        <v>1</v>
      </c>
      <c r="O15">
        <f>COUNTIFS(Olympiade_1!$B:$B, $B15, Olympiade_1!$A:$A,1)+COUNTIFS(Olympiade_2!$B:$B, $B15, Olympiade_2!$A:$A,1)+COUNTIFS(Olympiade_3!$B:$B, $B15, Olympiade_3!$A:$A,1)+COUNTIFS(Olympiade_4!$B:$B, $B15, Olympiade_4!$A:$A,1)+COUNTIFS(Olympiade_5!$B:$B, $B15, Olympiade_5!$A:$A,1)+COUNTIFS(Olympiade_6!$B:$B, $B15, Olympiade_6!$A:$A,1)+COUNTIFS(Olympiade_7!$B:$B, $B15, Olympiade_7!$A:$A,1)</f>
        <v>0</v>
      </c>
      <c r="P15">
        <f>COUNTIFS(Olympiade_1!$B:$B, $B15, Olympiade_1!$A:$A,2)+COUNTIFS(Olympiade_2!$B:$B, $B15, Olympiade_2!$A:$A,2)+COUNTIFS(Olympiade_3!$B:$B, $B15, Olympiade_3!$A:$A,2)+COUNTIFS(Olympiade_4!$B:$B, $B15, Olympiade_4!$A:$A,2)+COUNTIFS(Olympiade_5!$B:$B, $B15, Olympiade_5!$A:$A,2)+COUNTIFS(Olympiade_6!$B:$B, $B15, Olympiade_6!$A:$A,2)+COUNTIFS(Olympiade_7!$B:$B, $B15, Olympiade_7!$A:$A,2)</f>
        <v>1</v>
      </c>
      <c r="Q15">
        <f>COUNTIFS(Olympiade_1!$B:$B, $B15, Olympiade_1!$A:$A,3)+COUNTIFS(Olympiade_2!$B:$B, $B15, Olympiade_2!$A:$A,3)+COUNTIFS(Olympiade_3!$B:$B, $B15, Olympiade_3!$A:$A,3)+COUNTIFS(Olympiade_4!$B:$B, $B15, Olympiade_4!$A:$A,3)+COUNTIFS(Olympiade_5!$B:$B, $B15, Olympiade_5!$A:$A,3)+COUNTIFS(Olympiade_6!$B:$B, $B15, Olympiade_6!$A:$A,3)+COUNTIFS(Olympiade_7!$B:$B, $B15, Olympiade_7!$A:$A,3)</f>
        <v>0</v>
      </c>
      <c r="R15">
        <f>SUM(O15,P15,Q15)</f>
        <v>1</v>
      </c>
      <c r="S15">
        <f>SUM(C15,G15,K15,O15)</f>
        <v>1</v>
      </c>
      <c r="T15">
        <f>SUM(D15,H15,L15,P15)</f>
        <v>2</v>
      </c>
      <c r="U15">
        <f>SUM(E15,I15,M15,Q15)</f>
        <v>1</v>
      </c>
      <c r="V15">
        <f>SUM(S15,T15,U15)</f>
        <v>4</v>
      </c>
      <c r="W15">
        <f>SUMIFS(Database!B:B,Database!A:A,B15) + SUMIFS(Database!F:F,Database!A:A,B15)</f>
        <v>80</v>
      </c>
      <c r="X15">
        <f>AVERAGE(_xlfn.XLOOKUP(B15, Database!K:K, Database!L:N,NA()))</f>
        <v>90</v>
      </c>
    </row>
    <row r="16" spans="1:24" x14ac:dyDescent="0.25">
      <c r="A16">
        <v>12</v>
      </c>
      <c r="B16" t="s">
        <v>28</v>
      </c>
      <c r="C16">
        <f>COUNTIFS(Olympiade_1!$B:$B,$B16,Olympiade_1!$F:$F,1)+COUNTIFS(Olympiade_2!$B:$B,$B16,Olympiade_2!$F:$F,1)+COUNTIFS(Olympiade_3!$B:$B,$B16,Olympiade_3!$F:$F,1)+COUNTIFS(Olympiade_4!$B:$B,$B16,Olympiade_4!$F:$F,1)+COUNTIFS(Olympiade_5!$B:$B,$B16,Olympiade_5!$F:$F,1)+COUNTIFS(Olympiade_6!$B:$B,$B16,Olympiade_6!$F:$F,1)+COUNTIFS(Olympiade_7!$B:$B,$B16,Olympiade_7!$F:$F,1)</f>
        <v>0</v>
      </c>
      <c r="D16">
        <f>COUNTIFS(Olympiade_1!$B:$B, $B16, Olympiade_1!$F:$F,2)+COUNTIFS(Olympiade_2!$B:$B, $B16, Olympiade_2!$F:$F,2)+COUNTIFS(Olympiade_3!$B:$B, $B16, Olympiade_3!$F:$F,2)+COUNTIFS(Olympiade_4!$B:$B, $B16, Olympiade_4!$F:$F,2)+COUNTIFS(Olympiade_5!$B:$B, $B16, Olympiade_5!$F:$F,2)+COUNTIFS(Olympiade_6!$B:$B, $B16, Olympiade_6!$F:$F,2)+COUNTIFS(Olympiade_7!$B:$B, $B16, Olympiade_7!$F:$F,2)</f>
        <v>0</v>
      </c>
      <c r="E16">
        <f>COUNTIFS(Olympiade_1!$B:$B, $B16, Olympiade_1!$F:$F,3)+COUNTIFS(Olympiade_2!$B:$B, $B16, Olympiade_2!$F:$F,3)+COUNTIFS(Olympiade_3!$B:$B, $B16, Olympiade_3!$F:$F,3)+COUNTIFS(Olympiade_4!$B:$B, $B16, Olympiade_4!$F:$F,3)+COUNTIFS(Olympiade_5!$B:$B, $B16, Olympiade_5!$F:$F,3)+COUNTIFS(Olympiade_6!$B:$B, $B16, Olympiade_6!$F:$F,3)+COUNTIFS(Olympiade_7!$B:$B, $B16, Olympiade_7!$F:$F,3)</f>
        <v>0</v>
      </c>
      <c r="F16">
        <f>SUM(C16,D16,E16)</f>
        <v>0</v>
      </c>
      <c r="G16">
        <f>COUNTIFS(Olympiade_1!$B:$B, $B16, Olympiade_1!$G:$G,1)+COUNTIFS(Olympiade_2!$B:$B, $B16, Olympiade_2!$G:$G,1)+COUNTIFS(Olympiade_3!$B:$B, $B16, Olympiade_3!$G:$G,1)+COUNTIFS(Olympiade_4!$B:$B, $B16, Olympiade_4!$G:$G,1)+COUNTIFS(Olympiade_5!$B:$B, $B16, Olympiade_5!$G:$G,1)+COUNTIFS(Olympiade_6!$B:$B, $B16, Olympiade_6!$G:$G,1)+COUNTIFS(Olympiade_7!$B:$B, $B16, Olympiade_7!$G:$G,1)</f>
        <v>1</v>
      </c>
      <c r="H16">
        <f>COUNTIFS(Olympiade_1!$B:$B, $B16, Olympiade_1!$G:$G,2)+COUNTIFS(Olympiade_2!$B:$B, $B16, Olympiade_2!$G:$G,2)+COUNTIFS(Olympiade_3!$B:$B, $B16, Olympiade_3!$G:$G,2)+COUNTIFS(Olympiade_4!$B:$B, $B16, Olympiade_4!$G:$G,2)+COUNTIFS(Olympiade_5!$B:$B, $B16, Olympiade_5!$G:$G,2)+COUNTIFS(Olympiade_6!$B:$B, $B16, Olympiade_6!$G:$G,2)+COUNTIFS(Olympiade_7!$B:$B, $B16, Olympiade_7!$G:$G,2)</f>
        <v>0</v>
      </c>
      <c r="I16">
        <f>COUNTIFS(Olympiade_1!$B:$B, $B16, Olympiade_1!$G:$G,3)+COUNTIFS(Olympiade_2!$B:$B, $B16, Olympiade_2!$G:$G,3)+COUNTIFS(Olympiade_3!$B:$B, $B16, Olympiade_3!$G:$G,3)+COUNTIFS(Olympiade_4!$B:$B, $B16, Olympiade_4!$G:$G,3)+COUNTIFS(Olympiade_5!$B:$B, $B16, Olympiade_5!$G:$G,3)+COUNTIFS(Olympiade_6!$B:$B, $B16, Olympiade_6!$G:$G,3)+COUNTIFS(Olympiade_7!$B:$B, $B16, Olympiade_7!$G:$G,3)</f>
        <v>0</v>
      </c>
      <c r="J16">
        <f>SUM(G16,H16,I16)</f>
        <v>1</v>
      </c>
      <c r="K16">
        <f>COUNTIFS(Olympiade_1!$B:$B, $B16, Olympiade_1!$H:$H,1)+COUNTIFS(Olympiade_2!$B:$B, $B16, Olympiade_2!$H:$H,1)+COUNTIFS(Olympiade_3!$B:$B, $B16, Olympiade_3!$H:$H,1)+COUNTIFS(Olympiade_4!$B:$B, $B16, Olympiade_4!$H:$H,1)+COUNTIFS(Olympiade_5!$B:$B, $B16, Olympiade_5!$H:$H,1)+COUNTIFS(Olympiade_6!$B:$B, $B16, Olympiade_6!$H:$H,1)+COUNTIFS(Olympiade_7!$B:$B, $B16, Olympiade_7!$H:$H,1)</f>
        <v>0</v>
      </c>
      <c r="L16">
        <f>COUNTIFS(Olympiade_1!$B:$B, $B16, Olympiade_1!$H:$H,2)+COUNTIFS(Olympiade_2!$B:$B, $B16, Olympiade_2!$H:$H,2)+COUNTIFS(Olympiade_3!$B:$B, $B16, Olympiade_3!$H:$H,2)+COUNTIFS(Olympiade_4!$B:$B, $B16, Olympiade_4!$H:$H,2)+COUNTIFS(Olympiade_5!$B:$B, $B16, Olympiade_5!$H:$H,2)+COUNTIFS(Olympiade_6!$B:$B, $B16, Olympiade_6!$H:$H,2)+COUNTIFS(Olympiade_7!$B:$B, $B16, Olympiade_7!$H:$H,2)</f>
        <v>0</v>
      </c>
      <c r="M16">
        <f>COUNTIFS(Olympiade_1!$B:$B, $B16, Olympiade_1!$H:$H,3)+COUNTIFS(Olympiade_2!$B:$B, $B16, Olympiade_2!$H:$H,3)+COUNTIFS(Olympiade_3!$B:$B, $B16, Olympiade_3!$H:$H,3)+COUNTIFS(Olympiade_4!$B:$B, $B16, Olympiade_4!$H:$H,3)+COUNTIFS(Olympiade_5!$B:$B, $B16, Olympiade_5!$H:$H,3)+COUNTIFS(Olympiade_6!$B:$B, $B16, Olympiade_6!$H:$H,3)+COUNTIFS(Olympiade_7!$B:$B, $B16, Olympiade_7!$H:$H,3)</f>
        <v>0</v>
      </c>
      <c r="N16">
        <f>SUM(K16,L16,M16)</f>
        <v>0</v>
      </c>
      <c r="O16">
        <f>COUNTIFS(Olympiade_1!$B:$B, $B16, Olympiade_1!$A:$A,1)+COUNTIFS(Olympiade_2!$B:$B, $B16, Olympiade_2!$A:$A,1)+COUNTIFS(Olympiade_3!$B:$B, $B16, Olympiade_3!$A:$A,1)+COUNTIFS(Olympiade_4!$B:$B, $B16, Olympiade_4!$A:$A,1)+COUNTIFS(Olympiade_5!$B:$B, $B16, Olympiade_5!$A:$A,1)+COUNTIFS(Olympiade_6!$B:$B, $B16, Olympiade_6!$A:$A,1)+COUNTIFS(Olympiade_7!$B:$B, $B16, Olympiade_7!$A:$A,1)</f>
        <v>0</v>
      </c>
      <c r="P16">
        <f>COUNTIFS(Olympiade_1!$B:$B, $B16, Olympiade_1!$A:$A,2)+COUNTIFS(Olympiade_2!$B:$B, $B16, Olympiade_2!$A:$A,2)+COUNTIFS(Olympiade_3!$B:$B, $B16, Olympiade_3!$A:$A,2)+COUNTIFS(Olympiade_4!$B:$B, $B16, Olympiade_4!$A:$A,2)+COUNTIFS(Olympiade_5!$B:$B, $B16, Olympiade_5!$A:$A,2)+COUNTIFS(Olympiade_6!$B:$B, $B16, Olympiade_6!$A:$A,2)+COUNTIFS(Olympiade_7!$B:$B, $B16, Olympiade_7!$A:$A,2)</f>
        <v>1</v>
      </c>
      <c r="Q16">
        <f>COUNTIFS(Olympiade_1!$B:$B, $B16, Olympiade_1!$A:$A,3)+COUNTIFS(Olympiade_2!$B:$B, $B16, Olympiade_2!$A:$A,3)+COUNTIFS(Olympiade_3!$B:$B, $B16, Olympiade_3!$A:$A,3)+COUNTIFS(Olympiade_4!$B:$B, $B16, Olympiade_4!$A:$A,3)+COUNTIFS(Olympiade_5!$B:$B, $B16, Olympiade_5!$A:$A,3)+COUNTIFS(Olympiade_6!$B:$B, $B16, Olympiade_6!$A:$A,3)+COUNTIFS(Olympiade_7!$B:$B, $B16, Olympiade_7!$A:$A,3)</f>
        <v>0</v>
      </c>
      <c r="R16">
        <f>SUM(O16,P16,Q16)</f>
        <v>1</v>
      </c>
      <c r="S16">
        <f>SUM(C16,G16,K16,O16)</f>
        <v>1</v>
      </c>
      <c r="T16">
        <f>SUM(D16,H16,L16,P16)</f>
        <v>1</v>
      </c>
      <c r="U16">
        <f>SUM(E16,I16,M16,Q16)</f>
        <v>0</v>
      </c>
      <c r="V16">
        <f>SUM(S16,T16,U16)</f>
        <v>2</v>
      </c>
      <c r="W16">
        <f>SUMIFS(Database!B:B,Database!A:A,B16) + SUMIFS(Database!F:F,Database!A:A,B16)</f>
        <v>110</v>
      </c>
      <c r="X16">
        <f>AVERAGE(_xlfn.XLOOKUP(B16, Database!K:K, Database!L:N,NA()))</f>
        <v>96.666666666666671</v>
      </c>
    </row>
    <row r="17" spans="1:24" x14ac:dyDescent="0.25">
      <c r="A17">
        <v>21</v>
      </c>
      <c r="B17" t="s">
        <v>23</v>
      </c>
      <c r="C17">
        <f>COUNTIFS(Olympiade_1!$B:$B,$B17,Olympiade_1!$F:$F,1)+COUNTIFS(Olympiade_2!$B:$B,$B17,Olympiade_2!$F:$F,1)+COUNTIFS(Olympiade_3!$B:$B,$B17,Olympiade_3!$F:$F,1)+COUNTIFS(Olympiade_4!$B:$B,$B17,Olympiade_4!$F:$F,1)+COUNTIFS(Olympiade_5!$B:$B,$B17,Olympiade_5!$F:$F,1)+COUNTIFS(Olympiade_6!$B:$B,$B17,Olympiade_6!$F:$F,1)+COUNTIFS(Olympiade_7!$B:$B,$B17,Olympiade_7!$F:$F,1)</f>
        <v>0</v>
      </c>
      <c r="D17">
        <f>COUNTIFS(Olympiade_1!$B:$B, $B17, Olympiade_1!$F:$F,2)+COUNTIFS(Olympiade_2!$B:$B, $B17, Olympiade_2!$F:$F,2)+COUNTIFS(Olympiade_3!$B:$B, $B17, Olympiade_3!$F:$F,2)+COUNTIFS(Olympiade_4!$B:$B, $B17, Olympiade_4!$F:$F,2)+COUNTIFS(Olympiade_5!$B:$B, $B17, Olympiade_5!$F:$F,2)+COUNTIFS(Olympiade_6!$B:$B, $B17, Olympiade_6!$F:$F,2)+COUNTIFS(Olympiade_7!$B:$B, $B17, Olympiade_7!$F:$F,2)</f>
        <v>1</v>
      </c>
      <c r="E17">
        <f>COUNTIFS(Olympiade_1!$B:$B, $B17, Olympiade_1!$F:$F,3)+COUNTIFS(Olympiade_2!$B:$B, $B17, Olympiade_2!$F:$F,3)+COUNTIFS(Olympiade_3!$B:$B, $B17, Olympiade_3!$F:$F,3)+COUNTIFS(Olympiade_4!$B:$B, $B17, Olympiade_4!$F:$F,3)+COUNTIFS(Olympiade_5!$B:$B, $B17, Olympiade_5!$F:$F,3)+COUNTIFS(Olympiade_6!$B:$B, $B17, Olympiade_6!$F:$F,3)+COUNTIFS(Olympiade_7!$B:$B, $B17, Olympiade_7!$F:$F,3)</f>
        <v>0</v>
      </c>
      <c r="F17">
        <f>SUM(C17,D17,E17)</f>
        <v>1</v>
      </c>
      <c r="G17">
        <f>COUNTIFS(Olympiade_1!$B:$B, $B17, Olympiade_1!$G:$G,1)+COUNTIFS(Olympiade_2!$B:$B, $B17, Olympiade_2!$G:$G,1)+COUNTIFS(Olympiade_3!$B:$B, $B17, Olympiade_3!$G:$G,1)+COUNTIFS(Olympiade_4!$B:$B, $B17, Olympiade_4!$G:$G,1)+COUNTIFS(Olympiade_5!$B:$B, $B17, Olympiade_5!$G:$G,1)+COUNTIFS(Olympiade_6!$B:$B, $B17, Olympiade_6!$G:$G,1)+COUNTIFS(Olympiade_7!$B:$B, $B17, Olympiade_7!$G:$G,1)</f>
        <v>0</v>
      </c>
      <c r="H17">
        <f>COUNTIFS(Olympiade_1!$B:$B, $B17, Olympiade_1!$G:$G,2)+COUNTIFS(Olympiade_2!$B:$B, $B17, Olympiade_2!$G:$G,2)+COUNTIFS(Olympiade_3!$B:$B, $B17, Olympiade_3!$G:$G,2)+COUNTIFS(Olympiade_4!$B:$B, $B17, Olympiade_4!$G:$G,2)+COUNTIFS(Olympiade_5!$B:$B, $B17, Olympiade_5!$G:$G,2)+COUNTIFS(Olympiade_6!$B:$B, $B17, Olympiade_6!$G:$G,2)+COUNTIFS(Olympiade_7!$B:$B, $B17, Olympiade_7!$G:$G,2)</f>
        <v>0</v>
      </c>
      <c r="I17">
        <f>COUNTIFS(Olympiade_1!$B:$B, $B17, Olympiade_1!$G:$G,3)+COUNTIFS(Olympiade_2!$B:$B, $B17, Olympiade_2!$G:$G,3)+COUNTIFS(Olympiade_3!$B:$B, $B17, Olympiade_3!$G:$G,3)+COUNTIFS(Olympiade_4!$B:$B, $B17, Olympiade_4!$G:$G,3)+COUNTIFS(Olympiade_5!$B:$B, $B17, Olympiade_5!$G:$G,3)+COUNTIFS(Olympiade_6!$B:$B, $B17, Olympiade_6!$G:$G,3)+COUNTIFS(Olympiade_7!$B:$B, $B17, Olympiade_7!$G:$G,3)</f>
        <v>0</v>
      </c>
      <c r="J17">
        <f>SUM(G17,H17,I17)</f>
        <v>0</v>
      </c>
      <c r="K17">
        <f>COUNTIFS(Olympiade_1!$B:$B, $B17, Olympiade_1!$H:$H,1)+COUNTIFS(Olympiade_2!$B:$B, $B17, Olympiade_2!$H:$H,1)+COUNTIFS(Olympiade_3!$B:$B, $B17, Olympiade_3!$H:$H,1)+COUNTIFS(Olympiade_4!$B:$B, $B17, Olympiade_4!$H:$H,1)+COUNTIFS(Olympiade_5!$B:$B, $B17, Olympiade_5!$H:$H,1)+COUNTIFS(Olympiade_6!$B:$B, $B17, Olympiade_6!$H:$H,1)+COUNTIFS(Olympiade_7!$B:$B, $B17, Olympiade_7!$H:$H,1)</f>
        <v>0</v>
      </c>
      <c r="L17">
        <f>COUNTIFS(Olympiade_1!$B:$B, $B17, Olympiade_1!$H:$H,2)+COUNTIFS(Olympiade_2!$B:$B, $B17, Olympiade_2!$H:$H,2)+COUNTIFS(Olympiade_3!$B:$B, $B17, Olympiade_3!$H:$H,2)+COUNTIFS(Olympiade_4!$B:$B, $B17, Olympiade_4!$H:$H,2)+COUNTIFS(Olympiade_5!$B:$B, $B17, Olympiade_5!$H:$H,2)+COUNTIFS(Olympiade_6!$B:$B, $B17, Olympiade_6!$H:$H,2)+COUNTIFS(Olympiade_7!$B:$B, $B17, Olympiade_7!$H:$H,2)</f>
        <v>0</v>
      </c>
      <c r="M17">
        <f>COUNTIFS(Olympiade_1!$B:$B, $B17, Olympiade_1!$H:$H,3)+COUNTIFS(Olympiade_2!$B:$B, $B17, Olympiade_2!$H:$H,3)+COUNTIFS(Olympiade_3!$B:$B, $B17, Olympiade_3!$H:$H,3)+COUNTIFS(Olympiade_4!$B:$B, $B17, Olympiade_4!$H:$H,3)+COUNTIFS(Olympiade_5!$B:$B, $B17, Olympiade_5!$H:$H,3)+COUNTIFS(Olympiade_6!$B:$B, $B17, Olympiade_6!$H:$H,3)+COUNTIFS(Olympiade_7!$B:$B, $B17, Olympiade_7!$H:$H,3)</f>
        <v>1</v>
      </c>
      <c r="N17">
        <f>SUM(K17,L17,M17)</f>
        <v>1</v>
      </c>
      <c r="O17">
        <f>COUNTIFS(Olympiade_1!$B:$B, $B17, Olympiade_1!$A:$A,1)+COUNTIFS(Olympiade_2!$B:$B, $B17, Olympiade_2!$A:$A,1)+COUNTIFS(Olympiade_3!$B:$B, $B17, Olympiade_3!$A:$A,1)+COUNTIFS(Olympiade_4!$B:$B, $B17, Olympiade_4!$A:$A,1)+COUNTIFS(Olympiade_5!$B:$B, $B17, Olympiade_5!$A:$A,1)+COUNTIFS(Olympiade_6!$B:$B, $B17, Olympiade_6!$A:$A,1)+COUNTIFS(Olympiade_7!$B:$B, $B17, Olympiade_7!$A:$A,1)</f>
        <v>0</v>
      </c>
      <c r="P17">
        <f>COUNTIFS(Olympiade_1!$B:$B, $B17, Olympiade_1!$A:$A,2)+COUNTIFS(Olympiade_2!$B:$B, $B17, Olympiade_2!$A:$A,2)+COUNTIFS(Olympiade_3!$B:$B, $B17, Olympiade_3!$A:$A,2)+COUNTIFS(Olympiade_4!$B:$B, $B17, Olympiade_4!$A:$A,2)+COUNTIFS(Olympiade_5!$B:$B, $B17, Olympiade_5!$A:$A,2)+COUNTIFS(Olympiade_6!$B:$B, $B17, Olympiade_6!$A:$A,2)+COUNTIFS(Olympiade_7!$B:$B, $B17, Olympiade_7!$A:$A,2)</f>
        <v>1</v>
      </c>
      <c r="Q17">
        <f>COUNTIFS(Olympiade_1!$B:$B, $B17, Olympiade_1!$A:$A,3)+COUNTIFS(Olympiade_2!$B:$B, $B17, Olympiade_2!$A:$A,3)+COUNTIFS(Olympiade_3!$B:$B, $B17, Olympiade_3!$A:$A,3)+COUNTIFS(Olympiade_4!$B:$B, $B17, Olympiade_4!$A:$A,3)+COUNTIFS(Olympiade_5!$B:$B, $B17, Olympiade_5!$A:$A,3)+COUNTIFS(Olympiade_6!$B:$B, $B17, Olympiade_6!$A:$A,3)+COUNTIFS(Olympiade_7!$B:$B, $B17, Olympiade_7!$A:$A,3)</f>
        <v>0</v>
      </c>
      <c r="R17">
        <f>SUM(O17,P17,Q17)</f>
        <v>1</v>
      </c>
      <c r="S17">
        <f>SUM(C17,G17,K17,O17)</f>
        <v>0</v>
      </c>
      <c r="T17">
        <f>SUM(D17,H17,L17,P17)</f>
        <v>2</v>
      </c>
      <c r="U17">
        <f>SUM(E17,I17,M17,Q17)</f>
        <v>1</v>
      </c>
      <c r="V17">
        <f>SUM(S17,T17,U17)</f>
        <v>3</v>
      </c>
      <c r="W17">
        <f>SUMIFS(Database!B:B,Database!A:A,B17) + SUMIFS(Database!F:F,Database!A:A,B17)</f>
        <v>70</v>
      </c>
      <c r="X17">
        <f>AVERAGE(_xlfn.XLOOKUP(B17, Database!K:K, Database!L:N,NA()))</f>
        <v>60</v>
      </c>
    </row>
    <row r="18" spans="1:24" x14ac:dyDescent="0.25">
      <c r="A18">
        <v>23</v>
      </c>
      <c r="B18" t="s">
        <v>74</v>
      </c>
      <c r="C18">
        <f>COUNTIFS(Olympiade_1!$B:$B,$B18,Olympiade_1!$F:$F,1)+COUNTIFS(Olympiade_2!$B:$B,$B18,Olympiade_2!$F:$F,1)+COUNTIFS(Olympiade_3!$B:$B,$B18,Olympiade_3!$F:$F,1)+COUNTIFS(Olympiade_4!$B:$B,$B18,Olympiade_4!$F:$F,1)+COUNTIFS(Olympiade_5!$B:$B,$B18,Olympiade_5!$F:$F,1)+COUNTIFS(Olympiade_6!$B:$B,$B18,Olympiade_6!$F:$F,1)+COUNTIFS(Olympiade_7!$B:$B,$B18,Olympiade_7!$F:$F,1)</f>
        <v>0</v>
      </c>
      <c r="D18">
        <f>COUNTIFS(Olympiade_1!$B:$B, $B18, Olympiade_1!$F:$F,2)+COUNTIFS(Olympiade_2!$B:$B, $B18, Olympiade_2!$F:$F,2)+COUNTIFS(Olympiade_3!$B:$B, $B18, Olympiade_3!$F:$F,2)+COUNTIFS(Olympiade_4!$B:$B, $B18, Olympiade_4!$F:$F,2)+COUNTIFS(Olympiade_5!$B:$B, $B18, Olympiade_5!$F:$F,2)+COUNTIFS(Olympiade_6!$B:$B, $B18, Olympiade_6!$F:$F,2)+COUNTIFS(Olympiade_7!$B:$B, $B18, Olympiade_7!$F:$F,2)</f>
        <v>1</v>
      </c>
      <c r="E18">
        <f>COUNTIFS(Olympiade_1!$B:$B, $B18, Olympiade_1!$F:$F,3)+COUNTIFS(Olympiade_2!$B:$B, $B18, Olympiade_2!$F:$F,3)+COUNTIFS(Olympiade_3!$B:$B, $B18, Olympiade_3!$F:$F,3)+COUNTIFS(Olympiade_4!$B:$B, $B18, Olympiade_4!$F:$F,3)+COUNTIFS(Olympiade_5!$B:$B, $B18, Olympiade_5!$F:$F,3)+COUNTIFS(Olympiade_6!$B:$B, $B18, Olympiade_6!$F:$F,3)+COUNTIFS(Olympiade_7!$B:$B, $B18, Olympiade_7!$F:$F,3)</f>
        <v>0</v>
      </c>
      <c r="F18">
        <f>SUM(C18,D18,E18)</f>
        <v>1</v>
      </c>
      <c r="G18">
        <f>COUNTIFS(Olympiade_1!$B:$B, $B18, Olympiade_1!$G:$G,1)+COUNTIFS(Olympiade_2!$B:$B, $B18, Olympiade_2!$G:$G,1)+COUNTIFS(Olympiade_3!$B:$B, $B18, Olympiade_3!$G:$G,1)+COUNTIFS(Olympiade_4!$B:$B, $B18, Olympiade_4!$G:$G,1)+COUNTIFS(Olympiade_5!$B:$B, $B18, Olympiade_5!$G:$G,1)+COUNTIFS(Olympiade_6!$B:$B, $B18, Olympiade_6!$G:$G,1)+COUNTIFS(Olympiade_7!$B:$B, $B18, Olympiade_7!$G:$G,1)</f>
        <v>0</v>
      </c>
      <c r="H18">
        <f>COUNTIFS(Olympiade_1!$B:$B, $B18, Olympiade_1!$G:$G,2)+COUNTIFS(Olympiade_2!$B:$B, $B18, Olympiade_2!$G:$G,2)+COUNTIFS(Olympiade_3!$B:$B, $B18, Olympiade_3!$G:$G,2)+COUNTIFS(Olympiade_4!$B:$B, $B18, Olympiade_4!$G:$G,2)+COUNTIFS(Olympiade_5!$B:$B, $B18, Olympiade_5!$G:$G,2)+COUNTIFS(Olympiade_6!$B:$B, $B18, Olympiade_6!$G:$G,2)+COUNTIFS(Olympiade_7!$B:$B, $B18, Olympiade_7!$G:$G,2)</f>
        <v>0</v>
      </c>
      <c r="I18">
        <f>COUNTIFS(Olympiade_1!$B:$B, $B18, Olympiade_1!$G:$G,3)+COUNTIFS(Olympiade_2!$B:$B, $B18, Olympiade_2!$G:$G,3)+COUNTIFS(Olympiade_3!$B:$B, $B18, Olympiade_3!$G:$G,3)+COUNTIFS(Olympiade_4!$B:$B, $B18, Olympiade_4!$G:$G,3)+COUNTIFS(Olympiade_5!$B:$B, $B18, Olympiade_5!$G:$G,3)+COUNTIFS(Olympiade_6!$B:$B, $B18, Olympiade_6!$G:$G,3)+COUNTIFS(Olympiade_7!$B:$B, $B18, Olympiade_7!$G:$G,3)</f>
        <v>1</v>
      </c>
      <c r="J18">
        <f>SUM(G18,H18,I18)</f>
        <v>1</v>
      </c>
      <c r="K18">
        <f>COUNTIFS(Olympiade_1!$B:$B, $B18, Olympiade_1!$H:$H,1)+COUNTIFS(Olympiade_2!$B:$B, $B18, Olympiade_2!$H:$H,1)+COUNTIFS(Olympiade_3!$B:$B, $B18, Olympiade_3!$H:$H,1)+COUNTIFS(Olympiade_4!$B:$B, $B18, Olympiade_4!$H:$H,1)+COUNTIFS(Olympiade_5!$B:$B, $B18, Olympiade_5!$H:$H,1)+COUNTIFS(Olympiade_6!$B:$B, $B18, Olympiade_6!$H:$H,1)+COUNTIFS(Olympiade_7!$B:$B, $B18, Olympiade_7!$H:$H,1)</f>
        <v>0</v>
      </c>
      <c r="L18">
        <f>COUNTIFS(Olympiade_1!$B:$B, $B18, Olympiade_1!$H:$H,2)+COUNTIFS(Olympiade_2!$B:$B, $B18, Olympiade_2!$H:$H,2)+COUNTIFS(Olympiade_3!$B:$B, $B18, Olympiade_3!$H:$H,2)+COUNTIFS(Olympiade_4!$B:$B, $B18, Olympiade_4!$H:$H,2)+COUNTIFS(Olympiade_5!$B:$B, $B18, Olympiade_5!$H:$H,2)+COUNTIFS(Olympiade_6!$B:$B, $B18, Olympiade_6!$H:$H,2)+COUNTIFS(Olympiade_7!$B:$B, $B18, Olympiade_7!$H:$H,2)</f>
        <v>0</v>
      </c>
      <c r="M18">
        <f>COUNTIFS(Olympiade_1!$B:$B, $B18, Olympiade_1!$H:$H,3)+COUNTIFS(Olympiade_2!$B:$B, $B18, Olympiade_2!$H:$H,3)+COUNTIFS(Olympiade_3!$B:$B, $B18, Olympiade_3!$H:$H,3)+COUNTIFS(Olympiade_4!$B:$B, $B18, Olympiade_4!$H:$H,3)+COUNTIFS(Olympiade_5!$B:$B, $B18, Olympiade_5!$H:$H,3)+COUNTIFS(Olympiade_6!$B:$B, $B18, Olympiade_6!$H:$H,3)+COUNTIFS(Olympiade_7!$B:$B, $B18, Olympiade_7!$H:$H,3)</f>
        <v>0</v>
      </c>
      <c r="N18">
        <f>SUM(K18,L18,M18)</f>
        <v>0</v>
      </c>
      <c r="O18">
        <f>COUNTIFS(Olympiade_1!$B:$B, $B18, Olympiade_1!$A:$A,1)+COUNTIFS(Olympiade_2!$B:$B, $B18, Olympiade_2!$A:$A,1)+COUNTIFS(Olympiade_3!$B:$B, $B18, Olympiade_3!$A:$A,1)+COUNTIFS(Olympiade_4!$B:$B, $B18, Olympiade_4!$A:$A,1)+COUNTIFS(Olympiade_5!$B:$B, $B18, Olympiade_5!$A:$A,1)+COUNTIFS(Olympiade_6!$B:$B, $B18, Olympiade_6!$A:$A,1)+COUNTIFS(Olympiade_7!$B:$B, $B18, Olympiade_7!$A:$A,1)</f>
        <v>0</v>
      </c>
      <c r="P18">
        <f>COUNTIFS(Olympiade_1!$B:$B, $B18, Olympiade_1!$A:$A,2)+COUNTIFS(Olympiade_2!$B:$B, $B18, Olympiade_2!$A:$A,2)+COUNTIFS(Olympiade_3!$B:$B, $B18, Olympiade_3!$A:$A,2)+COUNTIFS(Olympiade_4!$B:$B, $B18, Olympiade_4!$A:$A,2)+COUNTIFS(Olympiade_5!$B:$B, $B18, Olympiade_5!$A:$A,2)+COUNTIFS(Olympiade_6!$B:$B, $B18, Olympiade_6!$A:$A,2)+COUNTIFS(Olympiade_7!$B:$B, $B18, Olympiade_7!$A:$A,2)</f>
        <v>1</v>
      </c>
      <c r="Q18">
        <f>COUNTIFS(Olympiade_1!$B:$B, $B18, Olympiade_1!$A:$A,3)+COUNTIFS(Olympiade_2!$B:$B, $B18, Olympiade_2!$A:$A,3)+COUNTIFS(Olympiade_3!$B:$B, $B18, Olympiade_3!$A:$A,3)+COUNTIFS(Olympiade_4!$B:$B, $B18, Olympiade_4!$A:$A,3)+COUNTIFS(Olympiade_5!$B:$B, $B18, Olympiade_5!$A:$A,3)+COUNTIFS(Olympiade_6!$B:$B, $B18, Olympiade_6!$A:$A,3)+COUNTIFS(Olympiade_7!$B:$B, $B18, Olympiade_7!$A:$A,3)</f>
        <v>0</v>
      </c>
      <c r="R18">
        <f>SUM(O18,P18,Q18)</f>
        <v>1</v>
      </c>
      <c r="S18">
        <f>SUM(C18,G18,K18,O18)</f>
        <v>0</v>
      </c>
      <c r="T18">
        <f>SUM(D18,H18,L18,P18)</f>
        <v>2</v>
      </c>
      <c r="U18">
        <f>SUM(E18,I18,M18,Q18)</f>
        <v>1</v>
      </c>
      <c r="V18">
        <f>SUM(S18,T18,U18)</f>
        <v>3</v>
      </c>
      <c r="W18">
        <f>SUMIFS(Database!B:B,Database!A:A,B18) + SUMIFS(Database!F:F,Database!A:A,B18)</f>
        <v>70</v>
      </c>
      <c r="X18">
        <f>AVERAGE(_xlfn.XLOOKUP(B18, Database!K:K, Database!L:N,NA()))</f>
        <v>60</v>
      </c>
    </row>
    <row r="19" spans="1:24" x14ac:dyDescent="0.25">
      <c r="A19">
        <v>9</v>
      </c>
      <c r="B19" t="s">
        <v>16</v>
      </c>
      <c r="C19">
        <f>COUNTIFS(Olympiade_1!$B:$B,$B19,Olympiade_1!$F:$F,1)+COUNTIFS(Olympiade_2!$B:$B,$B19,Olympiade_2!$F:$F,1)+COUNTIFS(Olympiade_3!$B:$B,$B19,Olympiade_3!$F:$F,1)+COUNTIFS(Olympiade_4!$B:$B,$B19,Olympiade_4!$F:$F,1)+COUNTIFS(Olympiade_5!$B:$B,$B19,Olympiade_5!$F:$F,1)+COUNTIFS(Olympiade_6!$B:$B,$B19,Olympiade_6!$F:$F,1)+COUNTIFS(Olympiade_7!$B:$B,$B19,Olympiade_7!$F:$F,1)</f>
        <v>0</v>
      </c>
      <c r="D19">
        <f>COUNTIFS(Olympiade_1!$B:$B, $B19, Olympiade_1!$F:$F,2)+COUNTIFS(Olympiade_2!$B:$B, $B19, Olympiade_2!$F:$F,2)+COUNTIFS(Olympiade_3!$B:$B, $B19, Olympiade_3!$F:$F,2)+COUNTIFS(Olympiade_4!$B:$B, $B19, Olympiade_4!$F:$F,2)+COUNTIFS(Olympiade_5!$B:$B, $B19, Olympiade_5!$F:$F,2)+COUNTIFS(Olympiade_6!$B:$B, $B19, Olympiade_6!$F:$F,2)+COUNTIFS(Olympiade_7!$B:$B, $B19, Olympiade_7!$F:$F,2)</f>
        <v>0</v>
      </c>
      <c r="E19">
        <f>COUNTIFS(Olympiade_1!$B:$B, $B19, Olympiade_1!$F:$F,3)+COUNTIFS(Olympiade_2!$B:$B, $B19, Olympiade_2!$F:$F,3)+COUNTIFS(Olympiade_3!$B:$B, $B19, Olympiade_3!$F:$F,3)+COUNTIFS(Olympiade_4!$B:$B, $B19, Olympiade_4!$F:$F,3)+COUNTIFS(Olympiade_5!$B:$B, $B19, Olympiade_5!$F:$F,3)+COUNTIFS(Olympiade_6!$B:$B, $B19, Olympiade_6!$F:$F,3)+COUNTIFS(Olympiade_7!$B:$B, $B19, Olympiade_7!$F:$F,3)</f>
        <v>1</v>
      </c>
      <c r="F19">
        <f>SUM(C19,D19,E19)</f>
        <v>1</v>
      </c>
      <c r="G19">
        <f>COUNTIFS(Olympiade_1!$B:$B, $B19, Olympiade_1!$G:$G,1)+COUNTIFS(Olympiade_2!$B:$B, $B19, Olympiade_2!$G:$G,1)+COUNTIFS(Olympiade_3!$B:$B, $B19, Olympiade_3!$G:$G,1)+COUNTIFS(Olympiade_4!$B:$B, $B19, Olympiade_4!$G:$G,1)+COUNTIFS(Olympiade_5!$B:$B, $B19, Olympiade_5!$G:$G,1)+COUNTIFS(Olympiade_6!$B:$B, $B19, Olympiade_6!$G:$G,1)+COUNTIFS(Olympiade_7!$B:$B, $B19, Olympiade_7!$G:$G,1)</f>
        <v>0</v>
      </c>
      <c r="H19">
        <f>COUNTIFS(Olympiade_1!$B:$B, $B19, Olympiade_1!$G:$G,2)+COUNTIFS(Olympiade_2!$B:$B, $B19, Olympiade_2!$G:$G,2)+COUNTIFS(Olympiade_3!$B:$B, $B19, Olympiade_3!$G:$G,2)+COUNTIFS(Olympiade_4!$B:$B, $B19, Olympiade_4!$G:$G,2)+COUNTIFS(Olympiade_5!$B:$B, $B19, Olympiade_5!$G:$G,2)+COUNTIFS(Olympiade_6!$B:$B, $B19, Olympiade_6!$G:$G,2)+COUNTIFS(Olympiade_7!$B:$B, $B19, Olympiade_7!$G:$G,2)</f>
        <v>2</v>
      </c>
      <c r="I19">
        <f>COUNTIFS(Olympiade_1!$B:$B, $B19, Olympiade_1!$G:$G,3)+COUNTIFS(Olympiade_2!$B:$B, $B19, Olympiade_2!$G:$G,3)+COUNTIFS(Olympiade_3!$B:$B, $B19, Olympiade_3!$G:$G,3)+COUNTIFS(Olympiade_4!$B:$B, $B19, Olympiade_4!$G:$G,3)+COUNTIFS(Olympiade_5!$B:$B, $B19, Olympiade_5!$G:$G,3)+COUNTIFS(Olympiade_6!$B:$B, $B19, Olympiade_6!$G:$G,3)+COUNTIFS(Olympiade_7!$B:$B, $B19, Olympiade_7!$G:$G,3)</f>
        <v>1</v>
      </c>
      <c r="J19">
        <f>SUM(G19,H19,I19)</f>
        <v>3</v>
      </c>
      <c r="K19">
        <f>COUNTIFS(Olympiade_1!$B:$B, $B19, Olympiade_1!$H:$H,1)+COUNTIFS(Olympiade_2!$B:$B, $B19, Olympiade_2!$H:$H,1)+COUNTIFS(Olympiade_3!$B:$B, $B19, Olympiade_3!$H:$H,1)+COUNTIFS(Olympiade_4!$B:$B, $B19, Olympiade_4!$H:$H,1)+COUNTIFS(Olympiade_5!$B:$B, $B19, Olympiade_5!$H:$H,1)+COUNTIFS(Olympiade_6!$B:$B, $B19, Olympiade_6!$H:$H,1)+COUNTIFS(Olympiade_7!$B:$B, $B19, Olympiade_7!$H:$H,1)</f>
        <v>0</v>
      </c>
      <c r="L19">
        <f>COUNTIFS(Olympiade_1!$B:$B, $B19, Olympiade_1!$H:$H,2)+COUNTIFS(Olympiade_2!$B:$B, $B19, Olympiade_2!$H:$H,2)+COUNTIFS(Olympiade_3!$B:$B, $B19, Olympiade_3!$H:$H,2)+COUNTIFS(Olympiade_4!$B:$B, $B19, Olympiade_4!$H:$H,2)+COUNTIFS(Olympiade_5!$B:$B, $B19, Olympiade_5!$H:$H,2)+COUNTIFS(Olympiade_6!$B:$B, $B19, Olympiade_6!$H:$H,2)+COUNTIFS(Olympiade_7!$B:$B, $B19, Olympiade_7!$H:$H,2)</f>
        <v>1</v>
      </c>
      <c r="M19">
        <f>COUNTIFS(Olympiade_1!$B:$B, $B19, Olympiade_1!$H:$H,3)+COUNTIFS(Olympiade_2!$B:$B, $B19, Olympiade_2!$H:$H,3)+COUNTIFS(Olympiade_3!$B:$B, $B19, Olympiade_3!$H:$H,3)+COUNTIFS(Olympiade_4!$B:$B, $B19, Olympiade_4!$H:$H,3)+COUNTIFS(Olympiade_5!$B:$B, $B19, Olympiade_5!$H:$H,3)+COUNTIFS(Olympiade_6!$B:$B, $B19, Olympiade_6!$H:$H,3)+COUNTIFS(Olympiade_7!$B:$B, $B19, Olympiade_7!$H:$H,3)</f>
        <v>2</v>
      </c>
      <c r="N19">
        <f>SUM(K19,L19,M19)</f>
        <v>3</v>
      </c>
      <c r="O19">
        <f>COUNTIFS(Olympiade_1!$B:$B, $B19, Olympiade_1!$A:$A,1)+COUNTIFS(Olympiade_2!$B:$B, $B19, Olympiade_2!$A:$A,1)+COUNTIFS(Olympiade_3!$B:$B, $B19, Olympiade_3!$A:$A,1)+COUNTIFS(Olympiade_4!$B:$B, $B19, Olympiade_4!$A:$A,1)+COUNTIFS(Olympiade_5!$B:$B, $B19, Olympiade_5!$A:$A,1)+COUNTIFS(Olympiade_6!$B:$B, $B19, Olympiade_6!$A:$A,1)+COUNTIFS(Olympiade_7!$B:$B, $B19, Olympiade_7!$A:$A,1)</f>
        <v>0</v>
      </c>
      <c r="P19">
        <f>COUNTIFS(Olympiade_1!$B:$B, $B19, Olympiade_1!$A:$A,2)+COUNTIFS(Olympiade_2!$B:$B, $B19, Olympiade_2!$A:$A,2)+COUNTIFS(Olympiade_3!$B:$B, $B19, Olympiade_3!$A:$A,2)+COUNTIFS(Olympiade_4!$B:$B, $B19, Olympiade_4!$A:$A,2)+COUNTIFS(Olympiade_5!$B:$B, $B19, Olympiade_5!$A:$A,2)+COUNTIFS(Olympiade_6!$B:$B, $B19, Olympiade_6!$A:$A,2)+COUNTIFS(Olympiade_7!$B:$B, $B19, Olympiade_7!$A:$A,2)</f>
        <v>0</v>
      </c>
      <c r="Q19">
        <f>COUNTIFS(Olympiade_1!$B:$B, $B19, Olympiade_1!$A:$A,3)+COUNTIFS(Olympiade_2!$B:$B, $B19, Olympiade_2!$A:$A,3)+COUNTIFS(Olympiade_3!$B:$B, $B19, Olympiade_3!$A:$A,3)+COUNTIFS(Olympiade_4!$B:$B, $B19, Olympiade_4!$A:$A,3)+COUNTIFS(Olympiade_5!$B:$B, $B19, Olympiade_5!$A:$A,3)+COUNTIFS(Olympiade_6!$B:$B, $B19, Olympiade_6!$A:$A,3)+COUNTIFS(Olympiade_7!$B:$B, $B19, Olympiade_7!$A:$A,3)</f>
        <v>2</v>
      </c>
      <c r="R19">
        <f>SUM(O19,P19,Q19)</f>
        <v>2</v>
      </c>
      <c r="S19">
        <f>SUM(C19,G19,K19,O19)</f>
        <v>0</v>
      </c>
      <c r="T19">
        <f>SUM(D19,H19,L19,P19)</f>
        <v>3</v>
      </c>
      <c r="U19">
        <f>SUM(E19,I19,M19,Q19)</f>
        <v>6</v>
      </c>
      <c r="V19">
        <f>SUM(S19,T19,U19)</f>
        <v>9</v>
      </c>
      <c r="W19">
        <f>SUMIFS(Database!B:B,Database!A:A,B19) + SUMIFS(Database!F:F,Database!A:A,B19)</f>
        <v>120</v>
      </c>
      <c r="X19">
        <f>AVERAGE(_xlfn.XLOOKUP(B19, Database!K:K, Database!L:N,NA()))</f>
        <v>143.33333333333334</v>
      </c>
    </row>
    <row r="20" spans="1:24" x14ac:dyDescent="0.25">
      <c r="A20">
        <v>11</v>
      </c>
      <c r="B20" t="s">
        <v>17</v>
      </c>
      <c r="C20">
        <f>COUNTIFS(Olympiade_1!$B:$B,$B20,Olympiade_1!$F:$F,1)+COUNTIFS(Olympiade_2!$B:$B,$B20,Olympiade_2!$F:$F,1)+COUNTIFS(Olympiade_3!$B:$B,$B20,Olympiade_3!$F:$F,1)+COUNTIFS(Olympiade_4!$B:$B,$B20,Olympiade_4!$F:$F,1)+COUNTIFS(Olympiade_5!$B:$B,$B20,Olympiade_5!$F:$F,1)+COUNTIFS(Olympiade_6!$B:$B,$B20,Olympiade_6!$F:$F,1)+COUNTIFS(Olympiade_7!$B:$B,$B20,Olympiade_7!$F:$F,1)</f>
        <v>0</v>
      </c>
      <c r="D20">
        <f>COUNTIFS(Olympiade_1!$B:$B, $B20, Olympiade_1!$F:$F,2)+COUNTIFS(Olympiade_2!$B:$B, $B20, Olympiade_2!$F:$F,2)+COUNTIFS(Olympiade_3!$B:$B, $B20, Olympiade_3!$F:$F,2)+COUNTIFS(Olympiade_4!$B:$B, $B20, Olympiade_4!$F:$F,2)+COUNTIFS(Olympiade_5!$B:$B, $B20, Olympiade_5!$F:$F,2)+COUNTIFS(Olympiade_6!$B:$B, $B20, Olympiade_6!$F:$F,2)+COUNTIFS(Olympiade_7!$B:$B, $B20, Olympiade_7!$F:$F,2)</f>
        <v>1</v>
      </c>
      <c r="E20">
        <f>COUNTIFS(Olympiade_1!$B:$B, $B20, Olympiade_1!$F:$F,3)+COUNTIFS(Olympiade_2!$B:$B, $B20, Olympiade_2!$F:$F,3)+COUNTIFS(Olympiade_3!$B:$B, $B20, Olympiade_3!$F:$F,3)+COUNTIFS(Olympiade_4!$B:$B, $B20, Olympiade_4!$F:$F,3)+COUNTIFS(Olympiade_5!$B:$B, $B20, Olympiade_5!$F:$F,3)+COUNTIFS(Olympiade_6!$B:$B, $B20, Olympiade_6!$F:$F,3)+COUNTIFS(Olympiade_7!$B:$B, $B20, Olympiade_7!$F:$F,3)</f>
        <v>0</v>
      </c>
      <c r="F20">
        <f>SUM(C20,D20,E20)</f>
        <v>1</v>
      </c>
      <c r="G20">
        <f>COUNTIFS(Olympiade_1!$B:$B, $B20, Olympiade_1!$G:$G,1)+COUNTIFS(Olympiade_2!$B:$B, $B20, Olympiade_2!$G:$G,1)+COUNTIFS(Olympiade_3!$B:$B, $B20, Olympiade_3!$G:$G,1)+COUNTIFS(Olympiade_4!$B:$B, $B20, Olympiade_4!$G:$G,1)+COUNTIFS(Olympiade_5!$B:$B, $B20, Olympiade_5!$G:$G,1)+COUNTIFS(Olympiade_6!$B:$B, $B20, Olympiade_6!$G:$G,1)+COUNTIFS(Olympiade_7!$B:$B, $B20, Olympiade_7!$G:$G,1)</f>
        <v>0</v>
      </c>
      <c r="H20">
        <f>COUNTIFS(Olympiade_1!$B:$B, $B20, Olympiade_1!$G:$G,2)+COUNTIFS(Olympiade_2!$B:$B, $B20, Olympiade_2!$G:$G,2)+COUNTIFS(Olympiade_3!$B:$B, $B20, Olympiade_3!$G:$G,2)+COUNTIFS(Olympiade_4!$B:$B, $B20, Olympiade_4!$G:$G,2)+COUNTIFS(Olympiade_5!$B:$B, $B20, Olympiade_5!$G:$G,2)+COUNTIFS(Olympiade_6!$B:$B, $B20, Olympiade_6!$G:$G,2)+COUNTIFS(Olympiade_7!$B:$B, $B20, Olympiade_7!$G:$G,2)</f>
        <v>0</v>
      </c>
      <c r="I20">
        <f>COUNTIFS(Olympiade_1!$B:$B, $B20, Olympiade_1!$G:$G,3)+COUNTIFS(Olympiade_2!$B:$B, $B20, Olympiade_2!$G:$G,3)+COUNTIFS(Olympiade_3!$B:$B, $B20, Olympiade_3!$G:$G,3)+COUNTIFS(Olympiade_4!$B:$B, $B20, Olympiade_4!$G:$G,3)+COUNTIFS(Olympiade_5!$B:$B, $B20, Olympiade_5!$G:$G,3)+COUNTIFS(Olympiade_6!$B:$B, $B20, Olympiade_6!$G:$G,3)+COUNTIFS(Olympiade_7!$B:$B, $B20, Olympiade_7!$G:$G,3)</f>
        <v>1</v>
      </c>
      <c r="J20">
        <f>SUM(G20,H20,I20)</f>
        <v>1</v>
      </c>
      <c r="K20">
        <f>COUNTIFS(Olympiade_1!$B:$B, $B20, Olympiade_1!$H:$H,1)+COUNTIFS(Olympiade_2!$B:$B, $B20, Olympiade_2!$H:$H,1)+COUNTIFS(Olympiade_3!$B:$B, $B20, Olympiade_3!$H:$H,1)+COUNTIFS(Olympiade_4!$B:$B, $B20, Olympiade_4!$H:$H,1)+COUNTIFS(Olympiade_5!$B:$B, $B20, Olympiade_5!$H:$H,1)+COUNTIFS(Olympiade_6!$B:$B, $B20, Olympiade_6!$H:$H,1)+COUNTIFS(Olympiade_7!$B:$B, $B20, Olympiade_7!$H:$H,1)</f>
        <v>0</v>
      </c>
      <c r="L20">
        <f>COUNTIFS(Olympiade_1!$B:$B, $B20, Olympiade_1!$H:$H,2)+COUNTIFS(Olympiade_2!$B:$B, $B20, Olympiade_2!$H:$H,2)+COUNTIFS(Olympiade_3!$B:$B, $B20, Olympiade_3!$H:$H,2)+COUNTIFS(Olympiade_4!$B:$B, $B20, Olympiade_4!$H:$H,2)+COUNTIFS(Olympiade_5!$B:$B, $B20, Olympiade_5!$H:$H,2)+COUNTIFS(Olympiade_6!$B:$B, $B20, Olympiade_6!$H:$H,2)+COUNTIFS(Olympiade_7!$B:$B, $B20, Olympiade_7!$H:$H,2)</f>
        <v>1</v>
      </c>
      <c r="M20">
        <f>COUNTIFS(Olympiade_1!$B:$B, $B20, Olympiade_1!$H:$H,3)+COUNTIFS(Olympiade_2!$B:$B, $B20, Olympiade_2!$H:$H,3)+COUNTIFS(Olympiade_3!$B:$B, $B20, Olympiade_3!$H:$H,3)+COUNTIFS(Olympiade_4!$B:$B, $B20, Olympiade_4!$H:$H,3)+COUNTIFS(Olympiade_5!$B:$B, $B20, Olympiade_5!$H:$H,3)+COUNTIFS(Olympiade_6!$B:$B, $B20, Olympiade_6!$H:$H,3)+COUNTIFS(Olympiade_7!$B:$B, $B20, Olympiade_7!$H:$H,3)</f>
        <v>1</v>
      </c>
      <c r="N20">
        <f>SUM(K20,L20,M20)</f>
        <v>2</v>
      </c>
      <c r="O20">
        <f>COUNTIFS(Olympiade_1!$B:$B, $B20, Olympiade_1!$A:$A,1)+COUNTIFS(Olympiade_2!$B:$B, $B20, Olympiade_2!$A:$A,1)+COUNTIFS(Olympiade_3!$B:$B, $B20, Olympiade_3!$A:$A,1)+COUNTIFS(Olympiade_4!$B:$B, $B20, Olympiade_4!$A:$A,1)+COUNTIFS(Olympiade_5!$B:$B, $B20, Olympiade_5!$A:$A,1)+COUNTIFS(Olympiade_6!$B:$B, $B20, Olympiade_6!$A:$A,1)+COUNTIFS(Olympiade_7!$B:$B, $B20, Olympiade_7!$A:$A,1)</f>
        <v>0</v>
      </c>
      <c r="P20">
        <f>COUNTIFS(Olympiade_1!$B:$B, $B20, Olympiade_1!$A:$A,2)+COUNTIFS(Olympiade_2!$B:$B, $B20, Olympiade_2!$A:$A,2)+COUNTIFS(Olympiade_3!$B:$B, $B20, Olympiade_3!$A:$A,2)+COUNTIFS(Olympiade_4!$B:$B, $B20, Olympiade_4!$A:$A,2)+COUNTIFS(Olympiade_5!$B:$B, $B20, Olympiade_5!$A:$A,2)+COUNTIFS(Olympiade_6!$B:$B, $B20, Olympiade_6!$A:$A,2)+COUNTIFS(Olympiade_7!$B:$B, $B20, Olympiade_7!$A:$A,2)</f>
        <v>0</v>
      </c>
      <c r="Q20">
        <f>COUNTIFS(Olympiade_1!$B:$B, $B20, Olympiade_1!$A:$A,3)+COUNTIFS(Olympiade_2!$B:$B, $B20, Olympiade_2!$A:$A,3)+COUNTIFS(Olympiade_3!$B:$B, $B20, Olympiade_3!$A:$A,3)+COUNTIFS(Olympiade_4!$B:$B, $B20, Olympiade_4!$A:$A,3)+COUNTIFS(Olympiade_5!$B:$B, $B20, Olympiade_5!$A:$A,3)+COUNTIFS(Olympiade_6!$B:$B, $B20, Olympiade_6!$A:$A,3)+COUNTIFS(Olympiade_7!$B:$B, $B20, Olympiade_7!$A:$A,3)</f>
        <v>1</v>
      </c>
      <c r="R20">
        <f>SUM(O20,P20,Q20)</f>
        <v>1</v>
      </c>
      <c r="S20">
        <f>SUM(C20,G20,K20,O20)</f>
        <v>0</v>
      </c>
      <c r="T20">
        <f>SUM(D20,H20,L20,P20)</f>
        <v>2</v>
      </c>
      <c r="U20">
        <f>SUM(E20,I20,M20,Q20)</f>
        <v>3</v>
      </c>
      <c r="V20">
        <f>SUM(S20,T20,U20)</f>
        <v>5</v>
      </c>
      <c r="W20">
        <f>SUMIFS(Database!B:B,Database!A:A,B20) + SUMIFS(Database!F:F,Database!A:A,B20)</f>
        <v>110</v>
      </c>
      <c r="X20">
        <f>AVERAGE(_xlfn.XLOOKUP(B20, Database!K:K, Database!L:N,NA()))</f>
        <v>130</v>
      </c>
    </row>
    <row r="21" spans="1:24" x14ac:dyDescent="0.25">
      <c r="A21">
        <v>24</v>
      </c>
      <c r="B21" t="s">
        <v>15</v>
      </c>
      <c r="C21">
        <f>COUNTIFS(Olympiade_1!$B:$B,$B21,Olympiade_1!$F:$F,1)+COUNTIFS(Olympiade_2!$B:$B,$B21,Olympiade_2!$F:$F,1)+COUNTIFS(Olympiade_3!$B:$B,$B21,Olympiade_3!$F:$F,1)+COUNTIFS(Olympiade_4!$B:$B,$B21,Olympiade_4!$F:$F,1)+COUNTIFS(Olympiade_5!$B:$B,$B21,Olympiade_5!$F:$F,1)+COUNTIFS(Olympiade_6!$B:$B,$B21,Olympiade_6!$F:$F,1)+COUNTIFS(Olympiade_7!$B:$B,$B21,Olympiade_7!$F:$F,1)</f>
        <v>0</v>
      </c>
      <c r="D21">
        <f>COUNTIFS(Olympiade_1!$B:$B, $B21, Olympiade_1!$F:$F,2)+COUNTIFS(Olympiade_2!$B:$B, $B21, Olympiade_2!$F:$F,2)+COUNTIFS(Olympiade_3!$B:$B, $B21, Olympiade_3!$F:$F,2)+COUNTIFS(Olympiade_4!$B:$B, $B21, Olympiade_4!$F:$F,2)+COUNTIFS(Olympiade_5!$B:$B, $B21, Olympiade_5!$F:$F,2)+COUNTIFS(Olympiade_6!$B:$B, $B21, Olympiade_6!$F:$F,2)+COUNTIFS(Olympiade_7!$B:$B, $B21, Olympiade_7!$F:$F,2)</f>
        <v>0</v>
      </c>
      <c r="E21">
        <f>COUNTIFS(Olympiade_1!$B:$B, $B21, Olympiade_1!$F:$F,3)+COUNTIFS(Olympiade_2!$B:$B, $B21, Olympiade_2!$F:$F,3)+COUNTIFS(Olympiade_3!$B:$B, $B21, Olympiade_3!$F:$F,3)+COUNTIFS(Olympiade_4!$B:$B, $B21, Olympiade_4!$F:$F,3)+COUNTIFS(Olympiade_5!$B:$B, $B21, Olympiade_5!$F:$F,3)+COUNTIFS(Olympiade_6!$B:$B, $B21, Olympiade_6!$F:$F,3)+COUNTIFS(Olympiade_7!$B:$B, $B21, Olympiade_7!$F:$F,3)</f>
        <v>2</v>
      </c>
      <c r="F21">
        <f>SUM(C21,D21,E21)</f>
        <v>2</v>
      </c>
      <c r="G21">
        <f>COUNTIFS(Olympiade_1!$B:$B, $B21, Olympiade_1!$G:$G,1)+COUNTIFS(Olympiade_2!$B:$B, $B21, Olympiade_2!$G:$G,1)+COUNTIFS(Olympiade_3!$B:$B, $B21, Olympiade_3!$G:$G,1)+COUNTIFS(Olympiade_4!$B:$B, $B21, Olympiade_4!$G:$G,1)+COUNTIFS(Olympiade_5!$B:$B, $B21, Olympiade_5!$G:$G,1)+COUNTIFS(Olympiade_6!$B:$B, $B21, Olympiade_6!$G:$G,1)+COUNTIFS(Olympiade_7!$B:$B, $B21, Olympiade_7!$G:$G,1)</f>
        <v>0</v>
      </c>
      <c r="H21">
        <f>COUNTIFS(Olympiade_1!$B:$B, $B21, Olympiade_1!$G:$G,2)+COUNTIFS(Olympiade_2!$B:$B, $B21, Olympiade_2!$G:$G,2)+COUNTIFS(Olympiade_3!$B:$B, $B21, Olympiade_3!$G:$G,2)+COUNTIFS(Olympiade_4!$B:$B, $B21, Olympiade_4!$G:$G,2)+COUNTIFS(Olympiade_5!$B:$B, $B21, Olympiade_5!$G:$G,2)+COUNTIFS(Olympiade_6!$B:$B, $B21, Olympiade_6!$G:$G,2)+COUNTIFS(Olympiade_7!$B:$B, $B21, Olympiade_7!$G:$G,2)</f>
        <v>0</v>
      </c>
      <c r="I21">
        <f>COUNTIFS(Olympiade_1!$B:$B, $B21, Olympiade_1!$G:$G,3)+COUNTIFS(Olympiade_2!$B:$B, $B21, Olympiade_2!$G:$G,3)+COUNTIFS(Olympiade_3!$B:$B, $B21, Olympiade_3!$G:$G,3)+COUNTIFS(Olympiade_4!$B:$B, $B21, Olympiade_4!$G:$G,3)+COUNTIFS(Olympiade_5!$B:$B, $B21, Olympiade_5!$G:$G,3)+COUNTIFS(Olympiade_6!$B:$B, $B21, Olympiade_6!$G:$G,3)+COUNTIFS(Olympiade_7!$B:$B, $B21, Olympiade_7!$G:$G,3)</f>
        <v>1</v>
      </c>
      <c r="J21">
        <f>SUM(G21,H21,I21)</f>
        <v>1</v>
      </c>
      <c r="K21">
        <f>COUNTIFS(Olympiade_1!$B:$B, $B21, Olympiade_1!$H:$H,1)+COUNTIFS(Olympiade_2!$B:$B, $B21, Olympiade_2!$H:$H,1)+COUNTIFS(Olympiade_3!$B:$B, $B21, Olympiade_3!$H:$H,1)+COUNTIFS(Olympiade_4!$B:$B, $B21, Olympiade_4!$H:$H,1)+COUNTIFS(Olympiade_5!$B:$B, $B21, Olympiade_5!$H:$H,1)+COUNTIFS(Olympiade_6!$B:$B, $B21, Olympiade_6!$H:$H,1)+COUNTIFS(Olympiade_7!$B:$B, $B21, Olympiade_7!$H:$H,1)</f>
        <v>0</v>
      </c>
      <c r="L21">
        <f>COUNTIFS(Olympiade_1!$B:$B, $B21, Olympiade_1!$H:$H,2)+COUNTIFS(Olympiade_2!$B:$B, $B21, Olympiade_2!$H:$H,2)+COUNTIFS(Olympiade_3!$B:$B, $B21, Olympiade_3!$H:$H,2)+COUNTIFS(Olympiade_4!$B:$B, $B21, Olympiade_4!$H:$H,2)+COUNTIFS(Olympiade_5!$B:$B, $B21, Olympiade_5!$H:$H,2)+COUNTIFS(Olympiade_6!$B:$B, $B21, Olympiade_6!$H:$H,2)+COUNTIFS(Olympiade_7!$B:$B, $B21, Olympiade_7!$H:$H,2)</f>
        <v>1</v>
      </c>
      <c r="M21">
        <f>COUNTIFS(Olympiade_1!$B:$B, $B21, Olympiade_1!$H:$H,3)+COUNTIFS(Olympiade_2!$B:$B, $B21, Olympiade_2!$H:$H,3)+COUNTIFS(Olympiade_3!$B:$B, $B21, Olympiade_3!$H:$H,3)+COUNTIFS(Olympiade_4!$B:$B, $B21, Olympiade_4!$H:$H,3)+COUNTIFS(Olympiade_5!$B:$B, $B21, Olympiade_5!$H:$H,3)+COUNTIFS(Olympiade_6!$B:$B, $B21, Olympiade_6!$H:$H,3)+COUNTIFS(Olympiade_7!$B:$B, $B21, Olympiade_7!$H:$H,3)</f>
        <v>1</v>
      </c>
      <c r="N21">
        <f>SUM(K21,L21,M21)</f>
        <v>2</v>
      </c>
      <c r="O21">
        <f>COUNTIFS(Olympiade_1!$B:$B, $B21, Olympiade_1!$A:$A,1)+COUNTIFS(Olympiade_2!$B:$B, $B21, Olympiade_2!$A:$A,1)+COUNTIFS(Olympiade_3!$B:$B, $B21, Olympiade_3!$A:$A,1)+COUNTIFS(Olympiade_4!$B:$B, $B21, Olympiade_4!$A:$A,1)+COUNTIFS(Olympiade_5!$B:$B, $B21, Olympiade_5!$A:$A,1)+COUNTIFS(Olympiade_6!$B:$B, $B21, Olympiade_6!$A:$A,1)+COUNTIFS(Olympiade_7!$B:$B, $B21, Olympiade_7!$A:$A,1)</f>
        <v>0</v>
      </c>
      <c r="P21">
        <f>COUNTIFS(Olympiade_1!$B:$B, $B21, Olympiade_1!$A:$A,2)+COUNTIFS(Olympiade_2!$B:$B, $B21, Olympiade_2!$A:$A,2)+COUNTIFS(Olympiade_3!$B:$B, $B21, Olympiade_3!$A:$A,2)+COUNTIFS(Olympiade_4!$B:$B, $B21, Olympiade_4!$A:$A,2)+COUNTIFS(Olympiade_5!$B:$B, $B21, Olympiade_5!$A:$A,2)+COUNTIFS(Olympiade_6!$B:$B, $B21, Olympiade_6!$A:$A,2)+COUNTIFS(Olympiade_7!$B:$B, $B21, Olympiade_7!$A:$A,2)</f>
        <v>0</v>
      </c>
      <c r="Q21">
        <f>COUNTIFS(Olympiade_1!$B:$B, $B21, Olympiade_1!$A:$A,3)+COUNTIFS(Olympiade_2!$B:$B, $B21, Olympiade_2!$A:$A,3)+COUNTIFS(Olympiade_3!$B:$B, $B21, Olympiade_3!$A:$A,3)+COUNTIFS(Olympiade_4!$B:$B, $B21, Olympiade_4!$A:$A,3)+COUNTIFS(Olympiade_5!$B:$B, $B21, Olympiade_5!$A:$A,3)+COUNTIFS(Olympiade_6!$B:$B, $B21, Olympiade_6!$A:$A,3)+COUNTIFS(Olympiade_7!$B:$B, $B21, Olympiade_7!$A:$A,3)</f>
        <v>1</v>
      </c>
      <c r="R21">
        <f>SUM(O21,P21,Q21)</f>
        <v>1</v>
      </c>
      <c r="S21">
        <f>SUM(C21,G21,K21,O21)</f>
        <v>0</v>
      </c>
      <c r="T21">
        <f>SUM(D21,H21,L21,P21)</f>
        <v>1</v>
      </c>
      <c r="U21">
        <f>SUM(E21,I21,M21,Q21)</f>
        <v>5</v>
      </c>
      <c r="V21">
        <f>SUM(S21,T21,U21)</f>
        <v>6</v>
      </c>
      <c r="W21">
        <f>SUMIFS(Database!B:B,Database!A:A,B21) + SUMIFS(Database!F:F,Database!A:A,B21)</f>
        <v>50</v>
      </c>
      <c r="X21">
        <f>AVERAGE(_xlfn.XLOOKUP(B21, Database!K:K, Database!L:N,NA()))</f>
        <v>56.666666666666664</v>
      </c>
    </row>
    <row r="22" spans="1:24" x14ac:dyDescent="0.25">
      <c r="A22">
        <v>14</v>
      </c>
      <c r="B22" t="s">
        <v>14</v>
      </c>
      <c r="C22">
        <f>COUNTIFS(Olympiade_1!$B:$B,$B22,Olympiade_1!$F:$F,1)+COUNTIFS(Olympiade_2!$B:$B,$B22,Olympiade_2!$F:$F,1)+COUNTIFS(Olympiade_3!$B:$B,$B22,Olympiade_3!$F:$F,1)+COUNTIFS(Olympiade_4!$B:$B,$B22,Olympiade_4!$F:$F,1)+COUNTIFS(Olympiade_5!$B:$B,$B22,Olympiade_5!$F:$F,1)+COUNTIFS(Olympiade_6!$B:$B,$B22,Olympiade_6!$F:$F,1)+COUNTIFS(Olympiade_7!$B:$B,$B22,Olympiade_7!$F:$F,1)</f>
        <v>0</v>
      </c>
      <c r="D22">
        <f>COUNTIFS(Olympiade_1!$B:$B, $B22, Olympiade_1!$F:$F,2)+COUNTIFS(Olympiade_2!$B:$B, $B22, Olympiade_2!$F:$F,2)+COUNTIFS(Olympiade_3!$B:$B, $B22, Olympiade_3!$F:$F,2)+COUNTIFS(Olympiade_4!$B:$B, $B22, Olympiade_4!$F:$F,2)+COUNTIFS(Olympiade_5!$B:$B, $B22, Olympiade_5!$F:$F,2)+COUNTIFS(Olympiade_6!$B:$B, $B22, Olympiade_6!$F:$F,2)+COUNTIFS(Olympiade_7!$B:$B, $B22, Olympiade_7!$F:$F,2)</f>
        <v>0</v>
      </c>
      <c r="E22">
        <f>COUNTIFS(Olympiade_1!$B:$B, $B22, Olympiade_1!$F:$F,3)+COUNTIFS(Olympiade_2!$B:$B, $B22, Olympiade_2!$F:$F,3)+COUNTIFS(Olympiade_3!$B:$B, $B22, Olympiade_3!$F:$F,3)+COUNTIFS(Olympiade_4!$B:$B, $B22, Olympiade_4!$F:$F,3)+COUNTIFS(Olympiade_5!$B:$B, $B22, Olympiade_5!$F:$F,3)+COUNTIFS(Olympiade_6!$B:$B, $B22, Olympiade_6!$F:$F,3)+COUNTIFS(Olympiade_7!$B:$B, $B22, Olympiade_7!$F:$F,3)</f>
        <v>1</v>
      </c>
      <c r="F22">
        <f>SUM(C22,D22,E22)</f>
        <v>1</v>
      </c>
      <c r="G22">
        <f>COUNTIFS(Olympiade_1!$B:$B, $B22, Olympiade_1!$G:$G,1)+COUNTIFS(Olympiade_2!$B:$B, $B22, Olympiade_2!$G:$G,1)+COUNTIFS(Olympiade_3!$B:$B, $B22, Olympiade_3!$G:$G,1)+COUNTIFS(Olympiade_4!$B:$B, $B22, Olympiade_4!$G:$G,1)+COUNTIFS(Olympiade_5!$B:$B, $B22, Olympiade_5!$G:$G,1)+COUNTIFS(Olympiade_6!$B:$B, $B22, Olympiade_6!$G:$G,1)+COUNTIFS(Olympiade_7!$B:$B, $B22, Olympiade_7!$G:$G,1)</f>
        <v>0</v>
      </c>
      <c r="H22">
        <f>COUNTIFS(Olympiade_1!$B:$B, $B22, Olympiade_1!$G:$G,2)+COUNTIFS(Olympiade_2!$B:$B, $B22, Olympiade_2!$G:$G,2)+COUNTIFS(Olympiade_3!$B:$B, $B22, Olympiade_3!$G:$G,2)+COUNTIFS(Olympiade_4!$B:$B, $B22, Olympiade_4!$G:$G,2)+COUNTIFS(Olympiade_5!$B:$B, $B22, Olympiade_5!$G:$G,2)+COUNTIFS(Olympiade_6!$B:$B, $B22, Olympiade_6!$G:$G,2)+COUNTIFS(Olympiade_7!$B:$B, $B22, Olympiade_7!$G:$G,2)</f>
        <v>1</v>
      </c>
      <c r="I22">
        <f>COUNTIFS(Olympiade_1!$B:$B, $B22, Olympiade_1!$G:$G,3)+COUNTIFS(Olympiade_2!$B:$B, $B22, Olympiade_2!$G:$G,3)+COUNTIFS(Olympiade_3!$B:$B, $B22, Olympiade_3!$G:$G,3)+COUNTIFS(Olympiade_4!$B:$B, $B22, Olympiade_4!$G:$G,3)+COUNTIFS(Olympiade_5!$B:$B, $B22, Olympiade_5!$G:$G,3)+COUNTIFS(Olympiade_6!$B:$B, $B22, Olympiade_6!$G:$G,3)+COUNTIFS(Olympiade_7!$B:$B, $B22, Olympiade_7!$G:$G,3)</f>
        <v>1</v>
      </c>
      <c r="J22">
        <f>SUM(G22,H22,I22)</f>
        <v>2</v>
      </c>
      <c r="K22">
        <f>COUNTIFS(Olympiade_1!$B:$B, $B22, Olympiade_1!$H:$H,1)+COUNTIFS(Olympiade_2!$B:$B, $B22, Olympiade_2!$H:$H,1)+COUNTIFS(Olympiade_3!$B:$B, $B22, Olympiade_3!$H:$H,1)+COUNTIFS(Olympiade_4!$B:$B, $B22, Olympiade_4!$H:$H,1)+COUNTIFS(Olympiade_5!$B:$B, $B22, Olympiade_5!$H:$H,1)+COUNTIFS(Olympiade_6!$B:$B, $B22, Olympiade_6!$H:$H,1)+COUNTIFS(Olympiade_7!$B:$B, $B22, Olympiade_7!$H:$H,1)</f>
        <v>0</v>
      </c>
      <c r="L22">
        <f>COUNTIFS(Olympiade_1!$B:$B, $B22, Olympiade_1!$H:$H,2)+COUNTIFS(Olympiade_2!$B:$B, $B22, Olympiade_2!$H:$H,2)+COUNTIFS(Olympiade_3!$B:$B, $B22, Olympiade_3!$H:$H,2)+COUNTIFS(Olympiade_4!$B:$B, $B22, Olympiade_4!$H:$H,2)+COUNTIFS(Olympiade_5!$B:$B, $B22, Olympiade_5!$H:$H,2)+COUNTIFS(Olympiade_6!$B:$B, $B22, Olympiade_6!$H:$H,2)+COUNTIFS(Olympiade_7!$B:$B, $B22, Olympiade_7!$H:$H,2)</f>
        <v>0</v>
      </c>
      <c r="M22">
        <f>COUNTIFS(Olympiade_1!$B:$B, $B22, Olympiade_1!$H:$H,3)+COUNTIFS(Olympiade_2!$B:$B, $B22, Olympiade_2!$H:$H,3)+COUNTIFS(Olympiade_3!$B:$B, $B22, Olympiade_3!$H:$H,3)+COUNTIFS(Olympiade_4!$B:$B, $B22, Olympiade_4!$H:$H,3)+COUNTIFS(Olympiade_5!$B:$B, $B22, Olympiade_5!$H:$H,3)+COUNTIFS(Olympiade_6!$B:$B, $B22, Olympiade_6!$H:$H,3)+COUNTIFS(Olympiade_7!$B:$B, $B22, Olympiade_7!$H:$H,3)</f>
        <v>1</v>
      </c>
      <c r="N22">
        <f>SUM(K22,L22,M22)</f>
        <v>1</v>
      </c>
      <c r="O22">
        <f>COUNTIFS(Olympiade_1!$B:$B, $B22, Olympiade_1!$A:$A,1)+COUNTIFS(Olympiade_2!$B:$B, $B22, Olympiade_2!$A:$A,1)+COUNTIFS(Olympiade_3!$B:$B, $B22, Olympiade_3!$A:$A,1)+COUNTIFS(Olympiade_4!$B:$B, $B22, Olympiade_4!$A:$A,1)+COUNTIFS(Olympiade_5!$B:$B, $B22, Olympiade_5!$A:$A,1)+COUNTIFS(Olympiade_6!$B:$B, $B22, Olympiade_6!$A:$A,1)+COUNTIFS(Olympiade_7!$B:$B, $B22, Olympiade_7!$A:$A,1)</f>
        <v>0</v>
      </c>
      <c r="P22">
        <f>COUNTIFS(Olympiade_1!$B:$B, $B22, Olympiade_1!$A:$A,2)+COUNTIFS(Olympiade_2!$B:$B, $B22, Olympiade_2!$A:$A,2)+COUNTIFS(Olympiade_3!$B:$B, $B22, Olympiade_3!$A:$A,2)+COUNTIFS(Olympiade_4!$B:$B, $B22, Olympiade_4!$A:$A,2)+COUNTIFS(Olympiade_5!$B:$B, $B22, Olympiade_5!$A:$A,2)+COUNTIFS(Olympiade_6!$B:$B, $B22, Olympiade_6!$A:$A,2)+COUNTIFS(Olympiade_7!$B:$B, $B22, Olympiade_7!$A:$A,2)</f>
        <v>0</v>
      </c>
      <c r="Q22">
        <f>COUNTIFS(Olympiade_1!$B:$B, $B22, Olympiade_1!$A:$A,3)+COUNTIFS(Olympiade_2!$B:$B, $B22, Olympiade_2!$A:$A,3)+COUNTIFS(Olympiade_3!$B:$B, $B22, Olympiade_3!$A:$A,3)+COUNTIFS(Olympiade_4!$B:$B, $B22, Olympiade_4!$A:$A,3)+COUNTIFS(Olympiade_5!$B:$B, $B22, Olympiade_5!$A:$A,3)+COUNTIFS(Olympiade_6!$B:$B, $B22, Olympiade_6!$A:$A,3)+COUNTIFS(Olympiade_7!$B:$B, $B22, Olympiade_7!$A:$A,3)</f>
        <v>1</v>
      </c>
      <c r="R22">
        <f>SUM(O22,P22,Q22)</f>
        <v>1</v>
      </c>
      <c r="S22">
        <f>SUM(C22,G22,K22,O22)</f>
        <v>0</v>
      </c>
      <c r="T22">
        <f>SUM(D22,H22,L22,P22)</f>
        <v>1</v>
      </c>
      <c r="U22">
        <f>SUM(E22,I22,M22,Q22)</f>
        <v>4</v>
      </c>
      <c r="V22">
        <f>SUM(S22,T22,U22)</f>
        <v>5</v>
      </c>
      <c r="W22">
        <f>SUMIFS(Database!B:B,Database!A:A,B22) + SUMIFS(Database!F:F,Database!A:A,B22)</f>
        <v>90</v>
      </c>
      <c r="X22">
        <f>AVERAGE(_xlfn.XLOOKUP(B22, Database!K:K, Database!L:N,NA()))</f>
        <v>83.333333333333329</v>
      </c>
    </row>
    <row r="23" spans="1:24" x14ac:dyDescent="0.25">
      <c r="A23">
        <v>22</v>
      </c>
      <c r="B23" t="s">
        <v>29</v>
      </c>
      <c r="C23">
        <f>COUNTIFS(Olympiade_1!$B:$B,$B23,Olympiade_1!$F:$F,1)+COUNTIFS(Olympiade_2!$B:$B,$B23,Olympiade_2!$F:$F,1)+COUNTIFS(Olympiade_3!$B:$B,$B23,Olympiade_3!$F:$F,1)+COUNTIFS(Olympiade_4!$B:$B,$B23,Olympiade_4!$F:$F,1)+COUNTIFS(Olympiade_5!$B:$B,$B23,Olympiade_5!$F:$F,1)+COUNTIFS(Olympiade_6!$B:$B,$B23,Olympiade_6!$F:$F,1)+COUNTIFS(Olympiade_7!$B:$B,$B23,Olympiade_7!$F:$F,1)</f>
        <v>0</v>
      </c>
      <c r="D23">
        <f>COUNTIFS(Olympiade_1!$B:$B, $B23, Olympiade_1!$F:$F,2)+COUNTIFS(Olympiade_2!$B:$B, $B23, Olympiade_2!$F:$F,2)+COUNTIFS(Olympiade_3!$B:$B, $B23, Olympiade_3!$F:$F,2)+COUNTIFS(Olympiade_4!$B:$B, $B23, Olympiade_4!$F:$F,2)+COUNTIFS(Olympiade_5!$B:$B, $B23, Olympiade_5!$F:$F,2)+COUNTIFS(Olympiade_6!$B:$B, $B23, Olympiade_6!$F:$F,2)+COUNTIFS(Olympiade_7!$B:$B, $B23, Olympiade_7!$F:$F,2)</f>
        <v>0</v>
      </c>
      <c r="E23">
        <f>COUNTIFS(Olympiade_1!$B:$B, $B23, Olympiade_1!$F:$F,3)+COUNTIFS(Olympiade_2!$B:$B, $B23, Olympiade_2!$F:$F,3)+COUNTIFS(Olympiade_3!$B:$B, $B23, Olympiade_3!$F:$F,3)+COUNTIFS(Olympiade_4!$B:$B, $B23, Olympiade_4!$F:$F,3)+COUNTIFS(Olympiade_5!$B:$B, $B23, Olympiade_5!$F:$F,3)+COUNTIFS(Olympiade_6!$B:$B, $B23, Olympiade_6!$F:$F,3)+COUNTIFS(Olympiade_7!$B:$B, $B23, Olympiade_7!$F:$F,3)</f>
        <v>1</v>
      </c>
      <c r="F23">
        <f>SUM(C23,D23,E23)</f>
        <v>1</v>
      </c>
      <c r="G23">
        <f>COUNTIFS(Olympiade_1!$B:$B, $B23, Olympiade_1!$G:$G,1)+COUNTIFS(Olympiade_2!$B:$B, $B23, Olympiade_2!$G:$G,1)+COUNTIFS(Olympiade_3!$B:$B, $B23, Olympiade_3!$G:$G,1)+COUNTIFS(Olympiade_4!$B:$B, $B23, Olympiade_4!$G:$G,1)+COUNTIFS(Olympiade_5!$B:$B, $B23, Olympiade_5!$G:$G,1)+COUNTIFS(Olympiade_6!$B:$B, $B23, Olympiade_6!$G:$G,1)+COUNTIFS(Olympiade_7!$B:$B, $B23, Olympiade_7!$G:$G,1)</f>
        <v>0</v>
      </c>
      <c r="H23">
        <f>COUNTIFS(Olympiade_1!$B:$B, $B23, Olympiade_1!$G:$G,2)+COUNTIFS(Olympiade_2!$B:$B, $B23, Olympiade_2!$G:$G,2)+COUNTIFS(Olympiade_3!$B:$B, $B23, Olympiade_3!$G:$G,2)+COUNTIFS(Olympiade_4!$B:$B, $B23, Olympiade_4!$G:$G,2)+COUNTIFS(Olympiade_5!$B:$B, $B23, Olympiade_5!$G:$G,2)+COUNTIFS(Olympiade_6!$B:$B, $B23, Olympiade_6!$G:$G,2)+COUNTIFS(Olympiade_7!$B:$B, $B23, Olympiade_7!$G:$G,2)</f>
        <v>0</v>
      </c>
      <c r="I23">
        <f>COUNTIFS(Olympiade_1!$B:$B, $B23, Olympiade_1!$G:$G,3)+COUNTIFS(Olympiade_2!$B:$B, $B23, Olympiade_2!$G:$G,3)+COUNTIFS(Olympiade_3!$B:$B, $B23, Olympiade_3!$G:$G,3)+COUNTIFS(Olympiade_4!$B:$B, $B23, Olympiade_4!$G:$G,3)+COUNTIFS(Olympiade_5!$B:$B, $B23, Olympiade_5!$G:$G,3)+COUNTIFS(Olympiade_6!$B:$B, $B23, Olympiade_6!$G:$G,3)+COUNTIFS(Olympiade_7!$B:$B, $B23, Olympiade_7!$G:$G,3)</f>
        <v>0</v>
      </c>
      <c r="J23">
        <f>SUM(G23,H23,I23)</f>
        <v>0</v>
      </c>
      <c r="K23">
        <f>COUNTIFS(Olympiade_1!$B:$B, $B23, Olympiade_1!$H:$H,1)+COUNTIFS(Olympiade_2!$B:$B, $B23, Olympiade_2!$H:$H,1)+COUNTIFS(Olympiade_3!$B:$B, $B23, Olympiade_3!$H:$H,1)+COUNTIFS(Olympiade_4!$B:$B, $B23, Olympiade_4!$H:$H,1)+COUNTIFS(Olympiade_5!$B:$B, $B23, Olympiade_5!$H:$H,1)+COUNTIFS(Olympiade_6!$B:$B, $B23, Olympiade_6!$H:$H,1)+COUNTIFS(Olympiade_7!$B:$B, $B23, Olympiade_7!$H:$H,1)</f>
        <v>0</v>
      </c>
      <c r="L23">
        <f>COUNTIFS(Olympiade_1!$B:$B, $B23, Olympiade_1!$H:$H,2)+COUNTIFS(Olympiade_2!$B:$B, $B23, Olympiade_2!$H:$H,2)+COUNTIFS(Olympiade_3!$B:$B, $B23, Olympiade_3!$H:$H,2)+COUNTIFS(Olympiade_4!$B:$B, $B23, Olympiade_4!$H:$H,2)+COUNTIFS(Olympiade_5!$B:$B, $B23, Olympiade_5!$H:$H,2)+COUNTIFS(Olympiade_6!$B:$B, $B23, Olympiade_6!$H:$H,2)+COUNTIFS(Olympiade_7!$B:$B, $B23, Olympiade_7!$H:$H,2)</f>
        <v>0</v>
      </c>
      <c r="M23">
        <f>COUNTIFS(Olympiade_1!$B:$B, $B23, Olympiade_1!$H:$H,3)+COUNTIFS(Olympiade_2!$B:$B, $B23, Olympiade_2!$H:$H,3)+COUNTIFS(Olympiade_3!$B:$B, $B23, Olympiade_3!$H:$H,3)+COUNTIFS(Olympiade_4!$B:$B, $B23, Olympiade_4!$H:$H,3)+COUNTIFS(Olympiade_5!$B:$B, $B23, Olympiade_5!$H:$H,3)+COUNTIFS(Olympiade_6!$B:$B, $B23, Olympiade_6!$H:$H,3)+COUNTIFS(Olympiade_7!$B:$B, $B23, Olympiade_7!$H:$H,3)</f>
        <v>1</v>
      </c>
      <c r="N23">
        <f>SUM(K23,L23,M23)</f>
        <v>1</v>
      </c>
      <c r="O23">
        <f>COUNTIFS(Olympiade_1!$B:$B, $B23, Olympiade_1!$A:$A,1)+COUNTIFS(Olympiade_2!$B:$B, $B23, Olympiade_2!$A:$A,1)+COUNTIFS(Olympiade_3!$B:$B, $B23, Olympiade_3!$A:$A,1)+COUNTIFS(Olympiade_4!$B:$B, $B23, Olympiade_4!$A:$A,1)+COUNTIFS(Olympiade_5!$B:$B, $B23, Olympiade_5!$A:$A,1)+COUNTIFS(Olympiade_6!$B:$B, $B23, Olympiade_6!$A:$A,1)+COUNTIFS(Olympiade_7!$B:$B, $B23, Olympiade_7!$A:$A,1)</f>
        <v>0</v>
      </c>
      <c r="P23">
        <f>COUNTIFS(Olympiade_1!$B:$B, $B23, Olympiade_1!$A:$A,2)+COUNTIFS(Olympiade_2!$B:$B, $B23, Olympiade_2!$A:$A,2)+COUNTIFS(Olympiade_3!$B:$B, $B23, Olympiade_3!$A:$A,2)+COUNTIFS(Olympiade_4!$B:$B, $B23, Olympiade_4!$A:$A,2)+COUNTIFS(Olympiade_5!$B:$B, $B23, Olympiade_5!$A:$A,2)+COUNTIFS(Olympiade_6!$B:$B, $B23, Olympiade_6!$A:$A,2)+COUNTIFS(Olympiade_7!$B:$B, $B23, Olympiade_7!$A:$A,2)</f>
        <v>0</v>
      </c>
      <c r="Q23">
        <f>COUNTIFS(Olympiade_1!$B:$B, $B23, Olympiade_1!$A:$A,3)+COUNTIFS(Olympiade_2!$B:$B, $B23, Olympiade_2!$A:$A,3)+COUNTIFS(Olympiade_3!$B:$B, $B23, Olympiade_3!$A:$A,3)+COUNTIFS(Olympiade_4!$B:$B, $B23, Olympiade_4!$A:$A,3)+COUNTIFS(Olympiade_5!$B:$B, $B23, Olympiade_5!$A:$A,3)+COUNTIFS(Olympiade_6!$B:$B, $B23, Olympiade_6!$A:$A,3)+COUNTIFS(Olympiade_7!$B:$B, $B23, Olympiade_7!$A:$A,3)</f>
        <v>1</v>
      </c>
      <c r="R23">
        <f>SUM(O23,P23,Q23)</f>
        <v>1</v>
      </c>
      <c r="S23">
        <f>SUM(C23,G23,K23,O23)</f>
        <v>0</v>
      </c>
      <c r="T23">
        <f>SUM(D23,H23,L23,P23)</f>
        <v>0</v>
      </c>
      <c r="U23">
        <f>SUM(E23,I23,M23,Q23)</f>
        <v>3</v>
      </c>
      <c r="V23">
        <f>SUM(S23,T23,U23)</f>
        <v>3</v>
      </c>
      <c r="W23">
        <f>SUMIFS(Database!B:B,Database!A:A,B23) + SUMIFS(Database!F:F,Database!A:A,B23)</f>
        <v>70</v>
      </c>
      <c r="X23">
        <f>AVERAGE(_xlfn.XLOOKUP(B23, Database!K:K, Database!L:N,NA()))</f>
        <v>60</v>
      </c>
    </row>
    <row r="24" spans="1:24" x14ac:dyDescent="0.25">
      <c r="A24">
        <v>13</v>
      </c>
      <c r="B24" t="s">
        <v>30</v>
      </c>
      <c r="C24">
        <f>COUNTIFS(Olympiade_1!$B:$B,$B24,Olympiade_1!$F:$F,1)+COUNTIFS(Olympiade_2!$B:$B,$B24,Olympiade_2!$F:$F,1)+COUNTIFS(Olympiade_3!$B:$B,$B24,Olympiade_3!$F:$F,1)+COUNTIFS(Olympiade_4!$B:$B,$B24,Olympiade_4!$F:$F,1)+COUNTIFS(Olympiade_5!$B:$B,$B24,Olympiade_5!$F:$F,1)+COUNTIFS(Olympiade_6!$B:$B,$B24,Olympiade_6!$F:$F,1)+COUNTIFS(Olympiade_7!$B:$B,$B24,Olympiade_7!$F:$F,1)</f>
        <v>0</v>
      </c>
      <c r="D24">
        <f>COUNTIFS(Olympiade_1!$B:$B, $B24, Olympiade_1!$F:$F,2)+COUNTIFS(Olympiade_2!$B:$B, $B24, Olympiade_2!$F:$F,2)+COUNTIFS(Olympiade_3!$B:$B, $B24, Olympiade_3!$F:$F,2)+COUNTIFS(Olympiade_4!$B:$B, $B24, Olympiade_4!$F:$F,2)+COUNTIFS(Olympiade_5!$B:$B, $B24, Olympiade_5!$F:$F,2)+COUNTIFS(Olympiade_6!$B:$B, $B24, Olympiade_6!$F:$F,2)+COUNTIFS(Olympiade_7!$B:$B, $B24, Olympiade_7!$F:$F,2)</f>
        <v>0</v>
      </c>
      <c r="E24">
        <f>COUNTIFS(Olympiade_1!$B:$B, $B24, Olympiade_1!$F:$F,3)+COUNTIFS(Olympiade_2!$B:$B, $B24, Olympiade_2!$F:$F,3)+COUNTIFS(Olympiade_3!$B:$B, $B24, Olympiade_3!$F:$F,3)+COUNTIFS(Olympiade_4!$B:$B, $B24, Olympiade_4!$F:$F,3)+COUNTIFS(Olympiade_5!$B:$B, $B24, Olympiade_5!$F:$F,3)+COUNTIFS(Olympiade_6!$B:$B, $B24, Olympiade_6!$F:$F,3)+COUNTIFS(Olympiade_7!$B:$B, $B24, Olympiade_7!$F:$F,3)</f>
        <v>0</v>
      </c>
      <c r="F24">
        <f>SUM(C24,D24,E24)</f>
        <v>0</v>
      </c>
      <c r="G24">
        <f>COUNTIFS(Olympiade_1!$B:$B, $B24, Olympiade_1!$G:$G,1)+COUNTIFS(Olympiade_2!$B:$B, $B24, Olympiade_2!$G:$G,1)+COUNTIFS(Olympiade_3!$B:$B, $B24, Olympiade_3!$G:$G,1)+COUNTIFS(Olympiade_4!$B:$B, $B24, Olympiade_4!$G:$G,1)+COUNTIFS(Olympiade_5!$B:$B, $B24, Olympiade_5!$G:$G,1)+COUNTIFS(Olympiade_6!$B:$B, $B24, Olympiade_6!$G:$G,1)+COUNTIFS(Olympiade_7!$B:$B, $B24, Olympiade_7!$G:$G,1)</f>
        <v>0</v>
      </c>
      <c r="H24">
        <f>COUNTIFS(Olympiade_1!$B:$B, $B24, Olympiade_1!$G:$G,2)+COUNTIFS(Olympiade_2!$B:$B, $B24, Olympiade_2!$G:$G,2)+COUNTIFS(Olympiade_3!$B:$B, $B24, Olympiade_3!$G:$G,2)+COUNTIFS(Olympiade_4!$B:$B, $B24, Olympiade_4!$G:$G,2)+COUNTIFS(Olympiade_5!$B:$B, $B24, Olympiade_5!$G:$G,2)+COUNTIFS(Olympiade_6!$B:$B, $B24, Olympiade_6!$G:$G,2)+COUNTIFS(Olympiade_7!$B:$B, $B24, Olympiade_7!$G:$G,2)</f>
        <v>0</v>
      </c>
      <c r="I24">
        <f>COUNTIFS(Olympiade_1!$B:$B, $B24, Olympiade_1!$G:$G,3)+COUNTIFS(Olympiade_2!$B:$B, $B24, Olympiade_2!$G:$G,3)+COUNTIFS(Olympiade_3!$B:$B, $B24, Olympiade_3!$G:$G,3)+COUNTIFS(Olympiade_4!$B:$B, $B24, Olympiade_4!$G:$G,3)+COUNTIFS(Olympiade_5!$B:$B, $B24, Olympiade_5!$G:$G,3)+COUNTIFS(Olympiade_6!$B:$B, $B24, Olympiade_6!$G:$G,3)+COUNTIFS(Olympiade_7!$B:$B, $B24, Olympiade_7!$G:$G,3)</f>
        <v>0</v>
      </c>
      <c r="J24">
        <f>SUM(G24,H24,I24)</f>
        <v>0</v>
      </c>
      <c r="K24">
        <f>COUNTIFS(Olympiade_1!$B:$B, $B24, Olympiade_1!$H:$H,1)+COUNTIFS(Olympiade_2!$B:$B, $B24, Olympiade_2!$H:$H,1)+COUNTIFS(Olympiade_3!$B:$B, $B24, Olympiade_3!$H:$H,1)+COUNTIFS(Olympiade_4!$B:$B, $B24, Olympiade_4!$H:$H,1)+COUNTIFS(Olympiade_5!$B:$B, $B24, Olympiade_5!$H:$H,1)+COUNTIFS(Olympiade_6!$B:$B, $B24, Olympiade_6!$H:$H,1)+COUNTIFS(Olympiade_7!$B:$B, $B24, Olympiade_7!$H:$H,1)</f>
        <v>2</v>
      </c>
      <c r="L24">
        <f>COUNTIFS(Olympiade_1!$B:$B, $B24, Olympiade_1!$H:$H,2)+COUNTIFS(Olympiade_2!$B:$B, $B24, Olympiade_2!$H:$H,2)+COUNTIFS(Olympiade_3!$B:$B, $B24, Olympiade_3!$H:$H,2)+COUNTIFS(Olympiade_4!$B:$B, $B24, Olympiade_4!$H:$H,2)+COUNTIFS(Olympiade_5!$B:$B, $B24, Olympiade_5!$H:$H,2)+COUNTIFS(Olympiade_6!$B:$B, $B24, Olympiade_6!$H:$H,2)+COUNTIFS(Olympiade_7!$B:$B, $B24, Olympiade_7!$H:$H,2)</f>
        <v>0</v>
      </c>
      <c r="M24">
        <f>COUNTIFS(Olympiade_1!$B:$B, $B24, Olympiade_1!$H:$H,3)+COUNTIFS(Olympiade_2!$B:$B, $B24, Olympiade_2!$H:$H,3)+COUNTIFS(Olympiade_3!$B:$B, $B24, Olympiade_3!$H:$H,3)+COUNTIFS(Olympiade_4!$B:$B, $B24, Olympiade_4!$H:$H,3)+COUNTIFS(Olympiade_5!$B:$B, $B24, Olympiade_5!$H:$H,3)+COUNTIFS(Olympiade_6!$B:$B, $B24, Olympiade_6!$H:$H,3)+COUNTIFS(Olympiade_7!$B:$B, $B24, Olympiade_7!$H:$H,3)</f>
        <v>0</v>
      </c>
      <c r="N24">
        <f>SUM(K24,L24,M24)</f>
        <v>2</v>
      </c>
      <c r="O24">
        <f>COUNTIFS(Olympiade_1!$B:$B, $B24, Olympiade_1!$A:$A,1)+COUNTIFS(Olympiade_2!$B:$B, $B24, Olympiade_2!$A:$A,1)+COUNTIFS(Olympiade_3!$B:$B, $B24, Olympiade_3!$A:$A,1)+COUNTIFS(Olympiade_4!$B:$B, $B24, Olympiade_4!$A:$A,1)+COUNTIFS(Olympiade_5!$B:$B, $B24, Olympiade_5!$A:$A,1)+COUNTIFS(Olympiade_6!$B:$B, $B24, Olympiade_6!$A:$A,1)+COUNTIFS(Olympiade_7!$B:$B, $B24, Olympiade_7!$A:$A,1)</f>
        <v>0</v>
      </c>
      <c r="P24">
        <f>COUNTIFS(Olympiade_1!$B:$B, $B24, Olympiade_1!$A:$A,2)+COUNTIFS(Olympiade_2!$B:$B, $B24, Olympiade_2!$A:$A,2)+COUNTIFS(Olympiade_3!$B:$B, $B24, Olympiade_3!$A:$A,2)+COUNTIFS(Olympiade_4!$B:$B, $B24, Olympiade_4!$A:$A,2)+COUNTIFS(Olympiade_5!$B:$B, $B24, Olympiade_5!$A:$A,2)+COUNTIFS(Olympiade_6!$B:$B, $B24, Olympiade_6!$A:$A,2)+COUNTIFS(Olympiade_7!$B:$B, $B24, Olympiade_7!$A:$A,2)</f>
        <v>0</v>
      </c>
      <c r="Q24">
        <f>COUNTIFS(Olympiade_1!$B:$B, $B24, Olympiade_1!$A:$A,3)+COUNTIFS(Olympiade_2!$B:$B, $B24, Olympiade_2!$A:$A,3)+COUNTIFS(Olympiade_3!$B:$B, $B24, Olympiade_3!$A:$A,3)+COUNTIFS(Olympiade_4!$B:$B, $B24, Olympiade_4!$A:$A,3)+COUNTIFS(Olympiade_5!$B:$B, $B24, Olympiade_5!$A:$A,3)+COUNTIFS(Olympiade_6!$B:$B, $B24, Olympiade_6!$A:$A,3)+COUNTIFS(Olympiade_7!$B:$B, $B24, Olympiade_7!$A:$A,3)</f>
        <v>0</v>
      </c>
      <c r="R24">
        <f>SUM(O24,P24,Q24)</f>
        <v>0</v>
      </c>
      <c r="S24">
        <f>SUM(C24,G24,K24,O24)</f>
        <v>2</v>
      </c>
      <c r="T24">
        <f>SUM(D24,H24,L24,P24)</f>
        <v>0</v>
      </c>
      <c r="U24">
        <f>SUM(E24,I24,M24,Q24)</f>
        <v>0</v>
      </c>
      <c r="V24">
        <f>SUM(S24,T24,U24)</f>
        <v>2</v>
      </c>
      <c r="W24">
        <f>SUMIFS(Database!B:B,Database!A:A,B24) + SUMIFS(Database!F:F,Database!A:A,B24)</f>
        <v>100</v>
      </c>
      <c r="X24">
        <f>AVERAGE(_xlfn.XLOOKUP(B24, Database!K:K, Database!L:N,NA()))</f>
        <v>100</v>
      </c>
    </row>
    <row r="25" spans="1:24" x14ac:dyDescent="0.25">
      <c r="A25">
        <v>15</v>
      </c>
      <c r="B25" t="s">
        <v>26</v>
      </c>
      <c r="C25">
        <f>COUNTIFS(Olympiade_1!$B:$B,$B25,Olympiade_1!$F:$F,1)+COUNTIFS(Olympiade_2!$B:$B,$B25,Olympiade_2!$F:$F,1)+COUNTIFS(Olympiade_3!$B:$B,$B25,Olympiade_3!$F:$F,1)+COUNTIFS(Olympiade_4!$B:$B,$B25,Olympiade_4!$F:$F,1)+COUNTIFS(Olympiade_5!$B:$B,$B25,Olympiade_5!$F:$F,1)+COUNTIFS(Olympiade_6!$B:$B,$B25,Olympiade_6!$F:$F,1)+COUNTIFS(Olympiade_7!$B:$B,$B25,Olympiade_7!$F:$F,1)</f>
        <v>0</v>
      </c>
      <c r="D25">
        <f>COUNTIFS(Olympiade_1!$B:$B, $B25, Olympiade_1!$F:$F,2)+COUNTIFS(Olympiade_2!$B:$B, $B25, Olympiade_2!$F:$F,2)+COUNTIFS(Olympiade_3!$B:$B, $B25, Olympiade_3!$F:$F,2)+COUNTIFS(Olympiade_4!$B:$B, $B25, Olympiade_4!$F:$F,2)+COUNTIFS(Olympiade_5!$B:$B, $B25, Olympiade_5!$F:$F,2)+COUNTIFS(Olympiade_6!$B:$B, $B25, Olympiade_6!$F:$F,2)+COUNTIFS(Olympiade_7!$B:$B, $B25, Olympiade_7!$F:$F,2)</f>
        <v>1</v>
      </c>
      <c r="E25">
        <f>COUNTIFS(Olympiade_1!$B:$B, $B25, Olympiade_1!$F:$F,3)+COUNTIFS(Olympiade_2!$B:$B, $B25, Olympiade_2!$F:$F,3)+COUNTIFS(Olympiade_3!$B:$B, $B25, Olympiade_3!$F:$F,3)+COUNTIFS(Olympiade_4!$B:$B, $B25, Olympiade_4!$F:$F,3)+COUNTIFS(Olympiade_5!$B:$B, $B25, Olympiade_5!$F:$F,3)+COUNTIFS(Olympiade_6!$B:$B, $B25, Olympiade_6!$F:$F,3)+COUNTIFS(Olympiade_7!$B:$B, $B25, Olympiade_7!$F:$F,3)</f>
        <v>0</v>
      </c>
      <c r="F25">
        <f>SUM(C25,D25,E25)</f>
        <v>1</v>
      </c>
      <c r="G25">
        <f>COUNTIFS(Olympiade_1!$B:$B, $B25, Olympiade_1!$G:$G,1)+COUNTIFS(Olympiade_2!$B:$B, $B25, Olympiade_2!$G:$G,1)+COUNTIFS(Olympiade_3!$B:$B, $B25, Olympiade_3!$G:$G,1)+COUNTIFS(Olympiade_4!$B:$B, $B25, Olympiade_4!$G:$G,1)+COUNTIFS(Olympiade_5!$B:$B, $B25, Olympiade_5!$G:$G,1)+COUNTIFS(Olympiade_6!$B:$B, $B25, Olympiade_6!$G:$G,1)+COUNTIFS(Olympiade_7!$B:$B, $B25, Olympiade_7!$G:$G,1)</f>
        <v>0</v>
      </c>
      <c r="H25">
        <f>COUNTIFS(Olympiade_1!$B:$B, $B25, Olympiade_1!$G:$G,2)+COUNTIFS(Olympiade_2!$B:$B, $B25, Olympiade_2!$G:$G,2)+COUNTIFS(Olympiade_3!$B:$B, $B25, Olympiade_3!$G:$G,2)+COUNTIFS(Olympiade_4!$B:$B, $B25, Olympiade_4!$G:$G,2)+COUNTIFS(Olympiade_5!$B:$B, $B25, Olympiade_5!$G:$G,2)+COUNTIFS(Olympiade_6!$B:$B, $B25, Olympiade_6!$G:$G,2)+COUNTIFS(Olympiade_7!$B:$B, $B25, Olympiade_7!$G:$G,2)</f>
        <v>0</v>
      </c>
      <c r="I25">
        <f>COUNTIFS(Olympiade_1!$B:$B, $B25, Olympiade_1!$G:$G,3)+COUNTIFS(Olympiade_2!$B:$B, $B25, Olympiade_2!$G:$G,3)+COUNTIFS(Olympiade_3!$B:$B, $B25, Olympiade_3!$G:$G,3)+COUNTIFS(Olympiade_4!$B:$B, $B25, Olympiade_4!$G:$G,3)+COUNTIFS(Olympiade_5!$B:$B, $B25, Olympiade_5!$G:$G,3)+COUNTIFS(Olympiade_6!$B:$B, $B25, Olympiade_6!$G:$G,3)+COUNTIFS(Olympiade_7!$B:$B, $B25, Olympiade_7!$G:$G,3)</f>
        <v>0</v>
      </c>
      <c r="J25">
        <f>SUM(G25,H25,I25)</f>
        <v>0</v>
      </c>
      <c r="K25">
        <f>COUNTIFS(Olympiade_1!$B:$B, $B25, Olympiade_1!$H:$H,1)+COUNTIFS(Olympiade_2!$B:$B, $B25, Olympiade_2!$H:$H,1)+COUNTIFS(Olympiade_3!$B:$B, $B25, Olympiade_3!$H:$H,1)+COUNTIFS(Olympiade_4!$B:$B, $B25, Olympiade_4!$H:$H,1)+COUNTIFS(Olympiade_5!$B:$B, $B25, Olympiade_5!$H:$H,1)+COUNTIFS(Olympiade_6!$B:$B, $B25, Olympiade_6!$H:$H,1)+COUNTIFS(Olympiade_7!$B:$B, $B25, Olympiade_7!$H:$H,1)</f>
        <v>0</v>
      </c>
      <c r="L25">
        <f>COUNTIFS(Olympiade_1!$B:$B, $B25, Olympiade_1!$H:$H,2)+COUNTIFS(Olympiade_2!$B:$B, $B25, Olympiade_2!$H:$H,2)+COUNTIFS(Olympiade_3!$B:$B, $B25, Olympiade_3!$H:$H,2)+COUNTIFS(Olympiade_4!$B:$B, $B25, Olympiade_4!$H:$H,2)+COUNTIFS(Olympiade_5!$B:$B, $B25, Olympiade_5!$H:$H,2)+COUNTIFS(Olympiade_6!$B:$B, $B25, Olympiade_6!$H:$H,2)+COUNTIFS(Olympiade_7!$B:$B, $B25, Olympiade_7!$H:$H,2)</f>
        <v>1</v>
      </c>
      <c r="M25">
        <f>COUNTIFS(Olympiade_1!$B:$B, $B25, Olympiade_1!$H:$H,3)+COUNTIFS(Olympiade_2!$B:$B, $B25, Olympiade_2!$H:$H,3)+COUNTIFS(Olympiade_3!$B:$B, $B25, Olympiade_3!$H:$H,3)+COUNTIFS(Olympiade_4!$B:$B, $B25, Olympiade_4!$H:$H,3)+COUNTIFS(Olympiade_5!$B:$B, $B25, Olympiade_5!$H:$H,3)+COUNTIFS(Olympiade_6!$B:$B, $B25, Olympiade_6!$H:$H,3)+COUNTIFS(Olympiade_7!$B:$B, $B25, Olympiade_7!$H:$H,3)</f>
        <v>0</v>
      </c>
      <c r="N25">
        <f>SUM(K25,L25,M25)</f>
        <v>1</v>
      </c>
      <c r="O25">
        <f>COUNTIFS(Olympiade_1!$B:$B, $B25, Olympiade_1!$A:$A,1)+COUNTIFS(Olympiade_2!$B:$B, $B25, Olympiade_2!$A:$A,1)+COUNTIFS(Olympiade_3!$B:$B, $B25, Olympiade_3!$A:$A,1)+COUNTIFS(Olympiade_4!$B:$B, $B25, Olympiade_4!$A:$A,1)+COUNTIFS(Olympiade_5!$B:$B, $B25, Olympiade_5!$A:$A,1)+COUNTIFS(Olympiade_6!$B:$B, $B25, Olympiade_6!$A:$A,1)+COUNTIFS(Olympiade_7!$B:$B, $B25, Olympiade_7!$A:$A,1)</f>
        <v>0</v>
      </c>
      <c r="P25">
        <f>COUNTIFS(Olympiade_1!$B:$B, $B25, Olympiade_1!$A:$A,2)+COUNTIFS(Olympiade_2!$B:$B, $B25, Olympiade_2!$A:$A,2)+COUNTIFS(Olympiade_3!$B:$B, $B25, Olympiade_3!$A:$A,2)+COUNTIFS(Olympiade_4!$B:$B, $B25, Olympiade_4!$A:$A,2)+COUNTIFS(Olympiade_5!$B:$B, $B25, Olympiade_5!$A:$A,2)+COUNTIFS(Olympiade_6!$B:$B, $B25, Olympiade_6!$A:$A,2)+COUNTIFS(Olympiade_7!$B:$B, $B25, Olympiade_7!$A:$A,2)</f>
        <v>0</v>
      </c>
      <c r="Q25">
        <f>COUNTIFS(Olympiade_1!$B:$B, $B25, Olympiade_1!$A:$A,3)+COUNTIFS(Olympiade_2!$B:$B, $B25, Olympiade_2!$A:$A,3)+COUNTIFS(Olympiade_3!$B:$B, $B25, Olympiade_3!$A:$A,3)+COUNTIFS(Olympiade_4!$B:$B, $B25, Olympiade_4!$A:$A,3)+COUNTIFS(Olympiade_5!$B:$B, $B25, Olympiade_5!$A:$A,3)+COUNTIFS(Olympiade_6!$B:$B, $B25, Olympiade_6!$A:$A,3)+COUNTIFS(Olympiade_7!$B:$B, $B25, Olympiade_7!$A:$A,3)</f>
        <v>0</v>
      </c>
      <c r="R25">
        <f>SUM(O25,P25,Q25)</f>
        <v>0</v>
      </c>
      <c r="S25">
        <f>SUM(C25,G25,K25,O25)</f>
        <v>0</v>
      </c>
      <c r="T25">
        <f>SUM(D25,H25,L25,P25)</f>
        <v>2</v>
      </c>
      <c r="U25">
        <f>SUM(E25,I25,M25,Q25)</f>
        <v>0</v>
      </c>
      <c r="V25">
        <f>SUM(S25,T25,U25)</f>
        <v>2</v>
      </c>
      <c r="W25">
        <f>SUMIFS(Database!B:B,Database!A:A,B25) + SUMIFS(Database!F:F,Database!A:A,B25)</f>
        <v>80</v>
      </c>
      <c r="X25">
        <f>AVERAGE(_xlfn.XLOOKUP(B25, Database!K:K, Database!L:N,NA()))</f>
        <v>110</v>
      </c>
    </row>
    <row r="26" spans="1:24" x14ac:dyDescent="0.25">
      <c r="A26">
        <v>25</v>
      </c>
      <c r="B26" t="s">
        <v>25</v>
      </c>
      <c r="C26">
        <f>COUNTIFS(Olympiade_1!$B:$B,$B26,Olympiade_1!$F:$F,1)+COUNTIFS(Olympiade_2!$B:$B,$B26,Olympiade_2!$F:$F,1)+COUNTIFS(Olympiade_3!$B:$B,$B26,Olympiade_3!$F:$F,1)+COUNTIFS(Olympiade_4!$B:$B,$B26,Olympiade_4!$F:$F,1)+COUNTIFS(Olympiade_5!$B:$B,$B26,Olympiade_5!$F:$F,1)+COUNTIFS(Olympiade_6!$B:$B,$B26,Olympiade_6!$F:$F,1)+COUNTIFS(Olympiade_7!$B:$B,$B26,Olympiade_7!$F:$F,1)</f>
        <v>0</v>
      </c>
      <c r="D26">
        <f>COUNTIFS(Olympiade_1!$B:$B, $B26, Olympiade_1!$F:$F,2)+COUNTIFS(Olympiade_2!$B:$B, $B26, Olympiade_2!$F:$F,2)+COUNTIFS(Olympiade_3!$B:$B, $B26, Olympiade_3!$F:$F,2)+COUNTIFS(Olympiade_4!$B:$B, $B26, Olympiade_4!$F:$F,2)+COUNTIFS(Olympiade_5!$B:$B, $B26, Olympiade_5!$F:$F,2)+COUNTIFS(Olympiade_6!$B:$B, $B26, Olympiade_6!$F:$F,2)+COUNTIFS(Olympiade_7!$B:$B, $B26, Olympiade_7!$F:$F,2)</f>
        <v>0</v>
      </c>
      <c r="E26">
        <f>COUNTIFS(Olympiade_1!$B:$B, $B26, Olympiade_1!$F:$F,3)+COUNTIFS(Olympiade_2!$B:$B, $B26, Olympiade_2!$F:$F,3)+COUNTIFS(Olympiade_3!$B:$B, $B26, Olympiade_3!$F:$F,3)+COUNTIFS(Olympiade_4!$B:$B, $B26, Olympiade_4!$F:$F,3)+COUNTIFS(Olympiade_5!$B:$B, $B26, Olympiade_5!$F:$F,3)+COUNTIFS(Olympiade_6!$B:$B, $B26, Olympiade_6!$F:$F,3)+COUNTIFS(Olympiade_7!$B:$B, $B26, Olympiade_7!$F:$F,3)</f>
        <v>1</v>
      </c>
      <c r="F26">
        <f>SUM(C26,D26,E26)</f>
        <v>1</v>
      </c>
      <c r="G26">
        <f>COUNTIFS(Olympiade_1!$B:$B, $B26, Olympiade_1!$G:$G,1)+COUNTIFS(Olympiade_2!$B:$B, $B26, Olympiade_2!$G:$G,1)+COUNTIFS(Olympiade_3!$B:$B, $B26, Olympiade_3!$G:$G,1)+COUNTIFS(Olympiade_4!$B:$B, $B26, Olympiade_4!$G:$G,1)+COUNTIFS(Olympiade_5!$B:$B, $B26, Olympiade_5!$G:$G,1)+COUNTIFS(Olympiade_6!$B:$B, $B26, Olympiade_6!$G:$G,1)+COUNTIFS(Olympiade_7!$B:$B, $B26, Olympiade_7!$G:$G,1)</f>
        <v>0</v>
      </c>
      <c r="H26">
        <f>COUNTIFS(Olympiade_1!$B:$B, $B26, Olympiade_1!$G:$G,2)+COUNTIFS(Olympiade_2!$B:$B, $B26, Olympiade_2!$G:$G,2)+COUNTIFS(Olympiade_3!$B:$B, $B26, Olympiade_3!$G:$G,2)+COUNTIFS(Olympiade_4!$B:$B, $B26, Olympiade_4!$G:$G,2)+COUNTIFS(Olympiade_5!$B:$B, $B26, Olympiade_5!$G:$G,2)+COUNTIFS(Olympiade_6!$B:$B, $B26, Olympiade_6!$G:$G,2)+COUNTIFS(Olympiade_7!$B:$B, $B26, Olympiade_7!$G:$G,2)</f>
        <v>0</v>
      </c>
      <c r="I26">
        <f>COUNTIFS(Olympiade_1!$B:$B, $B26, Olympiade_1!$G:$G,3)+COUNTIFS(Olympiade_2!$B:$B, $B26, Olympiade_2!$G:$G,3)+COUNTIFS(Olympiade_3!$B:$B, $B26, Olympiade_3!$G:$G,3)+COUNTIFS(Olympiade_4!$B:$B, $B26, Olympiade_4!$G:$G,3)+COUNTIFS(Olympiade_5!$B:$B, $B26, Olympiade_5!$G:$G,3)+COUNTIFS(Olympiade_6!$B:$B, $B26, Olympiade_6!$G:$G,3)+COUNTIFS(Olympiade_7!$B:$B, $B26, Olympiade_7!$G:$G,3)</f>
        <v>1</v>
      </c>
      <c r="J26">
        <f>SUM(G26,H26,I26)</f>
        <v>1</v>
      </c>
      <c r="K26">
        <f>COUNTIFS(Olympiade_1!$B:$B, $B26, Olympiade_1!$H:$H,1)+COUNTIFS(Olympiade_2!$B:$B, $B26, Olympiade_2!$H:$H,1)+COUNTIFS(Olympiade_3!$B:$B, $B26, Olympiade_3!$H:$H,1)+COUNTIFS(Olympiade_4!$B:$B, $B26, Olympiade_4!$H:$H,1)+COUNTIFS(Olympiade_5!$B:$B, $B26, Olympiade_5!$H:$H,1)+COUNTIFS(Olympiade_6!$B:$B, $B26, Olympiade_6!$H:$H,1)+COUNTIFS(Olympiade_7!$B:$B, $B26, Olympiade_7!$H:$H,1)</f>
        <v>0</v>
      </c>
      <c r="L26">
        <f>COUNTIFS(Olympiade_1!$B:$B, $B26, Olympiade_1!$H:$H,2)+COUNTIFS(Olympiade_2!$B:$B, $B26, Olympiade_2!$H:$H,2)+COUNTIFS(Olympiade_3!$B:$B, $B26, Olympiade_3!$H:$H,2)+COUNTIFS(Olympiade_4!$B:$B, $B26, Olympiade_4!$H:$H,2)+COUNTIFS(Olympiade_5!$B:$B, $B26, Olympiade_5!$H:$H,2)+COUNTIFS(Olympiade_6!$B:$B, $B26, Olympiade_6!$H:$H,2)+COUNTIFS(Olympiade_7!$B:$B, $B26, Olympiade_7!$H:$H,2)</f>
        <v>0</v>
      </c>
      <c r="M26">
        <f>COUNTIFS(Olympiade_1!$B:$B, $B26, Olympiade_1!$H:$H,3)+COUNTIFS(Olympiade_2!$B:$B, $B26, Olympiade_2!$H:$H,3)+COUNTIFS(Olympiade_3!$B:$B, $B26, Olympiade_3!$H:$H,3)+COUNTIFS(Olympiade_4!$B:$B, $B26, Olympiade_4!$H:$H,3)+COUNTIFS(Olympiade_5!$B:$B, $B26, Olympiade_5!$H:$H,3)+COUNTIFS(Olympiade_6!$B:$B, $B26, Olympiade_6!$H:$H,3)+COUNTIFS(Olympiade_7!$B:$B, $B26, Olympiade_7!$H:$H,3)</f>
        <v>0</v>
      </c>
      <c r="N26">
        <f>SUM(K26,L26,M26)</f>
        <v>0</v>
      </c>
      <c r="O26">
        <f>COUNTIFS(Olympiade_1!$B:$B, $B26, Olympiade_1!$A:$A,1)+COUNTIFS(Olympiade_2!$B:$B, $B26, Olympiade_2!$A:$A,1)+COUNTIFS(Olympiade_3!$B:$B, $B26, Olympiade_3!$A:$A,1)+COUNTIFS(Olympiade_4!$B:$B, $B26, Olympiade_4!$A:$A,1)+COUNTIFS(Olympiade_5!$B:$B, $B26, Olympiade_5!$A:$A,1)+COUNTIFS(Olympiade_6!$B:$B, $B26, Olympiade_6!$A:$A,1)+COUNTIFS(Olympiade_7!$B:$B, $B26, Olympiade_7!$A:$A,1)</f>
        <v>0</v>
      </c>
      <c r="P26">
        <f>COUNTIFS(Olympiade_1!$B:$B, $B26, Olympiade_1!$A:$A,2)+COUNTIFS(Olympiade_2!$B:$B, $B26, Olympiade_2!$A:$A,2)+COUNTIFS(Olympiade_3!$B:$B, $B26, Olympiade_3!$A:$A,2)+COUNTIFS(Olympiade_4!$B:$B, $B26, Olympiade_4!$A:$A,2)+COUNTIFS(Olympiade_5!$B:$B, $B26, Olympiade_5!$A:$A,2)+COUNTIFS(Olympiade_6!$B:$B, $B26, Olympiade_6!$A:$A,2)+COUNTIFS(Olympiade_7!$B:$B, $B26, Olympiade_7!$A:$A,2)</f>
        <v>0</v>
      </c>
      <c r="Q26">
        <f>COUNTIFS(Olympiade_1!$B:$B, $B26, Olympiade_1!$A:$A,3)+COUNTIFS(Olympiade_2!$B:$B, $B26, Olympiade_2!$A:$A,3)+COUNTIFS(Olympiade_3!$B:$B, $B26, Olympiade_3!$A:$A,3)+COUNTIFS(Olympiade_4!$B:$B, $B26, Olympiade_4!$A:$A,3)+COUNTIFS(Olympiade_5!$B:$B, $B26, Olympiade_5!$A:$A,3)+COUNTIFS(Olympiade_6!$B:$B, $B26, Olympiade_6!$A:$A,3)+COUNTIFS(Olympiade_7!$B:$B, $B26, Olympiade_7!$A:$A,3)</f>
        <v>0</v>
      </c>
      <c r="R26">
        <f>SUM(O26,P26,Q26)</f>
        <v>0</v>
      </c>
      <c r="S26">
        <f>SUM(C26,G26,K26,O26)</f>
        <v>0</v>
      </c>
      <c r="T26">
        <f>SUM(D26,H26,L26,P26)</f>
        <v>0</v>
      </c>
      <c r="U26">
        <f>SUM(E26,I26,M26,Q26)</f>
        <v>2</v>
      </c>
      <c r="V26">
        <f>SUM(S26,T26,U26)</f>
        <v>2</v>
      </c>
      <c r="W26">
        <f>SUMIFS(Database!B:B,Database!A:A,B26) + SUMIFS(Database!F:F,Database!A:A,B26)</f>
        <v>50</v>
      </c>
      <c r="X26">
        <f>AVERAGE(_xlfn.XLOOKUP(B26, Database!K:K, Database!L:N,NA()))</f>
        <v>56.666666666666664</v>
      </c>
    </row>
    <row r="27" spans="1:24" x14ac:dyDescent="0.25">
      <c r="A27">
        <v>26</v>
      </c>
      <c r="B27" t="s">
        <v>24</v>
      </c>
      <c r="C27">
        <f>COUNTIFS(Olympiade_1!$B:$B,$B27,Olympiade_1!$F:$F,1)+COUNTIFS(Olympiade_2!$B:$B,$B27,Olympiade_2!$F:$F,1)+COUNTIFS(Olympiade_3!$B:$B,$B27,Olympiade_3!$F:$F,1)+COUNTIFS(Olympiade_4!$B:$B,$B27,Olympiade_4!$F:$F,1)+COUNTIFS(Olympiade_5!$B:$B,$B27,Olympiade_5!$F:$F,1)+COUNTIFS(Olympiade_6!$B:$B,$B27,Olympiade_6!$F:$F,1)+COUNTIFS(Olympiade_7!$B:$B,$B27,Olympiade_7!$F:$F,1)</f>
        <v>0</v>
      </c>
      <c r="D27">
        <f>COUNTIFS(Olympiade_1!$B:$B, $B27, Olympiade_1!$F:$F,2)+COUNTIFS(Olympiade_2!$B:$B, $B27, Olympiade_2!$F:$F,2)+COUNTIFS(Olympiade_3!$B:$B, $B27, Olympiade_3!$F:$F,2)+COUNTIFS(Olympiade_4!$B:$B, $B27, Olympiade_4!$F:$F,2)+COUNTIFS(Olympiade_5!$B:$B, $B27, Olympiade_5!$F:$F,2)+COUNTIFS(Olympiade_6!$B:$B, $B27, Olympiade_6!$F:$F,2)+COUNTIFS(Olympiade_7!$B:$B, $B27, Olympiade_7!$F:$F,2)</f>
        <v>0</v>
      </c>
      <c r="E27">
        <f>COUNTIFS(Olympiade_1!$B:$B, $B27, Olympiade_1!$F:$F,3)+COUNTIFS(Olympiade_2!$B:$B, $B27, Olympiade_2!$F:$F,3)+COUNTIFS(Olympiade_3!$B:$B, $B27, Olympiade_3!$F:$F,3)+COUNTIFS(Olympiade_4!$B:$B, $B27, Olympiade_4!$F:$F,3)+COUNTIFS(Olympiade_5!$B:$B, $B27, Olympiade_5!$F:$F,3)+COUNTIFS(Olympiade_6!$B:$B, $B27, Olympiade_6!$F:$F,3)+COUNTIFS(Olympiade_7!$B:$B, $B27, Olympiade_7!$F:$F,3)</f>
        <v>1</v>
      </c>
      <c r="F27">
        <f>SUM(C27,D27,E27)</f>
        <v>1</v>
      </c>
      <c r="G27">
        <f>COUNTIFS(Olympiade_1!$B:$B, $B27, Olympiade_1!$G:$G,1)+COUNTIFS(Olympiade_2!$B:$B, $B27, Olympiade_2!$G:$G,1)+COUNTIFS(Olympiade_3!$B:$B, $B27, Olympiade_3!$G:$G,1)+COUNTIFS(Olympiade_4!$B:$B, $B27, Olympiade_4!$G:$G,1)+COUNTIFS(Olympiade_5!$B:$B, $B27, Olympiade_5!$G:$G,1)+COUNTIFS(Olympiade_6!$B:$B, $B27, Olympiade_6!$G:$G,1)+COUNTIFS(Olympiade_7!$B:$B, $B27, Olympiade_7!$G:$G,1)</f>
        <v>0</v>
      </c>
      <c r="H27">
        <f>COUNTIFS(Olympiade_1!$B:$B, $B27, Olympiade_1!$G:$G,2)+COUNTIFS(Olympiade_2!$B:$B, $B27, Olympiade_2!$G:$G,2)+COUNTIFS(Olympiade_3!$B:$B, $B27, Olympiade_3!$G:$G,2)+COUNTIFS(Olympiade_4!$B:$B, $B27, Olympiade_4!$G:$G,2)+COUNTIFS(Olympiade_5!$B:$B, $B27, Olympiade_5!$G:$G,2)+COUNTIFS(Olympiade_6!$B:$B, $B27, Olympiade_6!$G:$G,2)+COUNTIFS(Olympiade_7!$B:$B, $B27, Olympiade_7!$G:$G,2)</f>
        <v>0</v>
      </c>
      <c r="I27">
        <f>COUNTIFS(Olympiade_1!$B:$B, $B27, Olympiade_1!$G:$G,3)+COUNTIFS(Olympiade_2!$B:$B, $B27, Olympiade_2!$G:$G,3)+COUNTIFS(Olympiade_3!$B:$B, $B27, Olympiade_3!$G:$G,3)+COUNTIFS(Olympiade_4!$B:$B, $B27, Olympiade_4!$G:$G,3)+COUNTIFS(Olympiade_5!$B:$B, $B27, Olympiade_5!$G:$G,3)+COUNTIFS(Olympiade_6!$B:$B, $B27, Olympiade_6!$G:$G,3)+COUNTIFS(Olympiade_7!$B:$B, $B27, Olympiade_7!$G:$G,3)</f>
        <v>1</v>
      </c>
      <c r="J27">
        <f>SUM(G27,H27,I27)</f>
        <v>1</v>
      </c>
      <c r="K27">
        <f>COUNTIFS(Olympiade_1!$B:$B, $B27, Olympiade_1!$H:$H,1)+COUNTIFS(Olympiade_2!$B:$B, $B27, Olympiade_2!$H:$H,1)+COUNTIFS(Olympiade_3!$B:$B, $B27, Olympiade_3!$H:$H,1)+COUNTIFS(Olympiade_4!$B:$B, $B27, Olympiade_4!$H:$H,1)+COUNTIFS(Olympiade_5!$B:$B, $B27, Olympiade_5!$H:$H,1)+COUNTIFS(Olympiade_6!$B:$B, $B27, Olympiade_6!$H:$H,1)+COUNTIFS(Olympiade_7!$B:$B, $B27, Olympiade_7!$H:$H,1)</f>
        <v>0</v>
      </c>
      <c r="L27">
        <f>COUNTIFS(Olympiade_1!$B:$B, $B27, Olympiade_1!$H:$H,2)+COUNTIFS(Olympiade_2!$B:$B, $B27, Olympiade_2!$H:$H,2)+COUNTIFS(Olympiade_3!$B:$B, $B27, Olympiade_3!$H:$H,2)+COUNTIFS(Olympiade_4!$B:$B, $B27, Olympiade_4!$H:$H,2)+COUNTIFS(Olympiade_5!$B:$B, $B27, Olympiade_5!$H:$H,2)+COUNTIFS(Olympiade_6!$B:$B, $B27, Olympiade_6!$H:$H,2)+COUNTIFS(Olympiade_7!$B:$B, $B27, Olympiade_7!$H:$H,2)</f>
        <v>0</v>
      </c>
      <c r="M27">
        <f>COUNTIFS(Olympiade_1!$B:$B, $B27, Olympiade_1!$H:$H,3)+COUNTIFS(Olympiade_2!$B:$B, $B27, Olympiade_2!$H:$H,3)+COUNTIFS(Olympiade_3!$B:$B, $B27, Olympiade_3!$H:$H,3)+COUNTIFS(Olympiade_4!$B:$B, $B27, Olympiade_4!$H:$H,3)+COUNTIFS(Olympiade_5!$B:$B, $B27, Olympiade_5!$H:$H,3)+COUNTIFS(Olympiade_6!$B:$B, $B27, Olympiade_6!$H:$H,3)+COUNTIFS(Olympiade_7!$B:$B, $B27, Olympiade_7!$H:$H,3)</f>
        <v>0</v>
      </c>
      <c r="N27">
        <f>SUM(K27,L27,M27)</f>
        <v>0</v>
      </c>
      <c r="O27">
        <f>COUNTIFS(Olympiade_1!$B:$B, $B27, Olympiade_1!$A:$A,1)+COUNTIFS(Olympiade_2!$B:$B, $B27, Olympiade_2!$A:$A,1)+COUNTIFS(Olympiade_3!$B:$B, $B27, Olympiade_3!$A:$A,1)+COUNTIFS(Olympiade_4!$B:$B, $B27, Olympiade_4!$A:$A,1)+COUNTIFS(Olympiade_5!$B:$B, $B27, Olympiade_5!$A:$A,1)+COUNTIFS(Olympiade_6!$B:$B, $B27, Olympiade_6!$A:$A,1)+COUNTIFS(Olympiade_7!$B:$B, $B27, Olympiade_7!$A:$A,1)</f>
        <v>0</v>
      </c>
      <c r="P27">
        <f>COUNTIFS(Olympiade_1!$B:$B, $B27, Olympiade_1!$A:$A,2)+COUNTIFS(Olympiade_2!$B:$B, $B27, Olympiade_2!$A:$A,2)+COUNTIFS(Olympiade_3!$B:$B, $B27, Olympiade_3!$A:$A,2)+COUNTIFS(Olympiade_4!$B:$B, $B27, Olympiade_4!$A:$A,2)+COUNTIFS(Olympiade_5!$B:$B, $B27, Olympiade_5!$A:$A,2)+COUNTIFS(Olympiade_6!$B:$B, $B27, Olympiade_6!$A:$A,2)+COUNTIFS(Olympiade_7!$B:$B, $B27, Olympiade_7!$A:$A,2)</f>
        <v>0</v>
      </c>
      <c r="Q27">
        <f>COUNTIFS(Olympiade_1!$B:$B, $B27, Olympiade_1!$A:$A,3)+COUNTIFS(Olympiade_2!$B:$B, $B27, Olympiade_2!$A:$A,3)+COUNTIFS(Olympiade_3!$B:$B, $B27, Olympiade_3!$A:$A,3)+COUNTIFS(Olympiade_4!$B:$B, $B27, Olympiade_4!$A:$A,3)+COUNTIFS(Olympiade_5!$B:$B, $B27, Olympiade_5!$A:$A,3)+COUNTIFS(Olympiade_6!$B:$B, $B27, Olympiade_6!$A:$A,3)+COUNTIFS(Olympiade_7!$B:$B, $B27, Olympiade_7!$A:$A,3)</f>
        <v>0</v>
      </c>
      <c r="R27">
        <f>SUM(O27,P27,Q27)</f>
        <v>0</v>
      </c>
      <c r="S27">
        <f>SUM(C27,G27,K27,O27)</f>
        <v>0</v>
      </c>
      <c r="T27">
        <f>SUM(D27,H27,L27,P27)</f>
        <v>0</v>
      </c>
      <c r="U27">
        <f>SUM(E27,I27,M27,Q27)</f>
        <v>2</v>
      </c>
      <c r="V27">
        <f>SUM(S27,T27,U27)</f>
        <v>2</v>
      </c>
      <c r="W27">
        <f>SUMIFS(Database!B:B,Database!A:A,B27) + SUMIFS(Database!F:F,Database!A:A,B27)</f>
        <v>50</v>
      </c>
      <c r="X27">
        <f>AVERAGE(_xlfn.XLOOKUP(B27, Database!K:K, Database!L:N,NA()))</f>
        <v>56.666666666666664</v>
      </c>
    </row>
    <row r="28" spans="1:24" x14ac:dyDescent="0.25">
      <c r="A28">
        <v>27</v>
      </c>
      <c r="B28" t="s">
        <v>22</v>
      </c>
      <c r="C28">
        <f>COUNTIFS(Olympiade_1!$B:$B,$B28,Olympiade_1!$F:$F,1)+COUNTIFS(Olympiade_2!$B:$B,$B28,Olympiade_2!$F:$F,1)+COUNTIFS(Olympiade_3!$B:$B,$B28,Olympiade_3!$F:$F,1)+COUNTIFS(Olympiade_4!$B:$B,$B28,Olympiade_4!$F:$F,1)+COUNTIFS(Olympiade_5!$B:$B,$B28,Olympiade_5!$F:$F,1)+COUNTIFS(Olympiade_6!$B:$B,$B28,Olympiade_6!$F:$F,1)+COUNTIFS(Olympiade_7!$B:$B,$B28,Olympiade_7!$F:$F,1)</f>
        <v>0</v>
      </c>
      <c r="D28">
        <f>COUNTIFS(Olympiade_1!$B:$B, $B28, Olympiade_1!$F:$F,2)+COUNTIFS(Olympiade_2!$B:$B, $B28, Olympiade_2!$F:$F,2)+COUNTIFS(Olympiade_3!$B:$B, $B28, Olympiade_3!$F:$F,2)+COUNTIFS(Olympiade_4!$B:$B, $B28, Olympiade_4!$F:$F,2)+COUNTIFS(Olympiade_5!$B:$B, $B28, Olympiade_5!$F:$F,2)+COUNTIFS(Olympiade_6!$B:$B, $B28, Olympiade_6!$F:$F,2)+COUNTIFS(Olympiade_7!$B:$B, $B28, Olympiade_7!$F:$F,2)</f>
        <v>0</v>
      </c>
      <c r="E28">
        <f>COUNTIFS(Olympiade_1!$B:$B, $B28, Olympiade_1!$F:$F,3)+COUNTIFS(Olympiade_2!$B:$B, $B28, Olympiade_2!$F:$F,3)+COUNTIFS(Olympiade_3!$B:$B, $B28, Olympiade_3!$F:$F,3)+COUNTIFS(Olympiade_4!$B:$B, $B28, Olympiade_4!$F:$F,3)+COUNTIFS(Olympiade_5!$B:$B, $B28, Olympiade_5!$F:$F,3)+COUNTIFS(Olympiade_6!$B:$B, $B28, Olympiade_6!$F:$F,3)+COUNTIFS(Olympiade_7!$B:$B, $B28, Olympiade_7!$F:$F,3)</f>
        <v>1</v>
      </c>
      <c r="F28">
        <f>SUM(C28,D28,E28)</f>
        <v>1</v>
      </c>
      <c r="G28">
        <f>COUNTIFS(Olympiade_1!$B:$B, $B28, Olympiade_1!$G:$G,1)+COUNTIFS(Olympiade_2!$B:$B, $B28, Olympiade_2!$G:$G,1)+COUNTIFS(Olympiade_3!$B:$B, $B28, Olympiade_3!$G:$G,1)+COUNTIFS(Olympiade_4!$B:$B, $B28, Olympiade_4!$G:$G,1)+COUNTIFS(Olympiade_5!$B:$B, $B28, Olympiade_5!$G:$G,1)+COUNTIFS(Olympiade_6!$B:$B, $B28, Olympiade_6!$G:$G,1)+COUNTIFS(Olympiade_7!$B:$B, $B28, Olympiade_7!$G:$G,1)</f>
        <v>0</v>
      </c>
      <c r="H28">
        <f>COUNTIFS(Olympiade_1!$B:$B, $B28, Olympiade_1!$G:$G,2)+COUNTIFS(Olympiade_2!$B:$B, $B28, Olympiade_2!$G:$G,2)+COUNTIFS(Olympiade_3!$B:$B, $B28, Olympiade_3!$G:$G,2)+COUNTIFS(Olympiade_4!$B:$B, $B28, Olympiade_4!$G:$G,2)+COUNTIFS(Olympiade_5!$B:$B, $B28, Olympiade_5!$G:$G,2)+COUNTIFS(Olympiade_6!$B:$B, $B28, Olympiade_6!$G:$G,2)+COUNTIFS(Olympiade_7!$B:$B, $B28, Olympiade_7!$G:$G,2)</f>
        <v>0</v>
      </c>
      <c r="I28">
        <f>COUNTIFS(Olympiade_1!$B:$B, $B28, Olympiade_1!$G:$G,3)+COUNTIFS(Olympiade_2!$B:$B, $B28, Olympiade_2!$G:$G,3)+COUNTIFS(Olympiade_3!$B:$B, $B28, Olympiade_3!$G:$G,3)+COUNTIFS(Olympiade_4!$B:$B, $B28, Olympiade_4!$G:$G,3)+COUNTIFS(Olympiade_5!$B:$B, $B28, Olympiade_5!$G:$G,3)+COUNTIFS(Olympiade_6!$B:$B, $B28, Olympiade_6!$G:$G,3)+COUNTIFS(Olympiade_7!$B:$B, $B28, Olympiade_7!$G:$G,3)</f>
        <v>0</v>
      </c>
      <c r="J28">
        <f>SUM(G28,H28,I28)</f>
        <v>0</v>
      </c>
      <c r="K28">
        <f>COUNTIFS(Olympiade_1!$B:$B, $B28, Olympiade_1!$H:$H,1)+COUNTIFS(Olympiade_2!$B:$B, $B28, Olympiade_2!$H:$H,1)+COUNTIFS(Olympiade_3!$B:$B, $B28, Olympiade_3!$H:$H,1)+COUNTIFS(Olympiade_4!$B:$B, $B28, Olympiade_4!$H:$H,1)+COUNTIFS(Olympiade_5!$B:$B, $B28, Olympiade_5!$H:$H,1)+COUNTIFS(Olympiade_6!$B:$B, $B28, Olympiade_6!$H:$H,1)+COUNTIFS(Olympiade_7!$B:$B, $B28, Olympiade_7!$H:$H,1)</f>
        <v>0</v>
      </c>
      <c r="L28">
        <f>COUNTIFS(Olympiade_1!$B:$B, $B28, Olympiade_1!$H:$H,2)+COUNTIFS(Olympiade_2!$B:$B, $B28, Olympiade_2!$H:$H,2)+COUNTIFS(Olympiade_3!$B:$B, $B28, Olympiade_3!$H:$H,2)+COUNTIFS(Olympiade_4!$B:$B, $B28, Olympiade_4!$H:$H,2)+COUNTIFS(Olympiade_5!$B:$B, $B28, Olympiade_5!$H:$H,2)+COUNTIFS(Olympiade_6!$B:$B, $B28, Olympiade_6!$H:$H,2)+COUNTIFS(Olympiade_7!$B:$B, $B28, Olympiade_7!$H:$H,2)</f>
        <v>0</v>
      </c>
      <c r="M28">
        <f>COUNTIFS(Olympiade_1!$B:$B, $B28, Olympiade_1!$H:$H,3)+COUNTIFS(Olympiade_2!$B:$B, $B28, Olympiade_2!$H:$H,3)+COUNTIFS(Olympiade_3!$B:$B, $B28, Olympiade_3!$H:$H,3)+COUNTIFS(Olympiade_4!$B:$B, $B28, Olympiade_4!$H:$H,3)+COUNTIFS(Olympiade_5!$B:$B, $B28, Olympiade_5!$H:$H,3)+COUNTIFS(Olympiade_6!$B:$B, $B28, Olympiade_6!$H:$H,3)+COUNTIFS(Olympiade_7!$B:$B, $B28, Olympiade_7!$H:$H,3)</f>
        <v>1</v>
      </c>
      <c r="N28">
        <f>SUM(K28,L28,M28)</f>
        <v>1</v>
      </c>
      <c r="O28">
        <f>COUNTIFS(Olympiade_1!$B:$B, $B28, Olympiade_1!$A:$A,1)+COUNTIFS(Olympiade_2!$B:$B, $B28, Olympiade_2!$A:$A,1)+COUNTIFS(Olympiade_3!$B:$B, $B28, Olympiade_3!$A:$A,1)+COUNTIFS(Olympiade_4!$B:$B, $B28, Olympiade_4!$A:$A,1)+COUNTIFS(Olympiade_5!$B:$B, $B28, Olympiade_5!$A:$A,1)+COUNTIFS(Olympiade_6!$B:$B, $B28, Olympiade_6!$A:$A,1)+COUNTIFS(Olympiade_7!$B:$B, $B28, Olympiade_7!$A:$A,1)</f>
        <v>0</v>
      </c>
      <c r="P28">
        <f>COUNTIFS(Olympiade_1!$B:$B, $B28, Olympiade_1!$A:$A,2)+COUNTIFS(Olympiade_2!$B:$B, $B28, Olympiade_2!$A:$A,2)+COUNTIFS(Olympiade_3!$B:$B, $B28, Olympiade_3!$A:$A,2)+COUNTIFS(Olympiade_4!$B:$B, $B28, Olympiade_4!$A:$A,2)+COUNTIFS(Olympiade_5!$B:$B, $B28, Olympiade_5!$A:$A,2)+COUNTIFS(Olympiade_6!$B:$B, $B28, Olympiade_6!$A:$A,2)+COUNTIFS(Olympiade_7!$B:$B, $B28, Olympiade_7!$A:$A,2)</f>
        <v>0</v>
      </c>
      <c r="Q28">
        <f>COUNTIFS(Olympiade_1!$B:$B, $B28, Olympiade_1!$A:$A,3)+COUNTIFS(Olympiade_2!$B:$B, $B28, Olympiade_2!$A:$A,3)+COUNTIFS(Olympiade_3!$B:$B, $B28, Olympiade_3!$A:$A,3)+COUNTIFS(Olympiade_4!$B:$B, $B28, Olympiade_4!$A:$A,3)+COUNTIFS(Olympiade_5!$B:$B, $B28, Olympiade_5!$A:$A,3)+COUNTIFS(Olympiade_6!$B:$B, $B28, Olympiade_6!$A:$A,3)+COUNTIFS(Olympiade_7!$B:$B, $B28, Olympiade_7!$A:$A,3)</f>
        <v>0</v>
      </c>
      <c r="R28">
        <f>SUM(O28,P28,Q28)</f>
        <v>0</v>
      </c>
      <c r="S28">
        <f>SUM(C28,G28,K28,O28)</f>
        <v>0</v>
      </c>
      <c r="T28">
        <f>SUM(D28,H28,L28,P28)</f>
        <v>0</v>
      </c>
      <c r="U28">
        <f>SUM(E28,I28,M28,Q28)</f>
        <v>2</v>
      </c>
      <c r="V28">
        <f>SUM(S28,T28,U28)</f>
        <v>2</v>
      </c>
      <c r="W28">
        <f>SUMIFS(Database!B:B,Database!A:A,B28) + SUMIFS(Database!F:F,Database!A:A,B28)</f>
        <v>50</v>
      </c>
      <c r="X28">
        <f>AVERAGE(_xlfn.XLOOKUP(B28, Database!K:K, Database!L:N,NA()))</f>
        <v>56.666666666666664</v>
      </c>
    </row>
    <row r="29" spans="1:24" x14ac:dyDescent="0.25">
      <c r="A29">
        <v>32</v>
      </c>
      <c r="B29" t="s">
        <v>9</v>
      </c>
      <c r="C29">
        <f>COUNTIFS(Olympiade_1!$B:$B,$B29,Olympiade_1!$F:$F,1)+COUNTIFS(Olympiade_2!$B:$B,$B29,Olympiade_2!$F:$F,1)+COUNTIFS(Olympiade_3!$B:$B,$B29,Olympiade_3!$F:$F,1)+COUNTIFS(Olympiade_4!$B:$B,$B29,Olympiade_4!$F:$F,1)+COUNTIFS(Olympiade_5!$B:$B,$B29,Olympiade_5!$F:$F,1)+COUNTIFS(Olympiade_6!$B:$B,$B29,Olympiade_6!$F:$F,1)+COUNTIFS(Olympiade_7!$B:$B,$B29,Olympiade_7!$F:$F,1)</f>
        <v>0</v>
      </c>
      <c r="D29">
        <f>COUNTIFS(Olympiade_1!$B:$B, $B29, Olympiade_1!$F:$F,2)+COUNTIFS(Olympiade_2!$B:$B, $B29, Olympiade_2!$F:$F,2)+COUNTIFS(Olympiade_3!$B:$B, $B29, Olympiade_3!$F:$F,2)+COUNTIFS(Olympiade_4!$B:$B, $B29, Olympiade_4!$F:$F,2)+COUNTIFS(Olympiade_5!$B:$B, $B29, Olympiade_5!$F:$F,2)+COUNTIFS(Olympiade_6!$B:$B, $B29, Olympiade_6!$F:$F,2)+COUNTIFS(Olympiade_7!$B:$B, $B29, Olympiade_7!$F:$F,2)</f>
        <v>0</v>
      </c>
      <c r="E29">
        <f>COUNTIFS(Olympiade_1!$B:$B, $B29, Olympiade_1!$F:$F,3)+COUNTIFS(Olympiade_2!$B:$B, $B29, Olympiade_2!$F:$F,3)+COUNTIFS(Olympiade_3!$B:$B, $B29, Olympiade_3!$F:$F,3)+COUNTIFS(Olympiade_4!$B:$B, $B29, Olympiade_4!$F:$F,3)+COUNTIFS(Olympiade_5!$B:$B, $B29, Olympiade_5!$F:$F,3)+COUNTIFS(Olympiade_6!$B:$B, $B29, Olympiade_6!$F:$F,3)+COUNTIFS(Olympiade_7!$B:$B, $B29, Olympiade_7!$F:$F,3)</f>
        <v>1</v>
      </c>
      <c r="F29">
        <f>SUM(C29,D29,E29)</f>
        <v>1</v>
      </c>
      <c r="G29">
        <f>COUNTIFS(Olympiade_1!$B:$B, $B29, Olympiade_1!$G:$G,1)+COUNTIFS(Olympiade_2!$B:$B, $B29, Olympiade_2!$G:$G,1)+COUNTIFS(Olympiade_3!$B:$B, $B29, Olympiade_3!$G:$G,1)+COUNTIFS(Olympiade_4!$B:$B, $B29, Olympiade_4!$G:$G,1)+COUNTIFS(Olympiade_5!$B:$B, $B29, Olympiade_5!$G:$G,1)+COUNTIFS(Olympiade_6!$B:$B, $B29, Olympiade_6!$G:$G,1)+COUNTIFS(Olympiade_7!$B:$B, $B29, Olympiade_7!$G:$G,1)</f>
        <v>0</v>
      </c>
      <c r="H29">
        <f>COUNTIFS(Olympiade_1!$B:$B, $B29, Olympiade_1!$G:$G,2)+COUNTIFS(Olympiade_2!$B:$B, $B29, Olympiade_2!$G:$G,2)+COUNTIFS(Olympiade_3!$B:$B, $B29, Olympiade_3!$G:$G,2)+COUNTIFS(Olympiade_4!$B:$B, $B29, Olympiade_4!$G:$G,2)+COUNTIFS(Olympiade_5!$B:$B, $B29, Olympiade_5!$G:$G,2)+COUNTIFS(Olympiade_6!$B:$B, $B29, Olympiade_6!$G:$G,2)+COUNTIFS(Olympiade_7!$B:$B, $B29, Olympiade_7!$G:$G,2)</f>
        <v>0</v>
      </c>
      <c r="I29">
        <f>COUNTIFS(Olympiade_1!$B:$B, $B29, Olympiade_1!$G:$G,3)+COUNTIFS(Olympiade_2!$B:$B, $B29, Olympiade_2!$G:$G,3)+COUNTIFS(Olympiade_3!$B:$B, $B29, Olympiade_3!$G:$G,3)+COUNTIFS(Olympiade_4!$B:$B, $B29, Olympiade_4!$G:$G,3)+COUNTIFS(Olympiade_5!$B:$B, $B29, Olympiade_5!$G:$G,3)+COUNTIFS(Olympiade_6!$B:$B, $B29, Olympiade_6!$G:$G,3)+COUNTIFS(Olympiade_7!$B:$B, $B29, Olympiade_7!$G:$G,3)</f>
        <v>0</v>
      </c>
      <c r="J29">
        <f>SUM(G29,H29,I29)</f>
        <v>0</v>
      </c>
      <c r="K29">
        <f>COUNTIFS(Olympiade_1!$B:$B, $B29, Olympiade_1!$H:$H,1)+COUNTIFS(Olympiade_2!$B:$B, $B29, Olympiade_2!$H:$H,1)+COUNTIFS(Olympiade_3!$B:$B, $B29, Olympiade_3!$H:$H,1)+COUNTIFS(Olympiade_4!$B:$B, $B29, Olympiade_4!$H:$H,1)+COUNTIFS(Olympiade_5!$B:$B, $B29, Olympiade_5!$H:$H,1)+COUNTIFS(Olympiade_6!$B:$B, $B29, Olympiade_6!$H:$H,1)+COUNTIFS(Olympiade_7!$B:$B, $B29, Olympiade_7!$H:$H,1)</f>
        <v>0</v>
      </c>
      <c r="L29">
        <f>COUNTIFS(Olympiade_1!$B:$B, $B29, Olympiade_1!$H:$H,2)+COUNTIFS(Olympiade_2!$B:$B, $B29, Olympiade_2!$H:$H,2)+COUNTIFS(Olympiade_3!$B:$B, $B29, Olympiade_3!$H:$H,2)+COUNTIFS(Olympiade_4!$B:$B, $B29, Olympiade_4!$H:$H,2)+COUNTIFS(Olympiade_5!$B:$B, $B29, Olympiade_5!$H:$H,2)+COUNTIFS(Olympiade_6!$B:$B, $B29, Olympiade_6!$H:$H,2)+COUNTIFS(Olympiade_7!$B:$B, $B29, Olympiade_7!$H:$H,2)</f>
        <v>0</v>
      </c>
      <c r="M29">
        <f>COUNTIFS(Olympiade_1!$B:$B, $B29, Olympiade_1!$H:$H,3)+COUNTIFS(Olympiade_2!$B:$B, $B29, Olympiade_2!$H:$H,3)+COUNTIFS(Olympiade_3!$B:$B, $B29, Olympiade_3!$H:$H,3)+COUNTIFS(Olympiade_4!$B:$B, $B29, Olympiade_4!$H:$H,3)+COUNTIFS(Olympiade_5!$B:$B, $B29, Olympiade_5!$H:$H,3)+COUNTIFS(Olympiade_6!$B:$B, $B29, Olympiade_6!$H:$H,3)+COUNTIFS(Olympiade_7!$B:$B, $B29, Olympiade_7!$H:$H,3)</f>
        <v>1</v>
      </c>
      <c r="N29">
        <f>SUM(K29,L29,M29)</f>
        <v>1</v>
      </c>
      <c r="O29">
        <f>COUNTIFS(Olympiade_1!$B:$B, $B29, Olympiade_1!$A:$A,1)+COUNTIFS(Olympiade_2!$B:$B, $B29, Olympiade_2!$A:$A,1)+COUNTIFS(Olympiade_3!$B:$B, $B29, Olympiade_3!$A:$A,1)+COUNTIFS(Olympiade_4!$B:$B, $B29, Olympiade_4!$A:$A,1)+COUNTIFS(Olympiade_5!$B:$B, $B29, Olympiade_5!$A:$A,1)+COUNTIFS(Olympiade_6!$B:$B, $B29, Olympiade_6!$A:$A,1)+COUNTIFS(Olympiade_7!$B:$B, $B29, Olympiade_7!$A:$A,1)</f>
        <v>0</v>
      </c>
      <c r="P29">
        <f>COUNTIFS(Olympiade_1!$B:$B, $B29, Olympiade_1!$A:$A,2)+COUNTIFS(Olympiade_2!$B:$B, $B29, Olympiade_2!$A:$A,2)+COUNTIFS(Olympiade_3!$B:$B, $B29, Olympiade_3!$A:$A,2)+COUNTIFS(Olympiade_4!$B:$B, $B29, Olympiade_4!$A:$A,2)+COUNTIFS(Olympiade_5!$B:$B, $B29, Olympiade_5!$A:$A,2)+COUNTIFS(Olympiade_6!$B:$B, $B29, Olympiade_6!$A:$A,2)+COUNTIFS(Olympiade_7!$B:$B, $B29, Olympiade_7!$A:$A,2)</f>
        <v>0</v>
      </c>
      <c r="Q29">
        <f>COUNTIFS(Olympiade_1!$B:$B, $B29, Olympiade_1!$A:$A,3)+COUNTIFS(Olympiade_2!$B:$B, $B29, Olympiade_2!$A:$A,3)+COUNTIFS(Olympiade_3!$B:$B, $B29, Olympiade_3!$A:$A,3)+COUNTIFS(Olympiade_4!$B:$B, $B29, Olympiade_4!$A:$A,3)+COUNTIFS(Olympiade_5!$B:$B, $B29, Olympiade_5!$A:$A,3)+COUNTIFS(Olympiade_6!$B:$B, $B29, Olympiade_6!$A:$A,3)+COUNTIFS(Olympiade_7!$B:$B, $B29, Olympiade_7!$A:$A,3)</f>
        <v>0</v>
      </c>
      <c r="R29">
        <f>SUM(O29,P29,Q29)</f>
        <v>0</v>
      </c>
      <c r="S29">
        <f>SUM(C29,G29,K29,O29)</f>
        <v>0</v>
      </c>
      <c r="T29">
        <f>SUM(D29,H29,L29,P29)</f>
        <v>0</v>
      </c>
      <c r="U29">
        <f>SUM(E29,I29,M29,Q29)</f>
        <v>2</v>
      </c>
      <c r="V29">
        <f>SUM(S29,T29,U29)</f>
        <v>2</v>
      </c>
      <c r="W29">
        <f>SUMIFS(Database!B:B,Database!A:A,B29) + SUMIFS(Database!F:F,Database!A:A,B29)</f>
        <v>10</v>
      </c>
      <c r="X29">
        <f>AVERAGE(_xlfn.XLOOKUP(B29, Database!K:K, Database!L:N,NA()))</f>
        <v>16.666666666666668</v>
      </c>
    </row>
    <row r="30" spans="1:24" x14ac:dyDescent="0.25">
      <c r="A30">
        <v>28</v>
      </c>
      <c r="B30" t="s">
        <v>31</v>
      </c>
      <c r="C30">
        <f>COUNTIFS(Olympiade_1!$B:$B,$B30,Olympiade_1!$F:$F,1)+COUNTIFS(Olympiade_2!$B:$B,$B30,Olympiade_2!$F:$F,1)+COUNTIFS(Olympiade_3!$B:$B,$B30,Olympiade_3!$F:$F,1)+COUNTIFS(Olympiade_4!$B:$B,$B30,Olympiade_4!$F:$F,1)+COUNTIFS(Olympiade_5!$B:$B,$B30,Olympiade_5!$F:$F,1)+COUNTIFS(Olympiade_6!$B:$B,$B30,Olympiade_6!$F:$F,1)+COUNTIFS(Olympiade_7!$B:$B,$B30,Olympiade_7!$F:$F,1)</f>
        <v>0</v>
      </c>
      <c r="D30">
        <f>COUNTIFS(Olympiade_1!$B:$B, $B30, Olympiade_1!$F:$F,2)+COUNTIFS(Olympiade_2!$B:$B, $B30, Olympiade_2!$F:$F,2)+COUNTIFS(Olympiade_3!$B:$B, $B30, Olympiade_3!$F:$F,2)+COUNTIFS(Olympiade_4!$B:$B, $B30, Olympiade_4!$F:$F,2)+COUNTIFS(Olympiade_5!$B:$B, $B30, Olympiade_5!$F:$F,2)+COUNTIFS(Olympiade_6!$B:$B, $B30, Olympiade_6!$F:$F,2)+COUNTIFS(Olympiade_7!$B:$B, $B30, Olympiade_7!$F:$F,2)</f>
        <v>0</v>
      </c>
      <c r="E30">
        <f>COUNTIFS(Olympiade_1!$B:$B, $B30, Olympiade_1!$F:$F,3)+COUNTIFS(Olympiade_2!$B:$B, $B30, Olympiade_2!$F:$F,3)+COUNTIFS(Olympiade_3!$B:$B, $B30, Olympiade_3!$F:$F,3)+COUNTIFS(Olympiade_4!$B:$B, $B30, Olympiade_4!$F:$F,3)+COUNTIFS(Olympiade_5!$B:$B, $B30, Olympiade_5!$F:$F,3)+COUNTIFS(Olympiade_6!$B:$B, $B30, Olympiade_6!$F:$F,3)+COUNTIFS(Olympiade_7!$B:$B, $B30, Olympiade_7!$F:$F,3)</f>
        <v>0</v>
      </c>
      <c r="F30">
        <f>SUM(C30,D30,E30)</f>
        <v>0</v>
      </c>
      <c r="G30">
        <f>COUNTIFS(Olympiade_1!$B:$B, $B30, Olympiade_1!$G:$G,1)+COUNTIFS(Olympiade_2!$B:$B, $B30, Olympiade_2!$G:$G,1)+COUNTIFS(Olympiade_3!$B:$B, $B30, Olympiade_3!$G:$G,1)+COUNTIFS(Olympiade_4!$B:$B, $B30, Olympiade_4!$G:$G,1)+COUNTIFS(Olympiade_5!$B:$B, $B30, Olympiade_5!$G:$G,1)+COUNTIFS(Olympiade_6!$B:$B, $B30, Olympiade_6!$G:$G,1)+COUNTIFS(Olympiade_7!$B:$B, $B30, Olympiade_7!$G:$G,1)</f>
        <v>0</v>
      </c>
      <c r="H30">
        <f>COUNTIFS(Olympiade_1!$B:$B, $B30, Olympiade_1!$G:$G,2)+COUNTIFS(Olympiade_2!$B:$B, $B30, Olympiade_2!$G:$G,2)+COUNTIFS(Olympiade_3!$B:$B, $B30, Olympiade_3!$G:$G,2)+COUNTIFS(Olympiade_4!$B:$B, $B30, Olympiade_4!$G:$G,2)+COUNTIFS(Olympiade_5!$B:$B, $B30, Olympiade_5!$G:$G,2)+COUNTIFS(Olympiade_6!$B:$B, $B30, Olympiade_6!$G:$G,2)+COUNTIFS(Olympiade_7!$B:$B, $B30, Olympiade_7!$G:$G,2)</f>
        <v>0</v>
      </c>
      <c r="I30">
        <f>COUNTIFS(Olympiade_1!$B:$B, $B30, Olympiade_1!$G:$G,3)+COUNTIFS(Olympiade_2!$B:$B, $B30, Olympiade_2!$G:$G,3)+COUNTIFS(Olympiade_3!$B:$B, $B30, Olympiade_3!$G:$G,3)+COUNTIFS(Olympiade_4!$B:$B, $B30, Olympiade_4!$G:$G,3)+COUNTIFS(Olympiade_5!$B:$B, $B30, Olympiade_5!$G:$G,3)+COUNTIFS(Olympiade_6!$B:$B, $B30, Olympiade_6!$G:$G,3)+COUNTIFS(Olympiade_7!$B:$B, $B30, Olympiade_7!$G:$G,3)</f>
        <v>0</v>
      </c>
      <c r="J30">
        <f>SUM(G30,H30,I30)</f>
        <v>0</v>
      </c>
      <c r="K30">
        <f>COUNTIFS(Olympiade_1!$B:$B, $B30, Olympiade_1!$H:$H,1)+COUNTIFS(Olympiade_2!$B:$B, $B30, Olympiade_2!$H:$H,1)+COUNTIFS(Olympiade_3!$B:$B, $B30, Olympiade_3!$H:$H,1)+COUNTIFS(Olympiade_4!$B:$B, $B30, Olympiade_4!$H:$H,1)+COUNTIFS(Olympiade_5!$B:$B, $B30, Olympiade_5!$H:$H,1)+COUNTIFS(Olympiade_6!$B:$B, $B30, Olympiade_6!$H:$H,1)+COUNTIFS(Olympiade_7!$B:$B, $B30, Olympiade_7!$H:$H,1)</f>
        <v>0</v>
      </c>
      <c r="L30">
        <f>COUNTIFS(Olympiade_1!$B:$B, $B30, Olympiade_1!$H:$H,2)+COUNTIFS(Olympiade_2!$B:$B, $B30, Olympiade_2!$H:$H,2)+COUNTIFS(Olympiade_3!$B:$B, $B30, Olympiade_3!$H:$H,2)+COUNTIFS(Olympiade_4!$B:$B, $B30, Olympiade_4!$H:$H,2)+COUNTIFS(Olympiade_5!$B:$B, $B30, Olympiade_5!$H:$H,2)+COUNTIFS(Olympiade_6!$B:$B, $B30, Olympiade_6!$H:$H,2)+COUNTIFS(Olympiade_7!$B:$B, $B30, Olympiade_7!$H:$H,2)</f>
        <v>0</v>
      </c>
      <c r="M30">
        <f>COUNTIFS(Olympiade_1!$B:$B, $B30, Olympiade_1!$H:$H,3)+COUNTIFS(Olympiade_2!$B:$B, $B30, Olympiade_2!$H:$H,3)+COUNTIFS(Olympiade_3!$B:$B, $B30, Olympiade_3!$H:$H,3)+COUNTIFS(Olympiade_4!$B:$B, $B30, Olympiade_4!$H:$H,3)+COUNTIFS(Olympiade_5!$B:$B, $B30, Olympiade_5!$H:$H,3)+COUNTIFS(Olympiade_6!$B:$B, $B30, Olympiade_6!$H:$H,3)+COUNTIFS(Olympiade_7!$B:$B, $B30, Olympiade_7!$H:$H,3)</f>
        <v>0</v>
      </c>
      <c r="N30">
        <f>SUM(K30,L30,M30)</f>
        <v>0</v>
      </c>
      <c r="O30">
        <f>COUNTIFS(Olympiade_1!$B:$B, $B30, Olympiade_1!$A:$A,1)+COUNTIFS(Olympiade_2!$B:$B, $B30, Olympiade_2!$A:$A,1)+COUNTIFS(Olympiade_3!$B:$B, $B30, Olympiade_3!$A:$A,1)+COUNTIFS(Olympiade_4!$B:$B, $B30, Olympiade_4!$A:$A,1)+COUNTIFS(Olympiade_5!$B:$B, $B30, Olympiade_5!$A:$A,1)+COUNTIFS(Olympiade_6!$B:$B, $B30, Olympiade_6!$A:$A,1)+COUNTIFS(Olympiade_7!$B:$B, $B30, Olympiade_7!$A:$A,1)</f>
        <v>0</v>
      </c>
      <c r="P30">
        <f>COUNTIFS(Olympiade_1!$B:$B, $B30, Olympiade_1!$A:$A,2)+COUNTIFS(Olympiade_2!$B:$B, $B30, Olympiade_2!$A:$A,2)+COUNTIFS(Olympiade_3!$B:$B, $B30, Olympiade_3!$A:$A,2)+COUNTIFS(Olympiade_4!$B:$B, $B30, Olympiade_4!$A:$A,2)+COUNTIFS(Olympiade_5!$B:$B, $B30, Olympiade_5!$A:$A,2)+COUNTIFS(Olympiade_6!$B:$B, $B30, Olympiade_6!$A:$A,2)+COUNTIFS(Olympiade_7!$B:$B, $B30, Olympiade_7!$A:$A,2)</f>
        <v>0</v>
      </c>
      <c r="Q30">
        <f>COUNTIFS(Olympiade_1!$B:$B, $B30, Olympiade_1!$A:$A,3)+COUNTIFS(Olympiade_2!$B:$B, $B30, Olympiade_2!$A:$A,3)+COUNTIFS(Olympiade_3!$B:$B, $B30, Olympiade_3!$A:$A,3)+COUNTIFS(Olympiade_4!$B:$B, $B30, Olympiade_4!$A:$A,3)+COUNTIFS(Olympiade_5!$B:$B, $B30, Olympiade_5!$A:$A,3)+COUNTIFS(Olympiade_6!$B:$B, $B30, Olympiade_6!$A:$A,3)+COUNTIFS(Olympiade_7!$B:$B, $B30, Olympiade_7!$A:$A,3)</f>
        <v>0</v>
      </c>
      <c r="R30">
        <f>SUM(O30,P30,Q30)</f>
        <v>0</v>
      </c>
      <c r="S30">
        <f>SUM(C30,G30,K30,O30)</f>
        <v>0</v>
      </c>
      <c r="T30">
        <f>SUM(D30,H30,L30,P30)</f>
        <v>0</v>
      </c>
      <c r="U30">
        <f>SUM(E30,I30,M30,Q30)</f>
        <v>0</v>
      </c>
      <c r="V30">
        <f>SUM(S30,T30,U30)</f>
        <v>0</v>
      </c>
      <c r="W30">
        <f>SUMIFS(Database!B:B,Database!A:A,B30) + SUMIFS(Database!F:F,Database!A:A,B30)</f>
        <v>20</v>
      </c>
      <c r="X30">
        <f>AVERAGE(_xlfn.XLOOKUP(B30, Database!K:K, Database!L:N,NA()))</f>
        <v>33.333333333333336</v>
      </c>
    </row>
    <row r="31" spans="1:24" x14ac:dyDescent="0.25">
      <c r="A31">
        <v>29</v>
      </c>
      <c r="B31" t="s">
        <v>72</v>
      </c>
      <c r="C31">
        <f>COUNTIFS(Olympiade_1!$B:$B,$B31,Olympiade_1!$F:$F,1)+COUNTIFS(Olympiade_2!$B:$B,$B31,Olympiade_2!$F:$F,1)+COUNTIFS(Olympiade_3!$B:$B,$B31,Olympiade_3!$F:$F,1)+COUNTIFS(Olympiade_4!$B:$B,$B31,Olympiade_4!$F:$F,1)+COUNTIFS(Olympiade_5!$B:$B,$B31,Olympiade_5!$F:$F,1)+COUNTIFS(Olympiade_6!$B:$B,$B31,Olympiade_6!$F:$F,1)+COUNTIFS(Olympiade_7!$B:$B,$B31,Olympiade_7!$F:$F,1)</f>
        <v>0</v>
      </c>
      <c r="D31">
        <f>COUNTIFS(Olympiade_1!$B:$B, $B31, Olympiade_1!$F:$F,2)+COUNTIFS(Olympiade_2!$B:$B, $B31, Olympiade_2!$F:$F,2)+COUNTIFS(Olympiade_3!$B:$B, $B31, Olympiade_3!$F:$F,2)+COUNTIFS(Olympiade_4!$B:$B, $B31, Olympiade_4!$F:$F,2)+COUNTIFS(Olympiade_5!$B:$B, $B31, Olympiade_5!$F:$F,2)+COUNTIFS(Olympiade_6!$B:$B, $B31, Olympiade_6!$F:$F,2)+COUNTIFS(Olympiade_7!$B:$B, $B31, Olympiade_7!$F:$F,2)</f>
        <v>0</v>
      </c>
      <c r="E31">
        <f>COUNTIFS(Olympiade_1!$B:$B, $B31, Olympiade_1!$F:$F,3)+COUNTIFS(Olympiade_2!$B:$B, $B31, Olympiade_2!$F:$F,3)+COUNTIFS(Olympiade_3!$B:$B, $B31, Olympiade_3!$F:$F,3)+COUNTIFS(Olympiade_4!$B:$B, $B31, Olympiade_4!$F:$F,3)+COUNTIFS(Olympiade_5!$B:$B, $B31, Olympiade_5!$F:$F,3)+COUNTIFS(Olympiade_6!$B:$B, $B31, Olympiade_6!$F:$F,3)+COUNTIFS(Olympiade_7!$B:$B, $B31, Olympiade_7!$F:$F,3)</f>
        <v>0</v>
      </c>
      <c r="F31">
        <f>SUM(C31,D31,E31)</f>
        <v>0</v>
      </c>
      <c r="G31">
        <f>COUNTIFS(Olympiade_1!$B:$B, $B31, Olympiade_1!$G:$G,1)+COUNTIFS(Olympiade_2!$B:$B, $B31, Olympiade_2!$G:$G,1)+COUNTIFS(Olympiade_3!$B:$B, $B31, Olympiade_3!$G:$G,1)+COUNTIFS(Olympiade_4!$B:$B, $B31, Olympiade_4!$G:$G,1)+COUNTIFS(Olympiade_5!$B:$B, $B31, Olympiade_5!$G:$G,1)+COUNTIFS(Olympiade_6!$B:$B, $B31, Olympiade_6!$G:$G,1)+COUNTIFS(Olympiade_7!$B:$B, $B31, Olympiade_7!$G:$G,1)</f>
        <v>0</v>
      </c>
      <c r="H31">
        <f>COUNTIFS(Olympiade_1!$B:$B, $B31, Olympiade_1!$G:$G,2)+COUNTIFS(Olympiade_2!$B:$B, $B31, Olympiade_2!$G:$G,2)+COUNTIFS(Olympiade_3!$B:$B, $B31, Olympiade_3!$G:$G,2)+COUNTIFS(Olympiade_4!$B:$B, $B31, Olympiade_4!$G:$G,2)+COUNTIFS(Olympiade_5!$B:$B, $B31, Olympiade_5!$G:$G,2)+COUNTIFS(Olympiade_6!$B:$B, $B31, Olympiade_6!$G:$G,2)+COUNTIFS(Olympiade_7!$B:$B, $B31, Olympiade_7!$G:$G,2)</f>
        <v>0</v>
      </c>
      <c r="I31">
        <f>COUNTIFS(Olympiade_1!$B:$B, $B31, Olympiade_1!$G:$G,3)+COUNTIFS(Olympiade_2!$B:$B, $B31, Olympiade_2!$G:$G,3)+COUNTIFS(Olympiade_3!$B:$B, $B31, Olympiade_3!$G:$G,3)+COUNTIFS(Olympiade_4!$B:$B, $B31, Olympiade_4!$G:$G,3)+COUNTIFS(Olympiade_5!$B:$B, $B31, Olympiade_5!$G:$G,3)+COUNTIFS(Olympiade_6!$B:$B, $B31, Olympiade_6!$G:$G,3)+COUNTIFS(Olympiade_7!$B:$B, $B31, Olympiade_7!$G:$G,3)</f>
        <v>0</v>
      </c>
      <c r="J31">
        <f>SUM(G31,H31,I31)</f>
        <v>0</v>
      </c>
      <c r="K31">
        <f>COUNTIFS(Olympiade_1!$B:$B, $B31, Olympiade_1!$H:$H,1)+COUNTIFS(Olympiade_2!$B:$B, $B31, Olympiade_2!$H:$H,1)+COUNTIFS(Olympiade_3!$B:$B, $B31, Olympiade_3!$H:$H,1)+COUNTIFS(Olympiade_4!$B:$B, $B31, Olympiade_4!$H:$H,1)+COUNTIFS(Olympiade_5!$B:$B, $B31, Olympiade_5!$H:$H,1)+COUNTIFS(Olympiade_6!$B:$B, $B31, Olympiade_6!$H:$H,1)+COUNTIFS(Olympiade_7!$B:$B, $B31, Olympiade_7!$H:$H,1)</f>
        <v>0</v>
      </c>
      <c r="L31">
        <f>COUNTIFS(Olympiade_1!$B:$B, $B31, Olympiade_1!$H:$H,2)+COUNTIFS(Olympiade_2!$B:$B, $B31, Olympiade_2!$H:$H,2)+COUNTIFS(Olympiade_3!$B:$B, $B31, Olympiade_3!$H:$H,2)+COUNTIFS(Olympiade_4!$B:$B, $B31, Olympiade_4!$H:$H,2)+COUNTIFS(Olympiade_5!$B:$B, $B31, Olympiade_5!$H:$H,2)+COUNTIFS(Olympiade_6!$B:$B, $B31, Olympiade_6!$H:$H,2)+COUNTIFS(Olympiade_7!$B:$B, $B31, Olympiade_7!$H:$H,2)</f>
        <v>0</v>
      </c>
      <c r="M31">
        <f>COUNTIFS(Olympiade_1!$B:$B, $B31, Olympiade_1!$H:$H,3)+COUNTIFS(Olympiade_2!$B:$B, $B31, Olympiade_2!$H:$H,3)+COUNTIFS(Olympiade_3!$B:$B, $B31, Olympiade_3!$H:$H,3)+COUNTIFS(Olympiade_4!$B:$B, $B31, Olympiade_4!$H:$H,3)+COUNTIFS(Olympiade_5!$B:$B, $B31, Olympiade_5!$H:$H,3)+COUNTIFS(Olympiade_6!$B:$B, $B31, Olympiade_6!$H:$H,3)+COUNTIFS(Olympiade_7!$B:$B, $B31, Olympiade_7!$H:$H,3)</f>
        <v>0</v>
      </c>
      <c r="N31">
        <f>SUM(K31,L31,M31)</f>
        <v>0</v>
      </c>
      <c r="O31">
        <f>COUNTIFS(Olympiade_1!$B:$B, $B31, Olympiade_1!$A:$A,1)+COUNTIFS(Olympiade_2!$B:$B, $B31, Olympiade_2!$A:$A,1)+COUNTIFS(Olympiade_3!$B:$B, $B31, Olympiade_3!$A:$A,1)+COUNTIFS(Olympiade_4!$B:$B, $B31, Olympiade_4!$A:$A,1)+COUNTIFS(Olympiade_5!$B:$B, $B31, Olympiade_5!$A:$A,1)+COUNTIFS(Olympiade_6!$B:$B, $B31, Olympiade_6!$A:$A,1)+COUNTIFS(Olympiade_7!$B:$B, $B31, Olympiade_7!$A:$A,1)</f>
        <v>0</v>
      </c>
      <c r="P31">
        <f>COUNTIFS(Olympiade_1!$B:$B, $B31, Olympiade_1!$A:$A,2)+COUNTIFS(Olympiade_2!$B:$B, $B31, Olympiade_2!$A:$A,2)+COUNTIFS(Olympiade_3!$B:$B, $B31, Olympiade_3!$A:$A,2)+COUNTIFS(Olympiade_4!$B:$B, $B31, Olympiade_4!$A:$A,2)+COUNTIFS(Olympiade_5!$B:$B, $B31, Olympiade_5!$A:$A,2)+COUNTIFS(Olympiade_6!$B:$B, $B31, Olympiade_6!$A:$A,2)+COUNTIFS(Olympiade_7!$B:$B, $B31, Olympiade_7!$A:$A,2)</f>
        <v>0</v>
      </c>
      <c r="Q31">
        <f>COUNTIFS(Olympiade_1!$B:$B, $B31, Olympiade_1!$A:$A,3)+COUNTIFS(Olympiade_2!$B:$B, $B31, Olympiade_2!$A:$A,3)+COUNTIFS(Olympiade_3!$B:$B, $B31, Olympiade_3!$A:$A,3)+COUNTIFS(Olympiade_4!$B:$B, $B31, Olympiade_4!$A:$A,3)+COUNTIFS(Olympiade_5!$B:$B, $B31, Olympiade_5!$A:$A,3)+COUNTIFS(Olympiade_6!$B:$B, $B31, Olympiade_6!$A:$A,3)+COUNTIFS(Olympiade_7!$B:$B, $B31, Olympiade_7!$A:$A,3)</f>
        <v>0</v>
      </c>
      <c r="R31">
        <f>SUM(O31,P31,Q31)</f>
        <v>0</v>
      </c>
      <c r="S31">
        <f>SUM(C31,G31,K31,O31)</f>
        <v>0</v>
      </c>
      <c r="T31">
        <f>SUM(D31,H31,L31,P31)</f>
        <v>0</v>
      </c>
      <c r="U31">
        <f>SUM(E31,I31,M31,Q31)</f>
        <v>0</v>
      </c>
      <c r="V31">
        <f>SUM(S31,T31,U31)</f>
        <v>0</v>
      </c>
      <c r="W31">
        <f>SUMIFS(Database!B:B,Database!A:A,B31) + SUMIFS(Database!F:F,Database!A:A,B31)</f>
        <v>20</v>
      </c>
      <c r="X31">
        <f>AVERAGE(_xlfn.XLOOKUP(B31, Database!K:K, Database!L:N,NA()))</f>
        <v>33.333333333333336</v>
      </c>
    </row>
    <row r="32" spans="1:24" x14ac:dyDescent="0.25">
      <c r="A32">
        <v>30</v>
      </c>
      <c r="B32" t="s">
        <v>33</v>
      </c>
      <c r="C32">
        <f>COUNTIFS(Olympiade_1!$B:$B,$B32,Olympiade_1!$F:$F,1)+COUNTIFS(Olympiade_2!$B:$B,$B32,Olympiade_2!$F:$F,1)+COUNTIFS(Olympiade_3!$B:$B,$B32,Olympiade_3!$F:$F,1)+COUNTIFS(Olympiade_4!$B:$B,$B32,Olympiade_4!$F:$F,1)+COUNTIFS(Olympiade_5!$B:$B,$B32,Olympiade_5!$F:$F,1)+COUNTIFS(Olympiade_6!$B:$B,$B32,Olympiade_6!$F:$F,1)+COUNTIFS(Olympiade_7!$B:$B,$B32,Olympiade_7!$F:$F,1)</f>
        <v>0</v>
      </c>
      <c r="D32">
        <f>COUNTIFS(Olympiade_1!$B:$B, $B32, Olympiade_1!$F:$F,2)+COUNTIFS(Olympiade_2!$B:$B, $B32, Olympiade_2!$F:$F,2)+COUNTIFS(Olympiade_3!$B:$B, $B32, Olympiade_3!$F:$F,2)+COUNTIFS(Olympiade_4!$B:$B, $B32, Olympiade_4!$F:$F,2)+COUNTIFS(Olympiade_5!$B:$B, $B32, Olympiade_5!$F:$F,2)+COUNTIFS(Olympiade_6!$B:$B, $B32, Olympiade_6!$F:$F,2)+COUNTIFS(Olympiade_7!$B:$B, $B32, Olympiade_7!$F:$F,2)</f>
        <v>0</v>
      </c>
      <c r="E32">
        <f>COUNTIFS(Olympiade_1!$B:$B, $B32, Olympiade_1!$F:$F,3)+COUNTIFS(Olympiade_2!$B:$B, $B32, Olympiade_2!$F:$F,3)+COUNTIFS(Olympiade_3!$B:$B, $B32, Olympiade_3!$F:$F,3)+COUNTIFS(Olympiade_4!$B:$B, $B32, Olympiade_4!$F:$F,3)+COUNTIFS(Olympiade_5!$B:$B, $B32, Olympiade_5!$F:$F,3)+COUNTIFS(Olympiade_6!$B:$B, $B32, Olympiade_6!$F:$F,3)+COUNTIFS(Olympiade_7!$B:$B, $B32, Olympiade_7!$F:$F,3)</f>
        <v>0</v>
      </c>
      <c r="F32">
        <f>SUM(C32,D32,E32)</f>
        <v>0</v>
      </c>
      <c r="G32">
        <f>COUNTIFS(Olympiade_1!$B:$B, $B32, Olympiade_1!$G:$G,1)+COUNTIFS(Olympiade_2!$B:$B, $B32, Olympiade_2!$G:$G,1)+COUNTIFS(Olympiade_3!$B:$B, $B32, Olympiade_3!$G:$G,1)+COUNTIFS(Olympiade_4!$B:$B, $B32, Olympiade_4!$G:$G,1)+COUNTIFS(Olympiade_5!$B:$B, $B32, Olympiade_5!$G:$G,1)+COUNTIFS(Olympiade_6!$B:$B, $B32, Olympiade_6!$G:$G,1)+COUNTIFS(Olympiade_7!$B:$B, $B32, Olympiade_7!$G:$G,1)</f>
        <v>0</v>
      </c>
      <c r="H32">
        <f>COUNTIFS(Olympiade_1!$B:$B, $B32, Olympiade_1!$G:$G,2)+COUNTIFS(Olympiade_2!$B:$B, $B32, Olympiade_2!$G:$G,2)+COUNTIFS(Olympiade_3!$B:$B, $B32, Olympiade_3!$G:$G,2)+COUNTIFS(Olympiade_4!$B:$B, $B32, Olympiade_4!$G:$G,2)+COUNTIFS(Olympiade_5!$B:$B, $B32, Olympiade_5!$G:$G,2)+COUNTIFS(Olympiade_6!$B:$B, $B32, Olympiade_6!$G:$G,2)+COUNTIFS(Olympiade_7!$B:$B, $B32, Olympiade_7!$G:$G,2)</f>
        <v>0</v>
      </c>
      <c r="I32">
        <f>COUNTIFS(Olympiade_1!$B:$B, $B32, Olympiade_1!$G:$G,3)+COUNTIFS(Olympiade_2!$B:$B, $B32, Olympiade_2!$G:$G,3)+COUNTIFS(Olympiade_3!$B:$B, $B32, Olympiade_3!$G:$G,3)+COUNTIFS(Olympiade_4!$B:$B, $B32, Olympiade_4!$G:$G,3)+COUNTIFS(Olympiade_5!$B:$B, $B32, Olympiade_5!$G:$G,3)+COUNTIFS(Olympiade_6!$B:$B, $B32, Olympiade_6!$G:$G,3)+COUNTIFS(Olympiade_7!$B:$B, $B32, Olympiade_7!$G:$G,3)</f>
        <v>0</v>
      </c>
      <c r="J32">
        <f>SUM(G32,H32,I32)</f>
        <v>0</v>
      </c>
      <c r="K32">
        <f>COUNTIFS(Olympiade_1!$B:$B, $B32, Olympiade_1!$H:$H,1)+COUNTIFS(Olympiade_2!$B:$B, $B32, Olympiade_2!$H:$H,1)+COUNTIFS(Olympiade_3!$B:$B, $B32, Olympiade_3!$H:$H,1)+COUNTIFS(Olympiade_4!$B:$B, $B32, Olympiade_4!$H:$H,1)+COUNTIFS(Olympiade_5!$B:$B, $B32, Olympiade_5!$H:$H,1)+COUNTIFS(Olympiade_6!$B:$B, $B32, Olympiade_6!$H:$H,1)+COUNTIFS(Olympiade_7!$B:$B, $B32, Olympiade_7!$H:$H,1)</f>
        <v>0</v>
      </c>
      <c r="L32">
        <f>COUNTIFS(Olympiade_1!$B:$B, $B32, Olympiade_1!$H:$H,2)+COUNTIFS(Olympiade_2!$B:$B, $B32, Olympiade_2!$H:$H,2)+COUNTIFS(Olympiade_3!$B:$B, $B32, Olympiade_3!$H:$H,2)+COUNTIFS(Olympiade_4!$B:$B, $B32, Olympiade_4!$H:$H,2)+COUNTIFS(Olympiade_5!$B:$B, $B32, Olympiade_5!$H:$H,2)+COUNTIFS(Olympiade_6!$B:$B, $B32, Olympiade_6!$H:$H,2)+COUNTIFS(Olympiade_7!$B:$B, $B32, Olympiade_7!$H:$H,2)</f>
        <v>0</v>
      </c>
      <c r="M32">
        <f>COUNTIFS(Olympiade_1!$B:$B, $B32, Olympiade_1!$H:$H,3)+COUNTIFS(Olympiade_2!$B:$B, $B32, Olympiade_2!$H:$H,3)+COUNTIFS(Olympiade_3!$B:$B, $B32, Olympiade_3!$H:$H,3)+COUNTIFS(Olympiade_4!$B:$B, $B32, Olympiade_4!$H:$H,3)+COUNTIFS(Olympiade_5!$B:$B, $B32, Olympiade_5!$H:$H,3)+COUNTIFS(Olympiade_6!$B:$B, $B32, Olympiade_6!$H:$H,3)+COUNTIFS(Olympiade_7!$B:$B, $B32, Olympiade_7!$H:$H,3)</f>
        <v>0</v>
      </c>
      <c r="N32">
        <f>SUM(K32,L32,M32)</f>
        <v>0</v>
      </c>
      <c r="O32">
        <f>COUNTIFS(Olympiade_1!$B:$B, $B32, Olympiade_1!$A:$A,1)+COUNTIFS(Olympiade_2!$B:$B, $B32, Olympiade_2!$A:$A,1)+COUNTIFS(Olympiade_3!$B:$B, $B32, Olympiade_3!$A:$A,1)+COUNTIFS(Olympiade_4!$B:$B, $B32, Olympiade_4!$A:$A,1)+COUNTIFS(Olympiade_5!$B:$B, $B32, Olympiade_5!$A:$A,1)+COUNTIFS(Olympiade_6!$B:$B, $B32, Olympiade_6!$A:$A,1)+COUNTIFS(Olympiade_7!$B:$B, $B32, Olympiade_7!$A:$A,1)</f>
        <v>0</v>
      </c>
      <c r="P32">
        <f>COUNTIFS(Olympiade_1!$B:$B, $B32, Olympiade_1!$A:$A,2)+COUNTIFS(Olympiade_2!$B:$B, $B32, Olympiade_2!$A:$A,2)+COUNTIFS(Olympiade_3!$B:$B, $B32, Olympiade_3!$A:$A,2)+COUNTIFS(Olympiade_4!$B:$B, $B32, Olympiade_4!$A:$A,2)+COUNTIFS(Olympiade_5!$B:$B, $B32, Olympiade_5!$A:$A,2)+COUNTIFS(Olympiade_6!$B:$B, $B32, Olympiade_6!$A:$A,2)+COUNTIFS(Olympiade_7!$B:$B, $B32, Olympiade_7!$A:$A,2)</f>
        <v>0</v>
      </c>
      <c r="Q32">
        <f>COUNTIFS(Olympiade_1!$B:$B, $B32, Olympiade_1!$A:$A,3)+COUNTIFS(Olympiade_2!$B:$B, $B32, Olympiade_2!$A:$A,3)+COUNTIFS(Olympiade_3!$B:$B, $B32, Olympiade_3!$A:$A,3)+COUNTIFS(Olympiade_4!$B:$B, $B32, Olympiade_4!$A:$A,3)+COUNTIFS(Olympiade_5!$B:$B, $B32, Olympiade_5!$A:$A,3)+COUNTIFS(Olympiade_6!$B:$B, $B32, Olympiade_6!$A:$A,3)+COUNTIFS(Olympiade_7!$B:$B, $B32, Olympiade_7!$A:$A,3)</f>
        <v>0</v>
      </c>
      <c r="R32">
        <f>SUM(O32,P32,Q32)</f>
        <v>0</v>
      </c>
      <c r="S32">
        <f>SUM(C32,G32,K32,O32)</f>
        <v>0</v>
      </c>
      <c r="T32">
        <f>SUM(D32,H32,L32,P32)</f>
        <v>0</v>
      </c>
      <c r="U32">
        <f>SUM(E32,I32,M32,Q32)</f>
        <v>0</v>
      </c>
      <c r="V32">
        <f>SUM(S32,T32,U32)</f>
        <v>0</v>
      </c>
      <c r="W32">
        <f>SUMIFS(Database!B:B,Database!A:A,B32) + SUMIFS(Database!F:F,Database!A:A,B32)</f>
        <v>10</v>
      </c>
      <c r="X32">
        <f>AVERAGE(_xlfn.XLOOKUP(B32, Database!K:K, Database!L:N,NA()))</f>
        <v>16.666666666666668</v>
      </c>
    </row>
    <row r="33" spans="1:24" x14ac:dyDescent="0.25">
      <c r="A33">
        <v>31</v>
      </c>
      <c r="B33" t="s">
        <v>32</v>
      </c>
      <c r="C33">
        <f>COUNTIFS(Olympiade_1!$B:$B,$B33,Olympiade_1!$F:$F,1)+COUNTIFS(Olympiade_2!$B:$B,$B33,Olympiade_2!$F:$F,1)+COUNTIFS(Olympiade_3!$B:$B,$B33,Olympiade_3!$F:$F,1)+COUNTIFS(Olympiade_4!$B:$B,$B33,Olympiade_4!$F:$F,1)+COUNTIFS(Olympiade_5!$B:$B,$B33,Olympiade_5!$F:$F,1)+COUNTIFS(Olympiade_6!$B:$B,$B33,Olympiade_6!$F:$F,1)+COUNTIFS(Olympiade_7!$B:$B,$B33,Olympiade_7!$F:$F,1)</f>
        <v>0</v>
      </c>
      <c r="D33">
        <f>COUNTIFS(Olympiade_1!$B:$B, $B33, Olympiade_1!$F:$F,2)+COUNTIFS(Olympiade_2!$B:$B, $B33, Olympiade_2!$F:$F,2)+COUNTIFS(Olympiade_3!$B:$B, $B33, Olympiade_3!$F:$F,2)+COUNTIFS(Olympiade_4!$B:$B, $B33, Olympiade_4!$F:$F,2)+COUNTIFS(Olympiade_5!$B:$B, $B33, Olympiade_5!$F:$F,2)+COUNTIFS(Olympiade_6!$B:$B, $B33, Olympiade_6!$F:$F,2)+COUNTIFS(Olympiade_7!$B:$B, $B33, Olympiade_7!$F:$F,2)</f>
        <v>0</v>
      </c>
      <c r="E33">
        <f>COUNTIFS(Olympiade_1!$B:$B, $B33, Olympiade_1!$F:$F,3)+COUNTIFS(Olympiade_2!$B:$B, $B33, Olympiade_2!$F:$F,3)+COUNTIFS(Olympiade_3!$B:$B, $B33, Olympiade_3!$F:$F,3)+COUNTIFS(Olympiade_4!$B:$B, $B33, Olympiade_4!$F:$F,3)+COUNTIFS(Olympiade_5!$B:$B, $B33, Olympiade_5!$F:$F,3)+COUNTIFS(Olympiade_6!$B:$B, $B33, Olympiade_6!$F:$F,3)+COUNTIFS(Olympiade_7!$B:$B, $B33, Olympiade_7!$F:$F,3)</f>
        <v>0</v>
      </c>
      <c r="F33">
        <f>SUM(C33,D33,E33)</f>
        <v>0</v>
      </c>
      <c r="G33">
        <f>COUNTIFS(Olympiade_1!$B:$B, $B33, Olympiade_1!$G:$G,1)+COUNTIFS(Olympiade_2!$B:$B, $B33, Olympiade_2!$G:$G,1)+COUNTIFS(Olympiade_3!$B:$B, $B33, Olympiade_3!$G:$G,1)+COUNTIFS(Olympiade_4!$B:$B, $B33, Olympiade_4!$G:$G,1)+COUNTIFS(Olympiade_5!$B:$B, $B33, Olympiade_5!$G:$G,1)+COUNTIFS(Olympiade_6!$B:$B, $B33, Olympiade_6!$G:$G,1)+COUNTIFS(Olympiade_7!$B:$B, $B33, Olympiade_7!$G:$G,1)</f>
        <v>0</v>
      </c>
      <c r="H33">
        <f>COUNTIFS(Olympiade_1!$B:$B, $B33, Olympiade_1!$G:$G,2)+COUNTIFS(Olympiade_2!$B:$B, $B33, Olympiade_2!$G:$G,2)+COUNTIFS(Olympiade_3!$B:$B, $B33, Olympiade_3!$G:$G,2)+COUNTIFS(Olympiade_4!$B:$B, $B33, Olympiade_4!$G:$G,2)+COUNTIFS(Olympiade_5!$B:$B, $B33, Olympiade_5!$G:$G,2)+COUNTIFS(Olympiade_6!$B:$B, $B33, Olympiade_6!$G:$G,2)+COUNTIFS(Olympiade_7!$B:$B, $B33, Olympiade_7!$G:$G,2)</f>
        <v>0</v>
      </c>
      <c r="I33">
        <f>COUNTIFS(Olympiade_1!$B:$B, $B33, Olympiade_1!$G:$G,3)+COUNTIFS(Olympiade_2!$B:$B, $B33, Olympiade_2!$G:$G,3)+COUNTIFS(Olympiade_3!$B:$B, $B33, Olympiade_3!$G:$G,3)+COUNTIFS(Olympiade_4!$B:$B, $B33, Olympiade_4!$G:$G,3)+COUNTIFS(Olympiade_5!$B:$B, $B33, Olympiade_5!$G:$G,3)+COUNTIFS(Olympiade_6!$B:$B, $B33, Olympiade_6!$G:$G,3)+COUNTIFS(Olympiade_7!$B:$B, $B33, Olympiade_7!$G:$G,3)</f>
        <v>0</v>
      </c>
      <c r="J33">
        <f>SUM(G33,H33,I33)</f>
        <v>0</v>
      </c>
      <c r="K33">
        <f>COUNTIFS(Olympiade_1!$B:$B, $B33, Olympiade_1!$H:$H,1)+COUNTIFS(Olympiade_2!$B:$B, $B33, Olympiade_2!$H:$H,1)+COUNTIFS(Olympiade_3!$B:$B, $B33, Olympiade_3!$H:$H,1)+COUNTIFS(Olympiade_4!$B:$B, $B33, Olympiade_4!$H:$H,1)+COUNTIFS(Olympiade_5!$B:$B, $B33, Olympiade_5!$H:$H,1)+COUNTIFS(Olympiade_6!$B:$B, $B33, Olympiade_6!$H:$H,1)+COUNTIFS(Olympiade_7!$B:$B, $B33, Olympiade_7!$H:$H,1)</f>
        <v>0</v>
      </c>
      <c r="L33">
        <f>COUNTIFS(Olympiade_1!$B:$B, $B33, Olympiade_1!$H:$H,2)+COUNTIFS(Olympiade_2!$B:$B, $B33, Olympiade_2!$H:$H,2)+COUNTIFS(Olympiade_3!$B:$B, $B33, Olympiade_3!$H:$H,2)+COUNTIFS(Olympiade_4!$B:$B, $B33, Olympiade_4!$H:$H,2)+COUNTIFS(Olympiade_5!$B:$B, $B33, Olympiade_5!$H:$H,2)+COUNTIFS(Olympiade_6!$B:$B, $B33, Olympiade_6!$H:$H,2)+COUNTIFS(Olympiade_7!$B:$B, $B33, Olympiade_7!$H:$H,2)</f>
        <v>0</v>
      </c>
      <c r="M33">
        <f>COUNTIFS(Olympiade_1!$B:$B, $B33, Olympiade_1!$H:$H,3)+COUNTIFS(Olympiade_2!$B:$B, $B33, Olympiade_2!$H:$H,3)+COUNTIFS(Olympiade_3!$B:$B, $B33, Olympiade_3!$H:$H,3)+COUNTIFS(Olympiade_4!$B:$B, $B33, Olympiade_4!$H:$H,3)+COUNTIFS(Olympiade_5!$B:$B, $B33, Olympiade_5!$H:$H,3)+COUNTIFS(Olympiade_6!$B:$B, $B33, Olympiade_6!$H:$H,3)+COUNTIFS(Olympiade_7!$B:$B, $B33, Olympiade_7!$H:$H,3)</f>
        <v>0</v>
      </c>
      <c r="N33">
        <f>SUM(K33,L33,M33)</f>
        <v>0</v>
      </c>
      <c r="O33">
        <f>COUNTIFS(Olympiade_1!$B:$B, $B33, Olympiade_1!$A:$A,1)+COUNTIFS(Olympiade_2!$B:$B, $B33, Olympiade_2!$A:$A,1)+COUNTIFS(Olympiade_3!$B:$B, $B33, Olympiade_3!$A:$A,1)+COUNTIFS(Olympiade_4!$B:$B, $B33, Olympiade_4!$A:$A,1)+COUNTIFS(Olympiade_5!$B:$B, $B33, Olympiade_5!$A:$A,1)+COUNTIFS(Olympiade_6!$B:$B, $B33, Olympiade_6!$A:$A,1)+COUNTIFS(Olympiade_7!$B:$B, $B33, Olympiade_7!$A:$A,1)</f>
        <v>0</v>
      </c>
      <c r="P33">
        <f>COUNTIFS(Olympiade_1!$B:$B, $B33, Olympiade_1!$A:$A,2)+COUNTIFS(Olympiade_2!$B:$B, $B33, Olympiade_2!$A:$A,2)+COUNTIFS(Olympiade_3!$B:$B, $B33, Olympiade_3!$A:$A,2)+COUNTIFS(Olympiade_4!$B:$B, $B33, Olympiade_4!$A:$A,2)+COUNTIFS(Olympiade_5!$B:$B, $B33, Olympiade_5!$A:$A,2)+COUNTIFS(Olympiade_6!$B:$B, $B33, Olympiade_6!$A:$A,2)+COUNTIFS(Olympiade_7!$B:$B, $B33, Olympiade_7!$A:$A,2)</f>
        <v>0</v>
      </c>
      <c r="Q33">
        <f>COUNTIFS(Olympiade_1!$B:$B, $B33, Olympiade_1!$A:$A,3)+COUNTIFS(Olympiade_2!$B:$B, $B33, Olympiade_2!$A:$A,3)+COUNTIFS(Olympiade_3!$B:$B, $B33, Olympiade_3!$A:$A,3)+COUNTIFS(Olympiade_4!$B:$B, $B33, Olympiade_4!$A:$A,3)+COUNTIFS(Olympiade_5!$B:$B, $B33, Olympiade_5!$A:$A,3)+COUNTIFS(Olympiade_6!$B:$B, $B33, Olympiade_6!$A:$A,3)+COUNTIFS(Olympiade_7!$B:$B, $B33, Olympiade_7!$A:$A,3)</f>
        <v>0</v>
      </c>
      <c r="R33">
        <f>SUM(O33,P33,Q33)</f>
        <v>0</v>
      </c>
      <c r="S33">
        <f>SUM(C33,G33,K33,O33)</f>
        <v>0</v>
      </c>
      <c r="T33">
        <f>SUM(D33,H33,L33,P33)</f>
        <v>0</v>
      </c>
      <c r="U33">
        <f>SUM(E33,I33,M33,Q33)</f>
        <v>0</v>
      </c>
      <c r="V33">
        <f>SUM(S33,T33,U33)</f>
        <v>0</v>
      </c>
      <c r="W33">
        <f>SUMIFS(Database!B:B,Database!A:A,B33) + SUMIFS(Database!F:F,Database!A:A,B33)</f>
        <v>10</v>
      </c>
      <c r="X33">
        <f>AVERAGE(_xlfn.XLOOKUP(B33, Database!K:K, Database!L:N,NA()))</f>
        <v>16.666666666666668</v>
      </c>
    </row>
    <row r="34" spans="1:24" x14ac:dyDescent="0.25">
      <c r="A34">
        <v>33</v>
      </c>
      <c r="B34" t="s">
        <v>27</v>
      </c>
      <c r="C34">
        <f>COUNTIFS(Olympiade_1!$B:$B,$B34,Olympiade_1!$F:$F,1)+COUNTIFS(Olympiade_2!$B:$B,$B34,Olympiade_2!$F:$F,1)+COUNTIFS(Olympiade_3!$B:$B,$B34,Olympiade_3!$F:$F,1)+COUNTIFS(Olympiade_4!$B:$B,$B34,Olympiade_4!$F:$F,1)+COUNTIFS(Olympiade_5!$B:$B,$B34,Olympiade_5!$F:$F,1)+COUNTIFS(Olympiade_6!$B:$B,$B34,Olympiade_6!$F:$F,1)+COUNTIFS(Olympiade_7!$B:$B,$B34,Olympiade_7!$F:$F,1)</f>
        <v>0</v>
      </c>
      <c r="D34">
        <f>COUNTIFS(Olympiade_1!$B:$B, $B34, Olympiade_1!$F:$F,2)+COUNTIFS(Olympiade_2!$B:$B, $B34, Olympiade_2!$F:$F,2)+COUNTIFS(Olympiade_3!$B:$B, $B34, Olympiade_3!$F:$F,2)+COUNTIFS(Olympiade_4!$B:$B, $B34, Olympiade_4!$F:$F,2)+COUNTIFS(Olympiade_5!$B:$B, $B34, Olympiade_5!$F:$F,2)+COUNTIFS(Olympiade_6!$B:$B, $B34, Olympiade_6!$F:$F,2)+COUNTIFS(Olympiade_7!$B:$B, $B34, Olympiade_7!$F:$F,2)</f>
        <v>0</v>
      </c>
      <c r="E34">
        <f>COUNTIFS(Olympiade_1!$B:$B, $B34, Olympiade_1!$F:$F,3)+COUNTIFS(Olympiade_2!$B:$B, $B34, Olympiade_2!$F:$F,3)+COUNTIFS(Olympiade_3!$B:$B, $B34, Olympiade_3!$F:$F,3)+COUNTIFS(Olympiade_4!$B:$B, $B34, Olympiade_4!$F:$F,3)+COUNTIFS(Olympiade_5!$B:$B, $B34, Olympiade_5!$F:$F,3)+COUNTIFS(Olympiade_6!$B:$B, $B34, Olympiade_6!$F:$F,3)+COUNTIFS(Olympiade_7!$B:$B, $B34, Olympiade_7!$F:$F,3)</f>
        <v>0</v>
      </c>
      <c r="F34">
        <f>SUM(C34,D34,E34)</f>
        <v>0</v>
      </c>
      <c r="G34">
        <f>COUNTIFS(Olympiade_1!$B:$B, $B34, Olympiade_1!$G:$G,1)+COUNTIFS(Olympiade_2!$B:$B, $B34, Olympiade_2!$G:$G,1)+COUNTIFS(Olympiade_3!$B:$B, $B34, Olympiade_3!$G:$G,1)+COUNTIFS(Olympiade_4!$B:$B, $B34, Olympiade_4!$G:$G,1)+COUNTIFS(Olympiade_5!$B:$B, $B34, Olympiade_5!$G:$G,1)+COUNTIFS(Olympiade_6!$B:$B, $B34, Olympiade_6!$G:$G,1)+COUNTIFS(Olympiade_7!$B:$B, $B34, Olympiade_7!$G:$G,1)</f>
        <v>0</v>
      </c>
      <c r="H34">
        <f>COUNTIFS(Olympiade_1!$B:$B, $B34, Olympiade_1!$G:$G,2)+COUNTIFS(Olympiade_2!$B:$B, $B34, Olympiade_2!$G:$G,2)+COUNTIFS(Olympiade_3!$B:$B, $B34, Olympiade_3!$G:$G,2)+COUNTIFS(Olympiade_4!$B:$B, $B34, Olympiade_4!$G:$G,2)+COUNTIFS(Olympiade_5!$B:$B, $B34, Olympiade_5!$G:$G,2)+COUNTIFS(Olympiade_6!$B:$B, $B34, Olympiade_6!$G:$G,2)+COUNTIFS(Olympiade_7!$B:$B, $B34, Olympiade_7!$G:$G,2)</f>
        <v>0</v>
      </c>
      <c r="I34">
        <f>COUNTIFS(Olympiade_1!$B:$B, $B34, Olympiade_1!$G:$G,3)+COUNTIFS(Olympiade_2!$B:$B, $B34, Olympiade_2!$G:$G,3)+COUNTIFS(Olympiade_3!$B:$B, $B34, Olympiade_3!$G:$G,3)+COUNTIFS(Olympiade_4!$B:$B, $B34, Olympiade_4!$G:$G,3)+COUNTIFS(Olympiade_5!$B:$B, $B34, Olympiade_5!$G:$G,3)+COUNTIFS(Olympiade_6!$B:$B, $B34, Olympiade_6!$G:$G,3)+COUNTIFS(Olympiade_7!$B:$B, $B34, Olympiade_7!$G:$G,3)</f>
        <v>0</v>
      </c>
      <c r="J34">
        <f>SUM(G34,H34,I34)</f>
        <v>0</v>
      </c>
      <c r="K34">
        <f>COUNTIFS(Olympiade_1!$B:$B, $B34, Olympiade_1!$H:$H,1)+COUNTIFS(Olympiade_2!$B:$B, $B34, Olympiade_2!$H:$H,1)+COUNTIFS(Olympiade_3!$B:$B, $B34, Olympiade_3!$H:$H,1)+COUNTIFS(Olympiade_4!$B:$B, $B34, Olympiade_4!$H:$H,1)+COUNTIFS(Olympiade_5!$B:$B, $B34, Olympiade_5!$H:$H,1)+COUNTIFS(Olympiade_6!$B:$B, $B34, Olympiade_6!$H:$H,1)+COUNTIFS(Olympiade_7!$B:$B, $B34, Olympiade_7!$H:$H,1)</f>
        <v>0</v>
      </c>
      <c r="L34">
        <f>COUNTIFS(Olympiade_1!$B:$B, $B34, Olympiade_1!$H:$H,2)+COUNTIFS(Olympiade_2!$B:$B, $B34, Olympiade_2!$H:$H,2)+COUNTIFS(Olympiade_3!$B:$B, $B34, Olympiade_3!$H:$H,2)+COUNTIFS(Olympiade_4!$B:$B, $B34, Olympiade_4!$H:$H,2)+COUNTIFS(Olympiade_5!$B:$B, $B34, Olympiade_5!$H:$H,2)+COUNTIFS(Olympiade_6!$B:$B, $B34, Olympiade_6!$H:$H,2)+COUNTIFS(Olympiade_7!$B:$B, $B34, Olympiade_7!$H:$H,2)</f>
        <v>0</v>
      </c>
      <c r="M34">
        <f>COUNTIFS(Olympiade_1!$B:$B, $B34, Olympiade_1!$H:$H,3)+COUNTIFS(Olympiade_2!$B:$B, $B34, Olympiade_2!$H:$H,3)+COUNTIFS(Olympiade_3!$B:$B, $B34, Olympiade_3!$H:$H,3)+COUNTIFS(Olympiade_4!$B:$B, $B34, Olympiade_4!$H:$H,3)+COUNTIFS(Olympiade_5!$B:$B, $B34, Olympiade_5!$H:$H,3)+COUNTIFS(Olympiade_6!$B:$B, $B34, Olympiade_6!$H:$H,3)+COUNTIFS(Olympiade_7!$B:$B, $B34, Olympiade_7!$H:$H,3)</f>
        <v>0</v>
      </c>
      <c r="N34">
        <f>SUM(K34,L34,M34)</f>
        <v>0</v>
      </c>
      <c r="O34">
        <f>COUNTIFS(Olympiade_1!$B:$B, $B34, Olympiade_1!$A:$A,1)+COUNTIFS(Olympiade_2!$B:$B, $B34, Olympiade_2!$A:$A,1)+COUNTIFS(Olympiade_3!$B:$B, $B34, Olympiade_3!$A:$A,1)+COUNTIFS(Olympiade_4!$B:$B, $B34, Olympiade_4!$A:$A,1)+COUNTIFS(Olympiade_5!$B:$B, $B34, Olympiade_5!$A:$A,1)+COUNTIFS(Olympiade_6!$B:$B, $B34, Olympiade_6!$A:$A,1)+COUNTIFS(Olympiade_7!$B:$B, $B34, Olympiade_7!$A:$A,1)</f>
        <v>0</v>
      </c>
      <c r="P34">
        <f>COUNTIFS(Olympiade_1!$B:$B, $B34, Olympiade_1!$A:$A,2)+COUNTIFS(Olympiade_2!$B:$B, $B34, Olympiade_2!$A:$A,2)+COUNTIFS(Olympiade_3!$B:$B, $B34, Olympiade_3!$A:$A,2)+COUNTIFS(Olympiade_4!$B:$B, $B34, Olympiade_4!$A:$A,2)+COUNTIFS(Olympiade_5!$B:$B, $B34, Olympiade_5!$A:$A,2)+COUNTIFS(Olympiade_6!$B:$B, $B34, Olympiade_6!$A:$A,2)+COUNTIFS(Olympiade_7!$B:$B, $B34, Olympiade_7!$A:$A,2)</f>
        <v>0</v>
      </c>
      <c r="Q34">
        <f>COUNTIFS(Olympiade_1!$B:$B, $B34, Olympiade_1!$A:$A,3)+COUNTIFS(Olympiade_2!$B:$B, $B34, Olympiade_2!$A:$A,3)+COUNTIFS(Olympiade_3!$B:$B, $B34, Olympiade_3!$A:$A,3)+COUNTIFS(Olympiade_4!$B:$B, $B34, Olympiade_4!$A:$A,3)+COUNTIFS(Olympiade_5!$B:$B, $B34, Olympiade_5!$A:$A,3)+COUNTIFS(Olympiade_6!$B:$B, $B34, Olympiade_6!$A:$A,3)+COUNTIFS(Olympiade_7!$B:$B, $B34, Olympiade_7!$A:$A,3)</f>
        <v>0</v>
      </c>
      <c r="R34">
        <f>SUM(O34,P34,Q34)</f>
        <v>0</v>
      </c>
      <c r="S34">
        <f>SUM(C34,G34,K34,O34)</f>
        <v>0</v>
      </c>
      <c r="T34">
        <f>SUM(D34,H34,L34,P34)</f>
        <v>0</v>
      </c>
      <c r="U34">
        <f>SUM(E34,I34,M34,Q34)</f>
        <v>0</v>
      </c>
      <c r="V34">
        <f>SUM(S34,T34,U34)</f>
        <v>0</v>
      </c>
      <c r="W34">
        <f>SUMIFS(Database!B:B,Database!A:A,B34) + SUMIFS(Database!F:F,Database!A:A,B34)</f>
        <v>10</v>
      </c>
      <c r="X34">
        <f>AVERAGE(_xlfn.XLOOKUP(B34, Database!K:K, Database!L:N,NA()))</f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E3FC-09BE-449C-8523-A09CE7F30075}">
  <sheetPr codeName="Sheet1"/>
  <dimension ref="A1:I9"/>
  <sheetViews>
    <sheetView workbookViewId="0">
      <selection activeCell="H10" sqref="H10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8" width="22.85546875" customWidth="1"/>
    <col min="9" max="9" width="25.85546875" customWidth="1"/>
  </cols>
  <sheetData>
    <row r="1" spans="1:9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43</v>
      </c>
      <c r="G1" s="2" t="s">
        <v>44</v>
      </c>
      <c r="H1" s="2" t="s">
        <v>45</v>
      </c>
      <c r="I1" s="3" t="s">
        <v>42</v>
      </c>
    </row>
    <row r="2" spans="1:9" x14ac:dyDescent="0.25">
      <c r="A2">
        <v>1</v>
      </c>
      <c r="B2" t="s">
        <v>4</v>
      </c>
      <c r="C2">
        <v>30</v>
      </c>
      <c r="D2">
        <v>30</v>
      </c>
      <c r="E2">
        <v>40</v>
      </c>
      <c r="F2">
        <v>2</v>
      </c>
      <c r="G2">
        <v>2</v>
      </c>
      <c r="H2">
        <v>1</v>
      </c>
      <c r="I2">
        <v>40</v>
      </c>
    </row>
    <row r="3" spans="1:9" x14ac:dyDescent="0.25">
      <c r="A3">
        <v>1</v>
      </c>
      <c r="B3" t="s">
        <v>5</v>
      </c>
      <c r="C3">
        <v>30</v>
      </c>
      <c r="D3">
        <v>30</v>
      </c>
      <c r="E3">
        <v>40</v>
      </c>
      <c r="F3">
        <v>2</v>
      </c>
      <c r="G3">
        <v>2</v>
      </c>
      <c r="H3">
        <v>1</v>
      </c>
      <c r="I3">
        <v>40</v>
      </c>
    </row>
    <row r="4" spans="1:9" x14ac:dyDescent="0.25">
      <c r="A4">
        <v>2</v>
      </c>
      <c r="B4" t="s">
        <v>11</v>
      </c>
      <c r="C4">
        <v>40</v>
      </c>
      <c r="D4">
        <v>20</v>
      </c>
      <c r="E4">
        <v>30</v>
      </c>
      <c r="F4">
        <v>1</v>
      </c>
      <c r="G4">
        <v>3</v>
      </c>
      <c r="H4">
        <v>2</v>
      </c>
      <c r="I4">
        <v>30</v>
      </c>
    </row>
    <row r="5" spans="1:9" x14ac:dyDescent="0.25">
      <c r="A5">
        <v>2</v>
      </c>
      <c r="B5" t="s">
        <v>6</v>
      </c>
      <c r="C5">
        <v>40</v>
      </c>
      <c r="D5">
        <v>20</v>
      </c>
      <c r="E5">
        <v>30</v>
      </c>
      <c r="F5">
        <v>1</v>
      </c>
      <c r="G5">
        <v>3</v>
      </c>
      <c r="H5">
        <v>2</v>
      </c>
      <c r="I5">
        <v>30</v>
      </c>
    </row>
    <row r="6" spans="1:9" x14ac:dyDescent="0.25">
      <c r="A6">
        <v>3</v>
      </c>
      <c r="B6" t="s">
        <v>7</v>
      </c>
      <c r="C6">
        <v>10</v>
      </c>
      <c r="D6">
        <v>40</v>
      </c>
      <c r="E6">
        <v>10</v>
      </c>
      <c r="F6">
        <v>4</v>
      </c>
      <c r="G6">
        <v>1</v>
      </c>
      <c r="H6">
        <v>4</v>
      </c>
      <c r="I6">
        <v>20</v>
      </c>
    </row>
    <row r="7" spans="1:9" x14ac:dyDescent="0.25">
      <c r="A7">
        <v>3</v>
      </c>
      <c r="B7" t="s">
        <v>8</v>
      </c>
      <c r="C7">
        <v>10</v>
      </c>
      <c r="D7">
        <v>40</v>
      </c>
      <c r="E7">
        <v>10</v>
      </c>
      <c r="F7">
        <v>4</v>
      </c>
      <c r="G7">
        <v>1</v>
      </c>
      <c r="H7">
        <v>4</v>
      </c>
      <c r="I7">
        <v>20</v>
      </c>
    </row>
    <row r="8" spans="1:9" x14ac:dyDescent="0.25">
      <c r="A8">
        <v>4</v>
      </c>
      <c r="B8" t="s">
        <v>9</v>
      </c>
      <c r="C8">
        <v>20</v>
      </c>
      <c r="D8">
        <v>10</v>
      </c>
      <c r="E8">
        <v>20</v>
      </c>
      <c r="F8">
        <v>3</v>
      </c>
      <c r="G8">
        <v>4</v>
      </c>
      <c r="H8">
        <v>3</v>
      </c>
      <c r="I8">
        <v>10</v>
      </c>
    </row>
    <row r="9" spans="1:9" x14ac:dyDescent="0.25">
      <c r="A9">
        <v>4</v>
      </c>
      <c r="B9" t="s">
        <v>10</v>
      </c>
      <c r="C9">
        <v>20</v>
      </c>
      <c r="D9">
        <v>10</v>
      </c>
      <c r="E9">
        <v>20</v>
      </c>
      <c r="F9">
        <v>3</v>
      </c>
      <c r="G9">
        <v>4</v>
      </c>
      <c r="H9">
        <v>3</v>
      </c>
      <c r="I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8D48-E35D-4EA9-B265-884B43D093BD}">
  <sheetPr codeName="Sheet6"/>
  <dimension ref="A1:I12"/>
  <sheetViews>
    <sheetView workbookViewId="0">
      <selection activeCell="A12" sqref="A12:XFD12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5" width="22.85546875" customWidth="1"/>
    <col min="6" max="8" width="22" customWidth="1"/>
    <col min="9" max="9" width="20.7109375" customWidth="1"/>
  </cols>
  <sheetData>
    <row r="1" spans="1:9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43</v>
      </c>
      <c r="G1" s="2" t="s">
        <v>44</v>
      </c>
      <c r="H1" s="2" t="s">
        <v>45</v>
      </c>
      <c r="I1" s="3" t="s">
        <v>42</v>
      </c>
    </row>
    <row r="2" spans="1:9" x14ac:dyDescent="0.25">
      <c r="A2">
        <v>1</v>
      </c>
      <c r="B2" t="s">
        <v>12</v>
      </c>
      <c r="C2">
        <v>40</v>
      </c>
      <c r="D2">
        <v>40</v>
      </c>
      <c r="E2">
        <v>40</v>
      </c>
      <c r="F2">
        <v>1</v>
      </c>
      <c r="G2">
        <v>1</v>
      </c>
      <c r="H2">
        <v>1</v>
      </c>
      <c r="I2">
        <v>50</v>
      </c>
    </row>
    <row r="3" spans="1:9" x14ac:dyDescent="0.25">
      <c r="A3">
        <v>1</v>
      </c>
      <c r="B3" t="s">
        <v>11</v>
      </c>
      <c r="C3">
        <v>40</v>
      </c>
      <c r="D3">
        <v>40</v>
      </c>
      <c r="E3">
        <v>40</v>
      </c>
      <c r="F3">
        <v>1</v>
      </c>
      <c r="G3">
        <v>1</v>
      </c>
      <c r="H3">
        <v>1</v>
      </c>
      <c r="I3">
        <v>50</v>
      </c>
    </row>
    <row r="4" spans="1:9" x14ac:dyDescent="0.25">
      <c r="A4">
        <v>2</v>
      </c>
      <c r="B4" t="s">
        <v>4</v>
      </c>
      <c r="C4">
        <v>40</v>
      </c>
      <c r="D4">
        <v>40</v>
      </c>
      <c r="E4">
        <v>40</v>
      </c>
      <c r="F4">
        <v>1</v>
      </c>
      <c r="G4">
        <v>1</v>
      </c>
      <c r="H4">
        <v>1</v>
      </c>
      <c r="I4">
        <v>40</v>
      </c>
    </row>
    <row r="5" spans="1:9" x14ac:dyDescent="0.25">
      <c r="A5">
        <v>2</v>
      </c>
      <c r="B5" t="s">
        <v>13</v>
      </c>
      <c r="C5">
        <v>40</v>
      </c>
      <c r="D5">
        <v>40</v>
      </c>
      <c r="E5">
        <v>40</v>
      </c>
      <c r="F5">
        <v>1</v>
      </c>
      <c r="G5">
        <v>1</v>
      </c>
      <c r="H5">
        <v>1</v>
      </c>
      <c r="I5">
        <v>40</v>
      </c>
    </row>
    <row r="6" spans="1:9" x14ac:dyDescent="0.25">
      <c r="A6">
        <v>3</v>
      </c>
      <c r="B6" t="s">
        <v>14</v>
      </c>
      <c r="C6">
        <v>30</v>
      </c>
      <c r="D6">
        <v>30</v>
      </c>
      <c r="E6">
        <v>30</v>
      </c>
      <c r="F6">
        <v>3</v>
      </c>
      <c r="G6">
        <v>3</v>
      </c>
      <c r="H6">
        <v>3</v>
      </c>
      <c r="I6">
        <v>30</v>
      </c>
    </row>
    <row r="7" spans="1:9" x14ac:dyDescent="0.25">
      <c r="A7">
        <v>3</v>
      </c>
      <c r="B7" t="s">
        <v>15</v>
      </c>
      <c r="C7">
        <v>30</v>
      </c>
      <c r="D7">
        <v>30</v>
      </c>
      <c r="E7">
        <v>30</v>
      </c>
      <c r="F7">
        <v>3</v>
      </c>
      <c r="G7">
        <v>3</v>
      </c>
      <c r="H7">
        <v>3</v>
      </c>
      <c r="I7">
        <v>30</v>
      </c>
    </row>
    <row r="8" spans="1:9" x14ac:dyDescent="0.25">
      <c r="A8">
        <v>3</v>
      </c>
      <c r="B8" t="s">
        <v>16</v>
      </c>
      <c r="C8">
        <v>30</v>
      </c>
      <c r="D8">
        <v>30</v>
      </c>
      <c r="E8">
        <v>30</v>
      </c>
      <c r="F8">
        <v>3</v>
      </c>
      <c r="G8">
        <v>3</v>
      </c>
      <c r="H8">
        <v>3</v>
      </c>
      <c r="I8">
        <v>30</v>
      </c>
    </row>
    <row r="9" spans="1:9" x14ac:dyDescent="0.25">
      <c r="A9">
        <v>4</v>
      </c>
      <c r="B9" t="s">
        <v>7</v>
      </c>
      <c r="C9">
        <v>20</v>
      </c>
      <c r="D9">
        <v>20</v>
      </c>
      <c r="E9">
        <v>20</v>
      </c>
      <c r="F9">
        <v>4</v>
      </c>
      <c r="G9">
        <v>4</v>
      </c>
      <c r="H9">
        <v>4</v>
      </c>
      <c r="I9">
        <v>20</v>
      </c>
    </row>
    <row r="10" spans="1:9" x14ac:dyDescent="0.25">
      <c r="A10">
        <v>4</v>
      </c>
      <c r="B10" t="s">
        <v>17</v>
      </c>
      <c r="C10">
        <v>20</v>
      </c>
      <c r="D10">
        <v>20</v>
      </c>
      <c r="E10">
        <v>20</v>
      </c>
      <c r="F10">
        <v>4</v>
      </c>
      <c r="G10">
        <v>4</v>
      </c>
      <c r="H10">
        <v>4</v>
      </c>
      <c r="I10">
        <v>20</v>
      </c>
    </row>
    <row r="11" spans="1:9" x14ac:dyDescent="0.25">
      <c r="A11">
        <v>5</v>
      </c>
      <c r="B11" t="s">
        <v>18</v>
      </c>
      <c r="C11">
        <v>10</v>
      </c>
      <c r="D11">
        <v>10</v>
      </c>
      <c r="E11">
        <v>10</v>
      </c>
      <c r="F11">
        <v>5</v>
      </c>
      <c r="G11">
        <v>5</v>
      </c>
      <c r="H11">
        <v>5</v>
      </c>
      <c r="I11">
        <v>10</v>
      </c>
    </row>
    <row r="12" spans="1:9" x14ac:dyDescent="0.25">
      <c r="A12">
        <v>5</v>
      </c>
      <c r="B12" t="s">
        <v>19</v>
      </c>
      <c r="C12">
        <v>10</v>
      </c>
      <c r="D12">
        <v>10</v>
      </c>
      <c r="E12">
        <v>10</v>
      </c>
      <c r="F12">
        <v>5</v>
      </c>
      <c r="G12">
        <v>5</v>
      </c>
      <c r="H12">
        <v>5</v>
      </c>
      <c r="I1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A478-AD35-46A9-B2BB-75056EBE9942}">
  <sheetPr codeName="Sheet5"/>
  <dimension ref="A1:I11"/>
  <sheetViews>
    <sheetView workbookViewId="0">
      <selection activeCell="A3" sqref="A3:XFD3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8" width="22.85546875" customWidth="1"/>
    <col min="9" max="9" width="18" customWidth="1"/>
  </cols>
  <sheetData>
    <row r="1" spans="1:9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43</v>
      </c>
      <c r="G1" s="2" t="s">
        <v>44</v>
      </c>
      <c r="H1" s="2" t="s">
        <v>45</v>
      </c>
      <c r="I1" s="3" t="s">
        <v>42</v>
      </c>
    </row>
    <row r="2" spans="1:9" x14ac:dyDescent="0.25">
      <c r="A2">
        <v>1</v>
      </c>
      <c r="B2" t="s">
        <v>4</v>
      </c>
      <c r="C2">
        <v>20</v>
      </c>
      <c r="D2">
        <v>30</v>
      </c>
      <c r="E2">
        <v>50</v>
      </c>
      <c r="F2">
        <v>4</v>
      </c>
      <c r="G2">
        <v>3</v>
      </c>
      <c r="H2">
        <v>1</v>
      </c>
      <c r="I2">
        <v>50</v>
      </c>
    </row>
    <row r="3" spans="1:9" x14ac:dyDescent="0.25">
      <c r="A3">
        <v>1</v>
      </c>
      <c r="B3" t="s">
        <v>19</v>
      </c>
      <c r="C3">
        <v>20</v>
      </c>
      <c r="D3">
        <v>30</v>
      </c>
      <c r="E3">
        <v>50</v>
      </c>
      <c r="F3">
        <v>4</v>
      </c>
      <c r="G3">
        <v>3</v>
      </c>
      <c r="H3">
        <v>1</v>
      </c>
      <c r="I3">
        <v>50</v>
      </c>
    </row>
    <row r="4" spans="1:9" x14ac:dyDescent="0.25">
      <c r="A4">
        <v>2</v>
      </c>
      <c r="B4" t="s">
        <v>8</v>
      </c>
      <c r="C4">
        <v>30</v>
      </c>
      <c r="D4">
        <v>50</v>
      </c>
      <c r="E4">
        <v>20</v>
      </c>
      <c r="F4">
        <v>3</v>
      </c>
      <c r="G4">
        <v>1</v>
      </c>
      <c r="H4">
        <v>4</v>
      </c>
      <c r="I4">
        <v>40</v>
      </c>
    </row>
    <row r="5" spans="1:9" x14ac:dyDescent="0.25">
      <c r="A5">
        <v>2</v>
      </c>
      <c r="B5" t="s">
        <v>20</v>
      </c>
      <c r="C5">
        <v>30</v>
      </c>
      <c r="D5">
        <v>50</v>
      </c>
      <c r="E5">
        <v>20</v>
      </c>
      <c r="F5">
        <v>3</v>
      </c>
      <c r="G5">
        <v>1</v>
      </c>
      <c r="H5">
        <v>4</v>
      </c>
      <c r="I5">
        <v>40</v>
      </c>
    </row>
    <row r="6" spans="1:9" x14ac:dyDescent="0.25">
      <c r="A6">
        <v>3</v>
      </c>
      <c r="B6" t="s">
        <v>17</v>
      </c>
      <c r="C6">
        <v>40</v>
      </c>
      <c r="D6">
        <v>10</v>
      </c>
      <c r="E6">
        <v>40</v>
      </c>
      <c r="F6">
        <v>2</v>
      </c>
      <c r="G6">
        <v>5</v>
      </c>
      <c r="H6">
        <v>2</v>
      </c>
      <c r="I6">
        <v>30</v>
      </c>
    </row>
    <row r="7" spans="1:9" x14ac:dyDescent="0.25">
      <c r="A7">
        <v>3</v>
      </c>
      <c r="B7" t="s">
        <v>7</v>
      </c>
      <c r="C7">
        <v>40</v>
      </c>
      <c r="D7">
        <v>10</v>
      </c>
      <c r="E7">
        <v>40</v>
      </c>
      <c r="F7">
        <v>2</v>
      </c>
      <c r="G7">
        <v>5</v>
      </c>
      <c r="H7">
        <v>2</v>
      </c>
      <c r="I7">
        <v>30</v>
      </c>
    </row>
    <row r="8" spans="1:9" x14ac:dyDescent="0.25">
      <c r="A8">
        <v>4</v>
      </c>
      <c r="B8" t="s">
        <v>10</v>
      </c>
      <c r="C8">
        <v>50</v>
      </c>
      <c r="D8">
        <v>20</v>
      </c>
      <c r="E8">
        <v>10</v>
      </c>
      <c r="F8">
        <v>1</v>
      </c>
      <c r="G8">
        <v>4</v>
      </c>
      <c r="H8">
        <v>5</v>
      </c>
      <c r="I8">
        <v>20</v>
      </c>
    </row>
    <row r="9" spans="1:9" x14ac:dyDescent="0.25">
      <c r="A9">
        <v>4</v>
      </c>
      <c r="B9" t="s">
        <v>11</v>
      </c>
      <c r="C9">
        <v>50</v>
      </c>
      <c r="D9">
        <v>20</v>
      </c>
      <c r="E9">
        <v>10</v>
      </c>
      <c r="F9">
        <v>1</v>
      </c>
      <c r="G9">
        <v>4</v>
      </c>
      <c r="H9">
        <v>5</v>
      </c>
      <c r="I9">
        <v>20</v>
      </c>
    </row>
    <row r="10" spans="1:9" x14ac:dyDescent="0.25">
      <c r="A10">
        <v>5</v>
      </c>
      <c r="B10" t="s">
        <v>5</v>
      </c>
      <c r="C10">
        <v>10</v>
      </c>
      <c r="D10">
        <v>40</v>
      </c>
      <c r="E10">
        <v>30</v>
      </c>
      <c r="F10">
        <v>5</v>
      </c>
      <c r="G10">
        <v>2</v>
      </c>
      <c r="H10">
        <v>3</v>
      </c>
      <c r="I10">
        <v>10</v>
      </c>
    </row>
    <row r="11" spans="1:9" x14ac:dyDescent="0.25">
      <c r="A11">
        <v>5</v>
      </c>
      <c r="B11" t="s">
        <v>16</v>
      </c>
      <c r="C11">
        <v>10</v>
      </c>
      <c r="D11">
        <v>40</v>
      </c>
      <c r="E11">
        <v>30</v>
      </c>
      <c r="F11">
        <v>5</v>
      </c>
      <c r="G11">
        <v>2</v>
      </c>
      <c r="H11">
        <v>3</v>
      </c>
      <c r="I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4DFD-8163-40D8-959E-2E8240BA03F7}">
  <sheetPr codeName="Sheet4"/>
  <dimension ref="A1:I11"/>
  <sheetViews>
    <sheetView workbookViewId="0">
      <selection activeCell="A9" sqref="A9:XFD9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8" width="22.85546875" customWidth="1"/>
    <col min="9" max="9" width="19.7109375" customWidth="1"/>
  </cols>
  <sheetData>
    <row r="1" spans="1:9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43</v>
      </c>
      <c r="G1" s="2" t="s">
        <v>44</v>
      </c>
      <c r="H1" s="2" t="s">
        <v>45</v>
      </c>
      <c r="I1" s="3" t="s">
        <v>42</v>
      </c>
    </row>
    <row r="2" spans="1:9" x14ac:dyDescent="0.25">
      <c r="A2">
        <v>1</v>
      </c>
      <c r="B2" t="s">
        <v>4</v>
      </c>
      <c r="C2">
        <v>50</v>
      </c>
      <c r="D2">
        <v>40</v>
      </c>
      <c r="E2">
        <v>20</v>
      </c>
      <c r="F2">
        <v>1</v>
      </c>
      <c r="G2">
        <v>2</v>
      </c>
      <c r="H2">
        <v>4</v>
      </c>
      <c r="I2">
        <v>50</v>
      </c>
    </row>
    <row r="3" spans="1:9" x14ac:dyDescent="0.25">
      <c r="A3">
        <v>1</v>
      </c>
      <c r="B3" t="s">
        <v>21</v>
      </c>
      <c r="C3">
        <v>50</v>
      </c>
      <c r="D3">
        <v>40</v>
      </c>
      <c r="E3">
        <v>20</v>
      </c>
      <c r="F3">
        <v>1</v>
      </c>
      <c r="G3">
        <v>2</v>
      </c>
      <c r="H3">
        <v>4</v>
      </c>
      <c r="I3">
        <v>50</v>
      </c>
    </row>
    <row r="4" spans="1:9" x14ac:dyDescent="0.25">
      <c r="A4">
        <v>2</v>
      </c>
      <c r="B4" t="s">
        <v>13</v>
      </c>
      <c r="C4">
        <v>40</v>
      </c>
      <c r="D4">
        <v>50</v>
      </c>
      <c r="E4">
        <v>10</v>
      </c>
      <c r="F4">
        <v>2</v>
      </c>
      <c r="G4">
        <v>1</v>
      </c>
      <c r="H4">
        <v>5</v>
      </c>
      <c r="I4">
        <v>40</v>
      </c>
    </row>
    <row r="5" spans="1:9" x14ac:dyDescent="0.25">
      <c r="A5">
        <v>2</v>
      </c>
      <c r="B5" t="s">
        <v>12</v>
      </c>
      <c r="C5">
        <v>40</v>
      </c>
      <c r="D5">
        <v>50</v>
      </c>
      <c r="E5">
        <v>10</v>
      </c>
      <c r="F5">
        <v>2</v>
      </c>
      <c r="G5">
        <v>1</v>
      </c>
      <c r="H5">
        <v>5</v>
      </c>
      <c r="I5">
        <v>40</v>
      </c>
    </row>
    <row r="6" spans="1:9" x14ac:dyDescent="0.25">
      <c r="A6">
        <v>2</v>
      </c>
      <c r="B6" t="s">
        <v>7</v>
      </c>
      <c r="C6">
        <v>20</v>
      </c>
      <c r="D6">
        <v>30</v>
      </c>
      <c r="E6">
        <v>50</v>
      </c>
      <c r="F6">
        <v>4</v>
      </c>
      <c r="G6">
        <v>3</v>
      </c>
      <c r="H6">
        <v>1</v>
      </c>
      <c r="I6">
        <v>40</v>
      </c>
    </row>
    <row r="7" spans="1:9" x14ac:dyDescent="0.25">
      <c r="A7">
        <v>2</v>
      </c>
      <c r="B7" t="s">
        <v>18</v>
      </c>
      <c r="C7">
        <v>20</v>
      </c>
      <c r="D7">
        <v>30</v>
      </c>
      <c r="E7">
        <v>50</v>
      </c>
      <c r="F7">
        <v>4</v>
      </c>
      <c r="G7">
        <v>3</v>
      </c>
      <c r="H7">
        <v>1</v>
      </c>
      <c r="I7">
        <v>40</v>
      </c>
    </row>
    <row r="8" spans="1:9" x14ac:dyDescent="0.25">
      <c r="A8">
        <v>4</v>
      </c>
      <c r="B8" t="s">
        <v>15</v>
      </c>
      <c r="C8">
        <v>30</v>
      </c>
      <c r="D8">
        <v>10</v>
      </c>
      <c r="E8">
        <v>40</v>
      </c>
      <c r="F8">
        <v>3</v>
      </c>
      <c r="G8">
        <v>5</v>
      </c>
      <c r="H8">
        <v>2</v>
      </c>
      <c r="I8">
        <v>20</v>
      </c>
    </row>
    <row r="9" spans="1:9" x14ac:dyDescent="0.25">
      <c r="A9">
        <v>4</v>
      </c>
      <c r="B9" t="s">
        <v>19</v>
      </c>
      <c r="C9">
        <v>30</v>
      </c>
      <c r="D9">
        <v>10</v>
      </c>
      <c r="E9">
        <v>40</v>
      </c>
      <c r="F9">
        <v>3</v>
      </c>
      <c r="G9">
        <v>5</v>
      </c>
      <c r="H9">
        <v>2</v>
      </c>
      <c r="I9">
        <v>20</v>
      </c>
    </row>
    <row r="10" spans="1:9" x14ac:dyDescent="0.25">
      <c r="A10">
        <v>5</v>
      </c>
      <c r="B10" t="s">
        <v>17</v>
      </c>
      <c r="C10">
        <v>10</v>
      </c>
      <c r="D10">
        <v>20</v>
      </c>
      <c r="E10">
        <v>30</v>
      </c>
      <c r="F10">
        <v>5</v>
      </c>
      <c r="G10">
        <v>4</v>
      </c>
      <c r="H10">
        <v>3</v>
      </c>
      <c r="I10">
        <v>10</v>
      </c>
    </row>
    <row r="11" spans="1:9" x14ac:dyDescent="0.25">
      <c r="A11">
        <v>5</v>
      </c>
      <c r="B11" t="s">
        <v>22</v>
      </c>
      <c r="C11">
        <v>10</v>
      </c>
      <c r="D11">
        <v>20</v>
      </c>
      <c r="E11">
        <v>30</v>
      </c>
      <c r="F11">
        <v>5</v>
      </c>
      <c r="G11">
        <v>4</v>
      </c>
      <c r="H11">
        <v>3</v>
      </c>
      <c r="I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E3E1-6591-4884-A564-FFC9A93C3162}">
  <sheetPr codeName="Sheet3"/>
  <dimension ref="A1:I17"/>
  <sheetViews>
    <sheetView workbookViewId="0">
      <selection activeCell="A3" sqref="A3:XFD3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8" width="22.85546875" customWidth="1"/>
    <col min="9" max="9" width="24.7109375" customWidth="1"/>
  </cols>
  <sheetData>
    <row r="1" spans="1:9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43</v>
      </c>
      <c r="G1" s="2" t="s">
        <v>44</v>
      </c>
      <c r="H1" s="2" t="s">
        <v>45</v>
      </c>
      <c r="I1" s="3" t="s">
        <v>42</v>
      </c>
    </row>
    <row r="2" spans="1:9" x14ac:dyDescent="0.25">
      <c r="A2">
        <v>1</v>
      </c>
      <c r="B2" t="s">
        <v>11</v>
      </c>
      <c r="C2">
        <v>50</v>
      </c>
      <c r="D2">
        <v>70</v>
      </c>
      <c r="E2">
        <v>80</v>
      </c>
      <c r="F2">
        <v>4</v>
      </c>
      <c r="G2">
        <v>2</v>
      </c>
      <c r="H2">
        <v>1</v>
      </c>
      <c r="I2">
        <v>80</v>
      </c>
    </row>
    <row r="3" spans="1:9" x14ac:dyDescent="0.25">
      <c r="A3">
        <v>1</v>
      </c>
      <c r="B3" t="s">
        <v>19</v>
      </c>
      <c r="C3">
        <v>50</v>
      </c>
      <c r="D3">
        <v>70</v>
      </c>
      <c r="E3">
        <v>80</v>
      </c>
      <c r="F3">
        <v>4</v>
      </c>
      <c r="G3">
        <v>2</v>
      </c>
      <c r="H3">
        <v>1</v>
      </c>
      <c r="I3">
        <v>80</v>
      </c>
    </row>
    <row r="4" spans="1:9" x14ac:dyDescent="0.25">
      <c r="A4">
        <v>2</v>
      </c>
      <c r="B4" t="s">
        <v>7</v>
      </c>
      <c r="C4">
        <v>80</v>
      </c>
      <c r="D4">
        <v>80</v>
      </c>
      <c r="E4">
        <v>20</v>
      </c>
      <c r="F4">
        <v>1</v>
      </c>
      <c r="G4">
        <v>1</v>
      </c>
      <c r="H4">
        <v>7</v>
      </c>
      <c r="I4">
        <v>70</v>
      </c>
    </row>
    <row r="5" spans="1:9" x14ac:dyDescent="0.25">
      <c r="A5">
        <v>2</v>
      </c>
      <c r="B5" t="s">
        <v>10</v>
      </c>
      <c r="C5">
        <v>80</v>
      </c>
      <c r="D5">
        <v>80</v>
      </c>
      <c r="E5">
        <v>20</v>
      </c>
      <c r="F5">
        <v>1</v>
      </c>
      <c r="G5">
        <v>1</v>
      </c>
      <c r="H5">
        <v>7</v>
      </c>
      <c r="I5">
        <v>70</v>
      </c>
    </row>
    <row r="6" spans="1:9" x14ac:dyDescent="0.25">
      <c r="A6">
        <v>2</v>
      </c>
      <c r="B6" t="s">
        <v>21</v>
      </c>
      <c r="C6">
        <v>70</v>
      </c>
      <c r="D6">
        <v>50</v>
      </c>
      <c r="E6">
        <v>60</v>
      </c>
      <c r="F6">
        <v>2</v>
      </c>
      <c r="G6">
        <v>4</v>
      </c>
      <c r="H6">
        <v>3</v>
      </c>
      <c r="I6">
        <v>70</v>
      </c>
    </row>
    <row r="7" spans="1:9" x14ac:dyDescent="0.25">
      <c r="A7">
        <v>2</v>
      </c>
      <c r="B7" t="s">
        <v>23</v>
      </c>
      <c r="C7">
        <v>70</v>
      </c>
      <c r="D7">
        <v>50</v>
      </c>
      <c r="E7">
        <v>60</v>
      </c>
      <c r="F7">
        <v>2</v>
      </c>
      <c r="G7">
        <v>4</v>
      </c>
      <c r="H7">
        <v>3</v>
      </c>
      <c r="I7">
        <v>70</v>
      </c>
    </row>
    <row r="8" spans="1:9" x14ac:dyDescent="0.25">
      <c r="A8">
        <v>4</v>
      </c>
      <c r="B8" t="s">
        <v>24</v>
      </c>
      <c r="C8">
        <v>60</v>
      </c>
      <c r="D8">
        <v>60</v>
      </c>
      <c r="E8">
        <v>50</v>
      </c>
      <c r="F8">
        <v>3</v>
      </c>
      <c r="G8">
        <v>3</v>
      </c>
      <c r="H8">
        <v>4</v>
      </c>
      <c r="I8">
        <v>50</v>
      </c>
    </row>
    <row r="9" spans="1:9" x14ac:dyDescent="0.25">
      <c r="A9">
        <v>4</v>
      </c>
      <c r="B9" t="s">
        <v>25</v>
      </c>
      <c r="C9">
        <v>60</v>
      </c>
      <c r="D9">
        <v>60</v>
      </c>
      <c r="E9">
        <v>50</v>
      </c>
      <c r="F9">
        <v>3</v>
      </c>
      <c r="G9">
        <v>3</v>
      </c>
      <c r="H9">
        <v>4</v>
      </c>
      <c r="I9">
        <v>50</v>
      </c>
    </row>
    <row r="10" spans="1:9" x14ac:dyDescent="0.25">
      <c r="A10">
        <v>5</v>
      </c>
      <c r="B10" t="s">
        <v>6</v>
      </c>
      <c r="C10">
        <v>40</v>
      </c>
      <c r="D10">
        <v>20</v>
      </c>
      <c r="E10">
        <v>70</v>
      </c>
      <c r="F10">
        <v>5</v>
      </c>
      <c r="G10">
        <v>7</v>
      </c>
      <c r="H10">
        <v>2</v>
      </c>
      <c r="I10">
        <v>40</v>
      </c>
    </row>
    <row r="11" spans="1:9" x14ac:dyDescent="0.25">
      <c r="A11">
        <v>5</v>
      </c>
      <c r="B11" t="s">
        <v>26</v>
      </c>
      <c r="C11">
        <v>40</v>
      </c>
      <c r="D11">
        <v>20</v>
      </c>
      <c r="E11">
        <v>70</v>
      </c>
      <c r="F11">
        <v>5</v>
      </c>
      <c r="G11">
        <v>7</v>
      </c>
      <c r="H11">
        <v>2</v>
      </c>
      <c r="I11">
        <v>40</v>
      </c>
    </row>
    <row r="12" spans="1:9" x14ac:dyDescent="0.25">
      <c r="A12">
        <v>6</v>
      </c>
      <c r="B12" t="s">
        <v>12</v>
      </c>
      <c r="C12">
        <v>30</v>
      </c>
      <c r="D12">
        <v>30</v>
      </c>
      <c r="E12">
        <v>40</v>
      </c>
      <c r="F12">
        <v>6</v>
      </c>
      <c r="G12">
        <v>6</v>
      </c>
      <c r="H12">
        <v>5</v>
      </c>
      <c r="I12">
        <v>30</v>
      </c>
    </row>
    <row r="13" spans="1:9" x14ac:dyDescent="0.25">
      <c r="A13">
        <v>6</v>
      </c>
      <c r="B13" t="s">
        <v>20</v>
      </c>
      <c r="C13">
        <v>30</v>
      </c>
      <c r="D13">
        <v>30</v>
      </c>
      <c r="E13">
        <v>40</v>
      </c>
      <c r="F13">
        <v>6</v>
      </c>
      <c r="G13">
        <v>6</v>
      </c>
      <c r="H13">
        <v>5</v>
      </c>
      <c r="I13">
        <v>30</v>
      </c>
    </row>
    <row r="14" spans="1:9" x14ac:dyDescent="0.25">
      <c r="A14">
        <v>7</v>
      </c>
      <c r="B14" t="s">
        <v>4</v>
      </c>
      <c r="C14">
        <v>20</v>
      </c>
      <c r="D14">
        <v>40</v>
      </c>
      <c r="E14">
        <v>30</v>
      </c>
      <c r="F14">
        <v>7</v>
      </c>
      <c r="G14">
        <v>5</v>
      </c>
      <c r="H14">
        <v>6</v>
      </c>
      <c r="I14">
        <v>20</v>
      </c>
    </row>
    <row r="15" spans="1:9" x14ac:dyDescent="0.25">
      <c r="A15">
        <v>7</v>
      </c>
      <c r="B15" t="s">
        <v>16</v>
      </c>
      <c r="C15">
        <v>20</v>
      </c>
      <c r="D15">
        <v>40</v>
      </c>
      <c r="E15">
        <v>30</v>
      </c>
      <c r="F15">
        <v>7</v>
      </c>
      <c r="G15">
        <v>5</v>
      </c>
      <c r="H15">
        <v>6</v>
      </c>
      <c r="I15">
        <v>20</v>
      </c>
    </row>
    <row r="16" spans="1:9" x14ac:dyDescent="0.25">
      <c r="A16">
        <v>8</v>
      </c>
      <c r="B16" t="s">
        <v>17</v>
      </c>
      <c r="C16">
        <v>10</v>
      </c>
      <c r="D16">
        <v>10</v>
      </c>
      <c r="E16">
        <v>10</v>
      </c>
      <c r="F16">
        <v>8</v>
      </c>
      <c r="G16">
        <v>8</v>
      </c>
      <c r="H16">
        <v>8</v>
      </c>
      <c r="I16">
        <v>10</v>
      </c>
    </row>
    <row r="17" spans="1:9" x14ac:dyDescent="0.25">
      <c r="A17">
        <v>8</v>
      </c>
      <c r="B17" t="s">
        <v>27</v>
      </c>
      <c r="C17">
        <v>10</v>
      </c>
      <c r="D17">
        <v>10</v>
      </c>
      <c r="E17">
        <v>10</v>
      </c>
      <c r="F17">
        <v>8</v>
      </c>
      <c r="G17">
        <v>8</v>
      </c>
      <c r="H17">
        <v>8</v>
      </c>
      <c r="I1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82DC-6185-4E68-A100-03A0628005EE}">
  <sheetPr codeName="Sheet2"/>
  <dimension ref="A1:I19"/>
  <sheetViews>
    <sheetView workbookViewId="0">
      <selection sqref="A1:I19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8" width="22.85546875" customWidth="1"/>
    <col min="9" max="9" width="21" customWidth="1"/>
  </cols>
  <sheetData>
    <row r="1" spans="1:9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43</v>
      </c>
      <c r="G1" s="2" t="s">
        <v>44</v>
      </c>
      <c r="H1" s="2" t="s">
        <v>45</v>
      </c>
      <c r="I1" s="3" t="s">
        <v>42</v>
      </c>
    </row>
    <row r="2" spans="1:9" x14ac:dyDescent="0.25">
      <c r="A2">
        <v>1</v>
      </c>
      <c r="B2" t="s">
        <v>21</v>
      </c>
      <c r="C2">
        <v>90</v>
      </c>
      <c r="D2">
        <v>50</v>
      </c>
      <c r="E2">
        <v>80</v>
      </c>
      <c r="F2">
        <v>1</v>
      </c>
      <c r="G2">
        <v>5</v>
      </c>
      <c r="H2">
        <v>2</v>
      </c>
      <c r="I2">
        <v>90</v>
      </c>
    </row>
    <row r="3" spans="1:9" x14ac:dyDescent="0.25">
      <c r="A3">
        <v>1</v>
      </c>
      <c r="B3" t="s">
        <v>6</v>
      </c>
      <c r="C3">
        <v>90</v>
      </c>
      <c r="D3">
        <v>50</v>
      </c>
      <c r="E3">
        <v>80</v>
      </c>
      <c r="F3">
        <v>1</v>
      </c>
      <c r="G3">
        <v>5</v>
      </c>
      <c r="H3">
        <v>2</v>
      </c>
      <c r="I3">
        <v>90</v>
      </c>
    </row>
    <row r="4" spans="1:9" x14ac:dyDescent="0.25">
      <c r="A4">
        <v>2</v>
      </c>
      <c r="B4" t="s">
        <v>12</v>
      </c>
      <c r="C4">
        <v>60</v>
      </c>
      <c r="D4">
        <v>90</v>
      </c>
      <c r="E4">
        <v>40</v>
      </c>
      <c r="F4">
        <v>4</v>
      </c>
      <c r="G4">
        <v>1</v>
      </c>
      <c r="H4">
        <v>6</v>
      </c>
      <c r="I4">
        <v>80</v>
      </c>
    </row>
    <row r="5" spans="1:9" x14ac:dyDescent="0.25">
      <c r="A5">
        <v>2</v>
      </c>
      <c r="B5" t="s">
        <v>28</v>
      </c>
      <c r="C5">
        <v>60</v>
      </c>
      <c r="D5">
        <v>90</v>
      </c>
      <c r="E5">
        <v>40</v>
      </c>
      <c r="F5">
        <v>4</v>
      </c>
      <c r="G5">
        <v>1</v>
      </c>
      <c r="H5">
        <v>6</v>
      </c>
      <c r="I5">
        <v>80</v>
      </c>
    </row>
    <row r="6" spans="1:9" x14ac:dyDescent="0.25">
      <c r="A6">
        <v>3</v>
      </c>
      <c r="B6" t="s">
        <v>19</v>
      </c>
      <c r="C6">
        <v>70</v>
      </c>
      <c r="D6">
        <v>40</v>
      </c>
      <c r="E6">
        <v>70</v>
      </c>
      <c r="F6">
        <v>3</v>
      </c>
      <c r="G6">
        <v>6</v>
      </c>
      <c r="H6">
        <v>3</v>
      </c>
      <c r="I6">
        <v>70</v>
      </c>
    </row>
    <row r="7" spans="1:9" x14ac:dyDescent="0.25">
      <c r="A7">
        <v>3</v>
      </c>
      <c r="B7" t="s">
        <v>29</v>
      </c>
      <c r="C7">
        <v>70</v>
      </c>
      <c r="D7">
        <v>40</v>
      </c>
      <c r="E7">
        <v>70</v>
      </c>
      <c r="F7">
        <v>3</v>
      </c>
      <c r="G7">
        <v>6</v>
      </c>
      <c r="H7">
        <v>3</v>
      </c>
      <c r="I7">
        <v>70</v>
      </c>
    </row>
    <row r="8" spans="1:9" x14ac:dyDescent="0.25">
      <c r="A8">
        <v>4</v>
      </c>
      <c r="B8" t="s">
        <v>7</v>
      </c>
      <c r="C8">
        <v>20</v>
      </c>
      <c r="D8">
        <v>80</v>
      </c>
      <c r="E8">
        <v>60</v>
      </c>
      <c r="F8">
        <v>8</v>
      </c>
      <c r="G8">
        <v>2</v>
      </c>
      <c r="H8">
        <v>4</v>
      </c>
      <c r="I8">
        <v>60</v>
      </c>
    </row>
    <row r="9" spans="1:9" x14ac:dyDescent="0.25">
      <c r="A9">
        <v>4</v>
      </c>
      <c r="B9" t="s">
        <v>14</v>
      </c>
      <c r="C9">
        <v>20</v>
      </c>
      <c r="D9">
        <v>80</v>
      </c>
      <c r="E9">
        <v>60</v>
      </c>
      <c r="F9">
        <v>8</v>
      </c>
      <c r="G9">
        <v>2</v>
      </c>
      <c r="H9">
        <v>4</v>
      </c>
      <c r="I9">
        <v>60</v>
      </c>
    </row>
    <row r="10" spans="1:9" x14ac:dyDescent="0.25">
      <c r="A10">
        <v>5</v>
      </c>
      <c r="B10" t="s">
        <v>20</v>
      </c>
      <c r="C10">
        <v>40</v>
      </c>
      <c r="D10">
        <v>30</v>
      </c>
      <c r="E10">
        <v>90</v>
      </c>
      <c r="F10">
        <v>6</v>
      </c>
      <c r="G10">
        <v>7</v>
      </c>
      <c r="H10">
        <v>1</v>
      </c>
      <c r="I10">
        <v>50</v>
      </c>
    </row>
    <row r="11" spans="1:9" x14ac:dyDescent="0.25">
      <c r="A11">
        <v>5</v>
      </c>
      <c r="B11" t="s">
        <v>30</v>
      </c>
      <c r="C11">
        <v>40</v>
      </c>
      <c r="D11">
        <v>30</v>
      </c>
      <c r="E11">
        <v>90</v>
      </c>
      <c r="F11">
        <v>6</v>
      </c>
      <c r="G11">
        <v>7</v>
      </c>
      <c r="H11">
        <v>1</v>
      </c>
      <c r="I11">
        <v>50</v>
      </c>
    </row>
    <row r="12" spans="1:9" x14ac:dyDescent="0.25">
      <c r="A12">
        <v>6</v>
      </c>
      <c r="B12" t="s">
        <v>4</v>
      </c>
      <c r="C12">
        <v>50</v>
      </c>
      <c r="D12">
        <v>70</v>
      </c>
      <c r="E12">
        <v>30</v>
      </c>
      <c r="F12">
        <v>5</v>
      </c>
      <c r="G12">
        <v>3</v>
      </c>
      <c r="H12">
        <v>7</v>
      </c>
      <c r="I12">
        <v>40</v>
      </c>
    </row>
    <row r="13" spans="1:9" x14ac:dyDescent="0.25">
      <c r="A13">
        <v>6</v>
      </c>
      <c r="B13" t="s">
        <v>17</v>
      </c>
      <c r="C13">
        <v>50</v>
      </c>
      <c r="D13">
        <v>70</v>
      </c>
      <c r="E13">
        <v>30</v>
      </c>
      <c r="F13">
        <v>5</v>
      </c>
      <c r="G13">
        <v>3</v>
      </c>
      <c r="H13">
        <v>7</v>
      </c>
      <c r="I13">
        <v>40</v>
      </c>
    </row>
    <row r="14" spans="1:9" x14ac:dyDescent="0.25">
      <c r="A14">
        <v>7</v>
      </c>
      <c r="B14" t="s">
        <v>26</v>
      </c>
      <c r="C14">
        <v>80</v>
      </c>
      <c r="D14">
        <v>10</v>
      </c>
      <c r="E14">
        <v>50</v>
      </c>
      <c r="F14">
        <v>2</v>
      </c>
      <c r="G14">
        <v>9</v>
      </c>
      <c r="H14">
        <v>5</v>
      </c>
      <c r="I14">
        <v>30</v>
      </c>
    </row>
    <row r="15" spans="1:9" x14ac:dyDescent="0.25">
      <c r="A15">
        <v>7</v>
      </c>
      <c r="B15" t="s">
        <v>18</v>
      </c>
      <c r="C15">
        <v>80</v>
      </c>
      <c r="D15">
        <v>10</v>
      </c>
      <c r="E15">
        <v>50</v>
      </c>
      <c r="F15">
        <v>2</v>
      </c>
      <c r="G15">
        <v>9</v>
      </c>
      <c r="H15">
        <v>5</v>
      </c>
      <c r="I15">
        <v>30</v>
      </c>
    </row>
    <row r="16" spans="1:9" x14ac:dyDescent="0.25">
      <c r="A16">
        <v>8</v>
      </c>
      <c r="B16" t="s">
        <v>31</v>
      </c>
      <c r="C16">
        <v>30</v>
      </c>
      <c r="D16">
        <v>60</v>
      </c>
      <c r="E16">
        <v>10</v>
      </c>
      <c r="F16">
        <v>7</v>
      </c>
      <c r="G16">
        <v>4</v>
      </c>
      <c r="H16">
        <v>9</v>
      </c>
      <c r="I16">
        <v>20</v>
      </c>
    </row>
    <row r="17" spans="1:9" x14ac:dyDescent="0.25">
      <c r="A17">
        <v>8</v>
      </c>
      <c r="B17" t="s">
        <v>8</v>
      </c>
      <c r="C17">
        <v>30</v>
      </c>
      <c r="D17">
        <v>60</v>
      </c>
      <c r="E17">
        <v>10</v>
      </c>
      <c r="F17">
        <v>7</v>
      </c>
      <c r="G17">
        <v>4</v>
      </c>
      <c r="H17">
        <v>9</v>
      </c>
      <c r="I17">
        <v>20</v>
      </c>
    </row>
    <row r="18" spans="1:9" x14ac:dyDescent="0.25">
      <c r="A18">
        <v>9</v>
      </c>
      <c r="B18" t="s">
        <v>32</v>
      </c>
      <c r="C18">
        <v>10</v>
      </c>
      <c r="D18">
        <v>20</v>
      </c>
      <c r="E18">
        <v>20</v>
      </c>
      <c r="F18">
        <v>9</v>
      </c>
      <c r="G18">
        <v>8</v>
      </c>
      <c r="H18">
        <v>8</v>
      </c>
      <c r="I18">
        <v>10</v>
      </c>
    </row>
    <row r="19" spans="1:9" x14ac:dyDescent="0.25">
      <c r="A19">
        <v>9</v>
      </c>
      <c r="B19" t="s">
        <v>33</v>
      </c>
      <c r="C19">
        <v>10</v>
      </c>
      <c r="D19">
        <v>20</v>
      </c>
      <c r="E19">
        <v>20</v>
      </c>
      <c r="F19">
        <v>9</v>
      </c>
      <c r="G19">
        <v>8</v>
      </c>
      <c r="H19">
        <v>8</v>
      </c>
      <c r="I19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6BDD-45EA-4138-9B27-9DAB45BE208E}">
  <dimension ref="A1:I17"/>
  <sheetViews>
    <sheetView workbookViewId="0">
      <selection activeCell="G1" sqref="G1"/>
    </sheetView>
  </sheetViews>
  <sheetFormatPr defaultRowHeight="15" x14ac:dyDescent="0.25"/>
  <cols>
    <col min="1" max="9" width="18.85546875" customWidth="1"/>
  </cols>
  <sheetData>
    <row r="1" spans="1:9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43</v>
      </c>
      <c r="G1" s="2" t="s">
        <v>44</v>
      </c>
      <c r="H1" s="2" t="s">
        <v>45</v>
      </c>
      <c r="I1" s="3" t="s">
        <v>42</v>
      </c>
    </row>
    <row r="2" spans="1:9" x14ac:dyDescent="0.25">
      <c r="A2">
        <v>1</v>
      </c>
      <c r="B2" t="s">
        <v>73</v>
      </c>
      <c r="C2">
        <v>80</v>
      </c>
      <c r="D2">
        <v>80</v>
      </c>
      <c r="E2">
        <v>60</v>
      </c>
      <c r="F2">
        <v>1</v>
      </c>
      <c r="G2">
        <v>1</v>
      </c>
      <c r="H2">
        <v>3</v>
      </c>
      <c r="I2">
        <v>80</v>
      </c>
    </row>
    <row r="3" spans="1:9" x14ac:dyDescent="0.25">
      <c r="A3">
        <v>1</v>
      </c>
      <c r="B3" t="s">
        <v>4</v>
      </c>
      <c r="C3">
        <v>80</v>
      </c>
      <c r="D3">
        <v>80</v>
      </c>
      <c r="E3">
        <v>60</v>
      </c>
      <c r="F3">
        <v>1</v>
      </c>
      <c r="G3">
        <v>1</v>
      </c>
      <c r="H3">
        <v>3</v>
      </c>
      <c r="I3">
        <v>80</v>
      </c>
    </row>
    <row r="4" spans="1:9" x14ac:dyDescent="0.25">
      <c r="A4">
        <v>2</v>
      </c>
      <c r="B4" t="s">
        <v>74</v>
      </c>
      <c r="C4">
        <v>70</v>
      </c>
      <c r="D4">
        <v>60</v>
      </c>
      <c r="E4">
        <v>50</v>
      </c>
      <c r="F4">
        <v>2</v>
      </c>
      <c r="G4">
        <v>3</v>
      </c>
      <c r="H4">
        <v>4</v>
      </c>
      <c r="I4">
        <v>70</v>
      </c>
    </row>
    <row r="5" spans="1:9" x14ac:dyDescent="0.25">
      <c r="A5">
        <v>2</v>
      </c>
      <c r="B5" t="s">
        <v>7</v>
      </c>
      <c r="C5">
        <v>70</v>
      </c>
      <c r="D5">
        <v>60</v>
      </c>
      <c r="E5">
        <v>50</v>
      </c>
      <c r="F5">
        <v>2</v>
      </c>
      <c r="G5">
        <v>3</v>
      </c>
      <c r="H5">
        <v>4</v>
      </c>
      <c r="I5">
        <v>70</v>
      </c>
    </row>
    <row r="6" spans="1:9" x14ac:dyDescent="0.25">
      <c r="A6">
        <v>3</v>
      </c>
      <c r="B6" t="s">
        <v>16</v>
      </c>
      <c r="C6">
        <v>30</v>
      </c>
      <c r="D6">
        <v>70</v>
      </c>
      <c r="E6">
        <v>70</v>
      </c>
      <c r="F6">
        <v>6</v>
      </c>
      <c r="G6">
        <v>2</v>
      </c>
      <c r="H6">
        <v>2</v>
      </c>
      <c r="I6">
        <v>60</v>
      </c>
    </row>
    <row r="7" spans="1:9" x14ac:dyDescent="0.25">
      <c r="A7">
        <v>3</v>
      </c>
      <c r="B7" t="s">
        <v>11</v>
      </c>
      <c r="C7">
        <v>30</v>
      </c>
      <c r="D7">
        <v>70</v>
      </c>
      <c r="E7">
        <v>70</v>
      </c>
      <c r="F7">
        <v>6</v>
      </c>
      <c r="G7">
        <v>2</v>
      </c>
      <c r="H7">
        <v>2</v>
      </c>
      <c r="I7">
        <v>60</v>
      </c>
    </row>
    <row r="8" spans="1:9" x14ac:dyDescent="0.25">
      <c r="A8">
        <v>4</v>
      </c>
      <c r="B8" t="s">
        <v>30</v>
      </c>
      <c r="C8">
        <v>20</v>
      </c>
      <c r="D8">
        <v>40</v>
      </c>
      <c r="E8">
        <v>80</v>
      </c>
      <c r="F8">
        <v>7</v>
      </c>
      <c r="G8">
        <v>5</v>
      </c>
      <c r="H8">
        <v>1</v>
      </c>
      <c r="I8">
        <v>50</v>
      </c>
    </row>
    <row r="9" spans="1:9" x14ac:dyDescent="0.25">
      <c r="A9">
        <v>4</v>
      </c>
      <c r="B9" t="s">
        <v>21</v>
      </c>
      <c r="C9">
        <v>20</v>
      </c>
      <c r="D9">
        <v>40</v>
      </c>
      <c r="E9">
        <v>80</v>
      </c>
      <c r="F9">
        <v>7</v>
      </c>
      <c r="G9">
        <v>5</v>
      </c>
      <c r="H9">
        <v>1</v>
      </c>
      <c r="I9">
        <v>50</v>
      </c>
    </row>
    <row r="10" spans="1:9" x14ac:dyDescent="0.25">
      <c r="A10">
        <v>5</v>
      </c>
      <c r="B10" t="s">
        <v>10</v>
      </c>
      <c r="C10">
        <v>60</v>
      </c>
      <c r="D10">
        <v>20</v>
      </c>
      <c r="E10">
        <v>30</v>
      </c>
      <c r="F10">
        <v>3</v>
      </c>
      <c r="G10">
        <v>7</v>
      </c>
      <c r="H10">
        <v>6</v>
      </c>
      <c r="I10">
        <v>40</v>
      </c>
    </row>
    <row r="11" spans="1:9" x14ac:dyDescent="0.25">
      <c r="A11">
        <v>5</v>
      </c>
      <c r="B11" t="s">
        <v>22</v>
      </c>
      <c r="C11">
        <v>60</v>
      </c>
      <c r="D11">
        <v>20</v>
      </c>
      <c r="E11">
        <v>30</v>
      </c>
      <c r="F11">
        <v>3</v>
      </c>
      <c r="G11">
        <v>7</v>
      </c>
      <c r="H11">
        <v>6</v>
      </c>
      <c r="I11">
        <v>40</v>
      </c>
    </row>
    <row r="12" spans="1:9" x14ac:dyDescent="0.25">
      <c r="A12">
        <v>6</v>
      </c>
      <c r="B12" t="s">
        <v>12</v>
      </c>
      <c r="C12">
        <v>50</v>
      </c>
      <c r="D12">
        <v>30</v>
      </c>
      <c r="E12">
        <v>20</v>
      </c>
      <c r="F12">
        <v>4</v>
      </c>
      <c r="G12">
        <v>6</v>
      </c>
      <c r="H12">
        <v>7</v>
      </c>
      <c r="I12">
        <v>30</v>
      </c>
    </row>
    <row r="13" spans="1:9" x14ac:dyDescent="0.25">
      <c r="A13">
        <v>6</v>
      </c>
      <c r="B13" t="s">
        <v>28</v>
      </c>
      <c r="C13">
        <v>50</v>
      </c>
      <c r="D13">
        <v>30</v>
      </c>
      <c r="E13">
        <v>20</v>
      </c>
      <c r="F13">
        <v>4</v>
      </c>
      <c r="G13">
        <v>6</v>
      </c>
      <c r="H13">
        <v>7</v>
      </c>
      <c r="I13">
        <v>30</v>
      </c>
    </row>
    <row r="14" spans="1:9" x14ac:dyDescent="0.25">
      <c r="A14">
        <v>7</v>
      </c>
      <c r="B14" t="s">
        <v>5</v>
      </c>
      <c r="C14">
        <v>40</v>
      </c>
      <c r="D14">
        <v>50</v>
      </c>
      <c r="E14">
        <v>10</v>
      </c>
      <c r="F14">
        <v>5</v>
      </c>
      <c r="G14">
        <v>4</v>
      </c>
      <c r="H14">
        <v>8</v>
      </c>
      <c r="I14">
        <v>20</v>
      </c>
    </row>
    <row r="15" spans="1:9" x14ac:dyDescent="0.25">
      <c r="A15">
        <v>7</v>
      </c>
      <c r="B15" t="s">
        <v>72</v>
      </c>
      <c r="C15">
        <v>40</v>
      </c>
      <c r="D15">
        <v>50</v>
      </c>
      <c r="E15">
        <v>10</v>
      </c>
      <c r="F15">
        <v>5</v>
      </c>
      <c r="G15">
        <v>4</v>
      </c>
      <c r="H15">
        <v>8</v>
      </c>
      <c r="I15">
        <v>20</v>
      </c>
    </row>
    <row r="16" spans="1:9" x14ac:dyDescent="0.25">
      <c r="A16">
        <v>8</v>
      </c>
      <c r="B16" t="s">
        <v>19</v>
      </c>
      <c r="C16">
        <v>10</v>
      </c>
      <c r="D16">
        <v>10</v>
      </c>
      <c r="E16">
        <v>40</v>
      </c>
      <c r="F16">
        <v>8</v>
      </c>
      <c r="G16">
        <v>8</v>
      </c>
      <c r="H16">
        <v>5</v>
      </c>
      <c r="I16">
        <v>10</v>
      </c>
    </row>
    <row r="17" spans="1:9" x14ac:dyDescent="0.25">
      <c r="A17">
        <v>8</v>
      </c>
      <c r="B17" t="s">
        <v>26</v>
      </c>
      <c r="C17">
        <v>10</v>
      </c>
      <c r="D17">
        <v>10</v>
      </c>
      <c r="E17">
        <v>40</v>
      </c>
      <c r="F17">
        <v>8</v>
      </c>
      <c r="G17">
        <v>8</v>
      </c>
      <c r="H17">
        <v>5</v>
      </c>
      <c r="I17">
        <v>10</v>
      </c>
    </row>
  </sheetData>
  <sortState xmlns:xlrd2="http://schemas.microsoft.com/office/spreadsheetml/2017/richdata2" ref="A2:I17">
    <sortCondition ref="A1:A1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8F4-A443-4C4C-971E-2FD20B91EC67}">
  <sheetPr codeName="Sheet8"/>
  <dimension ref="A1:Q90"/>
  <sheetViews>
    <sheetView topLeftCell="C1" zoomScale="70" zoomScaleNormal="70" workbookViewId="0">
      <selection activeCell="K26" sqref="K26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5" width="22.85546875" customWidth="1"/>
    <col min="6" max="6" width="27.28515625" customWidth="1"/>
    <col min="10" max="10" width="16.28515625" customWidth="1"/>
    <col min="11" max="14" width="20" customWidth="1"/>
    <col min="15" max="15" width="20.5703125" customWidth="1"/>
    <col min="16" max="16" width="34.28515625" customWidth="1"/>
    <col min="17" max="17" width="29.5703125" customWidth="1"/>
  </cols>
  <sheetData>
    <row r="1" spans="1:16" x14ac:dyDescent="0.25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42</v>
      </c>
    </row>
    <row r="2" spans="1:16" x14ac:dyDescent="0.25">
      <c r="A2" t="s">
        <v>26</v>
      </c>
      <c r="B2" t="s">
        <v>39</v>
      </c>
      <c r="C2">
        <v>40</v>
      </c>
      <c r="D2">
        <v>20</v>
      </c>
      <c r="E2">
        <v>70</v>
      </c>
      <c r="F2">
        <v>40</v>
      </c>
    </row>
    <row r="3" spans="1:16" x14ac:dyDescent="0.25">
      <c r="A3" t="s">
        <v>26</v>
      </c>
      <c r="B3" t="s">
        <v>40</v>
      </c>
      <c r="C3">
        <v>80</v>
      </c>
      <c r="D3">
        <v>10</v>
      </c>
      <c r="E3">
        <v>50</v>
      </c>
      <c r="F3">
        <v>30</v>
      </c>
      <c r="J3" s="4" t="s">
        <v>41</v>
      </c>
      <c r="K3" s="4" t="s">
        <v>0</v>
      </c>
      <c r="L3" s="5" t="s">
        <v>1</v>
      </c>
      <c r="M3" s="5" t="s">
        <v>2</v>
      </c>
      <c r="N3" s="5" t="s">
        <v>3</v>
      </c>
      <c r="O3" s="6" t="s">
        <v>42</v>
      </c>
      <c r="P3" s="5" t="s">
        <v>66</v>
      </c>
    </row>
    <row r="4" spans="1:16" x14ac:dyDescent="0.25">
      <c r="A4" t="s">
        <v>26</v>
      </c>
      <c r="B4" t="s">
        <v>75</v>
      </c>
      <c r="C4">
        <v>10</v>
      </c>
      <c r="D4">
        <v>10</v>
      </c>
      <c r="E4">
        <v>40</v>
      </c>
      <c r="F4">
        <v>10</v>
      </c>
      <c r="J4">
        <v>1</v>
      </c>
      <c r="K4" t="s">
        <v>4</v>
      </c>
      <c r="L4">
        <f>SUMIFS(Database!B:B,Database!A:A,K4) + SUMIFS(Database!C:C,Database!A:A,K4)</f>
        <v>290</v>
      </c>
      <c r="M4">
        <f>SUMIFS(Database!B:B,Database!A:A,K4) + SUMIFS(Database!D:D,Database!A:A,K4)</f>
        <v>330</v>
      </c>
      <c r="N4">
        <f>SUMIFS(Database!B:B,Database!A:A,K4) + SUMIFS(Database!E:E,Database!A:A,K4)</f>
        <v>270</v>
      </c>
      <c r="O4">
        <f>SUMIFS(Database!B:B,Database!A:A,K4) + SUMIFS(Database!F:F,Database!A:A,K4)</f>
        <v>320</v>
      </c>
      <c r="P4">
        <f>AVERAGE(L4,M4,N4)</f>
        <v>296.66666666666669</v>
      </c>
    </row>
    <row r="5" spans="1:16" x14ac:dyDescent="0.25">
      <c r="A5" t="s">
        <v>23</v>
      </c>
      <c r="B5" t="s">
        <v>39</v>
      </c>
      <c r="C5">
        <v>70</v>
      </c>
      <c r="D5">
        <v>50</v>
      </c>
      <c r="E5">
        <v>60</v>
      </c>
      <c r="F5">
        <v>70</v>
      </c>
      <c r="J5">
        <v>2</v>
      </c>
      <c r="K5" t="s">
        <v>7</v>
      </c>
      <c r="L5">
        <f>SUMIFS(Database!B:B,Database!A:A,K5) + SUMIFS(Database!C:C,Database!A:A,K5)</f>
        <v>260</v>
      </c>
      <c r="M5">
        <f>SUMIFS(Database!B:B,Database!A:A,K5) + SUMIFS(Database!D:D,Database!A:A,K5)</f>
        <v>320</v>
      </c>
      <c r="N5">
        <f>SUMIFS(Database!B:B,Database!A:A,K5) + SUMIFS(Database!E:E,Database!A:A,K5)</f>
        <v>250</v>
      </c>
      <c r="O5">
        <f>SUMIFS(Database!B:B,Database!A:A,K4) + SUMIFS(Database!F:F,Database!A:A,K4)</f>
        <v>320</v>
      </c>
      <c r="P5">
        <f>AVERAGE(L5,M5,N5)</f>
        <v>276.66666666666669</v>
      </c>
    </row>
    <row r="6" spans="1:16" x14ac:dyDescent="0.25">
      <c r="A6" t="s">
        <v>5</v>
      </c>
      <c r="B6" t="s">
        <v>35</v>
      </c>
      <c r="C6">
        <v>30</v>
      </c>
      <c r="D6">
        <v>30</v>
      </c>
      <c r="E6">
        <v>40</v>
      </c>
      <c r="F6">
        <v>40</v>
      </c>
      <c r="J6">
        <v>3</v>
      </c>
      <c r="K6" t="s">
        <v>21</v>
      </c>
      <c r="L6">
        <f>SUMIFS(Database!B:B,Database!A:A,K6) + SUMIFS(Database!C:C,Database!A:A,K6)</f>
        <v>230</v>
      </c>
      <c r="M6">
        <f>SUMIFS(Database!B:B,Database!A:A,K6) + SUMIFS(Database!D:D,Database!A:A,K6)</f>
        <v>180</v>
      </c>
      <c r="N6">
        <f>SUMIFS(Database!B:B,Database!A:A,K6) + SUMIFS(Database!E:E,Database!A:A,K6)</f>
        <v>240</v>
      </c>
      <c r="O6">
        <f>SUMIFS(Database!B:B,Database!A:A,K6) + SUMIFS(Database!F:F,Database!A:A,K6)</f>
        <v>260</v>
      </c>
      <c r="P6">
        <f>AVERAGE(L6,M6,N6)</f>
        <v>216.66666666666666</v>
      </c>
    </row>
    <row r="7" spans="1:16" x14ac:dyDescent="0.25">
      <c r="A7" t="s">
        <v>5</v>
      </c>
      <c r="B7" t="s">
        <v>37</v>
      </c>
      <c r="C7">
        <v>10</v>
      </c>
      <c r="D7">
        <v>40</v>
      </c>
      <c r="E7">
        <v>30</v>
      </c>
      <c r="F7">
        <v>10</v>
      </c>
      <c r="J7">
        <v>4</v>
      </c>
      <c r="K7" t="s">
        <v>11</v>
      </c>
      <c r="L7">
        <f>SUMIFS(Database!B:B,Database!A:A,K7) + SUMIFS(Database!C:C,Database!A:A,K7)</f>
        <v>210</v>
      </c>
      <c r="M7">
        <f>SUMIFS(Database!B:B,Database!A:A,K7) + SUMIFS(Database!D:D,Database!A:A,K7)</f>
        <v>220</v>
      </c>
      <c r="N7">
        <f>SUMIFS(Database!B:B,Database!A:A,K7) + SUMIFS(Database!E:E,Database!A:A,K7)</f>
        <v>230</v>
      </c>
      <c r="O7">
        <f>SUMIFS(Database!B:B,Database!A:A,K7) + SUMIFS(Database!F:F,Database!A:A,K7)</f>
        <v>240</v>
      </c>
      <c r="P7">
        <f>AVERAGE(L7,M7,N7)</f>
        <v>220</v>
      </c>
    </row>
    <row r="8" spans="1:16" x14ac:dyDescent="0.25">
      <c r="A8" t="s">
        <v>5</v>
      </c>
      <c r="B8" t="s">
        <v>75</v>
      </c>
      <c r="C8">
        <v>40</v>
      </c>
      <c r="D8">
        <v>50</v>
      </c>
      <c r="E8">
        <v>10</v>
      </c>
      <c r="F8">
        <v>20</v>
      </c>
      <c r="J8">
        <v>5</v>
      </c>
      <c r="K8" t="s">
        <v>19</v>
      </c>
      <c r="L8">
        <f>SUMIFS(Database!B:B,Database!A:A,K8) + SUMIFS(Database!C:C,Database!A:A,K8)</f>
        <v>190</v>
      </c>
      <c r="M8">
        <f>SUMIFS(Database!B:B,Database!A:A,K8) + SUMIFS(Database!D:D,Database!A:A,K8)</f>
        <v>170</v>
      </c>
      <c r="N8">
        <f>SUMIFS(Database!B:B,Database!A:A,K8) + SUMIFS(Database!E:E,Database!A:A,K8)</f>
        <v>290</v>
      </c>
      <c r="O8">
        <f>SUMIFS(Database!B:B,Database!A:A,K8) + SUMIFS(Database!F:F,Database!A:A,K8)</f>
        <v>240</v>
      </c>
      <c r="P8">
        <f>AVERAGE(L8,M8,N8)</f>
        <v>216.66666666666666</v>
      </c>
    </row>
    <row r="9" spans="1:16" x14ac:dyDescent="0.25">
      <c r="A9" t="s">
        <v>33</v>
      </c>
      <c r="B9" t="s">
        <v>40</v>
      </c>
      <c r="C9">
        <v>10</v>
      </c>
      <c r="D9">
        <v>20</v>
      </c>
      <c r="E9">
        <v>20</v>
      </c>
      <c r="F9">
        <v>10</v>
      </c>
      <c r="J9">
        <v>6</v>
      </c>
      <c r="K9" t="s">
        <v>12</v>
      </c>
      <c r="L9">
        <f>SUMIFS(Database!B:B,Database!A:A,K9) + SUMIFS(Database!C:C,Database!A:A,K9)</f>
        <v>220</v>
      </c>
      <c r="M9">
        <f>SUMIFS(Database!B:B,Database!A:A,K9) + SUMIFS(Database!D:D,Database!A:A,K9)</f>
        <v>240</v>
      </c>
      <c r="N9">
        <f>SUMIFS(Database!B:B,Database!A:A,K9) + SUMIFS(Database!E:E,Database!A:A,K9)</f>
        <v>150</v>
      </c>
      <c r="O9">
        <f>SUMIFS(Database!B:B,Database!A:A,K9) + SUMIFS(Database!F:F,Database!A:A,K9)</f>
        <v>230</v>
      </c>
      <c r="P9">
        <f>AVERAGE(L9,M9,N9)</f>
        <v>203.33333333333334</v>
      </c>
    </row>
    <row r="10" spans="1:16" x14ac:dyDescent="0.25">
      <c r="A10" t="s">
        <v>15</v>
      </c>
      <c r="B10" t="s">
        <v>36</v>
      </c>
      <c r="C10">
        <v>30</v>
      </c>
      <c r="D10">
        <v>30</v>
      </c>
      <c r="E10">
        <v>30</v>
      </c>
      <c r="F10">
        <v>30</v>
      </c>
      <c r="J10">
        <v>7</v>
      </c>
      <c r="K10" t="s">
        <v>6</v>
      </c>
      <c r="L10">
        <f>SUMIFS(Database!B:B,Database!A:A,K10) + SUMIFS(Database!C:C,Database!A:A,K10)</f>
        <v>170</v>
      </c>
      <c r="M10">
        <f>SUMIFS(Database!B:B,Database!A:A,K10) + SUMIFS(Database!D:D,Database!A:A,K10)</f>
        <v>90</v>
      </c>
      <c r="N10">
        <f>SUMIFS(Database!B:B,Database!A:A,K10) + SUMIFS(Database!E:E,Database!A:A,K10)</f>
        <v>180</v>
      </c>
      <c r="O10">
        <f>SUMIFS(Database!B:B,Database!A:A,K10) + SUMIFS(Database!F:F,Database!A:A,K10)</f>
        <v>160</v>
      </c>
      <c r="P10">
        <f>AVERAGE(L10,M10,N10)</f>
        <v>146.66666666666666</v>
      </c>
    </row>
    <row r="11" spans="1:16" x14ac:dyDescent="0.25">
      <c r="A11" t="s">
        <v>15</v>
      </c>
      <c r="B11" t="s">
        <v>38</v>
      </c>
      <c r="C11">
        <v>30</v>
      </c>
      <c r="D11">
        <v>10</v>
      </c>
      <c r="E11">
        <v>40</v>
      </c>
      <c r="F11">
        <v>20</v>
      </c>
      <c r="J11">
        <v>8</v>
      </c>
      <c r="K11" t="s">
        <v>10</v>
      </c>
      <c r="L11">
        <f>SUMIFS(Database!B:B,Database!A:A,K11) + SUMIFS(Database!C:C,Database!A:A,K11)</f>
        <v>210</v>
      </c>
      <c r="M11">
        <f>SUMIFS(Database!B:B,Database!A:A,K11) + SUMIFS(Database!D:D,Database!A:A,K11)</f>
        <v>130</v>
      </c>
      <c r="N11">
        <f>SUMIFS(Database!B:B,Database!A:A,K11) + SUMIFS(Database!E:E,Database!A:A,K11)</f>
        <v>80</v>
      </c>
      <c r="O11">
        <f>SUMIFS(Database!B:B,Database!A:A,K11) + SUMIFS(Database!F:F,Database!A:A,K11)</f>
        <v>140</v>
      </c>
      <c r="P11">
        <f>AVERAGE(L11,M11,N11)</f>
        <v>140</v>
      </c>
    </row>
    <row r="12" spans="1:16" x14ac:dyDescent="0.25">
      <c r="A12" t="s">
        <v>10</v>
      </c>
      <c r="B12" t="s">
        <v>35</v>
      </c>
      <c r="C12">
        <v>20</v>
      </c>
      <c r="D12">
        <v>10</v>
      </c>
      <c r="E12">
        <v>20</v>
      </c>
      <c r="F12">
        <v>10</v>
      </c>
      <c r="J12">
        <v>9</v>
      </c>
      <c r="K12" t="s">
        <v>16</v>
      </c>
      <c r="L12">
        <f>SUMIFS(Database!B:B,Database!A:A,K12) + SUMIFS(Database!C:C,Database!A:A,K12)</f>
        <v>90</v>
      </c>
      <c r="M12">
        <f>SUMIFS(Database!B:B,Database!A:A,K12) + SUMIFS(Database!D:D,Database!A:A,K12)</f>
        <v>180</v>
      </c>
      <c r="N12">
        <f>SUMIFS(Database!B:B,Database!A:A,K12) + SUMIFS(Database!E:E,Database!A:A,K12)</f>
        <v>160</v>
      </c>
      <c r="O12">
        <f>SUMIFS(Database!B:B,Database!A:A,K12) + SUMIFS(Database!F:F,Database!A:A,K12)</f>
        <v>120</v>
      </c>
      <c r="P12">
        <f>AVERAGE(L12,M12,N12)</f>
        <v>143.33333333333334</v>
      </c>
    </row>
    <row r="13" spans="1:16" x14ac:dyDescent="0.25">
      <c r="A13" t="s">
        <v>10</v>
      </c>
      <c r="B13" t="s">
        <v>37</v>
      </c>
      <c r="C13">
        <v>50</v>
      </c>
      <c r="D13">
        <v>20</v>
      </c>
      <c r="E13">
        <v>10</v>
      </c>
      <c r="F13">
        <v>20</v>
      </c>
      <c r="J13">
        <v>10</v>
      </c>
      <c r="K13" t="s">
        <v>20</v>
      </c>
      <c r="L13">
        <f>SUMIFS(Database!B:B,Database!A:A,K13) + SUMIFS(Database!C:C,Database!A:A,K13)</f>
        <v>100</v>
      </c>
      <c r="M13">
        <f>SUMIFS(Database!B:B,Database!A:A,K13) + SUMIFS(Database!D:D,Database!A:A,K13)</f>
        <v>110</v>
      </c>
      <c r="N13">
        <f>SUMIFS(Database!B:B,Database!A:A,K13) + SUMIFS(Database!E:E,Database!A:A,K13)</f>
        <v>150</v>
      </c>
      <c r="O13">
        <f>SUMIFS(Database!B:B,Database!A:A,K13) + SUMIFS(Database!F:F,Database!A:A,K13)</f>
        <v>120</v>
      </c>
      <c r="P13">
        <f>AVERAGE(L13,M13,N13)</f>
        <v>120</v>
      </c>
    </row>
    <row r="14" spans="1:16" x14ac:dyDescent="0.25">
      <c r="A14" t="s">
        <v>10</v>
      </c>
      <c r="B14" t="s">
        <v>39</v>
      </c>
      <c r="C14">
        <v>80</v>
      </c>
      <c r="D14">
        <v>80</v>
      </c>
      <c r="E14">
        <v>20</v>
      </c>
      <c r="F14">
        <v>70</v>
      </c>
      <c r="J14">
        <v>11</v>
      </c>
      <c r="K14" t="s">
        <v>17</v>
      </c>
      <c r="L14">
        <f>SUMIFS(Database!B:B,Database!A:A,K14) + SUMIFS(Database!C:C,Database!A:A,K14)</f>
        <v>130</v>
      </c>
      <c r="M14">
        <f>SUMIFS(Database!B:B,Database!A:A,K14) + SUMIFS(Database!D:D,Database!A:A,K14)</f>
        <v>130</v>
      </c>
      <c r="N14">
        <f>SUMIFS(Database!B:B,Database!A:A,K14) + SUMIFS(Database!E:E,Database!A:A,K14)</f>
        <v>130</v>
      </c>
      <c r="O14">
        <f>SUMIFS(Database!B:B,Database!A:A,K14) + SUMIFS(Database!F:F,Database!A:A,K14)</f>
        <v>110</v>
      </c>
      <c r="P14">
        <f>AVERAGE(L14,M14,N14)</f>
        <v>130</v>
      </c>
    </row>
    <row r="15" spans="1:16" x14ac:dyDescent="0.25">
      <c r="A15" t="s">
        <v>10</v>
      </c>
      <c r="B15" t="s">
        <v>75</v>
      </c>
      <c r="C15">
        <v>60</v>
      </c>
      <c r="D15">
        <v>20</v>
      </c>
      <c r="E15">
        <v>30</v>
      </c>
      <c r="F15">
        <v>40</v>
      </c>
      <c r="J15">
        <v>12</v>
      </c>
      <c r="K15" t="s">
        <v>28</v>
      </c>
      <c r="L15">
        <f>SUMIFS(Database!B:B,Database!A:A,K15) + SUMIFS(Database!C:C,Database!A:A,K15)</f>
        <v>110</v>
      </c>
      <c r="M15">
        <f>SUMIFS(Database!B:B,Database!A:A,K15) + SUMIFS(Database!D:D,Database!A:A,K15)</f>
        <v>120</v>
      </c>
      <c r="N15">
        <f>SUMIFS(Database!B:B,Database!A:A,K15) + SUMIFS(Database!E:E,Database!A:A,K15)</f>
        <v>60</v>
      </c>
      <c r="O15">
        <f>SUMIFS(Database!B:B,Database!A:A,K15) + SUMIFS(Database!F:F,Database!A:A,K15)</f>
        <v>110</v>
      </c>
      <c r="P15">
        <f>AVERAGE(L15,M15,N15)</f>
        <v>96.666666666666671</v>
      </c>
    </row>
    <row r="16" spans="1:16" x14ac:dyDescent="0.25">
      <c r="A16" t="s">
        <v>29</v>
      </c>
      <c r="B16" t="s">
        <v>40</v>
      </c>
      <c r="C16">
        <v>70</v>
      </c>
      <c r="D16">
        <v>40</v>
      </c>
      <c r="E16">
        <v>70</v>
      </c>
      <c r="F16">
        <v>70</v>
      </c>
      <c r="J16">
        <v>13</v>
      </c>
      <c r="K16" t="s">
        <v>30</v>
      </c>
      <c r="L16">
        <f>SUMIFS(Database!B:B,Database!A:A,K16) + SUMIFS(Database!C:C,Database!A:A,K16)</f>
        <v>60</v>
      </c>
      <c r="M16">
        <f>SUMIFS(Database!B:B,Database!A:A,K16) + SUMIFS(Database!D:D,Database!A:A,K16)</f>
        <v>70</v>
      </c>
      <c r="N16">
        <f>SUMIFS(Database!B:B,Database!A:A,K16) + SUMIFS(Database!E:E,Database!A:A,K16)</f>
        <v>170</v>
      </c>
      <c r="O16">
        <f>SUMIFS(Database!B:B,Database!A:A,K16) + SUMIFS(Database!F:F,Database!A:A,K16)</f>
        <v>100</v>
      </c>
      <c r="P16">
        <f>AVERAGE(L16,M16,N16)</f>
        <v>100</v>
      </c>
    </row>
    <row r="17" spans="1:16" x14ac:dyDescent="0.25">
      <c r="A17" t="s">
        <v>27</v>
      </c>
      <c r="B17" t="s">
        <v>39</v>
      </c>
      <c r="C17">
        <v>10</v>
      </c>
      <c r="D17">
        <v>10</v>
      </c>
      <c r="E17">
        <v>10</v>
      </c>
      <c r="F17">
        <v>10</v>
      </c>
      <c r="J17">
        <v>14</v>
      </c>
      <c r="K17" t="s">
        <v>14</v>
      </c>
      <c r="L17">
        <f>SUMIFS(Database!B:B,Database!A:A,K17) + SUMIFS(Database!C:C,Database!A:A,K17)</f>
        <v>50</v>
      </c>
      <c r="M17">
        <f>SUMIFS(Database!B:B,Database!A:A,K17) + SUMIFS(Database!D:D,Database!A:A,K17)</f>
        <v>110</v>
      </c>
      <c r="N17">
        <f>SUMIFS(Database!B:B,Database!A:A,K17) + SUMIFS(Database!E:E,Database!A:A,K17)</f>
        <v>90</v>
      </c>
      <c r="O17">
        <f>SUMIFS(Database!B:B,Database!A:A,K17) + SUMIFS(Database!F:F,Database!A:A,K17)</f>
        <v>90</v>
      </c>
      <c r="P17">
        <f>AVERAGE(L17,M17,N17)</f>
        <v>83.333333333333329</v>
      </c>
    </row>
    <row r="18" spans="1:16" x14ac:dyDescent="0.25">
      <c r="A18" t="s">
        <v>14</v>
      </c>
      <c r="B18" t="s">
        <v>36</v>
      </c>
      <c r="C18">
        <v>30</v>
      </c>
      <c r="D18">
        <v>30</v>
      </c>
      <c r="E18">
        <v>30</v>
      </c>
      <c r="F18">
        <v>30</v>
      </c>
      <c r="J18">
        <v>15</v>
      </c>
      <c r="K18" t="s">
        <v>26</v>
      </c>
      <c r="L18">
        <f>SUMIFS(Database!B:B,Database!A:A,K18) + SUMIFS(Database!C:C,Database!A:A,K18)</f>
        <v>130</v>
      </c>
      <c r="M18">
        <f>SUMIFS(Database!B:B,Database!A:A,K18) + SUMIFS(Database!D:D,Database!A:A,K18)</f>
        <v>40</v>
      </c>
      <c r="N18">
        <f>SUMIFS(Database!B:B,Database!A:A,K18) + SUMIFS(Database!E:E,Database!A:A,K18)</f>
        <v>160</v>
      </c>
      <c r="O18">
        <f>SUMIFS(Database!B:B,Database!A:A,K18) + SUMIFS(Database!F:F,Database!A:A,K18)</f>
        <v>80</v>
      </c>
      <c r="P18">
        <f>AVERAGE(L18,M18,N18)</f>
        <v>110</v>
      </c>
    </row>
    <row r="19" spans="1:16" x14ac:dyDescent="0.25">
      <c r="A19" t="s">
        <v>14</v>
      </c>
      <c r="B19" t="s">
        <v>40</v>
      </c>
      <c r="C19">
        <v>20</v>
      </c>
      <c r="D19">
        <v>80</v>
      </c>
      <c r="E19">
        <v>60</v>
      </c>
      <c r="F19">
        <v>60</v>
      </c>
      <c r="J19">
        <v>16</v>
      </c>
      <c r="K19" t="s">
        <v>18</v>
      </c>
      <c r="L19">
        <f>SUMIFS(Database!B:B,Database!A:A,K19) + SUMIFS(Database!C:C,Database!A:A,K19)</f>
        <v>110</v>
      </c>
      <c r="M19">
        <f>SUMIFS(Database!B:B,Database!A:A,K19) + SUMIFS(Database!D:D,Database!A:A,K19)</f>
        <v>50</v>
      </c>
      <c r="N19">
        <f>SUMIFS(Database!B:B,Database!A:A,K19) + SUMIFS(Database!E:E,Database!A:A,K19)</f>
        <v>110</v>
      </c>
      <c r="O19">
        <f>SUMIFS(Database!B:B,Database!A:A,K19) + SUMIFS(Database!F:F,Database!A:A,K19)</f>
        <v>80</v>
      </c>
      <c r="P19">
        <f>AVERAGE(L19,M19,N19)</f>
        <v>90</v>
      </c>
    </row>
    <row r="20" spans="1:16" x14ac:dyDescent="0.25">
      <c r="A20" t="s">
        <v>6</v>
      </c>
      <c r="B20" t="s">
        <v>35</v>
      </c>
      <c r="C20">
        <v>40</v>
      </c>
      <c r="D20">
        <v>20</v>
      </c>
      <c r="E20">
        <v>30</v>
      </c>
      <c r="F20">
        <v>30</v>
      </c>
      <c r="J20">
        <v>17</v>
      </c>
      <c r="K20" t="s">
        <v>8</v>
      </c>
      <c r="L20">
        <f>SUMIFS(Database!B:B,Database!A:A,K20) + SUMIFS(Database!C:C,Database!A:A,K20)</f>
        <v>70</v>
      </c>
      <c r="M20">
        <f>SUMIFS(Database!B:B,Database!A:A,K20) + SUMIFS(Database!D:D,Database!A:A,K20)</f>
        <v>150</v>
      </c>
      <c r="N20">
        <f>SUMIFS(Database!B:B,Database!A:A,K20) + SUMIFS(Database!E:E,Database!A:A,K20)</f>
        <v>40</v>
      </c>
      <c r="O20">
        <f>SUMIFS(Database!B:B,Database!A:A,K20) + SUMIFS(Database!F:F,Database!A:A,K20)</f>
        <v>80</v>
      </c>
      <c r="P20">
        <f>AVERAGE(L20,M20,N20)</f>
        <v>86.666666666666671</v>
      </c>
    </row>
    <row r="21" spans="1:16" x14ac:dyDescent="0.25">
      <c r="A21" t="s">
        <v>6</v>
      </c>
      <c r="B21" t="s">
        <v>39</v>
      </c>
      <c r="C21">
        <v>40</v>
      </c>
      <c r="D21">
        <v>20</v>
      </c>
      <c r="E21">
        <v>70</v>
      </c>
      <c r="F21">
        <v>40</v>
      </c>
      <c r="J21">
        <v>18</v>
      </c>
      <c r="K21" t="s">
        <v>13</v>
      </c>
      <c r="L21">
        <f>SUMIFS(Database!B:B,Database!A:A,K21) + SUMIFS(Database!C:C,Database!A:A,K21)</f>
        <v>80</v>
      </c>
      <c r="M21">
        <f>SUMIFS(Database!B:B,Database!A:A,K21) + SUMIFS(Database!D:D,Database!A:A,K21)</f>
        <v>90</v>
      </c>
      <c r="N21">
        <f>SUMIFS(Database!B:B,Database!A:A,K21) + SUMIFS(Database!E:E,Database!A:A,K21)</f>
        <v>50</v>
      </c>
      <c r="O21">
        <f>SUMIFS(Database!B:B,Database!A:A,K21) + SUMIFS(Database!F:F,Database!A:A,K21)</f>
        <v>80</v>
      </c>
      <c r="P21">
        <f>AVERAGE(L21,M21,N21)</f>
        <v>73.333333333333329</v>
      </c>
    </row>
    <row r="22" spans="1:16" x14ac:dyDescent="0.25">
      <c r="A22" t="s">
        <v>6</v>
      </c>
      <c r="B22" t="s">
        <v>40</v>
      </c>
      <c r="C22">
        <v>90</v>
      </c>
      <c r="D22">
        <v>50</v>
      </c>
      <c r="E22">
        <v>80</v>
      </c>
      <c r="F22">
        <v>90</v>
      </c>
      <c r="J22">
        <v>19</v>
      </c>
      <c r="K22" t="s">
        <v>73</v>
      </c>
      <c r="L22">
        <f>SUMIFS(Database!B:B,Database!A:A,K22) + SUMIFS(Database!C:C,Database!A:A,K22)</f>
        <v>80</v>
      </c>
      <c r="M22">
        <f>SUMIFS(Database!B:B,Database!A:A,K22) + SUMIFS(Database!D:D,Database!A:A,K22)</f>
        <v>80</v>
      </c>
      <c r="N22">
        <f>SUMIFS(Database!B:B,Database!A:A,K22) + SUMIFS(Database!E:E,Database!A:A,K22)</f>
        <v>60</v>
      </c>
      <c r="O22">
        <f>SUMIFS(Database!B:B,Database!A:A,K22) + SUMIFS(Database!F:F,Database!A:A,K22)</f>
        <v>80</v>
      </c>
      <c r="P22">
        <f>AVERAGE(L22,M22,N22)</f>
        <v>73.333333333333329</v>
      </c>
    </row>
    <row r="23" spans="1:16" x14ac:dyDescent="0.25">
      <c r="A23" t="s">
        <v>18</v>
      </c>
      <c r="B23" t="s">
        <v>36</v>
      </c>
      <c r="C23">
        <v>10</v>
      </c>
      <c r="D23">
        <v>10</v>
      </c>
      <c r="E23">
        <v>10</v>
      </c>
      <c r="F23">
        <v>10</v>
      </c>
      <c r="J23">
        <v>20</v>
      </c>
      <c r="K23" t="s">
        <v>5</v>
      </c>
      <c r="L23">
        <f>SUMIFS(Database!B:B,Database!A:A,K23) + SUMIFS(Database!C:C,Database!A:A,K23)</f>
        <v>80</v>
      </c>
      <c r="M23">
        <f>SUMIFS(Database!B:B,Database!A:A,K23) + SUMIFS(Database!D:D,Database!A:A,K23)</f>
        <v>120</v>
      </c>
      <c r="N23">
        <f>SUMIFS(Database!B:B,Database!A:A,K23) + SUMIFS(Database!E:E,Database!A:A,K23)</f>
        <v>80</v>
      </c>
      <c r="O23">
        <f>SUMIFS(Database!B:B,Database!A:A,K23) + SUMIFS(Database!F:F,Database!A:A,K23)</f>
        <v>70</v>
      </c>
      <c r="P23">
        <f>AVERAGE(L23,M23,N23)</f>
        <v>93.333333333333329</v>
      </c>
    </row>
    <row r="24" spans="1:16" x14ac:dyDescent="0.25">
      <c r="A24" t="s">
        <v>18</v>
      </c>
      <c r="B24" t="s">
        <v>38</v>
      </c>
      <c r="C24">
        <v>20</v>
      </c>
      <c r="D24">
        <v>30</v>
      </c>
      <c r="E24">
        <v>50</v>
      </c>
      <c r="F24">
        <v>40</v>
      </c>
      <c r="J24">
        <v>21</v>
      </c>
      <c r="K24" t="s">
        <v>23</v>
      </c>
      <c r="L24">
        <f>SUMIFS(Database!B:B,Database!A:A,K24) + SUMIFS(Database!C:C,Database!A:A,K24)</f>
        <v>70</v>
      </c>
      <c r="M24">
        <f>SUMIFS(Database!B:B,Database!A:A,K24) + SUMIFS(Database!D:D,Database!A:A,K24)</f>
        <v>50</v>
      </c>
      <c r="N24">
        <f>SUMIFS(Database!B:B,Database!A:A,K24) + SUMIFS(Database!E:E,Database!A:A,K24)</f>
        <v>60</v>
      </c>
      <c r="O24">
        <f>SUMIFS(Database!B:B,Database!A:A,K24) + SUMIFS(Database!F:F,Database!A:A,K24)</f>
        <v>70</v>
      </c>
      <c r="P24">
        <f>AVERAGE(L24,M24,N24)</f>
        <v>60</v>
      </c>
    </row>
    <row r="25" spans="1:16" x14ac:dyDescent="0.25">
      <c r="A25" t="s">
        <v>18</v>
      </c>
      <c r="B25" t="s">
        <v>40</v>
      </c>
      <c r="C25">
        <v>80</v>
      </c>
      <c r="D25">
        <v>10</v>
      </c>
      <c r="E25">
        <v>50</v>
      </c>
      <c r="F25">
        <v>30</v>
      </c>
      <c r="J25">
        <v>22</v>
      </c>
      <c r="K25" t="s">
        <v>29</v>
      </c>
      <c r="L25">
        <f>SUMIFS(Database!B:B,Database!A:A,K25) + SUMIFS(Database!C:C,Database!A:A,K25)</f>
        <v>70</v>
      </c>
      <c r="M25">
        <f>SUMIFS(Database!B:B,Database!A:A,K25) + SUMIFS(Database!D:D,Database!A:A,K25)</f>
        <v>40</v>
      </c>
      <c r="N25">
        <f>SUMIFS(Database!B:B,Database!A:A,K25) + SUMIFS(Database!E:E,Database!A:A,K25)</f>
        <v>70</v>
      </c>
      <c r="O25">
        <f>SUMIFS(Database!B:B,Database!A:A,K25) + SUMIFS(Database!F:F,Database!A:A,K25)</f>
        <v>70</v>
      </c>
      <c r="P25">
        <f>AVERAGE(L25,M25,N25)</f>
        <v>60</v>
      </c>
    </row>
    <row r="26" spans="1:16" x14ac:dyDescent="0.25">
      <c r="A26" t="s">
        <v>11</v>
      </c>
      <c r="B26" t="s">
        <v>35</v>
      </c>
      <c r="C26">
        <v>40</v>
      </c>
      <c r="D26">
        <v>20</v>
      </c>
      <c r="E26">
        <v>30</v>
      </c>
      <c r="F26">
        <v>30</v>
      </c>
      <c r="J26">
        <v>23</v>
      </c>
      <c r="K26" t="s">
        <v>74</v>
      </c>
      <c r="L26">
        <f>SUMIFS(Database!B:B,Database!A:A,K26) + SUMIFS(Database!C:C,Database!A:A,K26)</f>
        <v>70</v>
      </c>
      <c r="M26">
        <f>SUMIFS(Database!B:B,Database!A:A,K26) + SUMIFS(Database!D:D,Database!A:A,K26)</f>
        <v>60</v>
      </c>
      <c r="N26">
        <f>SUMIFS(Database!B:B,Database!A:A,K26) + SUMIFS(Database!E:E,Database!A:A,K26)</f>
        <v>50</v>
      </c>
      <c r="O26">
        <f>SUMIFS(Database!B:B,Database!A:A,K26) + SUMIFS(Database!F:F,Database!A:A,K26)</f>
        <v>70</v>
      </c>
      <c r="P26">
        <f>AVERAGE(L26,M26,N26)</f>
        <v>60</v>
      </c>
    </row>
    <row r="27" spans="1:16" x14ac:dyDescent="0.25">
      <c r="A27" t="s">
        <v>11</v>
      </c>
      <c r="B27" t="s">
        <v>36</v>
      </c>
      <c r="C27">
        <v>40</v>
      </c>
      <c r="D27">
        <v>40</v>
      </c>
      <c r="E27">
        <v>40</v>
      </c>
      <c r="F27">
        <v>50</v>
      </c>
      <c r="J27">
        <v>24</v>
      </c>
      <c r="K27" t="s">
        <v>15</v>
      </c>
      <c r="L27">
        <f>SUMIFS(Database!B:B,Database!A:A,K27) + SUMIFS(Database!C:C,Database!A:A,K27)</f>
        <v>60</v>
      </c>
      <c r="M27">
        <f>SUMIFS(Database!B:B,Database!A:A,K27) + SUMIFS(Database!D:D,Database!A:A,K27)</f>
        <v>40</v>
      </c>
      <c r="N27">
        <f>SUMIFS(Database!B:B,Database!A:A,K27) + SUMIFS(Database!E:E,Database!A:A,K27)</f>
        <v>70</v>
      </c>
      <c r="O27">
        <f>SUMIFS(Database!B:B,Database!A:A,K27) + SUMIFS(Database!F:F,Database!A:A,K27)</f>
        <v>50</v>
      </c>
      <c r="P27">
        <f>AVERAGE(L27,M27,N27)</f>
        <v>56.666666666666664</v>
      </c>
    </row>
    <row r="28" spans="1:16" x14ac:dyDescent="0.25">
      <c r="A28" t="s">
        <v>11</v>
      </c>
      <c r="B28" t="s">
        <v>37</v>
      </c>
      <c r="C28">
        <v>50</v>
      </c>
      <c r="D28">
        <v>20</v>
      </c>
      <c r="E28">
        <v>10</v>
      </c>
      <c r="F28">
        <v>20</v>
      </c>
      <c r="J28">
        <v>25</v>
      </c>
      <c r="K28" t="s">
        <v>25</v>
      </c>
      <c r="L28">
        <f>SUMIFS(Database!B:B,Database!A:A,K28) + SUMIFS(Database!C:C,Database!A:A,K28)</f>
        <v>60</v>
      </c>
      <c r="M28">
        <f>SUMIFS(Database!B:B,Database!A:A,K28) + SUMIFS(Database!D:D,Database!A:A,K28)</f>
        <v>60</v>
      </c>
      <c r="N28">
        <f>SUMIFS(Database!B:B,Database!A:A,K28) + SUMIFS(Database!E:E,Database!A:A,K28)</f>
        <v>50</v>
      </c>
      <c r="O28">
        <f>SUMIFS(Database!B:B,Database!A:A,K28) + SUMIFS(Database!F:F,Database!A:A,K28)</f>
        <v>50</v>
      </c>
      <c r="P28">
        <f>AVERAGE(L28,M28,N28)</f>
        <v>56.666666666666664</v>
      </c>
    </row>
    <row r="29" spans="1:16" x14ac:dyDescent="0.25">
      <c r="A29" t="s">
        <v>11</v>
      </c>
      <c r="B29" t="s">
        <v>39</v>
      </c>
      <c r="C29">
        <v>50</v>
      </c>
      <c r="D29">
        <v>70</v>
      </c>
      <c r="E29">
        <v>80</v>
      </c>
      <c r="F29">
        <v>80</v>
      </c>
      <c r="J29">
        <v>26</v>
      </c>
      <c r="K29" t="s">
        <v>24</v>
      </c>
      <c r="L29">
        <f>SUMIFS(Database!B:B,Database!A:A,K29) + SUMIFS(Database!C:C,Database!A:A,K29)</f>
        <v>60</v>
      </c>
      <c r="M29">
        <f>SUMIFS(Database!B:B,Database!A:A,K29) + SUMIFS(Database!D:D,Database!A:A,K29)</f>
        <v>60</v>
      </c>
      <c r="N29">
        <f>SUMIFS(Database!B:B,Database!A:A,K29) + SUMIFS(Database!E:E,Database!A:A,K29)</f>
        <v>50</v>
      </c>
      <c r="O29">
        <f>SUMIFS(Database!B:B,Database!A:A,K29) + SUMIFS(Database!F:F,Database!A:A,K29)</f>
        <v>50</v>
      </c>
      <c r="P29">
        <f>AVERAGE(L29,M29,N29)</f>
        <v>56.666666666666664</v>
      </c>
    </row>
    <row r="30" spans="1:16" x14ac:dyDescent="0.25">
      <c r="A30" t="s">
        <v>11</v>
      </c>
      <c r="B30" t="s">
        <v>75</v>
      </c>
      <c r="C30">
        <v>30</v>
      </c>
      <c r="D30">
        <v>70</v>
      </c>
      <c r="E30">
        <v>70</v>
      </c>
      <c r="F30">
        <v>60</v>
      </c>
      <c r="J30">
        <v>27</v>
      </c>
      <c r="K30" t="s">
        <v>22</v>
      </c>
      <c r="L30">
        <f>SUMIFS(Database!B:B,Database!A:A,K30) + SUMIFS(Database!C:C,Database!A:A,K30)</f>
        <v>70</v>
      </c>
      <c r="M30">
        <f>SUMIFS(Database!B:B,Database!A:A,K30) + SUMIFS(Database!D:D,Database!A:A,K30)</f>
        <v>40</v>
      </c>
      <c r="N30">
        <f>SUMIFS(Database!B:B,Database!A:A,K30) + SUMIFS(Database!E:E,Database!A:A,K30)</f>
        <v>60</v>
      </c>
      <c r="O30">
        <f>SUMIFS(Database!B:B,Database!A:A,K30) + SUMIFS(Database!F:F,Database!A:A,K30)</f>
        <v>50</v>
      </c>
      <c r="P30">
        <f>AVERAGE(L30,M30,N30)</f>
        <v>56.666666666666664</v>
      </c>
    </row>
    <row r="31" spans="1:16" x14ac:dyDescent="0.25">
      <c r="A31" t="s">
        <v>19</v>
      </c>
      <c r="B31" t="s">
        <v>36</v>
      </c>
      <c r="C31">
        <v>10</v>
      </c>
      <c r="D31">
        <v>10</v>
      </c>
      <c r="E31">
        <v>10</v>
      </c>
      <c r="F31">
        <v>10</v>
      </c>
      <c r="J31">
        <v>28</v>
      </c>
      <c r="K31" t="s">
        <v>31</v>
      </c>
      <c r="L31">
        <f>SUMIFS(Database!B:B,Database!A:A,K31) + SUMIFS(Database!C:C,Database!A:A,K31)</f>
        <v>30</v>
      </c>
      <c r="M31">
        <f>SUMIFS(Database!B:B,Database!A:A,K31) + SUMIFS(Database!D:D,Database!A:A,K31)</f>
        <v>60</v>
      </c>
      <c r="N31">
        <f>SUMIFS(Database!B:B,Database!A:A,K31) + SUMIFS(Database!E:E,Database!A:A,K31)</f>
        <v>10</v>
      </c>
      <c r="O31">
        <f>SUMIFS(Database!B:B,Database!A:A,K31) + SUMIFS(Database!F:F,Database!A:A,K31)</f>
        <v>20</v>
      </c>
      <c r="P31">
        <f>AVERAGE(L31,M31,N31)</f>
        <v>33.333333333333336</v>
      </c>
    </row>
    <row r="32" spans="1:16" x14ac:dyDescent="0.25">
      <c r="A32" t="s">
        <v>19</v>
      </c>
      <c r="B32" t="s">
        <v>37</v>
      </c>
      <c r="C32">
        <v>20</v>
      </c>
      <c r="D32">
        <v>30</v>
      </c>
      <c r="E32">
        <v>50</v>
      </c>
      <c r="F32">
        <v>50</v>
      </c>
      <c r="J32">
        <v>29</v>
      </c>
      <c r="K32" t="s">
        <v>72</v>
      </c>
      <c r="L32">
        <f>SUMIFS(Database!B:B,Database!A:A,K32) + SUMIFS(Database!C:C,Database!A:A,K32)</f>
        <v>40</v>
      </c>
      <c r="M32">
        <f>SUMIFS(Database!B:B,Database!A:A,K32) + SUMIFS(Database!D:D,Database!A:A,K32)</f>
        <v>50</v>
      </c>
      <c r="N32">
        <f>SUMIFS(Database!B:B,Database!A:A,K32) + SUMIFS(Database!E:E,Database!A:A,K32)</f>
        <v>10</v>
      </c>
      <c r="O32">
        <f>SUMIFS(Database!B:B,Database!A:A,K32) + SUMIFS(Database!F:F,Database!A:A,K32)</f>
        <v>20</v>
      </c>
      <c r="P32">
        <f>AVERAGE(L32,M32,N32)</f>
        <v>33.333333333333336</v>
      </c>
    </row>
    <row r="33" spans="1:16" x14ac:dyDescent="0.25">
      <c r="A33" t="s">
        <v>19</v>
      </c>
      <c r="B33" t="s">
        <v>38</v>
      </c>
      <c r="C33">
        <v>30</v>
      </c>
      <c r="D33">
        <v>10</v>
      </c>
      <c r="E33">
        <v>40</v>
      </c>
      <c r="F33">
        <v>20</v>
      </c>
      <c r="J33">
        <v>30</v>
      </c>
      <c r="K33" t="s">
        <v>33</v>
      </c>
      <c r="L33">
        <f>SUMIFS(Database!B:B,Database!A:A,K33) + SUMIFS(Database!C:C,Database!A:A,K33)</f>
        <v>10</v>
      </c>
      <c r="M33">
        <f>SUMIFS(Database!B:B,Database!A:A,K33) + SUMIFS(Database!D:D,Database!A:A,K33)</f>
        <v>20</v>
      </c>
      <c r="N33">
        <f>SUMIFS(Database!B:B,Database!A:A,K33) + SUMIFS(Database!E:E,Database!A:A,K33)</f>
        <v>20</v>
      </c>
      <c r="O33">
        <f>SUMIFS(Database!B:B,Database!A:A,K33) + SUMIFS(Database!F:F,Database!A:A,K33)</f>
        <v>10</v>
      </c>
      <c r="P33">
        <f>AVERAGE(L33,M33,N33)</f>
        <v>16.666666666666668</v>
      </c>
    </row>
    <row r="34" spans="1:16" x14ac:dyDescent="0.25">
      <c r="A34" t="s">
        <v>19</v>
      </c>
      <c r="B34" t="s">
        <v>39</v>
      </c>
      <c r="C34">
        <v>50</v>
      </c>
      <c r="D34">
        <v>70</v>
      </c>
      <c r="E34">
        <v>80</v>
      </c>
      <c r="F34">
        <v>80</v>
      </c>
      <c r="J34">
        <v>31</v>
      </c>
      <c r="K34" t="s">
        <v>32</v>
      </c>
      <c r="L34">
        <f>SUMIFS(Database!B:B,Database!A:A,K34) + SUMIFS(Database!C:C,Database!A:A,K34)</f>
        <v>10</v>
      </c>
      <c r="M34">
        <f>SUMIFS(Database!B:B,Database!A:A,K34) + SUMIFS(Database!D:D,Database!A:A,K34)</f>
        <v>20</v>
      </c>
      <c r="N34">
        <f>SUMIFS(Database!B:B,Database!A:A,K34) + SUMIFS(Database!E:E,Database!A:A,K34)</f>
        <v>20</v>
      </c>
      <c r="O34">
        <f>SUMIFS(Database!B:B,Database!A:A,K34) + SUMIFS(Database!F:F,Database!A:A,K34)</f>
        <v>10</v>
      </c>
      <c r="P34">
        <f>AVERAGE(L34,M34,N34)</f>
        <v>16.666666666666668</v>
      </c>
    </row>
    <row r="35" spans="1:16" x14ac:dyDescent="0.25">
      <c r="A35" t="s">
        <v>19</v>
      </c>
      <c r="B35" t="s">
        <v>40</v>
      </c>
      <c r="C35">
        <v>70</v>
      </c>
      <c r="D35">
        <v>40</v>
      </c>
      <c r="E35">
        <v>70</v>
      </c>
      <c r="F35">
        <v>70</v>
      </c>
      <c r="J35">
        <v>32</v>
      </c>
      <c r="K35" t="s">
        <v>9</v>
      </c>
      <c r="L35">
        <f>SUMIFS(Database!B:B,Database!A:A,K35) + SUMIFS(Database!C:C,Database!A:A,K35)</f>
        <v>20</v>
      </c>
      <c r="M35">
        <f>SUMIFS(Database!B:B,Database!A:A,K35) + SUMIFS(Database!D:D,Database!A:A,K35)</f>
        <v>10</v>
      </c>
      <c r="N35">
        <f>SUMIFS(Database!B:B,Database!A:A,K35) + SUMIFS(Database!E:E,Database!A:A,K35)</f>
        <v>20</v>
      </c>
      <c r="O35">
        <f>SUMIFS(Database!B:B,Database!A:A,K35) + SUMIFS(Database!F:F,Database!A:A,K35)</f>
        <v>10</v>
      </c>
      <c r="P35">
        <f>AVERAGE(L35,M35,N35)</f>
        <v>16.666666666666668</v>
      </c>
    </row>
    <row r="36" spans="1:16" x14ac:dyDescent="0.25">
      <c r="A36" t="s">
        <v>19</v>
      </c>
      <c r="B36" t="s">
        <v>75</v>
      </c>
      <c r="C36">
        <v>10</v>
      </c>
      <c r="D36">
        <v>10</v>
      </c>
      <c r="E36">
        <v>40</v>
      </c>
      <c r="F36">
        <v>10</v>
      </c>
      <c r="J36">
        <v>33</v>
      </c>
      <c r="K36" t="s">
        <v>27</v>
      </c>
      <c r="L36">
        <f>SUMIFS(Database!B:B,Database!A:A,K36) + SUMIFS(Database!C:C,Database!A:A,K36)</f>
        <v>10</v>
      </c>
      <c r="M36">
        <f>SUMIFS(Database!B:B,Database!A:A,K36) + SUMIFS(Database!D:D,Database!A:A,K36)</f>
        <v>10</v>
      </c>
      <c r="N36">
        <f>SUMIFS(Database!B:B,Database!A:A,K36) + SUMIFS(Database!E:E,Database!A:A,K36)</f>
        <v>10</v>
      </c>
      <c r="O36">
        <f>SUMIFS(Database!B:B,Database!A:A,K36) + SUMIFS(Database!F:F,Database!A:A,K36)</f>
        <v>10</v>
      </c>
      <c r="P36">
        <f>AVERAGE(L36,M36,N36)</f>
        <v>10</v>
      </c>
    </row>
    <row r="37" spans="1:16" x14ac:dyDescent="0.25">
      <c r="A37" t="s">
        <v>12</v>
      </c>
      <c r="B37" t="s">
        <v>36</v>
      </c>
      <c r="C37">
        <v>40</v>
      </c>
      <c r="D37">
        <v>40</v>
      </c>
      <c r="E37">
        <v>40</v>
      </c>
      <c r="F37">
        <v>50</v>
      </c>
    </row>
    <row r="38" spans="1:16" x14ac:dyDescent="0.25">
      <c r="A38" t="s">
        <v>12</v>
      </c>
      <c r="B38" t="s">
        <v>38</v>
      </c>
      <c r="C38">
        <v>40</v>
      </c>
      <c r="D38">
        <v>50</v>
      </c>
      <c r="E38">
        <v>10</v>
      </c>
      <c r="F38">
        <v>40</v>
      </c>
    </row>
    <row r="39" spans="1:16" x14ac:dyDescent="0.25">
      <c r="A39" t="s">
        <v>12</v>
      </c>
      <c r="B39" t="s">
        <v>39</v>
      </c>
      <c r="C39">
        <v>30</v>
      </c>
      <c r="D39">
        <v>30</v>
      </c>
      <c r="E39">
        <v>40</v>
      </c>
      <c r="F39">
        <v>30</v>
      </c>
    </row>
    <row r="40" spans="1:16" x14ac:dyDescent="0.25">
      <c r="A40" t="s">
        <v>12</v>
      </c>
      <c r="B40" t="s">
        <v>40</v>
      </c>
      <c r="C40">
        <v>60</v>
      </c>
      <c r="D40">
        <v>90</v>
      </c>
      <c r="E40">
        <v>40</v>
      </c>
      <c r="F40">
        <v>80</v>
      </c>
    </row>
    <row r="41" spans="1:16" x14ac:dyDescent="0.25">
      <c r="A41" t="s">
        <v>12</v>
      </c>
      <c r="B41" t="s">
        <v>75</v>
      </c>
      <c r="C41">
        <v>50</v>
      </c>
      <c r="D41">
        <v>30</v>
      </c>
      <c r="E41">
        <v>20</v>
      </c>
      <c r="F41">
        <v>30</v>
      </c>
    </row>
    <row r="42" spans="1:16" x14ac:dyDescent="0.25">
      <c r="A42" t="s">
        <v>30</v>
      </c>
      <c r="B42" t="s">
        <v>40</v>
      </c>
      <c r="C42">
        <v>40</v>
      </c>
      <c r="D42">
        <v>30</v>
      </c>
      <c r="E42">
        <v>90</v>
      </c>
      <c r="F42">
        <v>50</v>
      </c>
    </row>
    <row r="43" spans="1:16" x14ac:dyDescent="0.25">
      <c r="A43" t="s">
        <v>30</v>
      </c>
      <c r="B43" t="s">
        <v>75</v>
      </c>
      <c r="C43">
        <v>20</v>
      </c>
      <c r="D43">
        <v>40</v>
      </c>
      <c r="E43">
        <v>80</v>
      </c>
      <c r="F43">
        <v>50</v>
      </c>
    </row>
    <row r="44" spans="1:16" x14ac:dyDescent="0.25">
      <c r="A44" t="s">
        <v>25</v>
      </c>
      <c r="B44" t="s">
        <v>39</v>
      </c>
      <c r="C44">
        <v>60</v>
      </c>
      <c r="D44">
        <v>60</v>
      </c>
      <c r="E44">
        <v>50</v>
      </c>
      <c r="F44">
        <v>50</v>
      </c>
    </row>
    <row r="45" spans="1:16" x14ac:dyDescent="0.25">
      <c r="A45" t="s">
        <v>7</v>
      </c>
      <c r="B45" t="s">
        <v>35</v>
      </c>
      <c r="C45">
        <v>10</v>
      </c>
      <c r="D45">
        <v>40</v>
      </c>
      <c r="E45">
        <v>10</v>
      </c>
      <c r="F45">
        <v>20</v>
      </c>
    </row>
    <row r="46" spans="1:16" x14ac:dyDescent="0.25">
      <c r="A46" t="s">
        <v>7</v>
      </c>
      <c r="B46" t="s">
        <v>36</v>
      </c>
      <c r="C46">
        <v>20</v>
      </c>
      <c r="D46">
        <v>20</v>
      </c>
      <c r="E46">
        <v>20</v>
      </c>
      <c r="F46">
        <v>20</v>
      </c>
    </row>
    <row r="47" spans="1:16" x14ac:dyDescent="0.25">
      <c r="A47" t="s">
        <v>7</v>
      </c>
      <c r="B47" t="s">
        <v>37</v>
      </c>
      <c r="C47">
        <v>40</v>
      </c>
      <c r="D47">
        <v>10</v>
      </c>
      <c r="E47">
        <v>40</v>
      </c>
      <c r="F47">
        <v>30</v>
      </c>
    </row>
    <row r="48" spans="1:16" x14ac:dyDescent="0.25">
      <c r="A48" t="s">
        <v>7</v>
      </c>
      <c r="B48" t="s">
        <v>38</v>
      </c>
      <c r="C48">
        <v>20</v>
      </c>
      <c r="D48">
        <v>30</v>
      </c>
      <c r="E48">
        <v>50</v>
      </c>
      <c r="F48">
        <v>40</v>
      </c>
    </row>
    <row r="49" spans="1:17" x14ac:dyDescent="0.25">
      <c r="A49" t="s">
        <v>7</v>
      </c>
      <c r="B49" t="s">
        <v>39</v>
      </c>
      <c r="C49">
        <v>80</v>
      </c>
      <c r="D49">
        <v>80</v>
      </c>
      <c r="E49">
        <v>20</v>
      </c>
      <c r="F49">
        <v>70</v>
      </c>
    </row>
    <row r="50" spans="1:17" x14ac:dyDescent="0.25">
      <c r="A50" t="s">
        <v>7</v>
      </c>
      <c r="B50" t="s">
        <v>40</v>
      </c>
      <c r="C50">
        <v>20</v>
      </c>
      <c r="D50">
        <v>80</v>
      </c>
      <c r="E50">
        <v>60</v>
      </c>
      <c r="F50">
        <v>60</v>
      </c>
    </row>
    <row r="51" spans="1:17" x14ac:dyDescent="0.25">
      <c r="A51" t="s">
        <v>7</v>
      </c>
      <c r="B51" t="s">
        <v>75</v>
      </c>
      <c r="C51">
        <v>70</v>
      </c>
      <c r="D51">
        <v>60</v>
      </c>
      <c r="E51">
        <v>50</v>
      </c>
      <c r="F51">
        <v>70</v>
      </c>
    </row>
    <row r="52" spans="1:17" x14ac:dyDescent="0.25">
      <c r="A52" t="s">
        <v>32</v>
      </c>
      <c r="B52" t="s">
        <v>40</v>
      </c>
      <c r="C52">
        <v>10</v>
      </c>
      <c r="D52">
        <v>20</v>
      </c>
      <c r="E52">
        <v>20</v>
      </c>
      <c r="F52">
        <v>10</v>
      </c>
    </row>
    <row r="53" spans="1:17" x14ac:dyDescent="0.25">
      <c r="A53" t="s">
        <v>24</v>
      </c>
      <c r="B53" t="s">
        <v>39</v>
      </c>
      <c r="C53">
        <v>60</v>
      </c>
      <c r="D53">
        <v>60</v>
      </c>
      <c r="E53">
        <v>50</v>
      </c>
      <c r="F53">
        <v>50</v>
      </c>
    </row>
    <row r="54" spans="1:17" x14ac:dyDescent="0.25">
      <c r="A54" t="s">
        <v>8</v>
      </c>
      <c r="B54" t="s">
        <v>35</v>
      </c>
      <c r="C54">
        <v>10</v>
      </c>
      <c r="D54">
        <v>40</v>
      </c>
      <c r="E54">
        <v>10</v>
      </c>
      <c r="F54">
        <v>20</v>
      </c>
    </row>
    <row r="55" spans="1:17" x14ac:dyDescent="0.25">
      <c r="A55" t="s">
        <v>8</v>
      </c>
      <c r="B55" t="s">
        <v>37</v>
      </c>
      <c r="C55">
        <v>30</v>
      </c>
      <c r="D55">
        <v>50</v>
      </c>
      <c r="E55">
        <v>20</v>
      </c>
      <c r="F55">
        <v>40</v>
      </c>
    </row>
    <row r="56" spans="1:17" x14ac:dyDescent="0.25">
      <c r="A56" t="s">
        <v>8</v>
      </c>
      <c r="B56" t="s">
        <v>40</v>
      </c>
      <c r="C56">
        <v>30</v>
      </c>
      <c r="D56">
        <v>60</v>
      </c>
      <c r="E56">
        <v>10</v>
      </c>
      <c r="F56">
        <v>20</v>
      </c>
    </row>
    <row r="57" spans="1:17" x14ac:dyDescent="0.25">
      <c r="A57" t="s">
        <v>31</v>
      </c>
      <c r="B57" t="s">
        <v>40</v>
      </c>
      <c r="C57">
        <v>30</v>
      </c>
      <c r="D57">
        <v>60</v>
      </c>
      <c r="E57">
        <v>10</v>
      </c>
      <c r="F57">
        <v>20</v>
      </c>
    </row>
    <row r="58" spans="1:17" x14ac:dyDescent="0.25">
      <c r="A58" t="s">
        <v>28</v>
      </c>
      <c r="B58" t="s">
        <v>40</v>
      </c>
      <c r="C58">
        <v>60</v>
      </c>
      <c r="D58">
        <v>90</v>
      </c>
      <c r="E58">
        <v>40</v>
      </c>
      <c r="F58">
        <v>80</v>
      </c>
    </row>
    <row r="59" spans="1:17" x14ac:dyDescent="0.25">
      <c r="A59" t="s">
        <v>28</v>
      </c>
      <c r="B59" t="s">
        <v>75</v>
      </c>
      <c r="C59">
        <v>50</v>
      </c>
      <c r="D59">
        <v>30</v>
      </c>
      <c r="E59">
        <v>20</v>
      </c>
      <c r="F59">
        <v>30</v>
      </c>
    </row>
    <row r="60" spans="1:17" x14ac:dyDescent="0.25">
      <c r="A60" t="s">
        <v>13</v>
      </c>
      <c r="B60" t="s">
        <v>36</v>
      </c>
      <c r="C60">
        <v>40</v>
      </c>
      <c r="D60">
        <v>40</v>
      </c>
      <c r="E60">
        <v>40</v>
      </c>
      <c r="F60">
        <v>40</v>
      </c>
      <c r="J60" s="4" t="s">
        <v>41</v>
      </c>
      <c r="K60" s="4" t="s">
        <v>0</v>
      </c>
      <c r="L60" s="5" t="s">
        <v>68</v>
      </c>
      <c r="M60" s="5" t="s">
        <v>69</v>
      </c>
      <c r="N60" s="5" t="s">
        <v>70</v>
      </c>
      <c r="O60" s="5" t="s">
        <v>71</v>
      </c>
      <c r="P60" s="6" t="s">
        <v>42</v>
      </c>
      <c r="Q60" s="5" t="s">
        <v>66</v>
      </c>
    </row>
    <row r="61" spans="1:17" x14ac:dyDescent="0.25">
      <c r="A61" t="s">
        <v>13</v>
      </c>
      <c r="B61" t="s">
        <v>38</v>
      </c>
      <c r="C61">
        <v>40</v>
      </c>
      <c r="D61">
        <v>50</v>
      </c>
      <c r="E61">
        <v>10</v>
      </c>
      <c r="F61">
        <v>40</v>
      </c>
      <c r="J61">
        <v>1</v>
      </c>
      <c r="K61" t="s">
        <v>4</v>
      </c>
      <c r="L61">
        <f>AVERAGE(IFERROR(VLOOKUP($K61,Olympiade_1!$B:$F,5,FALSE),""),IFERROR(VLOOKUP($K61,Olympiade_2!$B:$F,5,FALSE),""),IFERROR(VLOOKUP($K61,Olympiade_3!$B:$F,5,FALSE),""),IFERROR(VLOOKUP($K61,Olympiade_4!$B:$F,5,FALSE),""),IFERROR(VLOOKUP($K61,Olympiade_5!$B:$F,5,FALSE),""),IFERROR(VLOOKUP($K61,Olympiade_6!$B:$F,5,FALSE),""))</f>
        <v>3.3333333333333335</v>
      </c>
      <c r="M61">
        <f>SUMIFS(Database!B:B,Database!A:A,K61) + SUMIFS(Database!D:D,Database!A:A,K61)</f>
        <v>330</v>
      </c>
      <c r="N61">
        <f>SUMIFS(Database!B:B,Database!A:A,K61) + SUMIFS(Database!E:E,Database!A:A,K61)</f>
        <v>270</v>
      </c>
      <c r="P61">
        <f>SUMIFS(Database!B:B,Database!A:A,K61) + SUMIFS(Database!F:F,Database!A:A,K61)</f>
        <v>320</v>
      </c>
      <c r="Q61">
        <f>AVERAGE(L4,M4,N4)</f>
        <v>296.66666666666669</v>
      </c>
    </row>
    <row r="62" spans="1:17" x14ac:dyDescent="0.25">
      <c r="A62" t="s">
        <v>16</v>
      </c>
      <c r="B62" t="s">
        <v>36</v>
      </c>
      <c r="C62">
        <v>30</v>
      </c>
      <c r="D62">
        <v>30</v>
      </c>
      <c r="E62">
        <v>30</v>
      </c>
      <c r="F62">
        <v>30</v>
      </c>
      <c r="J62">
        <v>2</v>
      </c>
      <c r="K62" t="s">
        <v>7</v>
      </c>
      <c r="L62">
        <f>AVERAGE(IFERROR(VLOOKUP($K62,Olympiade_1!$B:$F,5,FALSE),""),IFERROR(VLOOKUP($K62,Olympiade_2!$B:$F,5,FALSE),""),IFERROR(VLOOKUP($K62,Olympiade_3!$B:$F,5,FALSE),""),IFERROR(VLOOKUP($K62,Olympiade_4!$B:$F,5,FALSE),""),IFERROR(VLOOKUP($K62,Olympiade_5!$B:$F,5,FALSE),""),IFERROR(VLOOKUP($K62,Olympiade_6!$B:$F,5,FALSE),""))</f>
        <v>3.8333333333333335</v>
      </c>
      <c r="M62">
        <f>SUMIFS(Database!B:B,Database!A:A,K62) + SUMIFS(Database!D:D,Database!A:A,K62)</f>
        <v>320</v>
      </c>
      <c r="N62">
        <f>SUMIFS(Database!B:B,Database!A:A,K62) + SUMIFS(Database!E:E,Database!A:A,K62)</f>
        <v>250</v>
      </c>
      <c r="P62">
        <f>SUMIFS(Database!B:B,Database!A:A,K61) + SUMIFS(Database!F:F,Database!A:A,K61)</f>
        <v>320</v>
      </c>
      <c r="Q62">
        <f>AVERAGE(L5,M5,N5)</f>
        <v>276.66666666666669</v>
      </c>
    </row>
    <row r="63" spans="1:17" x14ac:dyDescent="0.25">
      <c r="A63" t="s">
        <v>16</v>
      </c>
      <c r="B63" t="s">
        <v>37</v>
      </c>
      <c r="C63">
        <v>10</v>
      </c>
      <c r="D63">
        <v>40</v>
      </c>
      <c r="E63">
        <v>30</v>
      </c>
      <c r="F63">
        <v>10</v>
      </c>
      <c r="J63">
        <v>3</v>
      </c>
      <c r="K63" t="s">
        <v>19</v>
      </c>
      <c r="L63" t="e">
        <f>AVERAGE(IFERROR(VLOOKUP($K63,Olympiade_1!$B:$F,5,FALSE),""),IFERROR(VLOOKUP($K63,Olympiade_2!$B:$F,5,FALSE),""),IFERROR(VLOOKUP($K63,Olympiade_3!$B:$F,5,FALSE),""),IFERROR(VLOOKUP($K63,Olympiade_4!$B:$F,5,FALSE),""),IFERROR(VLOOKUP($K63,Olympiade_5!$B:$F,5,FALSE),""),IFERROR(VLOOKUP($K63,Olympiade_6!$B:$F,5,FALSE),""))</f>
        <v>#VALUE!</v>
      </c>
      <c r="M63">
        <f>SUMIFS(Database!B:B,Database!A:A,K63) + SUMIFS(Database!D:D,Database!A:A,K63)</f>
        <v>170</v>
      </c>
      <c r="N63">
        <f>SUMIFS(Database!B:B,Database!A:A,K63) + SUMIFS(Database!E:E,Database!A:A,K63)</f>
        <v>290</v>
      </c>
      <c r="P63">
        <f>SUMIFS(Database!B:B,Database!A:A,K63) + SUMIFS(Database!F:F,Database!A:A,K63)</f>
        <v>240</v>
      </c>
      <c r="Q63">
        <f>AVERAGE(L6,M6,N6)</f>
        <v>216.66666666666666</v>
      </c>
    </row>
    <row r="64" spans="1:17" x14ac:dyDescent="0.25">
      <c r="A64" t="s">
        <v>16</v>
      </c>
      <c r="B64" t="s">
        <v>39</v>
      </c>
      <c r="C64">
        <v>20</v>
      </c>
      <c r="D64">
        <v>40</v>
      </c>
      <c r="E64">
        <v>30</v>
      </c>
      <c r="F64">
        <v>20</v>
      </c>
      <c r="J64">
        <v>4</v>
      </c>
      <c r="K64" t="s">
        <v>21</v>
      </c>
      <c r="L64" t="e">
        <f>AVERAGE(IFERROR(VLOOKUP($K64,Olympiade_1!$B:$F,5,FALSE),""),IFERROR(VLOOKUP($K64,Olympiade_2!$B:$F,5,FALSE),""),IFERROR(VLOOKUP($K64,Olympiade_3!$B:$F,5,FALSE),""),IFERROR(VLOOKUP($K64,Olympiade_4!$B:$F,5,FALSE),""),IFERROR(VLOOKUP($K64,Olympiade_5!$B:$F,5,FALSE),""),IFERROR(VLOOKUP($K64,Olympiade_6!$B:$F,5,FALSE),""))</f>
        <v>#VALUE!</v>
      </c>
      <c r="M64">
        <f>SUMIFS(Database!B:B,Database!A:A,K64) + SUMIFS(Database!D:D,Database!A:A,K64)</f>
        <v>180</v>
      </c>
      <c r="N64">
        <f>SUMIFS(Database!B:B,Database!A:A,K64) + SUMIFS(Database!E:E,Database!A:A,K64)</f>
        <v>240</v>
      </c>
      <c r="P64">
        <f>SUMIFS(Database!B:B,Database!A:A,K64) + SUMIFS(Database!F:F,Database!A:A,K64)</f>
        <v>260</v>
      </c>
      <c r="Q64">
        <f>AVERAGE(L7,M7,N7)</f>
        <v>220</v>
      </c>
    </row>
    <row r="65" spans="1:17" x14ac:dyDescent="0.25">
      <c r="A65" t="s">
        <v>16</v>
      </c>
      <c r="B65" t="s">
        <v>75</v>
      </c>
      <c r="C65">
        <v>30</v>
      </c>
      <c r="D65">
        <v>70</v>
      </c>
      <c r="E65">
        <v>70</v>
      </c>
      <c r="F65">
        <v>60</v>
      </c>
      <c r="J65">
        <v>5</v>
      </c>
      <c r="K65" t="s">
        <v>12</v>
      </c>
      <c r="L65" t="e">
        <f>AVERAGE(IFERROR(VLOOKUP($K65,Olympiade_1!$B:$F,5,FALSE),""),IFERROR(VLOOKUP($K65,Olympiade_2!$B:$F,5,FALSE),""),IFERROR(VLOOKUP($K65,Olympiade_3!$B:$F,5,FALSE),""),IFERROR(VLOOKUP($K65,Olympiade_4!$B:$F,5,FALSE),""),IFERROR(VLOOKUP($K65,Olympiade_5!$B:$F,5,FALSE),""),IFERROR(VLOOKUP($K65,Olympiade_6!$B:$F,5,FALSE),""))</f>
        <v>#VALUE!</v>
      </c>
      <c r="M65">
        <f>SUMIFS(Database!B:B,Database!A:A,K65) + SUMIFS(Database!D:D,Database!A:A,K65)</f>
        <v>240</v>
      </c>
      <c r="N65">
        <f>SUMIFS(Database!B:B,Database!A:A,K65) + SUMIFS(Database!E:E,Database!A:A,K65)</f>
        <v>150</v>
      </c>
      <c r="P65">
        <f>SUMIFS(Database!B:B,Database!A:A,K65) + SUMIFS(Database!F:F,Database!A:A,K65)</f>
        <v>230</v>
      </c>
      <c r="Q65">
        <f>AVERAGE(L8,M8,N8)</f>
        <v>216.66666666666666</v>
      </c>
    </row>
    <row r="66" spans="1:17" x14ac:dyDescent="0.25">
      <c r="A66" t="s">
        <v>9</v>
      </c>
      <c r="B66" t="s">
        <v>35</v>
      </c>
      <c r="C66">
        <v>20</v>
      </c>
      <c r="D66">
        <v>10</v>
      </c>
      <c r="E66">
        <v>20</v>
      </c>
      <c r="F66">
        <v>10</v>
      </c>
      <c r="J66">
        <v>6</v>
      </c>
      <c r="K66" t="s">
        <v>11</v>
      </c>
      <c r="L66" t="e">
        <f>AVERAGE(IFERROR(VLOOKUP($K66,Olympiade_1!$B:$F,5,FALSE),""),IFERROR(VLOOKUP($K66,Olympiade_2!$B:$F,5,FALSE),""),IFERROR(VLOOKUP($K66,Olympiade_3!$B:$F,5,FALSE),""),IFERROR(VLOOKUP($K66,Olympiade_4!$B:$F,5,FALSE),""),IFERROR(VLOOKUP($K66,Olympiade_5!$B:$F,5,FALSE),""),IFERROR(VLOOKUP($K66,Olympiade_6!$B:$F,5,FALSE),""))</f>
        <v>#VALUE!</v>
      </c>
      <c r="M66">
        <f>SUMIFS(Database!B:B,Database!A:A,K66) + SUMIFS(Database!D:D,Database!A:A,K66)</f>
        <v>220</v>
      </c>
      <c r="N66">
        <f>SUMIFS(Database!B:B,Database!A:A,K66) + SUMIFS(Database!E:E,Database!A:A,K66)</f>
        <v>230</v>
      </c>
      <c r="P66">
        <f>SUMIFS(Database!B:B,Database!A:A,K66) + SUMIFS(Database!F:F,Database!A:A,K66)</f>
        <v>240</v>
      </c>
      <c r="Q66">
        <f>AVERAGE(L9,M9,N9)</f>
        <v>203.33333333333334</v>
      </c>
    </row>
    <row r="67" spans="1:17" x14ac:dyDescent="0.25">
      <c r="A67" t="s">
        <v>72</v>
      </c>
      <c r="B67" t="s">
        <v>75</v>
      </c>
      <c r="C67">
        <v>40</v>
      </c>
      <c r="D67">
        <v>50</v>
      </c>
      <c r="E67">
        <v>10</v>
      </c>
      <c r="F67">
        <v>20</v>
      </c>
      <c r="J67">
        <v>7</v>
      </c>
      <c r="K67" t="s">
        <v>6</v>
      </c>
      <c r="L67" t="e">
        <f>AVERAGE(IFERROR(VLOOKUP($K67,Olympiade_1!$B:$F,5,FALSE),""),IFERROR(VLOOKUP($K67,Olympiade_2!$B:$F,5,FALSE),""),IFERROR(VLOOKUP($K67,Olympiade_3!$B:$F,5,FALSE),""),IFERROR(VLOOKUP($K67,Olympiade_4!$B:$F,5,FALSE),""),IFERROR(VLOOKUP($K67,Olympiade_5!$B:$F,5,FALSE),""),IFERROR(VLOOKUP($K67,Olympiade_6!$B:$F,5,FALSE),""))</f>
        <v>#VALUE!</v>
      </c>
      <c r="M67">
        <f>SUMIFS(Database!B:B,Database!A:A,K67) + SUMIFS(Database!D:D,Database!A:A,K67)</f>
        <v>90</v>
      </c>
      <c r="N67">
        <f>SUMIFS(Database!B:B,Database!A:A,K67) + SUMIFS(Database!E:E,Database!A:A,K67)</f>
        <v>180</v>
      </c>
      <c r="P67">
        <f>SUMIFS(Database!B:B,Database!A:A,K67) + SUMIFS(Database!F:F,Database!A:A,K67)</f>
        <v>160</v>
      </c>
      <c r="Q67">
        <f>AVERAGE(L10,M10,N10)</f>
        <v>146.66666666666666</v>
      </c>
    </row>
    <row r="68" spans="1:17" x14ac:dyDescent="0.25">
      <c r="A68" t="s">
        <v>22</v>
      </c>
      <c r="B68" t="s">
        <v>38</v>
      </c>
      <c r="C68">
        <v>10</v>
      </c>
      <c r="D68">
        <v>20</v>
      </c>
      <c r="E68">
        <v>30</v>
      </c>
      <c r="F68">
        <v>10</v>
      </c>
      <c r="J68">
        <v>8</v>
      </c>
      <c r="K68" t="s">
        <v>20</v>
      </c>
      <c r="L68" t="e">
        <f>AVERAGE(IFERROR(VLOOKUP($K68,Olympiade_1!$B:$F,5,FALSE),""),IFERROR(VLOOKUP($K68,Olympiade_2!$B:$F,5,FALSE),""),IFERROR(VLOOKUP($K68,Olympiade_3!$B:$F,5,FALSE),""),IFERROR(VLOOKUP($K68,Olympiade_4!$B:$F,5,FALSE),""),IFERROR(VLOOKUP($K68,Olympiade_5!$B:$F,5,FALSE),""),IFERROR(VLOOKUP($K68,Olympiade_6!$B:$F,5,FALSE),""))</f>
        <v>#VALUE!</v>
      </c>
      <c r="M68">
        <f>SUMIFS(Database!B:B,Database!A:A,K68) + SUMIFS(Database!D:D,Database!A:A,K68)</f>
        <v>110</v>
      </c>
      <c r="N68">
        <f>SUMIFS(Database!B:B,Database!A:A,K68) + SUMIFS(Database!E:E,Database!A:A,K68)</f>
        <v>150</v>
      </c>
      <c r="P68">
        <f>SUMIFS(Database!B:B,Database!A:A,K68) + SUMIFS(Database!F:F,Database!A:A,K68)</f>
        <v>120</v>
      </c>
      <c r="Q68">
        <f>AVERAGE(L11,M11,N11)</f>
        <v>140</v>
      </c>
    </row>
    <row r="69" spans="1:17" x14ac:dyDescent="0.25">
      <c r="A69" t="s">
        <v>22</v>
      </c>
      <c r="B69" t="s">
        <v>75</v>
      </c>
      <c r="C69">
        <v>60</v>
      </c>
      <c r="D69">
        <v>20</v>
      </c>
      <c r="E69">
        <v>30</v>
      </c>
      <c r="F69">
        <v>40</v>
      </c>
      <c r="J69">
        <v>9</v>
      </c>
      <c r="K69" t="s">
        <v>17</v>
      </c>
      <c r="L69" t="e">
        <f>AVERAGE(IFERROR(VLOOKUP($K69,Olympiade_1!$B:$F,5,FALSE),""),IFERROR(VLOOKUP($K69,Olympiade_2!$B:$F,5,FALSE),""),IFERROR(VLOOKUP($K69,Olympiade_3!$B:$F,5,FALSE),""),IFERROR(VLOOKUP($K69,Olympiade_4!$B:$F,5,FALSE),""),IFERROR(VLOOKUP($K69,Olympiade_5!$B:$F,5,FALSE),""),IFERROR(VLOOKUP($K69,Olympiade_6!$B:$F,5,FALSE),""))</f>
        <v>#VALUE!</v>
      </c>
      <c r="M69">
        <f>SUMIFS(Database!B:B,Database!A:A,K69) + SUMIFS(Database!D:D,Database!A:A,K69)</f>
        <v>130</v>
      </c>
      <c r="N69">
        <f>SUMIFS(Database!B:B,Database!A:A,K69) + SUMIFS(Database!E:E,Database!A:A,K69)</f>
        <v>130</v>
      </c>
      <c r="P69">
        <f>SUMIFS(Database!B:B,Database!A:A,K69) + SUMIFS(Database!F:F,Database!A:A,K69)</f>
        <v>110</v>
      </c>
      <c r="Q69">
        <f>AVERAGE(L12,M12,N12)</f>
        <v>143.33333333333334</v>
      </c>
    </row>
    <row r="70" spans="1:17" x14ac:dyDescent="0.25">
      <c r="A70" t="s">
        <v>4</v>
      </c>
      <c r="B70" t="s">
        <v>35</v>
      </c>
      <c r="C70">
        <v>30</v>
      </c>
      <c r="D70">
        <v>30</v>
      </c>
      <c r="E70">
        <v>40</v>
      </c>
      <c r="F70">
        <v>40</v>
      </c>
      <c r="J70">
        <v>10</v>
      </c>
      <c r="K70" t="s">
        <v>10</v>
      </c>
      <c r="L70" t="e">
        <f>AVERAGE(IFERROR(VLOOKUP($K70,Olympiade_1!$B:$F,5,FALSE),""),IFERROR(VLOOKUP($K70,Olympiade_2!$B:$F,5,FALSE),""),IFERROR(VLOOKUP($K70,Olympiade_3!$B:$F,5,FALSE),""),IFERROR(VLOOKUP($K70,Olympiade_4!$B:$F,5,FALSE),""),IFERROR(VLOOKUP($K70,Olympiade_5!$B:$F,5,FALSE),""),IFERROR(VLOOKUP($K70,Olympiade_6!$B:$F,5,FALSE),""))</f>
        <v>#VALUE!</v>
      </c>
      <c r="M70">
        <f>SUMIFS(Database!B:B,Database!A:A,K70) + SUMIFS(Database!D:D,Database!A:A,K70)</f>
        <v>130</v>
      </c>
      <c r="N70">
        <f>SUMIFS(Database!B:B,Database!A:A,K70) + SUMIFS(Database!E:E,Database!A:A,K70)</f>
        <v>80</v>
      </c>
      <c r="P70">
        <f>SUMIFS(Database!B:B,Database!A:A,K70) + SUMIFS(Database!F:F,Database!A:A,K70)</f>
        <v>140</v>
      </c>
      <c r="Q70">
        <f>AVERAGE(L13,M13,N13)</f>
        <v>120</v>
      </c>
    </row>
    <row r="71" spans="1:17" x14ac:dyDescent="0.25">
      <c r="A71" t="s">
        <v>4</v>
      </c>
      <c r="B71" t="s">
        <v>36</v>
      </c>
      <c r="C71">
        <v>40</v>
      </c>
      <c r="D71">
        <v>40</v>
      </c>
      <c r="E71">
        <v>40</v>
      </c>
      <c r="F71">
        <v>40</v>
      </c>
      <c r="J71">
        <v>11</v>
      </c>
      <c r="K71" t="s">
        <v>14</v>
      </c>
      <c r="L71" t="e">
        <f>AVERAGE(IFERROR(VLOOKUP($K71,Olympiade_1!$B:$F,5,FALSE),""),IFERROR(VLOOKUP($K71,Olympiade_2!$B:$F,5,FALSE),""),IFERROR(VLOOKUP($K71,Olympiade_3!$B:$F,5,FALSE),""),IFERROR(VLOOKUP($K71,Olympiade_4!$B:$F,5,FALSE),""),IFERROR(VLOOKUP($K71,Olympiade_5!$B:$F,5,FALSE),""),IFERROR(VLOOKUP($K71,Olympiade_6!$B:$F,5,FALSE),""))</f>
        <v>#VALUE!</v>
      </c>
      <c r="M71">
        <f>SUMIFS(Database!B:B,Database!A:A,K71) + SUMIFS(Database!D:D,Database!A:A,K71)</f>
        <v>110</v>
      </c>
      <c r="N71">
        <f>SUMIFS(Database!B:B,Database!A:A,K71) + SUMIFS(Database!E:E,Database!A:A,K71)</f>
        <v>90</v>
      </c>
      <c r="P71">
        <f>SUMIFS(Database!B:B,Database!A:A,K71) + SUMIFS(Database!F:F,Database!A:A,K71)</f>
        <v>90</v>
      </c>
      <c r="Q71">
        <f>AVERAGE(L14,M14,N14)</f>
        <v>130</v>
      </c>
    </row>
    <row r="72" spans="1:17" x14ac:dyDescent="0.25">
      <c r="A72" t="s">
        <v>4</v>
      </c>
      <c r="B72" t="s">
        <v>37</v>
      </c>
      <c r="C72">
        <v>20</v>
      </c>
      <c r="D72">
        <v>30</v>
      </c>
      <c r="E72">
        <v>50</v>
      </c>
      <c r="F72">
        <v>50</v>
      </c>
      <c r="J72">
        <v>12</v>
      </c>
      <c r="K72" t="s">
        <v>18</v>
      </c>
      <c r="L72" t="e">
        <f>AVERAGE(IFERROR(VLOOKUP($K72,Olympiade_1!$B:$F,5,FALSE),""),IFERROR(VLOOKUP($K72,Olympiade_2!$B:$F,5,FALSE),""),IFERROR(VLOOKUP($K72,Olympiade_3!$B:$F,5,FALSE),""),IFERROR(VLOOKUP($K72,Olympiade_4!$B:$F,5,FALSE),""),IFERROR(VLOOKUP($K72,Olympiade_5!$B:$F,5,FALSE),""),IFERROR(VLOOKUP($K72,Olympiade_6!$B:$F,5,FALSE),""))</f>
        <v>#VALUE!</v>
      </c>
      <c r="M72">
        <f>SUMIFS(Database!B:B,Database!A:A,K72) + SUMIFS(Database!D:D,Database!A:A,K72)</f>
        <v>50</v>
      </c>
      <c r="N72">
        <f>SUMIFS(Database!B:B,Database!A:A,K72) + SUMIFS(Database!E:E,Database!A:A,K72)</f>
        <v>110</v>
      </c>
      <c r="P72">
        <f>SUMIFS(Database!B:B,Database!A:A,K72) + SUMIFS(Database!F:F,Database!A:A,K72)</f>
        <v>80</v>
      </c>
      <c r="Q72">
        <f>AVERAGE(L15,M15,N15)</f>
        <v>96.666666666666671</v>
      </c>
    </row>
    <row r="73" spans="1:17" x14ac:dyDescent="0.25">
      <c r="A73" t="s">
        <v>4</v>
      </c>
      <c r="B73" t="s">
        <v>38</v>
      </c>
      <c r="C73">
        <v>50</v>
      </c>
      <c r="D73">
        <v>40</v>
      </c>
      <c r="E73">
        <v>20</v>
      </c>
      <c r="F73">
        <v>50</v>
      </c>
      <c r="J73">
        <v>13</v>
      </c>
      <c r="K73" t="s">
        <v>8</v>
      </c>
      <c r="L73" t="e">
        <f>AVERAGE(IFERROR(VLOOKUP($K73,Olympiade_1!$B:$F,5,FALSE),""),IFERROR(VLOOKUP($K73,Olympiade_2!$B:$F,5,FALSE),""),IFERROR(VLOOKUP($K73,Olympiade_3!$B:$F,5,FALSE),""),IFERROR(VLOOKUP($K73,Olympiade_4!$B:$F,5,FALSE),""),IFERROR(VLOOKUP($K73,Olympiade_5!$B:$F,5,FALSE),""),IFERROR(VLOOKUP($K73,Olympiade_6!$B:$F,5,FALSE),""))</f>
        <v>#VALUE!</v>
      </c>
      <c r="M73">
        <f>SUMIFS(Database!B:B,Database!A:A,K73) + SUMIFS(Database!D:D,Database!A:A,K73)</f>
        <v>150</v>
      </c>
      <c r="N73">
        <f>SUMIFS(Database!B:B,Database!A:A,K73) + SUMIFS(Database!E:E,Database!A:A,K73)</f>
        <v>40</v>
      </c>
      <c r="P73">
        <f>SUMIFS(Database!B:B,Database!A:A,K73) + SUMIFS(Database!F:F,Database!A:A,K73)</f>
        <v>80</v>
      </c>
      <c r="Q73">
        <f>AVERAGE(L16,M16,N16)</f>
        <v>100</v>
      </c>
    </row>
    <row r="74" spans="1:17" x14ac:dyDescent="0.25">
      <c r="A74" t="s">
        <v>4</v>
      </c>
      <c r="B74" t="s">
        <v>39</v>
      </c>
      <c r="C74">
        <v>20</v>
      </c>
      <c r="D74">
        <v>40</v>
      </c>
      <c r="E74">
        <v>30</v>
      </c>
      <c r="F74">
        <v>20</v>
      </c>
      <c r="J74">
        <v>14</v>
      </c>
      <c r="K74" t="s">
        <v>13</v>
      </c>
      <c r="L74" t="e">
        <f>AVERAGE(IFERROR(VLOOKUP($K74,Olympiade_1!$B:$F,5,FALSE),""),IFERROR(VLOOKUP($K74,Olympiade_2!$B:$F,5,FALSE),""),IFERROR(VLOOKUP($K74,Olympiade_3!$B:$F,5,FALSE),""),IFERROR(VLOOKUP($K74,Olympiade_4!$B:$F,5,FALSE),""),IFERROR(VLOOKUP($K74,Olympiade_5!$B:$F,5,FALSE),""),IFERROR(VLOOKUP($K74,Olympiade_6!$B:$F,5,FALSE),""))</f>
        <v>#VALUE!</v>
      </c>
      <c r="M74">
        <f>SUMIFS(Database!B:B,Database!A:A,K74) + SUMIFS(Database!D:D,Database!A:A,K74)</f>
        <v>90</v>
      </c>
      <c r="N74">
        <f>SUMIFS(Database!B:B,Database!A:A,K74) + SUMIFS(Database!E:E,Database!A:A,K74)</f>
        <v>50</v>
      </c>
      <c r="P74">
        <f>SUMIFS(Database!B:B,Database!A:A,K74) + SUMIFS(Database!F:F,Database!A:A,K74)</f>
        <v>80</v>
      </c>
      <c r="Q74">
        <f>AVERAGE(L17,M17,N17)</f>
        <v>83.333333333333329</v>
      </c>
    </row>
    <row r="75" spans="1:17" x14ac:dyDescent="0.25">
      <c r="A75" t="s">
        <v>4</v>
      </c>
      <c r="B75" t="s">
        <v>40</v>
      </c>
      <c r="C75">
        <v>50</v>
      </c>
      <c r="D75">
        <v>70</v>
      </c>
      <c r="E75">
        <v>30</v>
      </c>
      <c r="F75">
        <v>40</v>
      </c>
      <c r="J75">
        <v>15</v>
      </c>
      <c r="K75" t="s">
        <v>28</v>
      </c>
      <c r="L75" t="e">
        <f>AVERAGE(IFERROR(VLOOKUP($K75,Olympiade_1!$B:$F,5,FALSE),""),IFERROR(VLOOKUP($K75,Olympiade_2!$B:$F,5,FALSE),""),IFERROR(VLOOKUP($K75,Olympiade_3!$B:$F,5,FALSE),""),IFERROR(VLOOKUP($K75,Olympiade_4!$B:$F,5,FALSE),""),IFERROR(VLOOKUP($K75,Olympiade_5!$B:$F,5,FALSE),""),IFERROR(VLOOKUP($K75,Olympiade_6!$B:$F,5,FALSE),""))</f>
        <v>#VALUE!</v>
      </c>
      <c r="M75">
        <f>SUMIFS(Database!B:B,Database!A:A,K75) + SUMIFS(Database!D:D,Database!A:A,K75)</f>
        <v>120</v>
      </c>
      <c r="N75">
        <f>SUMIFS(Database!B:B,Database!A:A,K75) + SUMIFS(Database!E:E,Database!A:A,K75)</f>
        <v>60</v>
      </c>
      <c r="P75">
        <f>SUMIFS(Database!B:B,Database!A:A,K75) + SUMIFS(Database!F:F,Database!A:A,K75)</f>
        <v>110</v>
      </c>
      <c r="Q75">
        <f>AVERAGE(L18,M18,N18)</f>
        <v>110</v>
      </c>
    </row>
    <row r="76" spans="1:17" x14ac:dyDescent="0.25">
      <c r="A76" t="s">
        <v>4</v>
      </c>
      <c r="B76" t="s">
        <v>75</v>
      </c>
      <c r="C76">
        <v>80</v>
      </c>
      <c r="D76">
        <v>80</v>
      </c>
      <c r="E76">
        <v>60</v>
      </c>
      <c r="F76">
        <v>80</v>
      </c>
      <c r="J76">
        <v>16</v>
      </c>
      <c r="K76" t="s">
        <v>26</v>
      </c>
      <c r="L76" t="e">
        <f>AVERAGE(IFERROR(VLOOKUP($K76,Olympiade_1!$B:$F,5,FALSE),""),IFERROR(VLOOKUP($K76,Olympiade_2!$B:$F,5,FALSE),""),IFERROR(VLOOKUP($K76,Olympiade_3!$B:$F,5,FALSE),""),IFERROR(VLOOKUP($K76,Olympiade_4!$B:$F,5,FALSE),""),IFERROR(VLOOKUP($K76,Olympiade_5!$B:$F,5,FALSE),""),IFERROR(VLOOKUP($K76,Olympiade_6!$B:$F,5,FALSE),""))</f>
        <v>#VALUE!</v>
      </c>
      <c r="M76">
        <f>SUMIFS(Database!B:B,Database!A:A,K76) + SUMIFS(Database!D:D,Database!A:A,K76)</f>
        <v>40</v>
      </c>
      <c r="N76">
        <f>SUMIFS(Database!B:B,Database!A:A,K76) + SUMIFS(Database!E:E,Database!A:A,K76)</f>
        <v>160</v>
      </c>
      <c r="P76">
        <f>SUMIFS(Database!B:B,Database!A:A,K76) + SUMIFS(Database!F:F,Database!A:A,K76)</f>
        <v>80</v>
      </c>
      <c r="Q76">
        <f>AVERAGE(L19,M19,N19)</f>
        <v>90</v>
      </c>
    </row>
    <row r="77" spans="1:17" x14ac:dyDescent="0.25">
      <c r="A77" t="s">
        <v>17</v>
      </c>
      <c r="B77" t="s">
        <v>36</v>
      </c>
      <c r="C77">
        <v>20</v>
      </c>
      <c r="D77">
        <v>20</v>
      </c>
      <c r="E77">
        <v>20</v>
      </c>
      <c r="F77">
        <v>20</v>
      </c>
      <c r="J77">
        <v>17</v>
      </c>
      <c r="K77" t="s">
        <v>23</v>
      </c>
      <c r="L77" t="e">
        <f>AVERAGE(IFERROR(VLOOKUP($K77,Olympiade_1!$B:$F,5,FALSE),""),IFERROR(VLOOKUP($K77,Olympiade_2!$B:$F,5,FALSE),""),IFERROR(VLOOKUP($K77,Olympiade_3!$B:$F,5,FALSE),""),IFERROR(VLOOKUP($K77,Olympiade_4!$B:$F,5,FALSE),""),IFERROR(VLOOKUP($K77,Olympiade_5!$B:$F,5,FALSE),""),IFERROR(VLOOKUP($K77,Olympiade_6!$B:$F,5,FALSE),""))</f>
        <v>#VALUE!</v>
      </c>
      <c r="M77">
        <f>SUMIFS(Database!B:B,Database!A:A,K77) + SUMIFS(Database!D:D,Database!A:A,K77)</f>
        <v>50</v>
      </c>
      <c r="N77">
        <f>SUMIFS(Database!B:B,Database!A:A,K77) + SUMIFS(Database!E:E,Database!A:A,K77)</f>
        <v>60</v>
      </c>
      <c r="P77">
        <f>SUMIFS(Database!B:B,Database!A:A,K77) + SUMIFS(Database!F:F,Database!A:A,K77)</f>
        <v>70</v>
      </c>
      <c r="Q77">
        <f>AVERAGE(L20,M20,N20)</f>
        <v>86.666666666666671</v>
      </c>
    </row>
    <row r="78" spans="1:17" x14ac:dyDescent="0.25">
      <c r="A78" t="s">
        <v>17</v>
      </c>
      <c r="B78" t="s">
        <v>37</v>
      </c>
      <c r="C78">
        <v>40</v>
      </c>
      <c r="D78">
        <v>10</v>
      </c>
      <c r="E78">
        <v>40</v>
      </c>
      <c r="F78">
        <v>30</v>
      </c>
      <c r="J78">
        <v>18</v>
      </c>
      <c r="K78" t="s">
        <v>29</v>
      </c>
      <c r="L78" t="e">
        <f>AVERAGE(IFERROR(VLOOKUP($K78,Olympiade_1!$B:$F,5,FALSE),""),IFERROR(VLOOKUP($K78,Olympiade_2!$B:$F,5,FALSE),""),IFERROR(VLOOKUP($K78,Olympiade_3!$B:$F,5,FALSE),""),IFERROR(VLOOKUP($K78,Olympiade_4!$B:$F,5,FALSE),""),IFERROR(VLOOKUP($K78,Olympiade_5!$B:$F,5,FALSE),""),IFERROR(VLOOKUP($K78,Olympiade_6!$B:$F,5,FALSE),""))</f>
        <v>#VALUE!</v>
      </c>
      <c r="M78">
        <f>SUMIFS(Database!B:B,Database!A:A,K78) + SUMIFS(Database!D:D,Database!A:A,K78)</f>
        <v>40</v>
      </c>
      <c r="N78">
        <f>SUMIFS(Database!B:B,Database!A:A,K78) + SUMIFS(Database!E:E,Database!A:A,K78)</f>
        <v>70</v>
      </c>
      <c r="P78">
        <f>SUMIFS(Database!B:B,Database!A:A,K78) + SUMIFS(Database!F:F,Database!A:A,K78)</f>
        <v>70</v>
      </c>
      <c r="Q78">
        <f>AVERAGE(L21,M21,N21)</f>
        <v>73.333333333333329</v>
      </c>
    </row>
    <row r="79" spans="1:17" x14ac:dyDescent="0.25">
      <c r="A79" t="s">
        <v>17</v>
      </c>
      <c r="B79" t="s">
        <v>38</v>
      </c>
      <c r="C79">
        <v>10</v>
      </c>
      <c r="D79">
        <v>20</v>
      </c>
      <c r="E79">
        <v>30</v>
      </c>
      <c r="F79">
        <v>10</v>
      </c>
      <c r="J79">
        <v>19</v>
      </c>
      <c r="K79" t="s">
        <v>16</v>
      </c>
      <c r="L79" t="e">
        <f>AVERAGE(IFERROR(VLOOKUP($K79,Olympiade_1!$B:$F,5,FALSE),""),IFERROR(VLOOKUP($K79,Olympiade_2!$B:$F,5,FALSE),""),IFERROR(VLOOKUP($K79,Olympiade_3!$B:$F,5,FALSE),""),IFERROR(VLOOKUP($K79,Olympiade_4!$B:$F,5,FALSE),""),IFERROR(VLOOKUP($K79,Olympiade_5!$B:$F,5,FALSE),""),IFERROR(VLOOKUP($K79,Olympiade_6!$B:$F,5,FALSE),""))</f>
        <v>#VALUE!</v>
      </c>
      <c r="M79">
        <f>SUMIFS(Database!B:B,Database!A:A,K79) + SUMIFS(Database!D:D,Database!A:A,K79)</f>
        <v>180</v>
      </c>
      <c r="N79">
        <f>SUMIFS(Database!B:B,Database!A:A,K79) + SUMIFS(Database!E:E,Database!A:A,K79)</f>
        <v>160</v>
      </c>
      <c r="P79">
        <f>SUMIFS(Database!B:B,Database!A:A,K79) + SUMIFS(Database!F:F,Database!A:A,K79)</f>
        <v>120</v>
      </c>
      <c r="Q79">
        <f>AVERAGE(L22,M22,N22)</f>
        <v>73.333333333333329</v>
      </c>
    </row>
    <row r="80" spans="1:17" x14ac:dyDescent="0.25">
      <c r="A80" t="s">
        <v>17</v>
      </c>
      <c r="B80" t="s">
        <v>39</v>
      </c>
      <c r="C80">
        <v>10</v>
      </c>
      <c r="D80">
        <v>10</v>
      </c>
      <c r="E80">
        <v>10</v>
      </c>
      <c r="F80">
        <v>10</v>
      </c>
      <c r="J80">
        <v>20</v>
      </c>
      <c r="K80" t="s">
        <v>5</v>
      </c>
      <c r="L80" t="e">
        <f>AVERAGE(IFERROR(VLOOKUP($K80,Olympiade_1!$B:$F,5,FALSE),""),IFERROR(VLOOKUP($K80,Olympiade_2!$B:$F,5,FALSE),""),IFERROR(VLOOKUP($K80,Olympiade_3!$B:$F,5,FALSE),""),IFERROR(VLOOKUP($K80,Olympiade_4!$B:$F,5,FALSE),""),IFERROR(VLOOKUP($K80,Olympiade_5!$B:$F,5,FALSE),""),IFERROR(VLOOKUP($K80,Olympiade_6!$B:$F,5,FALSE),""))</f>
        <v>#VALUE!</v>
      </c>
      <c r="M80">
        <f>SUMIFS(Database!B:B,Database!A:A,K80) + SUMIFS(Database!D:D,Database!A:A,K80)</f>
        <v>120</v>
      </c>
      <c r="N80">
        <f>SUMIFS(Database!B:B,Database!A:A,K80) + SUMIFS(Database!E:E,Database!A:A,K80)</f>
        <v>80</v>
      </c>
      <c r="P80">
        <f>SUMIFS(Database!B:B,Database!A:A,K80) + SUMIFS(Database!F:F,Database!A:A,K80)</f>
        <v>70</v>
      </c>
      <c r="Q80">
        <f>AVERAGE(L23,M23,N23)</f>
        <v>93.333333333333329</v>
      </c>
    </row>
    <row r="81" spans="1:17" x14ac:dyDescent="0.25">
      <c r="A81" t="s">
        <v>17</v>
      </c>
      <c r="B81" t="s">
        <v>40</v>
      </c>
      <c r="C81">
        <v>50</v>
      </c>
      <c r="D81">
        <v>70</v>
      </c>
      <c r="E81">
        <v>30</v>
      </c>
      <c r="F81">
        <v>40</v>
      </c>
      <c r="J81">
        <v>21</v>
      </c>
      <c r="K81" t="s">
        <v>25</v>
      </c>
      <c r="L81" t="e">
        <f>AVERAGE(IFERROR(VLOOKUP($K81,Olympiade_1!$B:$F,5,FALSE),""),IFERROR(VLOOKUP($K81,Olympiade_2!$B:$F,5,FALSE),""),IFERROR(VLOOKUP($K81,Olympiade_3!$B:$F,5,FALSE),""),IFERROR(VLOOKUP($K81,Olympiade_4!$B:$F,5,FALSE),""),IFERROR(VLOOKUP($K81,Olympiade_5!$B:$F,5,FALSE),""),IFERROR(VLOOKUP($K81,Olympiade_6!$B:$F,5,FALSE),""))</f>
        <v>#VALUE!</v>
      </c>
      <c r="M81">
        <f>SUMIFS(Database!B:B,Database!A:A,K81) + SUMIFS(Database!D:D,Database!A:A,K81)</f>
        <v>60</v>
      </c>
      <c r="N81">
        <f>SUMIFS(Database!B:B,Database!A:A,K81) + SUMIFS(Database!E:E,Database!A:A,K81)</f>
        <v>50</v>
      </c>
      <c r="P81">
        <f>SUMIFS(Database!B:B,Database!A:A,K81) + SUMIFS(Database!F:F,Database!A:A,K81)</f>
        <v>50</v>
      </c>
      <c r="Q81">
        <f>AVERAGE(L24,M24,N24)</f>
        <v>60</v>
      </c>
    </row>
    <row r="82" spans="1:17" x14ac:dyDescent="0.25">
      <c r="A82" t="s">
        <v>20</v>
      </c>
      <c r="B82" t="s">
        <v>37</v>
      </c>
      <c r="C82">
        <v>30</v>
      </c>
      <c r="D82">
        <v>50</v>
      </c>
      <c r="E82">
        <v>20</v>
      </c>
      <c r="F82">
        <v>40</v>
      </c>
      <c r="J82">
        <v>22</v>
      </c>
      <c r="K82" t="s">
        <v>24</v>
      </c>
      <c r="L82" t="e">
        <f>AVERAGE(IFERROR(VLOOKUP($K82,Olympiade_1!$B:$F,5,FALSE),""),IFERROR(VLOOKUP($K82,Olympiade_2!$B:$F,5,FALSE),""),IFERROR(VLOOKUP($K82,Olympiade_3!$B:$F,5,FALSE),""),IFERROR(VLOOKUP($K82,Olympiade_4!$B:$F,5,FALSE),""),IFERROR(VLOOKUP($K82,Olympiade_5!$B:$F,5,FALSE),""),IFERROR(VLOOKUP($K82,Olympiade_6!$B:$F,5,FALSE),""))</f>
        <v>#VALUE!</v>
      </c>
      <c r="M82">
        <f>SUMIFS(Database!B:B,Database!A:A,K82) + SUMIFS(Database!D:D,Database!A:A,K82)</f>
        <v>60</v>
      </c>
      <c r="N82">
        <f>SUMIFS(Database!B:B,Database!A:A,K82) + SUMIFS(Database!E:E,Database!A:A,K82)</f>
        <v>50</v>
      </c>
      <c r="P82">
        <f>SUMIFS(Database!B:B,Database!A:A,K82) + SUMIFS(Database!F:F,Database!A:A,K82)</f>
        <v>50</v>
      </c>
      <c r="Q82">
        <f>AVERAGE(L25,M25,N25)</f>
        <v>60</v>
      </c>
    </row>
    <row r="83" spans="1:17" x14ac:dyDescent="0.25">
      <c r="A83" t="s">
        <v>20</v>
      </c>
      <c r="B83" t="s">
        <v>39</v>
      </c>
      <c r="C83">
        <v>30</v>
      </c>
      <c r="D83">
        <v>30</v>
      </c>
      <c r="E83">
        <v>40</v>
      </c>
      <c r="F83">
        <v>30</v>
      </c>
      <c r="J83">
        <v>23</v>
      </c>
      <c r="K83" t="s">
        <v>15</v>
      </c>
      <c r="L83" t="e">
        <f>AVERAGE(IFERROR(VLOOKUP($K83,Olympiade_1!$B:$F,5,FALSE),""),IFERROR(VLOOKUP($K83,Olympiade_2!$B:$F,5,FALSE),""),IFERROR(VLOOKUP($K83,Olympiade_3!$B:$F,5,FALSE),""),IFERROR(VLOOKUP($K83,Olympiade_4!$B:$F,5,FALSE),""),IFERROR(VLOOKUP($K83,Olympiade_5!$B:$F,5,FALSE),""),IFERROR(VLOOKUP($K83,Olympiade_6!$B:$F,5,FALSE),""))</f>
        <v>#VALUE!</v>
      </c>
      <c r="M83">
        <f>SUMIFS(Database!B:B,Database!A:A,K83) + SUMIFS(Database!D:D,Database!A:A,K83)</f>
        <v>40</v>
      </c>
      <c r="N83">
        <f>SUMIFS(Database!B:B,Database!A:A,K83) + SUMIFS(Database!E:E,Database!A:A,K83)</f>
        <v>70</v>
      </c>
      <c r="P83">
        <f>SUMIFS(Database!B:B,Database!A:A,K83) + SUMIFS(Database!F:F,Database!A:A,K83)</f>
        <v>50</v>
      </c>
      <c r="Q83">
        <f>AVERAGE(L26,M26,N26)</f>
        <v>60</v>
      </c>
    </row>
    <row r="84" spans="1:17" x14ac:dyDescent="0.25">
      <c r="A84" t="s">
        <v>20</v>
      </c>
      <c r="B84" t="s">
        <v>40</v>
      </c>
      <c r="C84">
        <v>40</v>
      </c>
      <c r="D84">
        <v>30</v>
      </c>
      <c r="E84">
        <v>90</v>
      </c>
      <c r="F84">
        <v>50</v>
      </c>
      <c r="J84">
        <v>24</v>
      </c>
      <c r="K84" t="s">
        <v>30</v>
      </c>
      <c r="L84" t="e">
        <f>AVERAGE(IFERROR(VLOOKUP($K84,Olympiade_1!$B:$F,5,FALSE),""),IFERROR(VLOOKUP($K84,Olympiade_2!$B:$F,5,FALSE),""),IFERROR(VLOOKUP($K84,Olympiade_3!$B:$F,5,FALSE),""),IFERROR(VLOOKUP($K84,Olympiade_4!$B:$F,5,FALSE),""),IFERROR(VLOOKUP($K84,Olympiade_5!$B:$F,5,FALSE),""),IFERROR(VLOOKUP($K84,Olympiade_6!$B:$F,5,FALSE),""))</f>
        <v>#VALUE!</v>
      </c>
      <c r="M84">
        <f>SUMIFS(Database!B:B,Database!A:A,K84) + SUMIFS(Database!D:D,Database!A:A,K84)</f>
        <v>70</v>
      </c>
      <c r="N84">
        <f>SUMIFS(Database!B:B,Database!A:A,K84) + SUMIFS(Database!E:E,Database!A:A,K84)</f>
        <v>170</v>
      </c>
      <c r="P84">
        <f>SUMIFS(Database!B:B,Database!A:A,K84) + SUMIFS(Database!F:F,Database!A:A,K84)</f>
        <v>100</v>
      </c>
      <c r="Q84">
        <f>AVERAGE(L27,M27,N27)</f>
        <v>56.666666666666664</v>
      </c>
    </row>
    <row r="85" spans="1:17" x14ac:dyDescent="0.25">
      <c r="A85" t="s">
        <v>73</v>
      </c>
      <c r="B85" t="s">
        <v>75</v>
      </c>
      <c r="C85">
        <v>80</v>
      </c>
      <c r="D85">
        <v>80</v>
      </c>
      <c r="E85">
        <v>60</v>
      </c>
      <c r="F85">
        <v>80</v>
      </c>
      <c r="J85">
        <v>25</v>
      </c>
      <c r="K85" t="s">
        <v>31</v>
      </c>
      <c r="L85" t="e">
        <f>AVERAGE(IFERROR(VLOOKUP($K85,Olympiade_1!$B:$F,5,FALSE),""),IFERROR(VLOOKUP($K85,Olympiade_2!$B:$F,5,FALSE),""),IFERROR(VLOOKUP($K85,Olympiade_3!$B:$F,5,FALSE),""),IFERROR(VLOOKUP($K85,Olympiade_4!$B:$F,5,FALSE),""),IFERROR(VLOOKUP($K85,Olympiade_5!$B:$F,5,FALSE),""),IFERROR(VLOOKUP($K85,Olympiade_6!$B:$F,5,FALSE),""))</f>
        <v>#VALUE!</v>
      </c>
      <c r="M85">
        <f>SUMIFS(Database!B:B,Database!A:A,K85) + SUMIFS(Database!D:D,Database!A:A,K85)</f>
        <v>60</v>
      </c>
      <c r="N85">
        <f>SUMIFS(Database!B:B,Database!A:A,K85) + SUMIFS(Database!E:E,Database!A:A,K85)</f>
        <v>10</v>
      </c>
      <c r="P85">
        <f>SUMIFS(Database!B:B,Database!A:A,K85) + SUMIFS(Database!F:F,Database!A:A,K85)</f>
        <v>20</v>
      </c>
      <c r="Q85">
        <f>AVERAGE(L28,M28,N28)</f>
        <v>56.666666666666664</v>
      </c>
    </row>
    <row r="86" spans="1:17" x14ac:dyDescent="0.25">
      <c r="A86" t="s">
        <v>74</v>
      </c>
      <c r="B86" t="s">
        <v>75</v>
      </c>
      <c r="C86">
        <v>70</v>
      </c>
      <c r="D86">
        <v>60</v>
      </c>
      <c r="E86">
        <v>50</v>
      </c>
      <c r="F86">
        <v>70</v>
      </c>
      <c r="J86">
        <v>26</v>
      </c>
      <c r="K86" t="s">
        <v>22</v>
      </c>
      <c r="L86" t="e">
        <f>AVERAGE(IFERROR(VLOOKUP($K86,Olympiade_1!$B:$F,5,FALSE),""),IFERROR(VLOOKUP($K86,Olympiade_2!$B:$F,5,FALSE),""),IFERROR(VLOOKUP($K86,Olympiade_3!$B:$F,5,FALSE),""),IFERROR(VLOOKUP($K86,Olympiade_4!$B:$F,5,FALSE),""),IFERROR(VLOOKUP($K86,Olympiade_5!$B:$F,5,FALSE),""),IFERROR(VLOOKUP($K86,Olympiade_6!$B:$F,5,FALSE),""))</f>
        <v>#VALUE!</v>
      </c>
      <c r="M86">
        <f>SUMIFS(Database!B:B,Database!A:A,K86) + SUMIFS(Database!D:D,Database!A:A,K86)</f>
        <v>40</v>
      </c>
      <c r="N86">
        <f>SUMIFS(Database!B:B,Database!A:A,K86) + SUMIFS(Database!E:E,Database!A:A,K86)</f>
        <v>60</v>
      </c>
      <c r="P86">
        <f>SUMIFS(Database!B:B,Database!A:A,K86) + SUMIFS(Database!F:F,Database!A:A,K86)</f>
        <v>50</v>
      </c>
      <c r="Q86">
        <f>AVERAGE(L29,M29,N29)</f>
        <v>56.666666666666664</v>
      </c>
    </row>
    <row r="87" spans="1:17" x14ac:dyDescent="0.25">
      <c r="A87" t="s">
        <v>21</v>
      </c>
      <c r="B87" t="s">
        <v>38</v>
      </c>
      <c r="C87">
        <v>50</v>
      </c>
      <c r="D87">
        <v>40</v>
      </c>
      <c r="E87">
        <v>20</v>
      </c>
      <c r="F87">
        <v>50</v>
      </c>
      <c r="J87">
        <v>27</v>
      </c>
      <c r="K87" t="s">
        <v>9</v>
      </c>
      <c r="L87" t="e">
        <f>AVERAGE(IFERROR(VLOOKUP($K87,Olympiade_1!$B:$F,5,FALSE),""),IFERROR(VLOOKUP($K87,Olympiade_2!$B:$F,5,FALSE),""),IFERROR(VLOOKUP($K87,Olympiade_3!$B:$F,5,FALSE),""),IFERROR(VLOOKUP($K87,Olympiade_4!$B:$F,5,FALSE),""),IFERROR(VLOOKUP($K87,Olympiade_5!$B:$F,5,FALSE),""),IFERROR(VLOOKUP($K87,Olympiade_6!$B:$F,5,FALSE),""))</f>
        <v>#VALUE!</v>
      </c>
      <c r="M87">
        <f>SUMIFS(Database!B:B,Database!A:A,K87) + SUMIFS(Database!D:D,Database!A:A,K87)</f>
        <v>10</v>
      </c>
      <c r="N87">
        <f>SUMIFS(Database!B:B,Database!A:A,K87) + SUMIFS(Database!E:E,Database!A:A,K87)</f>
        <v>20</v>
      </c>
      <c r="P87">
        <f>SUMIFS(Database!B:B,Database!A:A,K87) + SUMIFS(Database!F:F,Database!A:A,K87)</f>
        <v>10</v>
      </c>
      <c r="Q87">
        <f>AVERAGE(L30,M30,N30)</f>
        <v>56.666666666666664</v>
      </c>
    </row>
    <row r="88" spans="1:17" x14ac:dyDescent="0.25">
      <c r="A88" t="s">
        <v>21</v>
      </c>
      <c r="B88" t="s">
        <v>39</v>
      </c>
      <c r="C88">
        <v>70</v>
      </c>
      <c r="D88">
        <v>50</v>
      </c>
      <c r="E88">
        <v>60</v>
      </c>
      <c r="F88">
        <v>70</v>
      </c>
      <c r="J88">
        <v>28</v>
      </c>
      <c r="K88" t="s">
        <v>33</v>
      </c>
      <c r="L88" t="e">
        <f>AVERAGE(IFERROR(VLOOKUP($K88,Olympiade_1!$B:$F,5,FALSE),""),IFERROR(VLOOKUP($K88,Olympiade_2!$B:$F,5,FALSE),""),IFERROR(VLOOKUP($K88,Olympiade_3!$B:$F,5,FALSE),""),IFERROR(VLOOKUP($K88,Olympiade_4!$B:$F,5,FALSE),""),IFERROR(VLOOKUP($K88,Olympiade_5!$B:$F,5,FALSE),""),IFERROR(VLOOKUP($K88,Olympiade_6!$B:$F,5,FALSE),""))</f>
        <v>#VALUE!</v>
      </c>
      <c r="M88">
        <f>SUMIFS(Database!B:B,Database!A:A,K88) + SUMIFS(Database!D:D,Database!A:A,K88)</f>
        <v>20</v>
      </c>
      <c r="N88">
        <f>SUMIFS(Database!B:B,Database!A:A,K88) + SUMIFS(Database!E:E,Database!A:A,K88)</f>
        <v>20</v>
      </c>
      <c r="P88">
        <f>SUMIFS(Database!B:B,Database!A:A,K88) + SUMIFS(Database!F:F,Database!A:A,K88)</f>
        <v>10</v>
      </c>
      <c r="Q88">
        <f>AVERAGE(L31,M31,N31)</f>
        <v>33.333333333333336</v>
      </c>
    </row>
    <row r="89" spans="1:17" x14ac:dyDescent="0.25">
      <c r="A89" t="s">
        <v>21</v>
      </c>
      <c r="B89" t="s">
        <v>40</v>
      </c>
      <c r="C89">
        <v>90</v>
      </c>
      <c r="D89">
        <v>50</v>
      </c>
      <c r="E89">
        <v>80</v>
      </c>
      <c r="F89">
        <v>90</v>
      </c>
      <c r="J89">
        <v>29</v>
      </c>
      <c r="K89" t="s">
        <v>32</v>
      </c>
      <c r="L89" t="e">
        <f>AVERAGE(IFERROR(VLOOKUP($K89,Olympiade_1!$B:$F,5,FALSE),""),IFERROR(VLOOKUP($K89,Olympiade_2!$B:$F,5,FALSE),""),IFERROR(VLOOKUP($K89,Olympiade_3!$B:$F,5,FALSE),""),IFERROR(VLOOKUP($K89,Olympiade_4!$B:$F,5,FALSE),""),IFERROR(VLOOKUP($K89,Olympiade_5!$B:$F,5,FALSE),""),IFERROR(VLOOKUP($K89,Olympiade_6!$B:$F,5,FALSE),""))</f>
        <v>#VALUE!</v>
      </c>
      <c r="M89">
        <f>SUMIFS(Database!B:B,Database!A:A,K89) + SUMIFS(Database!D:D,Database!A:A,K89)</f>
        <v>20</v>
      </c>
      <c r="N89">
        <f>SUMIFS(Database!B:B,Database!A:A,K89) + SUMIFS(Database!E:E,Database!A:A,K89)</f>
        <v>20</v>
      </c>
      <c r="P89">
        <f>SUMIFS(Database!B:B,Database!A:A,K89) + SUMIFS(Database!F:F,Database!A:A,K89)</f>
        <v>10</v>
      </c>
      <c r="Q89">
        <f>AVERAGE(L32,M32,N32)</f>
        <v>33.333333333333336</v>
      </c>
    </row>
    <row r="90" spans="1:17" x14ac:dyDescent="0.25">
      <c r="A90" t="s">
        <v>21</v>
      </c>
      <c r="B90" t="s">
        <v>75</v>
      </c>
      <c r="C90">
        <v>20</v>
      </c>
      <c r="D90">
        <v>40</v>
      </c>
      <c r="E90">
        <v>80</v>
      </c>
      <c r="F90">
        <v>50</v>
      </c>
      <c r="J90">
        <v>30</v>
      </c>
      <c r="K90" t="s">
        <v>27</v>
      </c>
      <c r="L90" t="e">
        <f>AVERAGE(IFERROR(VLOOKUP($K90,Olympiade_1!$B:$F,5,FALSE),""),IFERROR(VLOOKUP($K90,Olympiade_2!$B:$F,5,FALSE),""),IFERROR(VLOOKUP($K90,Olympiade_3!$B:$F,5,FALSE),""),IFERROR(VLOOKUP($K90,Olympiade_4!$B:$F,5,FALSE),""),IFERROR(VLOOKUP($K90,Olympiade_5!$B:$F,5,FALSE),""),IFERROR(VLOOKUP($K90,Olympiade_6!$B:$F,5,FALSE),""))</f>
        <v>#VALUE!</v>
      </c>
      <c r="M90">
        <f>SUMIFS(Database!B:B,Database!A:A,K90) + SUMIFS(Database!D:D,Database!A:A,K90)</f>
        <v>10</v>
      </c>
      <c r="N90">
        <f>SUMIFS(Database!B:B,Database!A:A,K90) + SUMIFS(Database!E:E,Database!A:A,K90)</f>
        <v>10</v>
      </c>
      <c r="P90">
        <f>SUMIFS(Database!B:B,Database!A:A,K90) + SUMIFS(Database!F:F,Database!A:A,K90)</f>
        <v>10</v>
      </c>
      <c r="Q90">
        <f>AVERAGE(L33,M33,N33)</f>
        <v>16.666666666666668</v>
      </c>
    </row>
  </sheetData>
  <sortState xmlns:xlrd2="http://schemas.microsoft.com/office/spreadsheetml/2017/richdata2" ref="K3:O32">
    <sortCondition descending="1" ref="O3:O32"/>
  </sortState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Summe_Punkte</vt:lpstr>
      <vt:lpstr>Olympiade_1</vt:lpstr>
      <vt:lpstr>Olympiade_2</vt:lpstr>
      <vt:lpstr>Olympiade_3</vt:lpstr>
      <vt:lpstr>Olympiade_4</vt:lpstr>
      <vt:lpstr>Olympiade_5</vt:lpstr>
      <vt:lpstr>Olympiade_6</vt:lpstr>
      <vt:lpstr>Olympiade_7</vt:lpstr>
      <vt:lpstr>Database</vt:lpstr>
      <vt:lpstr>Medaillen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Braun, Jason</dc:creator>
  <cp:lastModifiedBy>Braun, Jason</cp:lastModifiedBy>
  <dcterms:created xsi:type="dcterms:W3CDTF">2024-08-27T07:47:56Z</dcterms:created>
  <dcterms:modified xsi:type="dcterms:W3CDTF">2024-09-11T14:58:34Z</dcterms:modified>
</cp:coreProperties>
</file>