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Github\Private\iCore.Web.Private\MediumSolution\iCore.Web.MVC\iCore.Web.MVC\wwwroot\excel\template\"/>
    </mc:Choice>
  </mc:AlternateContent>
  <bookViews>
    <workbookView xWindow="7752" yWindow="60" windowWidth="4248" windowHeight="3972" firstSheet="3" activeTab="7"/>
  </bookViews>
  <sheets>
    <sheet name="Figures (LC)" sheetId="12" r:id="rId1"/>
    <sheet name="SAPBEXqueries" sheetId="14" state="veryHidden" r:id="rId2"/>
    <sheet name="SAPBEXfilters" sheetId="15" state="veryHidden" r:id="rId3"/>
    <sheet name="Figures (Euro)" sheetId="31" r:id="rId4"/>
    <sheet name="Input P3 (LC)" sheetId="18" r:id="rId5"/>
    <sheet name="Input P3 (Euro)" sheetId="34" r:id="rId6"/>
    <sheet name="Comments (LC)" sheetId="40" r:id="rId7"/>
    <sheet name="Comments (Euro)" sheetId="45" r:id="rId8"/>
    <sheet name="Comments_EUR" sheetId="41" state="hidden" r:id="rId9"/>
    <sheet name="Sheet2" sheetId="37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ver1" hidden="1">#N/A</definedName>
    <definedName name="____ver1" hidden="1">#N/A</definedName>
    <definedName name="___d10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_d11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_d12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_d4" hidden="1">{"resultado_resumen",#N/A,FALSE}</definedName>
    <definedName name="___d5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_d6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_d7" hidden="1">{"resultado_resumen",#N/A,FALSE}</definedName>
    <definedName name="___d8" hidden="1">{"resultado completo",#N/A,FALSE}</definedName>
    <definedName name="___d9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___ver1" hidden="1">#N/A</definedName>
    <definedName name="__123Graph_F" localSheetId="7" hidden="1">'[1]1139'!#REF!</definedName>
    <definedName name="__123Graph_F" localSheetId="8" hidden="1">'[1]1139'!#REF!</definedName>
    <definedName name="__123Graph_F" hidden="1">'[1]1139'!#REF!</definedName>
    <definedName name="__d10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d11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d12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4" hidden="1">{"resultado_resumen",#N/A,FALSE}</definedName>
    <definedName name="__d5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d6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_d7" hidden="1">{"resultado_resumen",#N/A,FALSE}</definedName>
    <definedName name="__d8" hidden="1">{"resultado completo",#N/A,FALSE}</definedName>
    <definedName name="__d9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__ver1" hidden="1">#N/A</definedName>
    <definedName name="_1_0Rwvu._Curren" localSheetId="7" hidden="1">[2]Sheet1!#REF!</definedName>
    <definedName name="_1_0Rwvu._Curren" localSheetId="8" hidden="1">[2]Sheet1!#REF!</definedName>
    <definedName name="_1_0Rwvu._Curren" hidden="1">[2]Sheet1!#REF!</definedName>
    <definedName name="_10d4_" hidden="1">{"resultado_resumen",#N/A,FALSE}</definedName>
    <definedName name="_10d5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10d9_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_11d6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12d5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12d7_" hidden="1">{"resultado_resumen",#N/A,FALSE}</definedName>
    <definedName name="_13d8_" hidden="1">{"resultado completo",#N/A,FALSE}</definedName>
    <definedName name="_14d6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14d9_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_14Rwvu._Curren" localSheetId="7" hidden="1">[2]Sheet1!#REF!</definedName>
    <definedName name="_14Rwvu._Curren" localSheetId="8" hidden="1">[2]Sheet1!#REF!</definedName>
    <definedName name="_14Rwvu._Curren" hidden="1">[2]Sheet1!#REF!</definedName>
    <definedName name="_16d7_" hidden="1">{"resultado_resumen",#N/A,FALSE}</definedName>
    <definedName name="_18d8_" hidden="1">{"resultado completo",#N/A,FALSE}</definedName>
    <definedName name="_2_0Rwvu._Curren" localSheetId="7" hidden="1">[2]Sheet1!#REF!</definedName>
    <definedName name="_2_0Rwvu._Curren" localSheetId="8" hidden="1">[2]Sheet1!#REF!</definedName>
    <definedName name="_2_0Rwvu._Curren" hidden="1">[2]Sheet1!#REF!</definedName>
    <definedName name="_20d9_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_25Rwvu._Curren" localSheetId="7" hidden="1">[2]Sheet1!#REF!</definedName>
    <definedName name="_25Rwvu._Curren" localSheetId="8" hidden="1">[2]Sheet1!#REF!</definedName>
    <definedName name="_25Rwvu._Curren" hidden="1">[2]Sheet1!#REF!</definedName>
    <definedName name="_2d10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2Rwvu._Curren" localSheetId="7" hidden="1">[2]Sheet1!#REF!</definedName>
    <definedName name="_2Rwvu._Curren" localSheetId="8" hidden="1">[2]Sheet1!#REF!</definedName>
    <definedName name="_2Rwvu._Curren" hidden="1">[2]Sheet1!#REF!</definedName>
    <definedName name="_3d11_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4_0Rwvu._Curren" localSheetId="7" hidden="1">[2]Sheet1!#REF!</definedName>
    <definedName name="_4_0Rwvu._Curren" localSheetId="8" hidden="1">[2]Sheet1!#REF!</definedName>
    <definedName name="_4_0Rwvu._Curren" hidden="1">[2]Sheet1!#REF!</definedName>
    <definedName name="_4d10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4d12_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5_0Rwvu._Curren" localSheetId="7" hidden="1">[2]Sheet1!#REF!</definedName>
    <definedName name="_5_0Rwvu._Curren" localSheetId="8" hidden="1">[2]Sheet1!#REF!</definedName>
    <definedName name="_5_0Rwvu._Curren" hidden="1">[2]Sheet1!#REF!</definedName>
    <definedName name="_5d4_" hidden="1">{"resultado_resumen",#N/A,FALSE}</definedName>
    <definedName name="_6d10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6d11_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6d5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7d11_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7d6_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8d12_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8d7_" hidden="1">{"resultado_resumen",#N/A,FALSE}</definedName>
    <definedName name="_9d4_" hidden="1">{"resultado_resumen",#N/A,FALSE}</definedName>
    <definedName name="_9d8_" hidden="1">{"resultado completo",#N/A,FALSE}</definedName>
    <definedName name="_d10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d11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d12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4" hidden="1">{"resultado_resumen",#N/A,FALSE}</definedName>
    <definedName name="_d5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d6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_d7" hidden="1">{"resultado_resumen",#N/A,FALSE}</definedName>
    <definedName name="_d8" hidden="1">{"resultado completo",#N/A,FALSE}</definedName>
    <definedName name="_d9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_xlnm._FilterDatabase" localSheetId="0" hidden="1">'Figures (LC)'!$D$65:$E$67</definedName>
    <definedName name="_xlnm._FilterDatabase" localSheetId="9" hidden="1">Sheet2!$A$1:$CE$167</definedName>
    <definedName name="_Order1" hidden="1">255</definedName>
    <definedName name="_Order2" hidden="1">255</definedName>
    <definedName name="_ver1" hidden="1">#N/A</definedName>
    <definedName name="abc" hidden="1">#N/A</definedName>
    <definedName name="Access_Button" hidden="1">"FISTOP04_Daten_Liste"</definedName>
    <definedName name="AccessDatabase" hidden="1">"H:\GRUPPE\VS\VSM\OPERPLAN\19992000\MG\FISTOP04.mdb"</definedName>
    <definedName name="ACwvu._Current_." localSheetId="7" hidden="1">[2]Sheet1!#REF!</definedName>
    <definedName name="ACwvu._Current_." localSheetId="8" hidden="1">[2]Sheet1!#REF!</definedName>
    <definedName name="ACwvu._Current_." hidden="1">[2]Sheet1!#REF!</definedName>
    <definedName name="ATSeXToEUR" hidden="1">1/EUReXToATS</definedName>
    <definedName name="BEFeXToEUR" hidden="1">1/EUReXToBEF</definedName>
    <definedName name="check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Cost_Tracking_2FN" hidden="1">#N/A</definedName>
    <definedName name="crosstab_name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" hidden="1">{"resultado_resumen",#N/A,FALSE}</definedName>
    <definedName name="DEMe" hidden="1">#N/A</definedName>
    <definedName name="DEMeXToEUR" hidden="1">1/EUReXToDEM</definedName>
    <definedName name="dkfj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eere" hidden="1">{"resultado completo",#N/A,FALSE}</definedName>
    <definedName name="ESPeXToEUR" hidden="1">1/EUReXToESP</definedName>
    <definedName name="EUReXToATS" hidden="1">[3]BExRepositorySheet!$A$5</definedName>
    <definedName name="EUReXToBEF" hidden="1">[3]BExRepositorySheet!$A$6</definedName>
    <definedName name="EUReXToDEM" hidden="1">[3]BExRepositorySheet!$A$7</definedName>
    <definedName name="EUReXToESP" hidden="1">[3]BExRepositorySheet!$A$8</definedName>
    <definedName name="EUReXToFIM" hidden="1">[3]BExRepositorySheet!$A$9</definedName>
    <definedName name="EUReXToFRF" hidden="1">[3]BExRepositorySheet!$A$10</definedName>
    <definedName name="EUReXToIEP" hidden="1">[3]BExRepositorySheet!$A$11</definedName>
    <definedName name="EUReXToITL" hidden="1">[3]BExRepositorySheet!$A$12</definedName>
    <definedName name="EUReXToLUF" hidden="1">[3]BExRepositorySheet!$A$13</definedName>
    <definedName name="EUReXToNLG" hidden="1">[3]BExRepositorySheet!$A$14</definedName>
    <definedName name="EUReXToPTE" hidden="1">[3]BExRepositorySheet!$A$15</definedName>
    <definedName name="FIMeXToEUR" hidden="1">1/EUReXToFIM</definedName>
    <definedName name="FRFeXToEUR" hidden="1">1/EUReXToFRF</definedName>
    <definedName name="IEPeXToEUR" hidden="1">1/EUReXToIEP</definedName>
    <definedName name="int_ext_sel" hidden="1">1</definedName>
    <definedName name="ITLeXToEUR" hidden="1">1/EUReXToITL</definedName>
    <definedName name="LUFeXToEUR" hidden="1">1/EUReXToLUF</definedName>
    <definedName name="Markus" hidden="1">#N/A</definedName>
    <definedName name="NLGeXToEUR" hidden="1">1/EUReXToNLG</definedName>
    <definedName name="obelix" hidden="1">#N/A</definedName>
    <definedName name="_xlnm.Print_Area" localSheetId="7">'Comments (Euro)'!#REF!</definedName>
    <definedName name="_xlnm.Print_Area" localSheetId="6">'Comments (LC)'!#REF!</definedName>
    <definedName name="_xlnm.Print_Area" localSheetId="8">Comments_EUR!$A$1:$N$43</definedName>
    <definedName name="_xlnm.Print_Area" localSheetId="3">'Figures (Euro)'!$A$2:$L$116</definedName>
    <definedName name="_xlnm.Print_Area" localSheetId="5">'Input P3 (Euro)'!$A$2:$Q$99</definedName>
    <definedName name="_xlnm.Print_Area" localSheetId="4">'Input P3 (LC)'!$A$2:$P$99</definedName>
    <definedName name="PTEeXToEUR" hidden="1">1/EUReXToPTE</definedName>
    <definedName name="Rwvu._Current_." localSheetId="7" hidden="1">[2]Sheet1!#REF!</definedName>
    <definedName name="Rwvu._Current_." localSheetId="8" hidden="1">[2]Sheet1!#REF!</definedName>
    <definedName name="Rwvu._Current_." hidden="1">[2]Sheet1!#REF!</definedName>
    <definedName name="SAPBEXdnldView" hidden="1">"43IP2VV30YZK38SDIW1684CH6"</definedName>
    <definedName name="SAPBEXhrIndnt" hidden="1">"Wide"</definedName>
    <definedName name="SAPBEXq0001" localSheetId="1">#REF!</definedName>
    <definedName name="SAPBEXq0001f0CS_DOCTYPE" localSheetId="1">#REF!</definedName>
    <definedName name="SAPBEXq0001f0CS_UNIT" localSheetId="1">#REF!</definedName>
    <definedName name="SAPBEXq0001f3OO54A8U5HF6XAYZFMGN3VL34" localSheetId="1">#REF!</definedName>
    <definedName name="SAPBEXq0001f3OO5C4QX1O81WER2SI47CKTQ8" localSheetId="1">#REF!</definedName>
    <definedName name="SAPBEXq0001fZZ001" localSheetId="1">#REF!</definedName>
    <definedName name="SAPBEXq0001fZZ002" localSheetId="1">#REF!</definedName>
    <definedName name="SAPBEXq0001fZZ005" localSheetId="1">#REF!</definedName>
    <definedName name="SAPBEXq0001fZZ006" localSheetId="1">#REF!</definedName>
    <definedName name="SAPBEXq0001fZZ007" localSheetId="1">#REF!</definedName>
    <definedName name="SAPBEXq0001fZZ008" localSheetId="1">#REF!</definedName>
    <definedName name="SAPBEXq0001fZZ011" localSheetId="1">#REF!</definedName>
    <definedName name="SAPBEXq0001tFILTER_0CS_CHART" localSheetId="1">#REF!</definedName>
    <definedName name="SAPBEXq0001tFILTER_0CS_DIMEN" localSheetId="1">#REF!</definedName>
    <definedName name="SAPBEXq0001tFILTER_0CS_GROUP" localSheetId="1">#REF!</definedName>
    <definedName name="SAPBEXq0001tFILTER_0CS_PLEVEL" localSheetId="1">#REF!</definedName>
    <definedName name="SAPBEXq0001tFILTER_0FISCVARNT" localSheetId="1">#REF!</definedName>
    <definedName name="SAPBEXq0001tFILTER_ZSTRUC" localSheetId="1">#REF!</definedName>
    <definedName name="SAPBEXq0001tFILTER_ZZ008" localSheetId="1">#REF!</definedName>
    <definedName name="SAPBEXq0001tREPTXTLG" localSheetId="1">#REF!</definedName>
    <definedName name="SAPBEXrevision" hidden="1">1</definedName>
    <definedName name="SAPBEXsysID" hidden="1">"CBW"</definedName>
    <definedName name="SAPBEXwbID" hidden="1">"3Z0M11UFBI5QFA26O9W7695WG"</definedName>
    <definedName name="SAPsysID" hidden="1">"708C5W7SBKP804JT78WJ0JNKI"</definedName>
    <definedName name="SAPwbID" hidden="1">"ARS"</definedName>
    <definedName name="sdf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sverweis" hidden="1">"3Z130XHHMUHFT3AXITGUMUIOW"</definedName>
    <definedName name="Swvu._Current_." localSheetId="7" hidden="1">[2]Sheet1!#REF!</definedName>
    <definedName name="Swvu._Current_." localSheetId="8" hidden="1">[2]Sheet1!#REF!</definedName>
    <definedName name="Swvu._Current_." hidden="1">[2]Sheet1!#REF!</definedName>
    <definedName name="temp" hidden="1">#N/A</definedName>
    <definedName name="test" hidden="1">{#N/A,#N/A,FALSE,"Sammeleingabe"}</definedName>
    <definedName name="Tools" hidden="1">{"EXPORT",#N/A,FALSE,"A8CONTENT"}</definedName>
    <definedName name="wrn.DOM." hidden="1">{"DOM",#N/A,FALSE,"A8CONTENT"}</definedName>
    <definedName name="wrn.EXPORT." hidden="1">{"EXPORT",#N/A,FALSE,"A8CONTENT"}</definedName>
    <definedName name="wrn.resultado_resumen." hidden="1">{"resultado_resumen",#N/A,FALSE}</definedName>
    <definedName name="wrn.resultado_total." hidden="1">{"resultado completo",#N/A,FALSE}</definedName>
    <definedName name="wrn.Sammeleingabe." hidden="1">{#N/A,#N/A,FALSE,"Sammeleingabe"}</definedName>
    <definedName name="wvu._Current_.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wvu.resultado._.completo.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wvu.resultado._.resumen.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</definedNames>
  <calcPr calcId="162913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2" l="1"/>
  <c r="G7" i="12"/>
  <c r="T31" i="41"/>
  <c r="S31" i="41"/>
  <c r="T30" i="41"/>
  <c r="S30" i="41"/>
  <c r="T29" i="41"/>
  <c r="S29" i="41"/>
  <c r="T27" i="41"/>
  <c r="S27" i="41"/>
  <c r="S25" i="41"/>
  <c r="M25" i="41"/>
  <c r="T24" i="41"/>
  <c r="S24" i="41"/>
  <c r="T23" i="41"/>
  <c r="S23" i="41"/>
  <c r="T22" i="41"/>
  <c r="S22" i="41"/>
  <c r="T21" i="41"/>
  <c r="S21" i="41"/>
  <c r="T20" i="41"/>
  <c r="S20" i="41"/>
  <c r="Q20" i="41"/>
  <c r="Q25" i="41"/>
  <c r="T19" i="41"/>
  <c r="S19" i="41"/>
  <c r="T18" i="41"/>
  <c r="S18" i="41"/>
  <c r="L13" i="41"/>
  <c r="S13" i="41"/>
  <c r="T12" i="41"/>
  <c r="S12" i="41"/>
  <c r="T11" i="41"/>
  <c r="S11" i="41"/>
  <c r="T10" i="41"/>
  <c r="S10" i="41"/>
  <c r="S9" i="41"/>
  <c r="P9" i="41"/>
  <c r="Q9" i="41"/>
  <c r="S8" i="41"/>
  <c r="Q8" i="41"/>
  <c r="P8" i="41"/>
  <c r="T8" i="41"/>
  <c r="S7" i="41"/>
  <c r="Q7" i="41"/>
  <c r="P7" i="41"/>
  <c r="T7" i="41"/>
  <c r="T9" i="41"/>
  <c r="M13" i="41"/>
  <c r="T13" i="41"/>
  <c r="E193" i="37"/>
  <c r="D193" i="37"/>
  <c r="E192" i="37"/>
  <c r="E191" i="37"/>
  <c r="E190" i="37"/>
  <c r="E189" i="37"/>
  <c r="D185" i="37"/>
  <c r="D191" i="37"/>
  <c r="C185" i="37"/>
  <c r="C191" i="37"/>
  <c r="D184" i="37"/>
  <c r="D190" i="37"/>
  <c r="C184" i="37"/>
  <c r="C190" i="37"/>
  <c r="D183" i="37"/>
  <c r="D189" i="37"/>
  <c r="C183" i="37"/>
  <c r="E177" i="37"/>
  <c r="E180" i="37"/>
  <c r="D177" i="37"/>
  <c r="D180" i="37"/>
  <c r="C177" i="37"/>
  <c r="C180" i="37"/>
  <c r="I174" i="37"/>
  <c r="I173" i="37"/>
  <c r="I172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E135" i="37"/>
  <c r="D135" i="37"/>
  <c r="C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D97" i="37"/>
  <c r="C97" i="37"/>
  <c r="F96" i="37"/>
  <c r="F95" i="37"/>
  <c r="F94" i="37"/>
  <c r="F93" i="37"/>
  <c r="F92" i="37"/>
  <c r="F91" i="37"/>
  <c r="E90" i="37"/>
  <c r="D90" i="37"/>
  <c r="C90" i="37"/>
  <c r="F89" i="37"/>
  <c r="F88" i="37"/>
  <c r="E87" i="37"/>
  <c r="D87" i="37"/>
  <c r="F86" i="37"/>
  <c r="E85" i="37"/>
  <c r="D85" i="37"/>
  <c r="D84" i="37"/>
  <c r="C84" i="37"/>
  <c r="F83" i="37"/>
  <c r="F82" i="37"/>
  <c r="F81" i="37"/>
  <c r="F80" i="37"/>
  <c r="F79" i="37"/>
  <c r="E78" i="37"/>
  <c r="D78" i="37"/>
  <c r="C78" i="37"/>
  <c r="C74" i="37"/>
  <c r="F77" i="37"/>
  <c r="F76" i="37"/>
  <c r="F75" i="37"/>
  <c r="F73" i="37"/>
  <c r="F72" i="37"/>
  <c r="F71" i="37"/>
  <c r="F70" i="37"/>
  <c r="F69" i="37"/>
  <c r="F68" i="37"/>
  <c r="F67" i="37"/>
  <c r="E66" i="37"/>
  <c r="D66" i="37"/>
  <c r="D65" i="37"/>
  <c r="C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E49" i="37"/>
  <c r="D49" i="37"/>
  <c r="C49" i="37"/>
  <c r="F48" i="37"/>
  <c r="F47" i="37"/>
  <c r="F46" i="37"/>
  <c r="F45" i="37"/>
  <c r="F44" i="37"/>
  <c r="F43" i="37"/>
  <c r="F42" i="37"/>
  <c r="E41" i="37"/>
  <c r="D41" i="37"/>
  <c r="C41" i="37"/>
  <c r="F40" i="37"/>
  <c r="F39" i="37"/>
  <c r="F38" i="37"/>
  <c r="F37" i="37"/>
  <c r="F36" i="37"/>
  <c r="E35" i="37"/>
  <c r="E34" i="37"/>
  <c r="D35" i="37"/>
  <c r="D34" i="37"/>
  <c r="C35" i="37"/>
  <c r="C34" i="37"/>
  <c r="F33" i="37"/>
  <c r="F32" i="37"/>
  <c r="F31" i="37"/>
  <c r="F30" i="37"/>
  <c r="F29" i="37"/>
  <c r="F28" i="37"/>
  <c r="E27" i="37"/>
  <c r="D27" i="37"/>
  <c r="C27" i="37"/>
  <c r="F25" i="37"/>
  <c r="F24" i="37"/>
  <c r="F23" i="37"/>
  <c r="F22" i="37"/>
  <c r="E21" i="37"/>
  <c r="F21" i="37"/>
  <c r="E20" i="37"/>
  <c r="D19" i="37"/>
  <c r="C19" i="37"/>
  <c r="C16" i="37"/>
  <c r="E18" i="37"/>
  <c r="D18" i="37"/>
  <c r="F17" i="37"/>
  <c r="F14" i="37"/>
  <c r="F13" i="37"/>
  <c r="F12" i="37"/>
  <c r="F11" i="37"/>
  <c r="F10" i="37"/>
  <c r="F9" i="37"/>
  <c r="E8" i="37"/>
  <c r="D8" i="37"/>
  <c r="C8" i="37"/>
  <c r="F7" i="37"/>
  <c r="F6" i="37"/>
  <c r="F5" i="37"/>
  <c r="E4" i="37"/>
  <c r="D4" i="37"/>
  <c r="C4" i="37"/>
  <c r="J38" i="12"/>
  <c r="E179" i="37"/>
  <c r="F78" i="37"/>
  <c r="C3" i="37"/>
  <c r="D3" i="37"/>
  <c r="D179" i="37"/>
  <c r="F8" i="37"/>
  <c r="E178" i="37"/>
  <c r="E181" i="37"/>
  <c r="Q13" i="41"/>
  <c r="C179" i="37"/>
  <c r="F18" i="37"/>
  <c r="C26" i="37"/>
  <c r="C15" i="37"/>
  <c r="D16" i="37"/>
  <c r="E3" i="37"/>
  <c r="F3" i="37"/>
  <c r="F66" i="37"/>
  <c r="E19" i="37"/>
  <c r="E16" i="37"/>
  <c r="F16" i="37"/>
  <c r="E26" i="37"/>
  <c r="C192" i="37"/>
  <c r="C178" i="37"/>
  <c r="D26" i="37"/>
  <c r="F4" i="37"/>
  <c r="D178" i="37"/>
  <c r="F27" i="37"/>
  <c r="F35" i="37"/>
  <c r="F49" i="37"/>
  <c r="D74" i="37"/>
  <c r="D192" i="37"/>
  <c r="F34" i="37"/>
  <c r="F41" i="37"/>
  <c r="F90" i="37"/>
  <c r="F97" i="37"/>
  <c r="F135" i="37"/>
  <c r="C189" i="37"/>
  <c r="L28" i="41"/>
  <c r="S28" i="41"/>
  <c r="P13" i="41"/>
  <c r="F20" i="37"/>
  <c r="M28" i="41"/>
  <c r="T25" i="41"/>
  <c r="E84" i="37"/>
  <c r="F85" i="37"/>
  <c r="E65" i="37"/>
  <c r="F65" i="37"/>
  <c r="F87" i="37"/>
  <c r="D181" i="37"/>
  <c r="C181" i="37"/>
  <c r="D15" i="37"/>
  <c r="D169" i="37"/>
  <c r="D170" i="37"/>
  <c r="F26" i="37"/>
  <c r="F19" i="37"/>
  <c r="E15" i="37"/>
  <c r="C169" i="37"/>
  <c r="C170" i="37"/>
  <c r="C168" i="37"/>
  <c r="F84" i="37"/>
  <c r="E74" i="37"/>
  <c r="F74" i="37"/>
  <c r="P29" i="41"/>
  <c r="U29" i="41"/>
  <c r="T28" i="41"/>
  <c r="D168" i="37"/>
  <c r="F15" i="37"/>
  <c r="E168" i="37"/>
  <c r="E169" i="37"/>
  <c r="E170" i="37"/>
  <c r="E173" i="37"/>
  <c r="C173" i="37"/>
  <c r="C174" i="37"/>
  <c r="C172" i="37"/>
  <c r="D173" i="37"/>
  <c r="D172" i="37"/>
  <c r="D174" i="37"/>
  <c r="E172" i="37"/>
  <c r="E174" i="37"/>
  <c r="J72" i="12"/>
  <c r="G72" i="12"/>
  <c r="D72" i="12"/>
  <c r="D38" i="12"/>
  <c r="G38" i="12"/>
  <c r="H38" i="12"/>
  <c r="E38" i="12"/>
  <c r="E72" i="12"/>
  <c r="H72" i="12"/>
  <c r="K72" i="12"/>
  <c r="L72" i="12"/>
  <c r="L38" i="12"/>
  <c r="K38" i="12"/>
  <c r="P27" i="41"/>
  <c r="P30" i="41"/>
  <c r="U30" i="41"/>
  <c r="U27" i="41"/>
  <c r="P28" i="41"/>
  <c r="U28" i="41"/>
  <c r="P31" i="41"/>
  <c r="Q28" i="41"/>
  <c r="Q31" i="41"/>
  <c r="U31" i="41"/>
</calcChain>
</file>

<file path=xl/comments1.xml><?xml version="1.0" encoding="utf-8"?>
<comments xmlns="http://schemas.openxmlformats.org/spreadsheetml/2006/main">
  <authors>
    <author>Yali Cheng</author>
    <author>Qiaoyan Huang</author>
  </authors>
  <commentList>
    <comment ref="A59" authorId="0" shapeId="0">
      <text>
        <r>
          <rPr>
            <b/>
            <sz val="9"/>
            <color indexed="81"/>
            <rFont val="宋体"/>
            <family val="3"/>
            <charset val="134"/>
          </rPr>
          <t>K96009
在Manufacturing repost中放在other input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0" authorId="0" shapeId="0">
      <text>
        <r>
          <rPr>
            <b/>
            <sz val="9"/>
            <color indexed="81"/>
            <rFont val="宋体"/>
            <family val="3"/>
            <charset val="134"/>
          </rPr>
          <t>K96007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1" authorId="0" shapeId="0">
      <text>
        <r>
          <rPr>
            <b/>
            <sz val="9"/>
            <color indexed="81"/>
            <rFont val="宋体"/>
            <family val="3"/>
            <charset val="134"/>
          </rPr>
          <t>K96033 CMM labor
P90707 FGKP Total labor
P90709 maintenance+SQA labor</t>
        </r>
      </text>
    </comment>
    <comment ref="A6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P90708 FGKP 465 variation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4" authorId="1" shapeId="0">
      <text>
        <r>
          <rPr>
            <b/>
            <sz val="9"/>
            <color indexed="81"/>
            <rFont val="宋体"/>
            <family val="3"/>
            <charset val="134"/>
          </rPr>
          <t>关联方ICO duty</t>
        </r>
      </text>
    </comment>
  </commentList>
</comments>
</file>

<file path=xl/comments2.xml><?xml version="1.0" encoding="utf-8"?>
<comments xmlns="http://schemas.openxmlformats.org/spreadsheetml/2006/main">
  <authors>
    <author>Renz2</author>
  </authors>
  <commentList>
    <comment ref="B172" authorId="0" shapeId="0">
      <text>
        <r>
          <rPr>
            <b/>
            <sz val="9"/>
            <color indexed="81"/>
            <rFont val="Tahoma"/>
            <family val="2"/>
          </rPr>
          <t>Renz2:</t>
        </r>
        <r>
          <rPr>
            <sz val="9"/>
            <color indexed="81"/>
            <rFont val="Tahoma"/>
            <family val="2"/>
          </rPr>
          <t xml:space="preserve">
BP key allocation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Renz2:</t>
        </r>
        <r>
          <rPr>
            <sz val="9"/>
            <color indexed="81"/>
            <rFont val="Tahoma"/>
            <family val="2"/>
          </rPr>
          <t xml:space="preserve">
16%,54%,30%</t>
        </r>
      </text>
    </comment>
  </commentList>
</comments>
</file>

<file path=xl/sharedStrings.xml><?xml version="1.0" encoding="utf-8"?>
<sst xmlns="http://schemas.openxmlformats.org/spreadsheetml/2006/main" count="9073" uniqueCount="1564">
  <si>
    <t>Controller´s Letter</t>
  </si>
  <si>
    <t xml:space="preserve"> </t>
  </si>
  <si>
    <t>YTD</t>
  </si>
  <si>
    <t>Plan</t>
  </si>
  <si>
    <t>Actual</t>
  </si>
  <si>
    <t>Sales Volume</t>
  </si>
  <si>
    <t>Sales Mix</t>
  </si>
  <si>
    <t>CIP</t>
  </si>
  <si>
    <t>Net Sales</t>
  </si>
  <si>
    <t>NOP</t>
  </si>
  <si>
    <t>Others</t>
  </si>
  <si>
    <t>Sales</t>
  </si>
  <si>
    <t>LFC *</t>
  </si>
  <si>
    <t>Month</t>
  </si>
  <si>
    <t>Sales Price IC</t>
  </si>
  <si>
    <t>Period Expenses</t>
  </si>
  <si>
    <t>EBITA</t>
  </si>
  <si>
    <t>Investment Spendings</t>
  </si>
  <si>
    <t>Investment Approvals</t>
  </si>
  <si>
    <t>Plant:</t>
  </si>
  <si>
    <t>Volumes / EBITA</t>
  </si>
  <si>
    <t>Opportunities / Risks  (EBITA)</t>
  </si>
  <si>
    <t>IT &amp;  Projects</t>
  </si>
  <si>
    <t>Sales Price - Other</t>
  </si>
  <si>
    <t>SALES</t>
  </si>
  <si>
    <t>XXXXX</t>
  </si>
  <si>
    <t>3OO5C73EU8UULAP0KOTYF6FLS</t>
  </si>
  <si>
    <t>SAPBEXq0001</t>
  </si>
  <si>
    <t>X</t>
  </si>
  <si>
    <t>ZVM0131</t>
  </si>
  <si>
    <t>1</t>
  </si>
  <si>
    <t>S</t>
  </si>
  <si>
    <t>I</t>
  </si>
  <si>
    <t>EQ</t>
  </si>
  <si>
    <t>800</t>
  </si>
  <si>
    <t/>
  </si>
  <si>
    <t>CAS</t>
  </si>
  <si>
    <t>20</t>
  </si>
  <si>
    <t>0</t>
  </si>
  <si>
    <t>Division SO</t>
  </si>
  <si>
    <t>ZZ008</t>
  </si>
  <si>
    <t>ZVM0014</t>
  </si>
  <si>
    <t>P</t>
  </si>
  <si>
    <t>BU</t>
  </si>
  <si>
    <t>ZZ007</t>
  </si>
  <si>
    <t>ZVM0013</t>
  </si>
  <si>
    <t>PL</t>
  </si>
  <si>
    <t>ZZ006</t>
  </si>
  <si>
    <t>ZVM0012</t>
  </si>
  <si>
    <t>PMS</t>
  </si>
  <si>
    <t>ZZ005</t>
  </si>
  <si>
    <t>ZVM0009</t>
  </si>
  <si>
    <t>2003</t>
  </si>
  <si>
    <t>Fiscal Year default</t>
  </si>
  <si>
    <t>0FISCYEAR</t>
  </si>
  <si>
    <t>ZVM0006</t>
  </si>
  <si>
    <t>012</t>
  </si>
  <si>
    <t>12</t>
  </si>
  <si>
    <t>Posting Period</t>
  </si>
  <si>
    <t>0FISCPER3</t>
  </si>
  <si>
    <t>ZIFRS_SW</t>
  </si>
  <si>
    <t>U</t>
  </si>
  <si>
    <t>US GAAP Reporting</t>
  </si>
  <si>
    <t>40</t>
  </si>
  <si>
    <t>U: US GAAP, I: IFRS</t>
  </si>
  <si>
    <t>0CS_VERSION</t>
  </si>
  <si>
    <t>ZSTRUC04</t>
  </si>
  <si>
    <t>ST2003</t>
  </si>
  <si>
    <t>ZSTRUC</t>
  </si>
  <si>
    <t>ZZ011</t>
  </si>
  <si>
    <t>Consolidation Switch</t>
  </si>
  <si>
    <t>0001</t>
  </si>
  <si>
    <t>2</t>
  </si>
  <si>
    <t>03</t>
  </si>
  <si>
    <t>00000000</t>
  </si>
  <si>
    <t>K</t>
  </si>
  <si>
    <t>A</t>
  </si>
  <si>
    <t>H</t>
  </si>
  <si>
    <t>0000</t>
  </si>
  <si>
    <t>3OO5C4J8IPMCDS7MMO1V2IV0G</t>
  </si>
  <si>
    <t>0CS_UNIT</t>
  </si>
  <si>
    <t>Consolidation unit</t>
  </si>
  <si>
    <t>0002</t>
  </si>
  <si>
    <t>3OO5C4BJZR0MV5O6GTZISGWAO</t>
  </si>
  <si>
    <t>DIV</t>
  </si>
  <si>
    <t>0003</t>
  </si>
  <si>
    <t>3OO5BYRUARC7EVMI94ANJ1TOG</t>
  </si>
  <si>
    <t>0004</t>
  </si>
  <si>
    <t>3OO5BYZITPXWXI5YEYCZT3SE8</t>
  </si>
  <si>
    <t>0005</t>
  </si>
  <si>
    <t>3OO5BZ77COJMG4PEKSFC35R40</t>
  </si>
  <si>
    <t>0006</t>
  </si>
  <si>
    <t>3OO5BZEVVN5BYR8UQMHOD7PTS</t>
  </si>
  <si>
    <t>ZZ001</t>
  </si>
  <si>
    <t>Outlet</t>
  </si>
  <si>
    <t>0007</t>
  </si>
  <si>
    <t>3OO5CGHE0JE1CUGRPFOYPKV40</t>
  </si>
  <si>
    <t>0CS_DOCTYPE</t>
  </si>
  <si>
    <t>Document type</t>
  </si>
  <si>
    <t>0008</t>
  </si>
  <si>
    <t>3OO5CGP2JHZQVH07V9RAZMTTS</t>
  </si>
  <si>
    <t>ZZ002</t>
  </si>
  <si>
    <t>Send Plant</t>
  </si>
  <si>
    <t>0009</t>
  </si>
  <si>
    <t>3OO5BZU8XKCR00BR2AMCXBN9C</t>
  </si>
  <si>
    <t>3OO54A8U5HF6XAYZFMGN3VL34</t>
  </si>
  <si>
    <t>Periods</t>
  </si>
  <si>
    <t>00</t>
  </si>
  <si>
    <t>3OO5C4QX1O81WER2SI47CKTQ8</t>
  </si>
  <si>
    <t>Items</t>
  </si>
  <si>
    <t>Y</t>
  </si>
  <si>
    <t>3OO5C4YLKMTRF1AIYC6JMMSG0</t>
  </si>
  <si>
    <t>L</t>
  </si>
  <si>
    <t>3OO54AGIOG0WFXIFLGIZDXJSW</t>
  </si>
  <si>
    <t>Prev. Month (avg)</t>
  </si>
  <si>
    <t>3OO54AO77EMLYK1VRALBNZIIO</t>
  </si>
  <si>
    <t>Prev. Month (bdg)</t>
  </si>
  <si>
    <t>3OO5C56A3LFGXNTZ468VWOR5S</t>
  </si>
  <si>
    <t>3OO54AVVQD8BH6LBX4NNY1H8G</t>
  </si>
  <si>
    <t>Month Act. (avg)</t>
  </si>
  <si>
    <t>3OO5C5DYMK16GADFA0B86QPVK</t>
  </si>
  <si>
    <t>COS</t>
  </si>
  <si>
    <t>3OO54B3K9BU0ZT4S2YQ083FY8</t>
  </si>
  <si>
    <t>Month Act. (bdg)</t>
  </si>
  <si>
    <t>3OO5C5LN5IMVYWWVFUDKGSOLC</t>
  </si>
  <si>
    <t>MC over Std.</t>
  </si>
  <si>
    <t>F</t>
  </si>
  <si>
    <t>3P9B57LUV1HY9O79G4W1THVNK</t>
  </si>
  <si>
    <t>Mat./Energy</t>
  </si>
  <si>
    <t>3OO54BB8SAFQIFO88SSCI5EO0</t>
  </si>
  <si>
    <t>Month Plan</t>
  </si>
  <si>
    <t>3OO54BIXB91G127OEMUOS7DDS</t>
  </si>
  <si>
    <t>Month PY (avg)</t>
  </si>
  <si>
    <t>3P9B588WFXB2TJTLXN32NNRSW</t>
  </si>
  <si>
    <t>Manufact.</t>
  </si>
  <si>
    <t>3OO54BQLU7N5JOR4KGX129C3K</t>
  </si>
  <si>
    <t>Month PY (bdg)</t>
  </si>
  <si>
    <t>3P9B58GKYVWSC6D23H5EXPQIO</t>
  </si>
  <si>
    <t>Other Variations</t>
  </si>
  <si>
    <t>3OO54BYAD68V2BAKQAZDCBATC</t>
  </si>
  <si>
    <t>YTD Act. (avg)</t>
  </si>
  <si>
    <t>3OO5C5TBOH8LHJGBLOFWQUNB4</t>
  </si>
  <si>
    <t>MC after Var.</t>
  </si>
  <si>
    <t>3OO5C6107FUB05ZRRII90WM0W</t>
  </si>
  <si>
    <t>Period Exp.</t>
  </si>
  <si>
    <t>3OO54C5YW4UKKXU0W51PMD9J4</t>
  </si>
  <si>
    <t>YTD Act. (bdg)</t>
  </si>
  <si>
    <t>3OO54CDNF3GA3KDH1Z41WF88W</t>
  </si>
  <si>
    <t>YTD Plan</t>
  </si>
  <si>
    <t>0010</t>
  </si>
  <si>
    <t>3OX54SJUYH6PFWGW7443LA5J4</t>
  </si>
  <si>
    <t>GMA</t>
  </si>
  <si>
    <t>3P9B5A616KQGH6ONE5O565G8W</t>
  </si>
  <si>
    <t>External Income</t>
  </si>
  <si>
    <t>0011</t>
  </si>
  <si>
    <t>3OO54CLBY21ZM6WX7T6E6H6YO</t>
  </si>
  <si>
    <t>YTD PY (avg)</t>
  </si>
  <si>
    <t>3OO54CT0H0NP4TGDDN8QGJ5OG</t>
  </si>
  <si>
    <t>YTD PY (bdg)</t>
  </si>
  <si>
    <t>0012</t>
  </si>
  <si>
    <t>3OO5C68OQEG0ISJ7XCKLAYKQO</t>
  </si>
  <si>
    <t>Oth. op. Inc.</t>
  </si>
  <si>
    <t>3P9B5ADPPJC5ZT83JZQHG7EYO</t>
  </si>
  <si>
    <t>Other Inc./Exp./GMA/Div.External</t>
  </si>
  <si>
    <t>0013</t>
  </si>
  <si>
    <t>3OO54D0OZZ9ENFZTJHB2QL4E8</t>
  </si>
  <si>
    <t>FC (avg)</t>
  </si>
  <si>
    <t>3OO54D8DIXV462J9PBDF0N340</t>
  </si>
  <si>
    <t>FC (bdg)</t>
  </si>
  <si>
    <t>0014</t>
  </si>
  <si>
    <t>3OO5C6GD9D1Q1F2O36MXL0JGG</t>
  </si>
  <si>
    <t>3OO5C6O1SBNFK1M490P9V2I68</t>
  </si>
  <si>
    <t>EBIT</t>
  </si>
  <si>
    <t>0015</t>
  </si>
  <si>
    <t>3OO54DG21WGTOP2PV5FRAP1TS</t>
  </si>
  <si>
    <t>LFC (avg)</t>
  </si>
  <si>
    <t>3P9B57TJE03NSAQPLYYE3JUDC</t>
  </si>
  <si>
    <t>Manufacturing Price</t>
  </si>
  <si>
    <t>0016</t>
  </si>
  <si>
    <t>3OO54DNQKV2J7BM60ZI3KR0JK</t>
  </si>
  <si>
    <t>LFC (bdg)</t>
  </si>
  <si>
    <t>3P9B5817WYPDAXA5RT0QDLT34</t>
  </si>
  <si>
    <t>Var to Power Price</t>
  </si>
  <si>
    <t>0017</t>
  </si>
  <si>
    <t>3OO54DVF3TO8PY5M6TKFUSZ9C</t>
  </si>
  <si>
    <t>PLAN</t>
  </si>
  <si>
    <t>3OO54E33MS9Y8KP2CNMS4UXZ4</t>
  </si>
  <si>
    <t>PY (bdg)</t>
  </si>
  <si>
    <t>0018</t>
  </si>
  <si>
    <t>3OO54EAS5QVNR78IIHP4EWWOW</t>
  </si>
  <si>
    <t>PY (avg)</t>
  </si>
  <si>
    <t>0019</t>
  </si>
  <si>
    <t>3RCUAUG7EL0I6QG2P11DKSN0G</t>
  </si>
  <si>
    <t>US-GAAP, IFRS (put to hidden)</t>
  </si>
  <si>
    <t>0020</t>
  </si>
  <si>
    <t>0COMPANY</t>
  </si>
  <si>
    <t>Company</t>
  </si>
  <si>
    <t>0CONS_BA</t>
  </si>
  <si>
    <t>Cons.bus.area</t>
  </si>
  <si>
    <t>0COUNTRY</t>
  </si>
  <si>
    <t>Country</t>
  </si>
  <si>
    <t>0CO_AREA</t>
  </si>
  <si>
    <t>Controlling area</t>
  </si>
  <si>
    <t>0PROFIT_CTR</t>
  </si>
  <si>
    <t>Profit Center</t>
  </si>
  <si>
    <t>ZZ010</t>
  </si>
  <si>
    <t>Region</t>
  </si>
  <si>
    <t>ZZ027</t>
  </si>
  <si>
    <t>Upload Date</t>
  </si>
  <si>
    <t>ZZ028</t>
  </si>
  <si>
    <t>Upload Time</t>
  </si>
  <si>
    <t>ZZ009</t>
  </si>
  <si>
    <t>Continental Group</t>
  </si>
  <si>
    <t>0000000100</t>
  </si>
  <si>
    <t>0000000108</t>
  </si>
  <si>
    <t>0000000101</t>
  </si>
  <si>
    <t>0000000104</t>
  </si>
  <si>
    <t>0000000103</t>
  </si>
  <si>
    <t>0000000102</t>
  </si>
  <si>
    <t>0000009000</t>
  </si>
  <si>
    <t>0000000107</t>
  </si>
  <si>
    <t>3OO5BXPFNYBNTQX9FXYY4S03K</t>
  </si>
  <si>
    <t>0000009001</t>
  </si>
  <si>
    <t>Bex Analysis GC PLSH</t>
  </si>
  <si>
    <t>0000010001</t>
  </si>
  <si>
    <t>0000010003</t>
  </si>
  <si>
    <t>ZECCS_C06</t>
  </si>
  <si>
    <t>0000000010</t>
  </si>
  <si>
    <t>0000000109</t>
  </si>
  <si>
    <t>0000000113</t>
  </si>
  <si>
    <t>0000000020</t>
  </si>
  <si>
    <t>0000000030</t>
  </si>
  <si>
    <t>0000000040</t>
  </si>
  <si>
    <t>0000000041</t>
  </si>
  <si>
    <t>0000000042</t>
  </si>
  <si>
    <t>0000000043</t>
  </si>
  <si>
    <t>0000000021</t>
  </si>
  <si>
    <t>0000000022</t>
  </si>
  <si>
    <t>0000000023</t>
  </si>
  <si>
    <t>0000010002</t>
  </si>
  <si>
    <t>0000000105</t>
  </si>
  <si>
    <t>0000000106</t>
  </si>
  <si>
    <t>0000000112</t>
  </si>
  <si>
    <t>0000000200</t>
  </si>
  <si>
    <t>0000004000</t>
  </si>
  <si>
    <t>0000000114</t>
  </si>
  <si>
    <t>*</t>
  </si>
  <si>
    <t>Rheinböllen</t>
  </si>
  <si>
    <t>Foundation</t>
  </si>
  <si>
    <t>3SKUNJ25RPXTWJITQ3ZR3VODZ</t>
  </si>
  <si>
    <t>402</t>
  </si>
  <si>
    <t>3</t>
  </si>
  <si>
    <t>3SKUNIUH8RC4DWZDK9XETTPO7</t>
  </si>
  <si>
    <t>50</t>
  </si>
  <si>
    <t>Risks</t>
  </si>
  <si>
    <t>1.000 LC</t>
  </si>
  <si>
    <t>Total</t>
  </si>
  <si>
    <t>Opportunities</t>
  </si>
  <si>
    <t>Total R/O</t>
  </si>
  <si>
    <t>Var. Margin over standard</t>
  </si>
  <si>
    <t>Inv. valuation &amp; variations (raw material &amp; supply)</t>
  </si>
  <si>
    <t>Gross Margin Adjustments</t>
  </si>
  <si>
    <t>Recalls &amp; other specific warranty</t>
  </si>
  <si>
    <t>Restructuring</t>
  </si>
  <si>
    <t>All Other Variations</t>
  </si>
  <si>
    <t>TOTAL All Other Variations</t>
  </si>
  <si>
    <t>PMME All Other</t>
  </si>
  <si>
    <t>TOTAL PMME All Other</t>
  </si>
  <si>
    <t>Other income/expenses</t>
  </si>
  <si>
    <t>other</t>
  </si>
  <si>
    <t>TOTAL Other income/expenses</t>
  </si>
  <si>
    <t>LFC</t>
  </si>
  <si>
    <t>Product Sales &amp; Other</t>
  </si>
  <si>
    <t>(in % of Merchandise Sales)</t>
  </si>
  <si>
    <t>EBIT before R&amp;D</t>
  </si>
  <si>
    <t>(in % of Total Sales)</t>
  </si>
  <si>
    <t>Budget Total Sales/EBIT</t>
  </si>
  <si>
    <t xml:space="preserve">   % of Total Sales</t>
  </si>
  <si>
    <t>Sales Price incr./decreasing</t>
  </si>
  <si>
    <t>Sales Price FX Transaction</t>
  </si>
  <si>
    <t>Sales Price IC FX Transaction</t>
  </si>
  <si>
    <t>Var. to material price  (PPV)</t>
  </si>
  <si>
    <t>Var. to material price  (PPV) - FX Transaction</t>
  </si>
  <si>
    <t>Var. to material price  (PPV) - Other</t>
  </si>
  <si>
    <t>Var. rework/spoilage/scrap</t>
  </si>
  <si>
    <t>Var. start up costs</t>
  </si>
  <si>
    <t>Var. to freight</t>
  </si>
  <si>
    <t>Replacement&amp;Adj&amp;General Warranty</t>
  </si>
  <si>
    <t>Margin after variations</t>
  </si>
  <si>
    <t>PMME Depreciation</t>
  </si>
  <si>
    <t>PMME Period Expenses ICO</t>
  </si>
  <si>
    <t>R, D &amp; E expenses</t>
  </si>
  <si>
    <t>S&amp;D / FG&amp;A</t>
  </si>
  <si>
    <t>FX Operational (B/S Impact)</t>
  </si>
  <si>
    <t>Total Sales/EBIT</t>
  </si>
  <si>
    <t>Total Sales</t>
  </si>
  <si>
    <t>Total Variable Costs</t>
  </si>
  <si>
    <t>Rework / Spoilage / Scrap</t>
  </si>
  <si>
    <t>( % of Total Sales)</t>
  </si>
  <si>
    <t>Personnel (Heads) Plant</t>
  </si>
  <si>
    <t>Own Employees fix</t>
  </si>
  <si>
    <t>Own Employees variable</t>
  </si>
  <si>
    <t>Leasing variable</t>
  </si>
  <si>
    <t>P3 - EBIT</t>
  </si>
  <si>
    <t>Budget EBIT</t>
  </si>
  <si>
    <t xml:space="preserve">                     Variable</t>
  </si>
  <si>
    <t xml:space="preserve">                     Fix</t>
  </si>
  <si>
    <t>FX Translation Effect</t>
  </si>
  <si>
    <t>Var. Aprgin over standard</t>
  </si>
  <si>
    <t>Gross Aprgin Adjustments</t>
  </si>
  <si>
    <t>Margin Contribution for Product Sales</t>
    <phoneticPr fontId="0" type="noConversion"/>
  </si>
  <si>
    <t>Tools/supplies/fees</t>
  </si>
  <si>
    <t>Purchased maintenance</t>
  </si>
  <si>
    <t>Table</t>
  </si>
  <si>
    <t>Outlet</t>
    <phoneticPr fontId="35" type="noConversion"/>
  </si>
  <si>
    <t>FS Item Number</t>
  </si>
  <si>
    <t>Budget 2016</t>
    <phoneticPr fontId="37" type="noConversion"/>
  </si>
  <si>
    <t>Sales</t>
    <phoneticPr fontId="35" type="noConversion"/>
  </si>
  <si>
    <t>Net sales</t>
  </si>
  <si>
    <t>Net sales internal</t>
  </si>
  <si>
    <t>Net sales ICO</t>
  </si>
  <si>
    <t>Net sales external</t>
  </si>
  <si>
    <t>Sales variations</t>
  </si>
  <si>
    <t>Variations to net sales</t>
  </si>
  <si>
    <t>Variations to net sales ICO</t>
  </si>
  <si>
    <t>Reevaluation</t>
  </si>
  <si>
    <t>FX production</t>
  </si>
  <si>
    <t>FX production ICO</t>
  </si>
  <si>
    <t>Variable costs</t>
    <phoneticPr fontId="35" type="noConversion"/>
  </si>
  <si>
    <t>Variable costs over standard</t>
  </si>
  <si>
    <t>Variable costs ICO</t>
  </si>
  <si>
    <t>Other variable costs</t>
  </si>
  <si>
    <t>OVC handling</t>
  </si>
  <si>
    <t>OVC freight</t>
  </si>
  <si>
    <t>OVC utilization</t>
  </si>
  <si>
    <t>OVC duty</t>
  </si>
  <si>
    <t>OVC ICO</t>
  </si>
  <si>
    <t>Marginal contribution over standard</t>
    <phoneticPr fontId="35" type="noConversion"/>
  </si>
  <si>
    <t>Cost variations</t>
  </si>
  <si>
    <t>Var. to raw material total</t>
  </si>
  <si>
    <t>Var. to raw material price</t>
  </si>
  <si>
    <t>Inventory valuation allowance (raw material &amp; supply)</t>
  </si>
  <si>
    <t>Inventory variations (raw material &amp; supply)</t>
  </si>
  <si>
    <t>Variations to material price - PPV other</t>
  </si>
  <si>
    <t>Variations to material price - FX</t>
  </si>
  <si>
    <t>Variations to material price ICO</t>
  </si>
  <si>
    <t>Variations in manufacturing total</t>
  </si>
  <si>
    <t>Manufacturing specification changes total</t>
  </si>
  <si>
    <t>Manufacturing specification changes (input)</t>
  </si>
  <si>
    <t>Material cost (savings/increases)</t>
  </si>
  <si>
    <t>Process cost (savings/increases)</t>
  </si>
  <si>
    <t>Difference vs. control standard</t>
  </si>
  <si>
    <t>Valuation differences</t>
  </si>
  <si>
    <t>Variations to manufacturing other total</t>
  </si>
  <si>
    <t>Variations to manufacturing other (input)</t>
  </si>
  <si>
    <t>Variations in cost centers</t>
  </si>
  <si>
    <t>Variations to labor cost (tariff increase)</t>
  </si>
  <si>
    <t>Variations in stock taking</t>
  </si>
  <si>
    <t>Variations rework/spoilage/scrap</t>
  </si>
  <si>
    <t>Variations material usage</t>
  </si>
  <si>
    <t>Variations due to start up costs</t>
  </si>
  <si>
    <t>Other cost variations total</t>
  </si>
  <si>
    <t>Variations to merchandise prices internal</t>
  </si>
  <si>
    <t>Variations to merchandise prices external</t>
  </si>
  <si>
    <t>Variations to power price</t>
  </si>
  <si>
    <t>Replacement and adjustment and general warranty</t>
  </si>
  <si>
    <t>Variations to handling</t>
  </si>
  <si>
    <t>Variations to freight</t>
  </si>
  <si>
    <t>Variations to utilization</t>
  </si>
  <si>
    <t>Variations to duty</t>
  </si>
  <si>
    <t>Variations to FX production</t>
  </si>
  <si>
    <t>Other variations ICO</t>
  </si>
  <si>
    <t>Other cost variations</t>
  </si>
  <si>
    <t>Variation to material/energy</t>
    <phoneticPr fontId="35" type="noConversion"/>
  </si>
  <si>
    <t>Other variations</t>
    <phoneticPr fontId="35" type="noConversion"/>
  </si>
  <si>
    <t>Marginal contribution after variations</t>
    <phoneticPr fontId="35" type="noConversion"/>
  </si>
  <si>
    <t>Production &amp; materials management expenses</t>
    <phoneticPr fontId="35" type="noConversion"/>
  </si>
  <si>
    <t>PE production</t>
  </si>
  <si>
    <t>PE materials management</t>
  </si>
  <si>
    <t>PE plant administration</t>
  </si>
  <si>
    <t>Period expenses ICO</t>
  </si>
  <si>
    <t>Gross margin adjustments</t>
    <phoneticPr fontId="35" type="noConversion"/>
  </si>
  <si>
    <t>Inventory variations (finished goods)</t>
  </si>
  <si>
    <t>Inventory valuation allowance (finished goods &amp; wip)</t>
  </si>
  <si>
    <t>Gross margin</t>
    <phoneticPr fontId="35" type="noConversion"/>
  </si>
  <si>
    <t>R, D &amp; E  expenses</t>
    <phoneticPr fontId="35" type="noConversion"/>
  </si>
  <si>
    <t>Primary R, D &amp; E costs</t>
  </si>
  <si>
    <t>R &amp; D</t>
  </si>
  <si>
    <t>Application engineering</t>
  </si>
  <si>
    <t>Customer reimbursements and governmental grants</t>
  </si>
  <si>
    <t>R&amp;D customer reimbursements and governmental grants</t>
  </si>
  <si>
    <t>Application engineering cust. reimb. and governmental grants</t>
  </si>
  <si>
    <t>R, D &amp; E licences income</t>
  </si>
  <si>
    <t>R &amp; D licences income</t>
  </si>
  <si>
    <t>Application engineering licences income</t>
  </si>
  <si>
    <t>R, D &amp; E licences expenses</t>
  </si>
  <si>
    <t>R &amp; D licences expenses</t>
  </si>
  <si>
    <t>Application engineering licences expenses</t>
  </si>
  <si>
    <t>R, D &amp; E allocation in</t>
  </si>
  <si>
    <t>R, D &amp; E allocation out</t>
  </si>
  <si>
    <t>R, D &amp; E prior year</t>
  </si>
  <si>
    <t>Sales &amp; distribution expenses</t>
    <phoneticPr fontId="35" type="noConversion"/>
  </si>
  <si>
    <t>PE selling</t>
  </si>
  <si>
    <t>PE communication</t>
  </si>
  <si>
    <t>PE distribution</t>
  </si>
  <si>
    <t>PE S&amp;D IT</t>
  </si>
  <si>
    <t>Finance, general &amp; administration expenses</t>
    <phoneticPr fontId="35" type="noConversion"/>
  </si>
  <si>
    <t>Total period expenses</t>
    <phoneticPr fontId="35" type="noConversion"/>
  </si>
  <si>
    <t>Other operational income/expenses total</t>
    <phoneticPr fontId="35" type="noConversion"/>
  </si>
  <si>
    <t>Termination payments</t>
  </si>
  <si>
    <t>Provisions for doubtful accounts</t>
  </si>
  <si>
    <t>Governmental grants</t>
  </si>
  <si>
    <t>Reimbursement of tooling costs</t>
  </si>
  <si>
    <t>ICO licences/trademarks</t>
  </si>
  <si>
    <t>FX operational total</t>
  </si>
  <si>
    <t>FX - trading</t>
  </si>
  <si>
    <t>FX operational hedging internal</t>
  </si>
  <si>
    <t>FX operational hedging external</t>
  </si>
  <si>
    <t>PPE disposal</t>
  </si>
  <si>
    <t>PPE disposal internal</t>
  </si>
  <si>
    <t>PPE disposal external</t>
  </si>
  <si>
    <t>PPE scrap expenses</t>
  </si>
  <si>
    <t>Equalization prior year</t>
  </si>
  <si>
    <t>Equalization prior year ICO</t>
  </si>
  <si>
    <t>ICO provisions</t>
  </si>
  <si>
    <t>Litigations: product liability, patents &amp; other</t>
  </si>
  <si>
    <t>Environmental reserves</t>
  </si>
  <si>
    <t>Impairments</t>
  </si>
  <si>
    <t>Restructuring related expenses</t>
  </si>
  <si>
    <t>Other non income taxes and charges</t>
  </si>
  <si>
    <t>Other operational income/expenses</t>
  </si>
  <si>
    <t>External income from subsidiaries &amp; affiliated companies</t>
    <phoneticPr fontId="35" type="noConversion"/>
  </si>
  <si>
    <t>Dividends external</t>
  </si>
  <si>
    <t>Proportionate share in earn. in and imp. on at equi. comp.</t>
  </si>
  <si>
    <t>Write down of other investments</t>
  </si>
  <si>
    <t>Other inc./exp./GMA/div.external</t>
    <phoneticPr fontId="35" type="noConversion"/>
  </si>
  <si>
    <t>Net operating profit</t>
    <phoneticPr fontId="35" type="noConversion"/>
  </si>
  <si>
    <t>Non-operating income/expenses</t>
    <phoneticPr fontId="35" type="noConversion"/>
  </si>
  <si>
    <t>Goodwill impairment</t>
  </si>
  <si>
    <t>Disinvestment internal</t>
  </si>
  <si>
    <t>Disinvestment external</t>
  </si>
  <si>
    <t>Other non-operating income/expenses</t>
  </si>
  <si>
    <t>Service mark-up ICO</t>
  </si>
  <si>
    <t>Earnings before interest and taxes (EBIT)</t>
    <phoneticPr fontId="35" type="noConversion"/>
  </si>
  <si>
    <t>Net interest result</t>
    <phoneticPr fontId="35" type="noConversion"/>
  </si>
  <si>
    <t>Interest expenses internal</t>
  </si>
  <si>
    <t>Interest expenses external</t>
  </si>
  <si>
    <t>Interest expenses for accrued liabilities</t>
  </si>
  <si>
    <t>Interest income internal</t>
  </si>
  <si>
    <t>Interest income external</t>
  </si>
  <si>
    <t>Gains/losses derivative instruments (financials)</t>
  </si>
  <si>
    <t>Gains/losses securities available for sale</t>
  </si>
  <si>
    <t>FX internal (financial debt)</t>
  </si>
  <si>
    <t>FX effects on ICO interest</t>
  </si>
  <si>
    <t>FX external (financial debt)</t>
  </si>
  <si>
    <t>Capitalized interest</t>
  </si>
  <si>
    <t>Finance leasing</t>
  </si>
  <si>
    <t>Interest expenses from post employment benefits</t>
  </si>
  <si>
    <t>Interest income from post employment benefits</t>
  </si>
  <si>
    <t>Net income before taxes</t>
    <phoneticPr fontId="35" type="noConversion"/>
  </si>
  <si>
    <t>Income tax expenses</t>
    <phoneticPr fontId="35" type="noConversion"/>
  </si>
  <si>
    <t>Current tax allocation</t>
  </si>
  <si>
    <t>Difference tax allocations</t>
  </si>
  <si>
    <t>Current tax external</t>
  </si>
  <si>
    <t>Deferred taxes</t>
  </si>
  <si>
    <t>Deferred taxes autoposting</t>
  </si>
  <si>
    <t>Deferred taxes correction autoposting</t>
  </si>
  <si>
    <t>Income from continuing operations</t>
    <phoneticPr fontId="35" type="noConversion"/>
  </si>
  <si>
    <t>Profit/Loss after taxes of discontinued operations</t>
    <phoneticPr fontId="35" type="noConversion"/>
  </si>
  <si>
    <t>Accounting changes</t>
    <phoneticPr fontId="35" type="noConversion"/>
  </si>
  <si>
    <t>Net income before non-controlling interests</t>
    <phoneticPr fontId="35" type="noConversion"/>
  </si>
  <si>
    <t>Non-controlling interests total</t>
    <phoneticPr fontId="35" type="noConversion"/>
  </si>
  <si>
    <t>Non-controlling interests</t>
  </si>
  <si>
    <t>Non-controlling interests (manual entry)</t>
  </si>
  <si>
    <t>Net income attributable to the shareholders of the parent</t>
    <phoneticPr fontId="35" type="noConversion"/>
  </si>
  <si>
    <t>EBIT</t>
    <phoneticPr fontId="12" type="noConversion"/>
  </si>
  <si>
    <t>NIAT</t>
    <phoneticPr fontId="12" type="noConversion"/>
  </si>
  <si>
    <t xml:space="preserve">JV earning equity </t>
    <phoneticPr fontId="12" type="noConversion"/>
  </si>
  <si>
    <t>BP</t>
    <phoneticPr fontId="36" type="noConversion"/>
  </si>
  <si>
    <r>
      <t>Budget 9</t>
    </r>
    <r>
      <rPr>
        <sz val="8"/>
        <color theme="1"/>
        <rFont val="宋体"/>
        <family val="2"/>
      </rPr>
      <t>月</t>
    </r>
    <r>
      <rPr>
        <sz val="8"/>
        <color theme="1"/>
        <rFont val="Arial"/>
        <family val="2"/>
      </rPr>
      <t>SOP</t>
    </r>
    <phoneticPr fontId="36" type="noConversion"/>
  </si>
  <si>
    <t>JV earning equity FND</t>
    <phoneticPr fontId="12" type="noConversion"/>
  </si>
  <si>
    <t>FND</t>
    <phoneticPr fontId="36" type="noConversion"/>
  </si>
  <si>
    <t>JV earning equity EPB</t>
    <phoneticPr fontId="12" type="noConversion"/>
  </si>
  <si>
    <t>EPB</t>
    <phoneticPr fontId="36" type="noConversion"/>
  </si>
  <si>
    <t>JV earning equity ACT</t>
    <phoneticPr fontId="12" type="noConversion"/>
  </si>
  <si>
    <t>ACT</t>
    <phoneticPr fontId="36" type="noConversion"/>
  </si>
  <si>
    <t>Injection</t>
  </si>
  <si>
    <t>Total injection</t>
    <phoneticPr fontId="12" type="noConversion"/>
  </si>
  <si>
    <t>Injection from both share hold</t>
    <phoneticPr fontId="12" type="noConversion"/>
  </si>
  <si>
    <t>Finance investment FND</t>
    <phoneticPr fontId="12" type="noConversion"/>
  </si>
  <si>
    <t>Finance investment EPB</t>
    <phoneticPr fontId="12" type="noConversion"/>
  </si>
  <si>
    <t>Finance investment ACT</t>
    <phoneticPr fontId="12" type="noConversion"/>
  </si>
  <si>
    <t>General spending</t>
    <phoneticPr fontId="12" type="noConversion"/>
  </si>
  <si>
    <t xml:space="preserve">  Allocation to FND</t>
    <phoneticPr fontId="12" type="noConversion"/>
  </si>
  <si>
    <t xml:space="preserve">  Allocation to EPB</t>
    <phoneticPr fontId="12" type="noConversion"/>
  </si>
  <si>
    <t xml:space="preserve">  Allocation to ACT</t>
    <phoneticPr fontId="12" type="noConversion"/>
  </si>
  <si>
    <t>FND spending</t>
    <phoneticPr fontId="12" type="noConversion"/>
  </si>
  <si>
    <t>EPB spending</t>
    <phoneticPr fontId="12" type="noConversion"/>
  </si>
  <si>
    <t>ACT spending</t>
    <phoneticPr fontId="12" type="noConversion"/>
  </si>
  <si>
    <t>total spending FND</t>
    <phoneticPr fontId="42" type="noConversion"/>
  </si>
  <si>
    <t>total spending EPB</t>
    <phoneticPr fontId="42" type="noConversion"/>
  </si>
  <si>
    <t>total spending ACT</t>
    <phoneticPr fontId="42" type="noConversion"/>
  </si>
  <si>
    <t>Subtotal:2015+2016</t>
    <phoneticPr fontId="36" type="noConversion"/>
  </si>
  <si>
    <t>FC 3+9</t>
    <phoneticPr fontId="36" type="noConversion"/>
  </si>
  <si>
    <t>YTD Mar.</t>
    <phoneticPr fontId="36" type="noConversion"/>
  </si>
  <si>
    <t>Var. to freight</t>
    <phoneticPr fontId="0" type="noConversion"/>
  </si>
  <si>
    <t>Recalls &amp; other specific warranty</t>
    <phoneticPr fontId="0" type="noConversion"/>
  </si>
  <si>
    <t>Variable manufacturing costs</t>
    <phoneticPr fontId="30" type="noConversion"/>
  </si>
  <si>
    <t>Variance Prior FC</t>
    <phoneticPr fontId="0" type="noConversion"/>
  </si>
  <si>
    <t>Merchandise Sales</t>
    <phoneticPr fontId="0" type="noConversion"/>
  </si>
  <si>
    <t>Variations to social cost</t>
    <phoneticPr fontId="30" type="noConversion"/>
  </si>
  <si>
    <t>Equalization</t>
    <phoneticPr fontId="30" type="noConversion"/>
  </si>
  <si>
    <t>January - December</t>
    <phoneticPr fontId="0" type="noConversion"/>
  </si>
  <si>
    <t>Margin Contribution for Merchandise Sales</t>
    <phoneticPr fontId="0" type="noConversion"/>
  </si>
  <si>
    <t>Period Expenses Plant related (MGK, FGK, WVK, VK-Distrb.)</t>
    <phoneticPr fontId="0" type="noConversion"/>
  </si>
  <si>
    <t>Allocations (MGK, FGK, EWK, VWK, VK-Sell.)</t>
    <phoneticPr fontId="0" type="noConversion"/>
  </si>
  <si>
    <t>Period Expenses</t>
    <phoneticPr fontId="0" type="noConversion"/>
  </si>
  <si>
    <t>Logistic Costs</t>
    <phoneticPr fontId="0" type="noConversion"/>
  </si>
  <si>
    <t>Non Conformance Costs (NCC1, NCC2, NCC3)</t>
    <phoneticPr fontId="0" type="noConversion"/>
  </si>
  <si>
    <t>Net inventory</t>
    <phoneticPr fontId="0" type="noConversion"/>
  </si>
  <si>
    <t xml:space="preserve"> </t>
    <phoneticPr fontId="0" type="noConversion"/>
  </si>
  <si>
    <t>Turnrate</t>
    <phoneticPr fontId="0" type="noConversion"/>
  </si>
  <si>
    <t>FX Operational (B/S Impact)</t>
    <phoneticPr fontId="0" type="noConversion"/>
  </si>
  <si>
    <t>Working capital</t>
  </si>
  <si>
    <t>K CNY</t>
    <phoneticPr fontId="0" type="noConversion"/>
  </si>
  <si>
    <t>Equalization</t>
  </si>
  <si>
    <t>Var.mat.usage</t>
  </si>
  <si>
    <t>Var. to handling</t>
  </si>
  <si>
    <t>Other cost var.</t>
  </si>
  <si>
    <t>Var.to lab.C.T.incr.</t>
  </si>
  <si>
    <t>Var.to mfg oth.inp. - LDC</t>
  </si>
  <si>
    <t>Var.to mfg oth.inp. - MDC</t>
  </si>
  <si>
    <t>Variations in Production Cost Centers - LDC</t>
  </si>
  <si>
    <t>Variations in Production Cost Centers - MDC</t>
  </si>
  <si>
    <t>Variations actual to standard production order</t>
  </si>
  <si>
    <t>NSHS Allocations in PE MGK &amp; PE FGK</t>
  </si>
  <si>
    <t>NSHS Services in PE MGK &amp; PE FGK</t>
  </si>
  <si>
    <t>Compensation</t>
  </si>
  <si>
    <t>Taxes/insurance/rental</t>
  </si>
  <si>
    <t>Energy costs/utilities</t>
  </si>
  <si>
    <t>Product Validation / Requalification after G60</t>
  </si>
  <si>
    <t>SPIRIT Implementation</t>
  </si>
  <si>
    <t>check</t>
    <phoneticPr fontId="0" type="noConversion"/>
  </si>
  <si>
    <t>Other</t>
    <phoneticPr fontId="0" type="noConversion"/>
  </si>
  <si>
    <t>R&amp;O</t>
    <phoneticPr fontId="27" type="noConversion"/>
  </si>
  <si>
    <t>FC EBIT</t>
    <phoneticPr fontId="27" type="noConversion"/>
  </si>
  <si>
    <t>Amount</t>
    <phoneticPr fontId="27" type="noConversion"/>
  </si>
  <si>
    <t>% of sales</t>
    <phoneticPr fontId="27" type="noConversion"/>
  </si>
  <si>
    <t>BU/PL HBS</t>
  </si>
  <si>
    <t>Inv.variation</t>
    <phoneticPr fontId="0" type="noConversion"/>
  </si>
  <si>
    <t>FC Sales</t>
    <phoneticPr fontId="27" type="noConversion"/>
  </si>
  <si>
    <t>FC after R&amp;O EBIT</t>
    <phoneticPr fontId="27" type="noConversion"/>
  </si>
  <si>
    <t>ACT volume decrease</t>
    <phoneticPr fontId="27" type="noConversion"/>
  </si>
  <si>
    <t>EPB volume decrease</t>
    <phoneticPr fontId="27" type="noConversion"/>
  </si>
  <si>
    <t>FND volume decrease</t>
    <phoneticPr fontId="27" type="noConversion"/>
  </si>
  <si>
    <t>FC after R&amp;O Sales</t>
    <phoneticPr fontId="27" type="noConversion"/>
  </si>
  <si>
    <t>SPV</t>
    <phoneticPr fontId="27" type="noConversion"/>
  </si>
  <si>
    <t>2017 R&amp;D true up</t>
    <phoneticPr fontId="27" type="noConversion"/>
  </si>
  <si>
    <t>A56 assembly claim</t>
    <phoneticPr fontId="27" type="noConversion"/>
  </si>
  <si>
    <t>K EUR</t>
  </si>
  <si>
    <t>CU</t>
    <phoneticPr fontId="0" type="noConversion"/>
  </si>
  <si>
    <t>Total</t>
    <phoneticPr fontId="0" type="noConversion"/>
  </si>
  <si>
    <t>Variable</t>
  </si>
  <si>
    <t>Fix</t>
  </si>
  <si>
    <t>CIP</t>
    <phoneticPr fontId="0" type="noConversion"/>
  </si>
  <si>
    <t>Period Expenses ICO</t>
  </si>
  <si>
    <t>Sales of scrap and waste</t>
  </si>
  <si>
    <t>Therein: Fixed HC assessed from Central Function</t>
  </si>
  <si>
    <t>Therein: Non-operative Functions</t>
    <phoneticPr fontId="0" type="noConversion"/>
  </si>
  <si>
    <t>Total Change after FX</t>
  </si>
  <si>
    <t xml:space="preserve">Last update FIRE data: </t>
  </si>
  <si>
    <t>Volumes by Customer (Unit: K pcs)</t>
  </si>
  <si>
    <t>all financial figures in k</t>
    <phoneticPr fontId="0" type="noConversion"/>
  </si>
  <si>
    <t>FAS Rate (Average)</t>
  </si>
  <si>
    <t>FAS Rate (Average)</t>
    <phoneticPr fontId="0" type="noConversion"/>
  </si>
  <si>
    <t>Budget Rate</t>
  </si>
  <si>
    <t>Budget Rate</t>
    <phoneticPr fontId="0" type="noConversion"/>
  </si>
  <si>
    <t>FAS Prior FC (Average)</t>
  </si>
  <si>
    <t>FAS Prior FC (Average)</t>
    <phoneticPr fontId="0" type="noConversion"/>
  </si>
  <si>
    <t>XXXX</t>
  </si>
  <si>
    <t>Leasing fix</t>
    <phoneticPr fontId="0" type="noConversion"/>
  </si>
  <si>
    <t>Merchandise Sales</t>
    <phoneticPr fontId="0" type="noConversion"/>
  </si>
  <si>
    <t>Margin Contribution for Product Sales</t>
    <phoneticPr fontId="0" type="noConversion"/>
  </si>
  <si>
    <t>Margin Contribution for Merchandise Sales</t>
    <phoneticPr fontId="0" type="noConversion"/>
  </si>
  <si>
    <t>Period Expenses</t>
    <phoneticPr fontId="0" type="noConversion"/>
  </si>
  <si>
    <t>Period Expenses Plant related (MGK, FGK, WVK, VK-Distrb.)</t>
    <phoneticPr fontId="0" type="noConversion"/>
  </si>
  <si>
    <t>Budget Rate:</t>
    <phoneticPr fontId="0" type="noConversion"/>
  </si>
  <si>
    <t>FAS Rate (Average):</t>
    <phoneticPr fontId="0" type="noConversion"/>
  </si>
  <si>
    <t>FAS Prior FC (Average):</t>
    <phoneticPr fontId="0" type="noConversion"/>
  </si>
  <si>
    <t xml:space="preserve"> </t>
    <phoneticPr fontId="0" type="noConversion"/>
  </si>
  <si>
    <t>Allocations (MGK, FGK, EWK, VWK, VK-Sell.)</t>
    <phoneticPr fontId="0" type="noConversion"/>
  </si>
  <si>
    <t>Logistic Costs</t>
    <phoneticPr fontId="0" type="noConversion"/>
  </si>
  <si>
    <t>CIP               Total</t>
    <phoneticPr fontId="0" type="noConversion"/>
  </si>
  <si>
    <t>Non Conformance Costs (NCC1, NCC2, NCC3)</t>
    <phoneticPr fontId="0" type="noConversion"/>
  </si>
  <si>
    <t>Net inventory</t>
    <phoneticPr fontId="0" type="noConversion"/>
  </si>
  <si>
    <t>Turnrate</t>
    <phoneticPr fontId="0" type="noConversion"/>
  </si>
  <si>
    <t xml:space="preserve">all financial figures in k </t>
  </si>
  <si>
    <t>R, D &amp; E expenses-License fee</t>
    <phoneticPr fontId="0" type="noConversion"/>
  </si>
  <si>
    <t>R, D &amp; E expens</t>
    <phoneticPr fontId="0" type="noConversion"/>
  </si>
  <si>
    <t>S&amp;D / FG&amp;A</t>
    <phoneticPr fontId="0" type="noConversion"/>
  </si>
  <si>
    <t>Total Change</t>
    <phoneticPr fontId="0" type="noConversion"/>
  </si>
  <si>
    <t>Variations Inbound freight / var. Material Mgmt. / Duty</t>
    <phoneticPr fontId="0" type="noConversion"/>
  </si>
  <si>
    <t>Provisions f. doubtf. Accounts</t>
  </si>
  <si>
    <t>Tooling costs</t>
  </si>
  <si>
    <t>Reimbursem. of tooling costs</t>
  </si>
  <si>
    <t>Reimbursements (R&amp;D)</t>
  </si>
  <si>
    <t>Equal. prior year ICO</t>
  </si>
  <si>
    <t>Oth. oper. inc./expenses</t>
  </si>
  <si>
    <t>Other operational expenses</t>
  </si>
  <si>
    <t>Other operational income</t>
  </si>
  <si>
    <t>Government grants</t>
  </si>
  <si>
    <t>Equalization</t>
    <phoneticPr fontId="0" type="noConversion"/>
  </si>
  <si>
    <t>Other</t>
    <phoneticPr fontId="0" type="noConversion"/>
  </si>
  <si>
    <t>Var. to freight</t>
    <phoneticPr fontId="0" type="noConversion"/>
  </si>
  <si>
    <t>S&amp;D / FG&amp;A-Others</t>
    <phoneticPr fontId="0" type="noConversion"/>
  </si>
  <si>
    <t>Recalls &amp; other specific warranty</t>
    <phoneticPr fontId="0" type="noConversion"/>
  </si>
  <si>
    <t>FX Operational (B/S Impact)</t>
    <phoneticPr fontId="0" type="noConversion"/>
  </si>
  <si>
    <t>Inv.variation</t>
    <phoneticPr fontId="0" type="noConversion"/>
  </si>
  <si>
    <t>CU</t>
  </si>
  <si>
    <t>Var.to mfg oth.inp. - LDC</t>
    <phoneticPr fontId="0" type="noConversion"/>
  </si>
  <si>
    <t>NCC-Start up cost</t>
    <phoneticPr fontId="0" type="noConversion"/>
  </si>
  <si>
    <t>Others</t>
    <phoneticPr fontId="0" type="noConversion"/>
  </si>
  <si>
    <t>BU/PL $&gt;segment</t>
    <phoneticPr fontId="0" type="noConversion"/>
  </si>
  <si>
    <t>$&gt;monthname</t>
    <phoneticPr fontId="0" type="noConversion"/>
  </si>
  <si>
    <t>Plant:  $&gt;plant</t>
    <phoneticPr fontId="0" type="noConversion"/>
  </si>
  <si>
    <t>$&gt;year</t>
    <phoneticPr fontId="0" type="noConversion"/>
  </si>
  <si>
    <t>$&gt;budgetrate</t>
  </si>
  <si>
    <t>$&gt;fcrate</t>
    <phoneticPr fontId="0" type="noConversion"/>
  </si>
  <si>
    <t>$&gt;lfcrate</t>
    <phoneticPr fontId="0" type="noConversion"/>
  </si>
  <si>
    <t>$.CL!Volumes by Customer!Total!MonthPlan</t>
    <phoneticPr fontId="0" type="noConversion"/>
  </si>
  <si>
    <t>$.CL!Volumes by Customer!Total!MonthActual</t>
    <phoneticPr fontId="0" type="noConversion"/>
  </si>
  <si>
    <t>$.CL!Volumes by Customer!Total!MonthYTDPlan</t>
  </si>
  <si>
    <t>$.CL!Volumes by Customer!Total!MonthYTDActual</t>
  </si>
  <si>
    <t>$.CL!Volumes by Customer!Total!YearlyPlan</t>
  </si>
  <si>
    <t>$.CL!Volumes by Customer!Total!YearlyForecast</t>
  </si>
  <si>
    <t>$.CL!Volumes by Customer!Total!YearlyLastForecast</t>
  </si>
  <si>
    <t>$.CL!Volumes by Customer!1!FinancialFigure</t>
    <phoneticPr fontId="0" type="noConversion"/>
  </si>
  <si>
    <t>$.CL!Volumes by Customer!2!FinancialFigure</t>
    <phoneticPr fontId="0" type="noConversion"/>
  </si>
  <si>
    <t>$.CL!Volumes by Customer!3!FinancialFigure</t>
  </si>
  <si>
    <t>$.CL!Volumes by Customer!4!FinancialFigure</t>
  </si>
  <si>
    <t>$.CL!Volumes by Customer!5!FinancialFigure</t>
  </si>
  <si>
    <t>$.CL!Volumes by Customer!6!FinancialFigure</t>
  </si>
  <si>
    <t>$.CL!Volumes by Customer!7!FinancialFigure</t>
  </si>
  <si>
    <t>$.CL!Volumes by Customer!8!FinancialFigure</t>
  </si>
  <si>
    <t>$.CL!Volumes by Customer!9!FinancialFigure</t>
  </si>
  <si>
    <t>$.CL!Volumes by Customer!10!FinancialFigure</t>
  </si>
  <si>
    <t>$.CL!Volumes by Customer!1!MonthPlan</t>
    <phoneticPr fontId="0" type="noConversion"/>
  </si>
  <si>
    <t>$.CL!Volumes by Customer!2!MonthPlan</t>
    <phoneticPr fontId="0" type="noConversion"/>
  </si>
  <si>
    <t>$.CL!Volumes by Customer!3!MonthPlan</t>
  </si>
  <si>
    <t>$.CL!Volumes by Customer!4!MonthPlan</t>
  </si>
  <si>
    <t>$.CL!Volumes by Customer!5!MonthPlan</t>
  </si>
  <si>
    <t>$.CL!Volumes by Customer!6!MonthPlan</t>
  </si>
  <si>
    <t>$.CL!Volumes by Customer!7!MonthPlan</t>
  </si>
  <si>
    <t>$.CL!Volumes by Customer!8!MonthPlan</t>
  </si>
  <si>
    <t>$.CL!Volumes by Customer!9!MonthPlan</t>
  </si>
  <si>
    <t>$.CL!Volumes by Customer!10!MonthPlan</t>
  </si>
  <si>
    <t>$.CL!Volumes by Customer!1!MonthActual</t>
    <phoneticPr fontId="0" type="noConversion"/>
  </si>
  <si>
    <t>$.CL!Volumes by Customer!2!MonthActual</t>
    <phoneticPr fontId="0" type="noConversion"/>
  </si>
  <si>
    <t>$.CL!Volumes by Customer!3!MonthActual</t>
  </si>
  <si>
    <t>$.CL!Volumes by Customer!4!MonthActual</t>
  </si>
  <si>
    <t>$.CL!Volumes by Customer!5!MonthActual</t>
  </si>
  <si>
    <t>$.CL!Volumes by Customer!6!MonthActual</t>
  </si>
  <si>
    <t>$.CL!Volumes by Customer!7!MonthActual</t>
  </si>
  <si>
    <t>$.CL!Volumes by Customer!8!MonthActual</t>
  </si>
  <si>
    <t>$.CL!Volumes by Customer!9!MonthActual</t>
  </si>
  <si>
    <t>$.CL!Volumes by Customer!10!MonthActual</t>
  </si>
  <si>
    <t>$.CL!Volumes by Customer!1!MonthYTDPlan</t>
    <phoneticPr fontId="0" type="noConversion"/>
  </si>
  <si>
    <t>$.CL!Volumes by Customer!2!MonthYTDPlan</t>
    <phoneticPr fontId="0" type="noConversion"/>
  </si>
  <si>
    <t>$.CL!Volumes by Customer!3!MonthYTDPlan</t>
  </si>
  <si>
    <t>$.CL!Volumes by Customer!4!MonthYTDPlan</t>
  </si>
  <si>
    <t>$.CL!Volumes by Customer!5!MonthYTDPlan</t>
  </si>
  <si>
    <t>$.CL!Volumes by Customer!6!MonthYTDPlan</t>
  </si>
  <si>
    <t>$.CL!Volumes by Customer!7!MonthYTDPlan</t>
  </si>
  <si>
    <t>$.CL!Volumes by Customer!8!MonthYTDPlan</t>
  </si>
  <si>
    <t>$.CL!Volumes by Customer!9!MonthYTDPlan</t>
  </si>
  <si>
    <t>$.CL!Volumes by Customer!10!MonthYTDPlan</t>
  </si>
  <si>
    <t>$.CL!Volumes by Customer!1!MonthYTDActual</t>
    <phoneticPr fontId="0" type="noConversion"/>
  </si>
  <si>
    <t>$.CL!Volumes by Customer!2!MonthYTDActual</t>
    <phoneticPr fontId="0" type="noConversion"/>
  </si>
  <si>
    <t>$.CL!Volumes by Customer!3!MonthYTDActual</t>
  </si>
  <si>
    <t>$.CL!Volumes by Customer!4!MonthYTDActual</t>
  </si>
  <si>
    <t>$.CL!Volumes by Customer!5!MonthYTDActual</t>
  </si>
  <si>
    <t>$.CL!Volumes by Customer!6!MonthYTDActual</t>
  </si>
  <si>
    <t>$.CL!Volumes by Customer!7!MonthYTDActual</t>
  </si>
  <si>
    <t>$.CL!Volumes by Customer!8!MonthYTDActual</t>
  </si>
  <si>
    <t>$.CL!Volumes by Customer!9!MonthYTDActual</t>
  </si>
  <si>
    <t>$.CL!Volumes by Customer!1!YearlyPlan</t>
    <phoneticPr fontId="0" type="noConversion"/>
  </si>
  <si>
    <t>$.CL!Volumes by Customer!1!YearlyForecast</t>
    <phoneticPr fontId="0" type="noConversion"/>
  </si>
  <si>
    <t>$.CL!Volumes by Customer!1!YearlyLastForecast</t>
    <phoneticPr fontId="0" type="noConversion"/>
  </si>
  <si>
    <t>$.CL!Volumes by Customer!2!YearlyPlan</t>
    <phoneticPr fontId="0" type="noConversion"/>
  </si>
  <si>
    <t>$.CL!Volumes by Customer!2!YearlyForecast</t>
    <phoneticPr fontId="0" type="noConversion"/>
  </si>
  <si>
    <t>$.CL!Volumes by Customer!2!YearlyLastForecast</t>
    <phoneticPr fontId="0" type="noConversion"/>
  </si>
  <si>
    <t>$.CL!Volumes by Customer!3!YearlyPlan</t>
  </si>
  <si>
    <t>$.CL!Volumes by Customer!4!YearlyPlan</t>
  </si>
  <si>
    <t>$.CL!Volumes by Customer!5!YearlyPlan</t>
  </si>
  <si>
    <t>$.CL!Volumes by Customer!6!YearlyPlan</t>
  </si>
  <si>
    <t>$.CL!Volumes by Customer!7!YearlyPlan</t>
  </si>
  <si>
    <t>$.CL!Volumes by Customer!8!YearlyPlan</t>
  </si>
  <si>
    <t>$.CL!Volumes by Customer!9!YearlyPlan</t>
  </si>
  <si>
    <t>$.CL!Volumes by Customer!3!YearlyForecast</t>
  </si>
  <si>
    <t>$.CL!Volumes by Customer!4!YearlyForecast</t>
  </si>
  <si>
    <t>$.CL!Volumes by Customer!5!YearlyForecast</t>
  </si>
  <si>
    <t>$.CL!Volumes by Customer!6!YearlyForecast</t>
  </si>
  <si>
    <t>$.CL!Volumes by Customer!7!YearlyForecast</t>
  </si>
  <si>
    <t>$.CL!Volumes by Customer!8!YearlyForecast</t>
  </si>
  <si>
    <t>$.CL!Volumes by Customer!9!YearlyForecast</t>
  </si>
  <si>
    <t>$.CL!Volumes by Customer!10!YearlyForecast</t>
  </si>
  <si>
    <t>$.CL!Volumes by Customer!3!YearlyLastForecast</t>
  </si>
  <si>
    <t>$.CL!Volumes by Customer!4!YearlyLastForecast</t>
  </si>
  <si>
    <t>$.CL!Volumes by Customer!5!YearlyLastForecast</t>
  </si>
  <si>
    <t>$.CL!Volumes by Customer!6!YearlyLastForecast</t>
  </si>
  <si>
    <t>$.CL!Volumes by Customer!8!YearlyLastForecast</t>
  </si>
  <si>
    <t>$.CL!Volumes by Customer!9!YearlyLastForecast</t>
  </si>
  <si>
    <t>$.CL!Volumes by Customer!10!YearlyLastForecast</t>
  </si>
  <si>
    <t>$.CL!Sales!Total Sales!MonthPlan</t>
  </si>
  <si>
    <t>$.CL!Sales!Total Sales!MonthPlan</t>
    <phoneticPr fontId="0" type="noConversion"/>
  </si>
  <si>
    <t>$.CL!Sales!Total Sales!MonthActual</t>
  </si>
  <si>
    <t>$.CL!Sales!Total Sales!MonthActual</t>
    <phoneticPr fontId="0" type="noConversion"/>
  </si>
  <si>
    <t>$.CL!Sales!Total Sales!MonthYTDPlan</t>
  </si>
  <si>
    <t>$.CL!Sales!Total Sales!MonthYTDPlan</t>
    <phoneticPr fontId="0" type="noConversion"/>
  </si>
  <si>
    <t>$.CL!Sales!Total Sales!MonthYTDActual</t>
  </si>
  <si>
    <t>$.CL!Sales!Total Sales!MonthYTDActual</t>
    <phoneticPr fontId="0" type="noConversion"/>
  </si>
  <si>
    <t>$.CL!Sales!Total Sales!YearlyPlan</t>
  </si>
  <si>
    <t>$.CL!Sales!Total Sales!YearlyPlan</t>
    <phoneticPr fontId="0" type="noConversion"/>
  </si>
  <si>
    <t>$.CL!Sales!Total Sales!YearlyForecast</t>
  </si>
  <si>
    <t>$.CL!Sales!Total Sales!YearlyForecast</t>
    <phoneticPr fontId="0" type="noConversion"/>
  </si>
  <si>
    <t>$.CL!Volumes by Customer!7!YearlyLastForecast</t>
    <phoneticPr fontId="0" type="noConversion"/>
  </si>
  <si>
    <t>$.CL!Sales!Total Sales!YearlyLastForecast</t>
  </si>
  <si>
    <t>$.CL!Sales!Total Sales!YearlyLastForecast</t>
    <phoneticPr fontId="0" type="noConversion"/>
  </si>
  <si>
    <t>$.CL!Sales!Product Sales &amp; Other!MonthPlan</t>
  </si>
  <si>
    <t>$.CL!Sales!Product Sales &amp; Other!MonthPlan</t>
    <phoneticPr fontId="0" type="noConversion"/>
  </si>
  <si>
    <t>$.CL!Sales!Product Sales &amp; Other!MonthActual</t>
  </si>
  <si>
    <t>$.CL!Sales!Product Sales &amp; Other!MonthActual</t>
    <phoneticPr fontId="0" type="noConversion"/>
  </si>
  <si>
    <t>$.CL!Sales!Product Sales &amp; Other!MonthPlanYTDPlan</t>
  </si>
  <si>
    <t>$.CL!Sales!Product Sales &amp; Other!MonthPlanYTDPlan</t>
    <phoneticPr fontId="0" type="noConversion"/>
  </si>
  <si>
    <t>$.CL!Volumes by Customer!10!MonthYTDActual</t>
    <phoneticPr fontId="0" type="noConversion"/>
  </si>
  <si>
    <t>$.CL!Sales!Product Sales &amp; Other!MonthYTDActual</t>
  </si>
  <si>
    <t>$.CL!Sales!Product Sales &amp; Other!MonthYTDActual</t>
    <phoneticPr fontId="0" type="noConversion"/>
  </si>
  <si>
    <t>$.CL!Volumes by Customer!10!YearlyPlan</t>
    <phoneticPr fontId="0" type="noConversion"/>
  </si>
  <si>
    <t>$.CL!Sales!Product Sales &amp; Other!YearlyPlan</t>
  </si>
  <si>
    <t>$.CL!Sales!Product Sales &amp; Other!YearlyPlan</t>
    <phoneticPr fontId="0" type="noConversion"/>
  </si>
  <si>
    <t>$.CL!Sales!Product Sales &amp; Other!YearlyForecast</t>
  </si>
  <si>
    <t>$.CL!Sales!Product Sales &amp; Other!YearlyForecast</t>
    <phoneticPr fontId="0" type="noConversion"/>
  </si>
  <si>
    <t>$.CL!Sales!Product Sales &amp; Other!YearlyLastForecast</t>
  </si>
  <si>
    <t>$.CL!Sales!Product Sales &amp; Other!YearlyLastForecast</t>
    <phoneticPr fontId="0" type="noConversion"/>
  </si>
  <si>
    <t>$.CL!Sales!Merchandise Sales!MonthPlan</t>
  </si>
  <si>
    <t>$.CL!Sales!Merchandise Sales!MonthActual</t>
  </si>
  <si>
    <t>$.CL!Sales!Merchandise Sales!MonthYTDPlan</t>
  </si>
  <si>
    <t>$.CL!Sales!Merchandise Sales!MonthYTDActual</t>
  </si>
  <si>
    <t>$.CL!Sales!Merchandise Sales!YearlyPlan</t>
  </si>
  <si>
    <t>$.CL!Sales!Merchandise Sales!YearlyForecast</t>
  </si>
  <si>
    <t>$.CL!Sales!Merchandise Sales!YearlyLastForecast</t>
  </si>
  <si>
    <t>$.CL!VariableCosts!Total Variable Costs!MonthPlan</t>
  </si>
  <si>
    <t>$.CL!VariableCosts!Total Variable Costs!MonthActual</t>
  </si>
  <si>
    <t>$.CL!VariableCosts!Total Variable Costs!MonthYTDPlan</t>
  </si>
  <si>
    <t>$.CL!VariableCosts!Total Variable Costs!MonthYTDActual</t>
  </si>
  <si>
    <t>$.CL!VariableCosts!Total Variable Costs!YearlyPlan</t>
  </si>
  <si>
    <t>$.CL!VariableCosts!Total Variable Costs!YearlyForecast</t>
  </si>
  <si>
    <t>$.CL!VariableCosts!Total Variable Costs!YearlyLastForecast</t>
  </si>
  <si>
    <t>$.CL!MarginContribution!Margin Contribution for Product Sales!MonthPlan</t>
  </si>
  <si>
    <t>$.CL!MarginContribution!Margin Contribution for Product Sales!MonthActual</t>
  </si>
  <si>
    <t>$.CL!MarginContribution!Margin Contribution for Product Sales!MonthYTDPlan</t>
  </si>
  <si>
    <t>$.CL!MarginContribution!Margin Contribution for Product Sales!MonthYTDActual</t>
  </si>
  <si>
    <t>$.CL!MarginContribution!Margin Contribution for Product Sales!YearlyPlan</t>
  </si>
  <si>
    <t>$.CL!MarginContribution!Margin Contribution for Product Sales!YearlyForecast</t>
  </si>
  <si>
    <t>$.CL!MarginContribution!Margin Contribution for Product Sales!YearlyLastForecast</t>
  </si>
  <si>
    <t>$.CL!MarginContribution!(in % of Total Sales)!MonthPlan</t>
  </si>
  <si>
    <t>$.CL!MarginContribution!(in % of Total Sales)!MonthActual</t>
  </si>
  <si>
    <t>$.CL!MarginContribution!(in % of Total Sales)!MonthYTDPlan</t>
  </si>
  <si>
    <t>$.CL!MarginContribution!(in % of Total Sales)!MonthYTDActual</t>
  </si>
  <si>
    <t>$.CL!MarginContribution!(in % of Total Sales)!YearlyPlan</t>
  </si>
  <si>
    <t>$.CL!MarginContribution!(in % of Total Sales)!YearlyForecast</t>
  </si>
  <si>
    <t>$.CL!MarginContribution!(in % of Total Sales)!YearlyLastForecast</t>
  </si>
  <si>
    <t>$.CL!Expense!Period Expenses!MonthPlan</t>
  </si>
  <si>
    <t>$.CL!Expense!Period Expenses!MonthActual</t>
  </si>
  <si>
    <t>$.CL!Expense!Period Expenses!MonthYTDPlan</t>
  </si>
  <si>
    <t>$.CL!Expense!Period Expenses!MonthYTDActual</t>
  </si>
  <si>
    <t>$.CL!Expense!Period Expenses!YearlyPlan</t>
  </si>
  <si>
    <t>$.CL!Expense!Period Expenses!YearlyForecast</t>
  </si>
  <si>
    <t>$.CL!Expense!Period Expenses!YearlyLastForecast</t>
  </si>
  <si>
    <t>$.CL!Expense!(in % of Total Sales)!MonthPlan</t>
  </si>
  <si>
    <t>$.CL!Expense!(in % of Total Sales)!MonthActual</t>
  </si>
  <si>
    <t>$.CL!Expense!(in % of Total Sales)!MonthYTDPlan</t>
  </si>
  <si>
    <t>$.CL!Expense!(in % of Total Sales)!MonthYTDActual</t>
  </si>
  <si>
    <t>$.CL!Expense!(in % of Total Sales)!YearlyPlan</t>
  </si>
  <si>
    <t>$.CL!Expense!(in % of Total Sales)!YearlyForecast</t>
  </si>
  <si>
    <t>$.CL!Expense!(in % of Total Sales)!YearlyLastForecast</t>
  </si>
  <si>
    <t>$.CL!Expense!Period Expenses Plant related (MGK, FGK, WVK, VK-Distrb.)!MonthPlan</t>
  </si>
  <si>
    <t>$.CL!Expense!Period Expenses Plant related (MGK, FGK, WVK, VK-Distrb.)!MonthActual</t>
  </si>
  <si>
    <t>$.CL!Expense!Period Expenses Plant related (MGK, FGK, WVK, VK-Distrb.)!MonthYTDPlan</t>
  </si>
  <si>
    <t>$.CL!Expense!Period Expenses Plant related (MGK, FGK, WVK, VK-Distrb.)!MonthYTDActual</t>
  </si>
  <si>
    <t>$.CL!Expense!Period Expenses Plant related (MGK, FGK, WVK, VK-Distrb.)!YearlyPlan</t>
  </si>
  <si>
    <t>$.CL!Expense!Period Expenses Plant related (MGK, FGK, WVK, VK-Distrb.)!YearlyForecast</t>
  </si>
  <si>
    <t>$.CL!Expense!Period Expenses Plant related (MGK, FGK, WVK, VK-Distrb.)!YearlyLastForecast</t>
  </si>
  <si>
    <t>$.CL!Expense!Period Expenses ICO!MonthPlan</t>
  </si>
  <si>
    <t>$.CL!Expense!Period Expenses ICO!MonthActual</t>
  </si>
  <si>
    <t>$.CL!Expense!Period Expenses ICO!MonthYTDPlan</t>
  </si>
  <si>
    <t>$.CL!Expense!Period Expenses ICO!MonthYTDActual</t>
  </si>
  <si>
    <t>$.CL!Expense!Period Expenses ICO!YearlyPlan</t>
  </si>
  <si>
    <t>$.CL!Expense!Period Expenses ICO!YearlyForecast</t>
  </si>
  <si>
    <t>$.CL!Expense!Period Expenses ICO!YearlyLastForecast</t>
  </si>
  <si>
    <t>$.CL!Expense!Allocations (MGK, FGK, EWK, VWK, VK-Sell.)!MonthPlan</t>
  </si>
  <si>
    <t>$.CL!Expense!Allocations (MGK, FGK, EWK, VWK, VK-Sell.)!MonthActual</t>
  </si>
  <si>
    <t>$.CL!Expense!Allocations (MGK, FGK, EWK, VWK, VK-Sell.)!MonthYTDPlan</t>
  </si>
  <si>
    <t>$.CL!Expense!Allocations (MGK, FGK, EWK, VWK, VK-Sell.)!MonthYTDActual</t>
  </si>
  <si>
    <t>$.CL!Expense!Allocations (MGK, FGK, EWK, VWK, VK-Sell.)!YearlyPlan</t>
  </si>
  <si>
    <t>$.CL!Expense!Allocations (MGK, FGK, EWK, VWK, VK-Sell.)!YearlyForecast</t>
  </si>
  <si>
    <t>$.CL!Expense!Allocations (MGK, FGK, EWK, VWK, VK-Sell.)!YearlyLastForecast</t>
  </si>
  <si>
    <t>$.CL!EBIT!EBIT!MonthPlan</t>
  </si>
  <si>
    <t>$.CL!EBIT!EBIT!MonthActual</t>
  </si>
  <si>
    <t>$.CL!EBIT!EBIT!MonthYTDPlan</t>
  </si>
  <si>
    <t>$.CL!EBIT!EBIT!MonthYTDActual</t>
  </si>
  <si>
    <t>$.CL!EBIT!EBIT!YearlyPlan</t>
  </si>
  <si>
    <t>$.CL!EBIT!EBIT!YearlyForecast</t>
  </si>
  <si>
    <t>$.CL!EBIT!EBIT!YearlyLastForecast</t>
  </si>
  <si>
    <t>$.CL!EBIT!(in % of Total Sales)!MonthPlan</t>
  </si>
  <si>
    <t>$.CL!EBIT!(in % of Total Sales)!MonthActual</t>
  </si>
  <si>
    <t>$.CL!EBIT!(in % of Total Sales)!MonthYTDPlan</t>
  </si>
  <si>
    <t>$.CL!EBIT!(in % of Total Sales)!MonthYTDActual</t>
  </si>
  <si>
    <t>$.CL!EBIT!(in % of Total Sales)!YearlyPlan</t>
  </si>
  <si>
    <t>$.CL!EBIT!(in % of Total Sales)!YearlyForecast</t>
  </si>
  <si>
    <t>$.CL!EBIT!(in % of Total Sales)!YearlyLastForecast</t>
  </si>
  <si>
    <t>$.CL!EBIT!EBIT before R&amp;D!MonthPlan</t>
  </si>
  <si>
    <t>$.CL!EBIT!EBIT before R&amp;D!MonthActual</t>
  </si>
  <si>
    <t>$.CL!EBIT!EBIT before R&amp;D!MonthYTDPlan</t>
  </si>
  <si>
    <t>$.CL!EBIT!EBIT before R&amp;D!MonthYTDActual</t>
  </si>
  <si>
    <t>$.CL!EBIT!EBIT before R&amp;D!YearlyPlan</t>
  </si>
  <si>
    <t>$.CL!EBIT!EBIT before R&amp;D!YearlyForecast</t>
  </si>
  <si>
    <t>$.CL!EBIT!EBIT before R&amp;D!YearlyLastForecast</t>
  </si>
  <si>
    <t>$.CL!EBIT!EBIT before R&amp;D (in % of Total Sales)!MonthPlan</t>
  </si>
  <si>
    <t>$.CL!EBIT!EBIT before R&amp;D (in % of Total Sales)!MonthActual</t>
  </si>
  <si>
    <t>$.CL!EBIT!EBIT before R&amp;D (in % of Total Sales)!MonthYTDPlan</t>
  </si>
  <si>
    <t>$.CL!EBIT!EBIT before R&amp;D (in % of Total Sales)!MonthYTDActual</t>
  </si>
  <si>
    <t>$.CL!EBIT!EBIT before R&amp;D (in % of Total Sales)!YearlyPlan</t>
  </si>
  <si>
    <t>$.CL!EBIT!EBIT before R&amp;D (in % of Total Sales)!YearlyForecast</t>
  </si>
  <si>
    <t>$.CL!EBIT!EBIT before R&amp;D (in % of Total Sales)!YearlyLastForecast</t>
  </si>
  <si>
    <t>$.CL!RSS!Rework / Spoilage / Scrap!MonthPlan</t>
  </si>
  <si>
    <t>$.CL!RSS!Rework / Spoilage / Scrap!MonthActual</t>
  </si>
  <si>
    <t>$.CL!RSS!Rework / Spoilage / Scrap!MonthYTDPlan</t>
  </si>
  <si>
    <t>$.CL!RSS!Rework / Spoilage / Scrap!MonthYTDActual</t>
  </si>
  <si>
    <t>$.CL!RSS!Rework / Spoilage / Scrap!YearlyPlan</t>
  </si>
  <si>
    <t>$.CL!RSS!Rework / Spoilage / Scrap!YearlyForecast</t>
  </si>
  <si>
    <t>$.CL!RSS!Rework / Spoilage / Scrap!YearlyLastForecast</t>
  </si>
  <si>
    <t>$.CL!LogisticCosts!Logistic Costs!MonthPlan</t>
  </si>
  <si>
    <t>$.CL!LogisticCosts!Logistic Costs!MonthActual</t>
  </si>
  <si>
    <t>$.CL!LogisticCosts!Logistic Costs!MonthYTDPlan</t>
  </si>
  <si>
    <t>$.CL!LogisticCosts!Logistic Costs!MonthYTDActual</t>
  </si>
  <si>
    <t>$.CL!LogisticCosts!Logistic Costs!YearlyPlan</t>
  </si>
  <si>
    <t>$.CL!LogisticCosts!Logistic Costs!YearlyForecast</t>
  </si>
  <si>
    <t>$.CL!LogisticCosts!Logistic Costs!YearlyLastForecast</t>
  </si>
  <si>
    <t>$.CL!NonConformanceCosts!(in % of Total Sales)!MonthPlan</t>
  </si>
  <si>
    <t>$.CL!NonConformanceCosts!(in % of Total Sales)!MonthActual</t>
  </si>
  <si>
    <t>$.CL!NonConformanceCosts!(in % of Total Sales)!MonthYTDPlan</t>
  </si>
  <si>
    <t>$.CL!NonConformanceCosts!(in % of Total Sales)!MonthYTDActual</t>
  </si>
  <si>
    <t>$.CL!NonConformanceCosts!(in % of Total Sales)!YearlyPlan</t>
  </si>
  <si>
    <t>$.CL!NonConformanceCosts!(in % of Total Sales)!YearlyForecast</t>
  </si>
  <si>
    <t>$.CL!NonConformanceCosts!(in % of Total Sales)!YearlyLastForecast</t>
  </si>
  <si>
    <t>$.CL!SalesofScrapAndWaste!Sales of scrap and waste!MonthPlan</t>
  </si>
  <si>
    <t>$.CL!SalesofScrapAndWaste!Sales of scrap and waste!MonthActual</t>
  </si>
  <si>
    <t>$.CL!SalesofScrapAndWaste!Sales of scrap and waste!MonthYTDPlan</t>
  </si>
  <si>
    <t>$.CL!SalesofScrapAndWaste!Sales of scrap and waste!MonthYTDActual</t>
  </si>
  <si>
    <t>$.CL!SalesofScrapAndWaste!Sales of scrap and waste!YearlyPlan</t>
  </si>
  <si>
    <t>$.CL!SalesofScrapAndWaste!Sales of scrap and waste!YearlyForecast</t>
  </si>
  <si>
    <t>$.CL!SalesofScrapAndWaste!Sales of scrap and waste!YearlyLastForecast</t>
  </si>
  <si>
    <t>$.CL!Inventory!Net inventory!MonthPlan</t>
  </si>
  <si>
    <t>$.CL!Inventory!Net inventory!MonthActual</t>
  </si>
  <si>
    <t>$.CL!Inventory!Net inventory!MonthYTDPlan</t>
  </si>
  <si>
    <t>$.CL!Inventory!Net inventory!MonthYTDActual</t>
  </si>
  <si>
    <t>$.CL!Inventory!Net inventory!YearlyPlan</t>
  </si>
  <si>
    <t>$.CL!Inventory!Net inventory!YearlyForecast</t>
  </si>
  <si>
    <t>$.CL!Inventory!Net inventory!YearlyLastForecast</t>
  </si>
  <si>
    <t>$.CL!Inventory!Turnrate!MonthPlan</t>
  </si>
  <si>
    <t>$.CL!Inventory!Turnrate!MonthActual</t>
  </si>
  <si>
    <t>$.CL!Inventory!Turnrate!MonthYTDPlan</t>
  </si>
  <si>
    <t>$.CL!Inventory!Turnrate!MonthYTDActual</t>
  </si>
  <si>
    <t>$.CL!Inventory!Turnrate!YearlyPlan</t>
  </si>
  <si>
    <t>$.CL!Inventory!Turnrate!YearlyForecast</t>
  </si>
  <si>
    <t>$.CL!Inventory!Turnrate!YearlyLastForecast</t>
  </si>
  <si>
    <t>$.CL!Investment!Investment Approvals!MonthPlan</t>
  </si>
  <si>
    <t>$.CL!Investment!Investment Approvals!MonthActual</t>
  </si>
  <si>
    <t>$.CL!Investment!Investment Approvals!MonthYTDPlan</t>
  </si>
  <si>
    <t>$.CL!Investment!Investment Approvals!MonthYTDActual</t>
  </si>
  <si>
    <t>$.CL!Investment!Investment Approvals!YearlyPlan</t>
  </si>
  <si>
    <t>$.CL!Investment!Investment Approvals!YearlyForecast</t>
  </si>
  <si>
    <t>$.CL!Investment!Investment Approvals!YearlyLastForecast</t>
  </si>
  <si>
    <t>$.CL!Investment!Investment Spendings!MonthPlan</t>
  </si>
  <si>
    <t>$.CL!Investment!Investment Spendings!MonthActual</t>
  </si>
  <si>
    <t>$.CL!Investment!Investment Spendings!MonthYTDPlan</t>
  </si>
  <si>
    <t>$.CL!Investment!Investment Spendings!MonthYTDActual</t>
  </si>
  <si>
    <t>$.CL!Investment!Investment Spendings!YearlyPlan</t>
  </si>
  <si>
    <t>$.CL!Investment!Investment Spendings!YearlyForecast</t>
  </si>
  <si>
    <t>$.CL!Investment!Investment Spendings!YearlyLastForecast</t>
  </si>
  <si>
    <t>$.CL!Heads!Personnel (Heads) Plant!MonthYTDPlan</t>
  </si>
  <si>
    <t>$.CL!Heads!Personnel (Heads) Plant!MonthYTDActual</t>
  </si>
  <si>
    <t>$.CL!Heads!Personnel (Heads) Plant!YearlyPlan</t>
  </si>
  <si>
    <t>$.CL!Heads!Personnel (Heads) Plant!YearlyForecast</t>
  </si>
  <si>
    <t>$.CL!Heads!Personnel (Heads) Plant!YearlyLastForecast</t>
  </si>
  <si>
    <t>$.CL!Heads!Own Employees fix!MonthYTDPlan</t>
  </si>
  <si>
    <t>$.CL!Heads!Own Employees fix!MonthYTDActual</t>
  </si>
  <si>
    <t>$.CL!Heads!Own Employees fix!YearlyPlan</t>
  </si>
  <si>
    <t>$.CL!Heads!Own Employees fix!YearlyForecast</t>
  </si>
  <si>
    <t>$.CL!Heads!Own Employees fix!YearlyLastForecast</t>
  </si>
  <si>
    <t>$.CL!Heads!Own Employees variable!MonthYTDPlan</t>
  </si>
  <si>
    <t>$.CL!Heads!Own Employees variable!MonthYTDActual</t>
  </si>
  <si>
    <t>$.CL!Heads!Own Employees variable!YearlyPlan</t>
  </si>
  <si>
    <t>$.CL!Heads!Own Employees variable!YearlyForecast</t>
  </si>
  <si>
    <t>$.CL!Heads!Own Employees variable!YearlyLastForecast</t>
  </si>
  <si>
    <t>$.CL!LogisticCosts!Logistic Costs!MonthPlan</t>
    <phoneticPr fontId="0" type="noConversion"/>
  </si>
  <si>
    <t>$.CL!CIP!Total!MonthPlan</t>
  </si>
  <si>
    <t>$.CL!CIP!Total!MonthPlan</t>
    <phoneticPr fontId="0" type="noConversion"/>
  </si>
  <si>
    <t>$.CL!CIP!Variablel!MonthPlan</t>
  </si>
  <si>
    <t>$.CL!CIP!Variablel!MonthPlan</t>
    <phoneticPr fontId="0" type="noConversion"/>
  </si>
  <si>
    <t>$.CL!CIP!Fix!MonthPlan</t>
  </si>
  <si>
    <t>$.CL!CIP!Fix!MonthPlan</t>
    <phoneticPr fontId="0" type="noConversion"/>
  </si>
  <si>
    <t>$.CL!CIP!Total!MonthActual</t>
  </si>
  <si>
    <t>$.CL!CIP!Total!MonthActual</t>
    <phoneticPr fontId="0" type="noConversion"/>
  </si>
  <si>
    <t>$.CL!CIP!Variablel!MonthAcutal</t>
  </si>
  <si>
    <t>$.CL!CIP!Variablel!MonthAcutal</t>
    <phoneticPr fontId="0" type="noConversion"/>
  </si>
  <si>
    <t>$.CL!CIP!Fix!MonthActia;</t>
  </si>
  <si>
    <t>$.CL!CIP!Fix!MonthActia;</t>
    <phoneticPr fontId="0" type="noConversion"/>
  </si>
  <si>
    <t>$.CL!CIP!Total!YTDPlan</t>
  </si>
  <si>
    <t>$.CL!CIP!Total!YTDPlan</t>
    <phoneticPr fontId="0" type="noConversion"/>
  </si>
  <si>
    <t>$.CL!CIP!Variablel!YTDPlan</t>
  </si>
  <si>
    <t>$.CL!CIP!Variablel!YTDPlan</t>
    <phoneticPr fontId="0" type="noConversion"/>
  </si>
  <si>
    <t>$.CL!CIP!Fix!YTDPlan</t>
  </si>
  <si>
    <t>$.CL!CIP!Fix!YTDPlan</t>
    <phoneticPr fontId="0" type="noConversion"/>
  </si>
  <si>
    <t>$.CL!CIP!Total!YTDActual</t>
  </si>
  <si>
    <t>$.CL!CIP!Total!YTDActual</t>
    <phoneticPr fontId="0" type="noConversion"/>
  </si>
  <si>
    <t>$.CL!CIP!Variablel!YTDActual</t>
  </si>
  <si>
    <t>$.CL!CIP!Variablel!YTDActual</t>
    <phoneticPr fontId="0" type="noConversion"/>
  </si>
  <si>
    <t>$.CL!CIP!Fix!YTDActual</t>
  </si>
  <si>
    <t>$.CL!CIP!Fix!YTDActual</t>
    <phoneticPr fontId="0" type="noConversion"/>
  </si>
  <si>
    <t>$.CL!CIP!Total!YearlyPlan</t>
  </si>
  <si>
    <t>$.CL!CIP!Total!YearlyPlan</t>
    <phoneticPr fontId="0" type="noConversion"/>
  </si>
  <si>
    <t>$.CL!CIP!Variablel!YealyPlan</t>
  </si>
  <si>
    <t>$.CL!CIP!Variablel!YealyPlan</t>
    <phoneticPr fontId="0" type="noConversion"/>
  </si>
  <si>
    <t>$.CL!CIP!Fix!YealyPlan</t>
  </si>
  <si>
    <t>$.CL!CIP!Fix!YealyPlan</t>
    <phoneticPr fontId="0" type="noConversion"/>
  </si>
  <si>
    <t>$.CL!CIP!Total!YearlyForecast</t>
  </si>
  <si>
    <t>$.CL!CIP!Total!YearlyForecast</t>
    <phoneticPr fontId="0" type="noConversion"/>
  </si>
  <si>
    <t>$.CL!CIP!Variablel!YearlyForecast</t>
  </si>
  <si>
    <t>$.CL!CIP!Variablel!YearlyForecast</t>
    <phoneticPr fontId="0" type="noConversion"/>
  </si>
  <si>
    <t>$.CL!CIP!Fix!YearlyForecast</t>
  </si>
  <si>
    <t>$.CL!CIP!Fix!YearlyForecast</t>
    <phoneticPr fontId="0" type="noConversion"/>
  </si>
  <si>
    <t>$.CL!RSS!Rework / Spoilage / Scrap!YearlyLastForecast</t>
    <phoneticPr fontId="0" type="noConversion"/>
  </si>
  <si>
    <t>$.CL!CIP!Total!YearlyLastForecast</t>
  </si>
  <si>
    <t>$.CL!CIP!Total!YearlyLastForecast</t>
    <phoneticPr fontId="0" type="noConversion"/>
  </si>
  <si>
    <t>$.CL!CIP!Variablel!YearlyLastForecast</t>
  </si>
  <si>
    <t>$.CL!CIP!Variablel!YearlyLastForecast</t>
    <phoneticPr fontId="0" type="noConversion"/>
  </si>
  <si>
    <t>$.CL!CIP!Fix!YearlyLastForecast</t>
  </si>
  <si>
    <t>$.CL!CIP!Fix!YearlyLastForecast</t>
    <phoneticPr fontId="0" type="noConversion"/>
  </si>
  <si>
    <t>Leasing fix</t>
    <phoneticPr fontId="0" type="noConversion"/>
  </si>
  <si>
    <t>$.CL!Heads!Leasing fix!MonthPlan</t>
  </si>
  <si>
    <t>$.CL!Heads!Leasing fix!MonthPlan</t>
    <phoneticPr fontId="0" type="noConversion"/>
  </si>
  <si>
    <t>$.CL!Heads!Leasing fix!MonthActual</t>
  </si>
  <si>
    <t>$.CL!Heads!Leasing fix!MonthActual</t>
    <phoneticPr fontId="0" type="noConversion"/>
  </si>
  <si>
    <t>$.CL!Heads!Leasing fix!MonthYTDPlan</t>
  </si>
  <si>
    <t>$.CL!Heads!Leasing fix!MonthYTDPlan</t>
    <phoneticPr fontId="0" type="noConversion"/>
  </si>
  <si>
    <t>$.CL!Heads!Leasing fix!MonthYTDActual</t>
  </si>
  <si>
    <t>$.CL!Heads!Leasing fix!MonthYTDActual</t>
    <phoneticPr fontId="0" type="noConversion"/>
  </si>
  <si>
    <t>$.CL!Heads!Leasing fix!YearlyPlan</t>
  </si>
  <si>
    <t>$.CL!Heads!Leasing fix!YearlyPlan</t>
    <phoneticPr fontId="0" type="noConversion"/>
  </si>
  <si>
    <t>$.CL!Heads!Leasing fix!YearlyForecast</t>
  </si>
  <si>
    <t>$.CL!Heads!Leasing fix!YearlyForecast</t>
    <phoneticPr fontId="0" type="noConversion"/>
  </si>
  <si>
    <t>$.CL!Heads!Leasing fix!YearlyLastForecast</t>
  </si>
  <si>
    <t>$.CL!Heads!Leasing fix!YearlyLastForecast</t>
    <phoneticPr fontId="0" type="noConversion"/>
  </si>
  <si>
    <t>Leasing variable</t>
    <phoneticPr fontId="0" type="noConversion"/>
  </si>
  <si>
    <t>$.CL!Heads!Leasing variable!MonthPlan</t>
  </si>
  <si>
    <t>$.CL!Heads!Leasing variable!MonthPlan</t>
    <phoneticPr fontId="0" type="noConversion"/>
  </si>
  <si>
    <t>$.CL!Heads!Leasing variable!MonthActual</t>
  </si>
  <si>
    <t>$.CL!Heads!Leasing variable!MonthActual</t>
    <phoneticPr fontId="0" type="noConversion"/>
  </si>
  <si>
    <t>$.CL!Heads!Leasing variable!MonthYTDPlan</t>
  </si>
  <si>
    <t>$.CL!Heads!Leasing variable!MonthYTDPlan</t>
    <phoneticPr fontId="0" type="noConversion"/>
  </si>
  <si>
    <t>$.CL!Heads!Leasing variable!MonthYTDActual</t>
  </si>
  <si>
    <t>$.CL!Heads!Leasing variable!MonthYTDActual</t>
    <phoneticPr fontId="0" type="noConversion"/>
  </si>
  <si>
    <t>$.CL!Heads!Leasing variable!YearlyPlan</t>
  </si>
  <si>
    <t>$.CL!Heads!Leasing variable!YearlyPlan</t>
    <phoneticPr fontId="0" type="noConversion"/>
  </si>
  <si>
    <t>$.CL!Heads!Leasing variable!YearlyForecast</t>
  </si>
  <si>
    <t>$.CL!Heads!Leasing variable!YearlyForecast</t>
    <phoneticPr fontId="0" type="noConversion"/>
  </si>
  <si>
    <t>$.CL!Heads!Leasing variable!YearlyLastForecast</t>
  </si>
  <si>
    <t>$.CL!Heads!Leasing variable!YearlyLastForecast</t>
    <phoneticPr fontId="0" type="noConversion"/>
  </si>
  <si>
    <t>Therein: Non-operative Functions</t>
    <phoneticPr fontId="0" type="noConversion"/>
  </si>
  <si>
    <t>$.CL!Heads!Therein: Non-operative Functions!MonthPlan</t>
  </si>
  <si>
    <t>$.CL!Heads!Therein: Non-operative Functions!MonthPlan</t>
    <phoneticPr fontId="0" type="noConversion"/>
  </si>
  <si>
    <t>$.CL!Heads!Therein: Non-operative Functions!MonthActual</t>
  </si>
  <si>
    <t>$.CL!Heads!Therein: Non-operative Functions!MonthActual</t>
    <phoneticPr fontId="0" type="noConversion"/>
  </si>
  <si>
    <t>$.CL!Heads!Therein: Non-operative Functions!MonthYTDPlan</t>
  </si>
  <si>
    <t>$.CL!Heads!Therein: Non-operative Functions!MonthYTDPlan</t>
    <phoneticPr fontId="0" type="noConversion"/>
  </si>
  <si>
    <t>$.CL!Heads!Therein: Non-operative Functions!MonthYTDActual</t>
  </si>
  <si>
    <t>$.CL!Heads!Therein: Non-operative Functions!MonthYTDActual</t>
    <phoneticPr fontId="0" type="noConversion"/>
  </si>
  <si>
    <t>$.CL!Heads!Therein: Non-operative Functions!YearlyPlan</t>
  </si>
  <si>
    <t>$.CL!Heads!Therein: Non-operative Functions!YearlyPlan</t>
    <phoneticPr fontId="0" type="noConversion"/>
  </si>
  <si>
    <t>$.CL!Heads!Therein: Non-operative Functions!YearlyForecast</t>
  </si>
  <si>
    <t>$.CL!Heads!Therein: Non-operative Functions!YearlyForecast</t>
    <phoneticPr fontId="0" type="noConversion"/>
  </si>
  <si>
    <t>$.CL!Heads!Therein: Non-operative Functions!YearlyLastForecast</t>
  </si>
  <si>
    <t>$.CL!Heads!Therein: Non-operative Functions!YearlyLastForecast</t>
    <phoneticPr fontId="0" type="noConversion"/>
  </si>
  <si>
    <t>Therein: Fixed HC assessed from Central Function</t>
    <phoneticPr fontId="0" type="noConversion"/>
  </si>
  <si>
    <t>$.CL!Heads!Therein: Fixed HC assessed from Central Function!MonthPlan</t>
  </si>
  <si>
    <t>$.CL!Heads!Therein: Fixed HC assessed from Central Function!MonthPlan</t>
    <phoneticPr fontId="0" type="noConversion"/>
  </si>
  <si>
    <t>$.CL!Heads!Therein: Fixed HC assessed from Central Function!MonthActual</t>
  </si>
  <si>
    <t>$.CL!Heads!Therein: Fixed HC assessed from Central Function!MonthActual</t>
    <phoneticPr fontId="0" type="noConversion"/>
  </si>
  <si>
    <t>$.CL!Heads!Therein: Fixed HC assessed from Central Function!MonthYTDPlan</t>
  </si>
  <si>
    <t>$.CL!Heads!Therein: Fixed HC assessed from Central Function!MonthYTDPlan</t>
    <phoneticPr fontId="0" type="noConversion"/>
  </si>
  <si>
    <t>$.CL!Heads!Therein: Fixed HC assessed from Central Function!MonthYTDActual</t>
  </si>
  <si>
    <t>$.CL!Heads!Therein: Fixed HC assessed from Central Function!MonthYTDActual</t>
    <phoneticPr fontId="0" type="noConversion"/>
  </si>
  <si>
    <t>$.CL!Heads!Therein: Fixed HC assessed from Central Function!YearlyPlan</t>
  </si>
  <si>
    <t>$.CL!Heads!Therein: Fixed HC assessed from Central Function!YearlyPlan</t>
    <phoneticPr fontId="0" type="noConversion"/>
  </si>
  <si>
    <t>$.CL!Heads!Therein: Fixed HC assessed from Central Function!YearlyForecast</t>
  </si>
  <si>
    <t>$.CL!Heads!Therein: Fixed HC assessed from Central Function!YearlyForecast</t>
    <phoneticPr fontId="0" type="noConversion"/>
  </si>
  <si>
    <t>$.CL!Heads!Therein: Fixed HC assessed from Central Function!YearlyLastForecast</t>
  </si>
  <si>
    <t>$.CL!Heads!Therein: Fixed HC assessed from Central Function!YearlyLastForecast</t>
    <phoneticPr fontId="0" type="noConversion"/>
  </si>
  <si>
    <t>$.P3!Budget Sales&amp;EBIT!Budget Total Sales/EBIT!MonthEBITA</t>
  </si>
  <si>
    <t>$.P3!Budget Sales&amp;EBIT!Budget Total Sales/EBIT!YTDEBITA</t>
  </si>
  <si>
    <t>$.P3!Budget Sales&amp;EBIT!Budget Total Sales/EBIT!ForecastEBITA</t>
  </si>
  <si>
    <t>$&gt;version</t>
  </si>
  <si>
    <t>$.P3!Budget Sales&amp;EBIT!% of Total Sales!MonthEBITA</t>
  </si>
  <si>
    <t>$.P3!Budget Sales&amp;EBIT!% of Total Sales!YTDEBITA</t>
  </si>
  <si>
    <t>$.P3!Budget Sales&amp;EBIT!% of Total Sales!ForecastEBITA</t>
  </si>
  <si>
    <t>$.P3!Sales!Sales Volume!MonthEBITA</t>
  </si>
  <si>
    <t>$.P3!Sales!Sales Volume!YTDEBITA</t>
  </si>
  <si>
    <t>$.P3!Sales!Sales Volume!ForecastEBITA</t>
  </si>
  <si>
    <t>$.P3!Sales!Sales Mix!MonthEBITA</t>
  </si>
  <si>
    <t>$.P3!Sales!Sales Mix!YTDEBITA</t>
  </si>
  <si>
    <t>$.P3!Sales!Sales Mix!ForecastEBITA</t>
  </si>
  <si>
    <t>$.P3!Sales!Sales Price incr./decreasing!MonthEBITA</t>
  </si>
  <si>
    <t>$.P3!Sales!Sales Price incr./decreasing!YTDEBITA</t>
  </si>
  <si>
    <t>$.P3!Sales!Sales Price incr./decreasing!ForecastEBITA</t>
  </si>
  <si>
    <t>$.P3!Sales!Sales Price - Other!MonthEBITA</t>
  </si>
  <si>
    <t>$.P3!Sales!Sales Price - Other!YTDEBITA</t>
  </si>
  <si>
    <t>$.P3!Sales!Sales Price - Other!ForecastEBITA</t>
  </si>
  <si>
    <t>$.P3!Sales!Sales Price FX Transaction!MonthEBITA</t>
  </si>
  <si>
    <t>$.P3!Sales!Sales Price FX Transaction!YTDEBITA</t>
  </si>
  <si>
    <t>$.P3!Sales!Sales Price FX Transaction!ForecastEBITA</t>
  </si>
  <si>
    <t>$.P3!Sales!Sales Price IC!MonthEBITA</t>
  </si>
  <si>
    <t>$.P3!Sales!Sales Price IC!YTDEBITA</t>
  </si>
  <si>
    <t>$.P3!Sales!Sales Price IC!ForecastEBITA</t>
  </si>
  <si>
    <t>$.P3!Sales!Sales Price IC FX Transaction!MonthEBITA</t>
  </si>
  <si>
    <t>$.P3!Sales!Sales Price IC FX Transaction!YTDEBITA</t>
  </si>
  <si>
    <t>$.P3!Sales!Sales Price IC FX Transaction!ForecastEBITA</t>
  </si>
  <si>
    <t>$.P3!Sales!Other!MonthEBITA</t>
  </si>
  <si>
    <t>$.P3!Sales!Other!YTDEBITA</t>
  </si>
  <si>
    <t>$.P3!Sales!Other!ForecastEBITA</t>
  </si>
  <si>
    <t>$.P3!Var!Var. Margin over standard!MonthEBITA</t>
  </si>
  <si>
    <t>$.P3!Var!Var. Margin over standard!YTDEBITA</t>
  </si>
  <si>
    <t>$.P3!Var!Var. Margin over standard!ForecastEBITA</t>
  </si>
  <si>
    <t>$.P3!Var!Var. to material price  (PPV)!MonthEBITA</t>
  </si>
  <si>
    <t>$.P3!Var!Var. to material price  (PPV)!YTDEBITA</t>
  </si>
  <si>
    <t>$.P3!Var!Var. to material price  (PPV)!ForecastEBITA</t>
  </si>
  <si>
    <t>$.P3!Var!Var. to material price  (PPV) - FX Transaction!MonthEBITA</t>
  </si>
  <si>
    <t>$.P3!Var!Var. to material price  (PPV) - FX Transaction!YTDEBITA</t>
  </si>
  <si>
    <t>$.P3!Var!Var. to material price  (PPV) - FX Transaction!ForecastEBITA</t>
  </si>
  <si>
    <t>$.P3!Var!Var. to material price  (PPV) - Other!MonthEBITA</t>
  </si>
  <si>
    <t>$.P3!Var!Var. to material price  (PPV) - Other!YTDEBITA</t>
  </si>
  <si>
    <t>$.P3!Var!Var. to material price  (PPV) - Other!ForecastEBITA</t>
  </si>
  <si>
    <t>$.P3!Var!Inv. valuation &amp; variations (raw material &amp; supply)!MonthEBITA</t>
  </si>
  <si>
    <t>$.P3!Var!Inv. valuation &amp; variations (raw material &amp; supply)!YTDEBITA</t>
  </si>
  <si>
    <t>$.P3!Var!Inv. valuation &amp; variations (raw material &amp; supply)!ForecastEBITA</t>
  </si>
  <si>
    <t>$.P3!Var!Var. rework/spoilage/scrap!MonthEBITA</t>
  </si>
  <si>
    <t>$.P3!Var!Var. rework/spoilage/scrap!YTDEBITA</t>
  </si>
  <si>
    <t>$.P3!Var!Var. rework/spoilage/scrap!ForecastEBITA</t>
  </si>
  <si>
    <t>$.P3!Var!Var. start up costs!MonthEBITA</t>
  </si>
  <si>
    <t>$.P3!Var!Var. start up costs!YTDEBITA</t>
  </si>
  <si>
    <t>$.P3!Var!Var. start up costs!ForecastEBITA</t>
  </si>
  <si>
    <t>$.P3!Var!Var. to freight!MonthEBITA</t>
  </si>
  <si>
    <t>$.P3!Var!Var. to freight!YTDEBITA</t>
  </si>
  <si>
    <t>$.P3!Var!Var. to freight!ForecastEBITA</t>
  </si>
  <si>
    <t>$.P3!Var!Replacement&amp;Adj&amp;General Warranty!MonthEBITA</t>
  </si>
  <si>
    <t>$.P3!Var!Replacement&amp;Adj&amp;General Warranty!YTDEBITA</t>
  </si>
  <si>
    <t>$.P3!Var!Replacement&amp;Adj&amp;General Warranty!ForecastEBITA</t>
  </si>
  <si>
    <t>$.P3!Var!All Other Variations!MonthEBITA</t>
  </si>
  <si>
    <t>$.P3!Var!All Other Variations!YTDEBITA</t>
  </si>
  <si>
    <t>$.P3!Var!All Other Variations!ForecastEBITA</t>
  </si>
  <si>
    <t>$.P3!Var!Margin after variations!MonthEBITA</t>
  </si>
  <si>
    <t>$.P3!Var!Margin after variations!YTDEBITA</t>
  </si>
  <si>
    <t>$.P3!Var!Margin after variations!ForecastEBITA</t>
  </si>
  <si>
    <t>$.P3!PMME!PMME Depreciation!MonthEBITA</t>
  </si>
  <si>
    <t>$.P3!PMME!PMME Depreciation!YTDEBITA</t>
  </si>
  <si>
    <t>$.P3!PMME!PMME Depreciation!ForecastEBITA</t>
  </si>
  <si>
    <t>$.P3!PMME!PMME Period Expenses ICO!MonthEBITA</t>
  </si>
  <si>
    <t>$.P3!PMME!PMME Period Expenses ICO!YTDEBITA</t>
  </si>
  <si>
    <t>$.P3!PMME!PMME Period Expenses ICO!ForecastEBITA</t>
  </si>
  <si>
    <t>$.P3!PMME!PMME All Other!MonthEBITA</t>
  </si>
  <si>
    <t>$.P3!PMME!PMME All Other!YTDEBITA</t>
  </si>
  <si>
    <t>$.P3!PMME!PMME All Other!ForecastEBITA</t>
  </si>
  <si>
    <t>$.P3!PMME!R, D &amp; E expens!MonthEBITA</t>
  </si>
  <si>
    <t>$.P3!PMME!R, D &amp; E expens!YTDEBITA</t>
  </si>
  <si>
    <t>$.P3!PMME!R, D &amp; E expens!ForecastEBITA</t>
  </si>
  <si>
    <t>$.P3!PMME!S&amp;D / FG&amp;A!MonthEBITA</t>
  </si>
  <si>
    <t>$.P3!PMME!S&amp;D / FG&amp;A!YTDEBITA</t>
  </si>
  <si>
    <t>$.P3!PMME!S&amp;D / FG&amp;A!ForecastEBITA</t>
  </si>
  <si>
    <t>$.P3!PMME!Period Expenses!MonthEBITA</t>
  </si>
  <si>
    <t>$.P3!PMME!Period Expenses!YTDEBITA</t>
  </si>
  <si>
    <t>$.P3!PMME!Period Expenses!ForecastEBITA</t>
  </si>
  <si>
    <t>$.P3!Change!Gross Margin Adjustments!MonthEBITA</t>
  </si>
  <si>
    <t>$.P3!Change!Gross Margin Adjustments!YTDEBITA</t>
  </si>
  <si>
    <t>$.P3!Change!Gross Margin Adjustments!ForecastEBITA</t>
  </si>
  <si>
    <t>$.P3!Change!Recalls &amp; other specific warranty!MonthEBITA</t>
  </si>
  <si>
    <t>$.P3!Change!Recalls &amp; other specific warranty!YTDEBITA</t>
  </si>
  <si>
    <t>$.P3!Change!Recalls &amp; other specific warranty!ForecastEBITA</t>
  </si>
  <si>
    <t>$.P3!Change!Restructuring!MonthEBITA</t>
  </si>
  <si>
    <t>$.P3!Change!Restructuring!YTDEBITA</t>
  </si>
  <si>
    <t>$.P3!Change!Restructuring!ForecastEBITA</t>
  </si>
  <si>
    <t>$.P3!Change!FX Operational (B/S Impact)!MonthEBITA</t>
  </si>
  <si>
    <t>$.P3!Change!FX Operational (B/S Impact)!YTDEBITA</t>
  </si>
  <si>
    <t>$.P3!Change!FX Operational (B/S Impact)!ForecastEBITA</t>
  </si>
  <si>
    <t>$.P3!Change!Other income/expenses!MonthEBITA</t>
  </si>
  <si>
    <t>$.P3!Change!Other income/expenses!YTDEBITA</t>
  </si>
  <si>
    <t>$.P3!Change!Other income/expenses!ForecastEBITA</t>
  </si>
  <si>
    <t>$.P3!Change!Total Change!MonthEBITA</t>
  </si>
  <si>
    <t>$.P3!Change!Total Change!YTDEBITA</t>
  </si>
  <si>
    <t>$.P3!Change!Total Change!ForecastEBITA</t>
  </si>
  <si>
    <t>$.P3!Total Sales&amp;EBIT!Total Sales/EBIT!MonthEBITA</t>
  </si>
  <si>
    <t>$.P3!Total Sales&amp;EBIT!Total Sales/EBIT!YTDEBITA</t>
  </si>
  <si>
    <t>$.P3!Total Sales&amp;EBIT!Total Sales/EBIT!ForecastEBITA</t>
  </si>
  <si>
    <t>$.P3!Total Sales&amp;EBIT!% of Total Sales!MonthEBITA</t>
  </si>
  <si>
    <t>$.P3!Total Sales&amp;EBIT!% of Total Sales!YTDEBITA</t>
  </si>
  <si>
    <t>$.P3!Total Sales&amp;EBIT!% of Total Sales!ForecastEBITA</t>
  </si>
  <si>
    <t>$&gt;version</t>
    <phoneticPr fontId="0" type="noConversion"/>
  </si>
  <si>
    <t>$.P3!Budget Sales&amp;EBIT!Budget Total Sales/EBIT!MonthSales</t>
  </si>
  <si>
    <t>$.P3!Budget Sales&amp;EBIT!Budget Total Sales/EBIT!YTDSales</t>
  </si>
  <si>
    <t>$.P3!Budget Sales&amp;EBIT!Budget Total Sales/EBIT!ForecastSales</t>
  </si>
  <si>
    <t>$.P3!Budget Sales&amp;EBIT!Budget Total Sales/EBIT!LastForecastSales</t>
  </si>
  <si>
    <t>$.P3!Budget Sales&amp;EBIT!Budget Total Sales/EBIT!LastForecastEBITA</t>
  </si>
  <si>
    <t>$.P3!Budget Sales&amp;EBIT!Budget Total Sales/EBIT!VarianceSales</t>
  </si>
  <si>
    <t>$.P3!Budget Sales&amp;EBIT!Budget Total Sales/EBIT!VarianceEBITA</t>
  </si>
  <si>
    <t>$.P3!Budget Sales&amp;EBIT!% of Total Sales!LastForecastEBITA</t>
  </si>
  <si>
    <t>$.P3!Budget Sales&amp;EBIT!% of Total Sales!VarianceEBITA</t>
  </si>
  <si>
    <t>$.P3!Sales!Sales Volume!MonthSales</t>
  </si>
  <si>
    <t>$.P3!Sales!Sales Volume!YTDSales</t>
  </si>
  <si>
    <t>$.P3!Sales!Sales Volume!ForecastSales</t>
  </si>
  <si>
    <t>$.P3!Sales!Sales Volume!LastForecastSales</t>
  </si>
  <si>
    <t>$.P3!Sales!Sales Volume!LastForecastEBITA</t>
  </si>
  <si>
    <t>$.P3!Sales!Sales Volume!VarianceSales</t>
  </si>
  <si>
    <t>$.P3!Sales!Sales Volume!VarianceEBITA</t>
  </si>
  <si>
    <t>$.P3!Sales!Sales Mix!LastForecastEBITA</t>
  </si>
  <si>
    <t>$.P3!Sales!Sales Mix!VarianceEBITA</t>
  </si>
  <si>
    <t>$.P3!Sales!Sales Price incr./decreasing!MonthSales</t>
  </si>
  <si>
    <t>$.P3!Sales!Sales Price incr./decreasing!YTDSales</t>
  </si>
  <si>
    <t>$.P3!Sales!Sales Price incr./decreasing!ForecastSales</t>
  </si>
  <si>
    <t>$.P3!Sales!Sales Price incr./decreasing!LastForecastSales</t>
  </si>
  <si>
    <t>$.P3!Sales!Sales Price incr./decreasing!LastForecastEBITA</t>
  </si>
  <si>
    <t>$.P3!Sales!Sales Price incr./decreasing!VarianceSales</t>
  </si>
  <si>
    <t>$.P3!Sales!Sales Price incr./decreasing!VarianceEBITA</t>
  </si>
  <si>
    <t>$.P3!Sales!Sales Price - Other!MonthSales</t>
  </si>
  <si>
    <t>$.P3!Sales!Sales Price - Other!YTDSales</t>
  </si>
  <si>
    <t>$.P3!Sales!Sales Price - Other!ForecastSales</t>
  </si>
  <si>
    <t>$.P3!Sales!Sales Price - Other!LastForecastSales</t>
  </si>
  <si>
    <t>$.P3!Sales!Sales Price - Other!LastForecastEBITA</t>
  </si>
  <si>
    <t>$.P3!Sales!Sales Price - Other!VarianceSales</t>
  </si>
  <si>
    <t>$.P3!Sales!Sales Price - Other!VarianceEBITA</t>
  </si>
  <si>
    <t>$.P3!Sales!Sales Price FX Transaction!MonthSales</t>
  </si>
  <si>
    <t>$.P3!Sales!Sales Price FX Transaction!YTDSales</t>
  </si>
  <si>
    <t>$.P3!Sales!Sales Price FX Transaction!ForecastSales</t>
  </si>
  <si>
    <t>$.P3!Sales!Sales Price FX Transaction!LastForecastSales</t>
  </si>
  <si>
    <t>$.P3!Sales!Sales Price FX Transaction!LastForecastEBITA</t>
  </si>
  <si>
    <t>$.P3!Sales!Sales Price FX Transaction!VarianceSales</t>
  </si>
  <si>
    <t>$.P3!Sales!Sales Price FX Transaction!VarianceEBITA</t>
  </si>
  <si>
    <t>$.P3!Sales!Sales Price IC!MonthSales</t>
  </si>
  <si>
    <t>$.P3!Sales!Sales Price IC!YTDSales</t>
  </si>
  <si>
    <t>$.P3!Sales!Sales Price IC!ForecastSales</t>
  </si>
  <si>
    <t>$.P3!Sales!Sales Price IC!LastForecastSales</t>
  </si>
  <si>
    <t>$.P3!Sales!Sales Price IC!LastForecastEBITA</t>
  </si>
  <si>
    <t>$.P3!Sales!Sales Price IC!VarianceSales</t>
  </si>
  <si>
    <t>$.P3!Sales!Sales Price IC!VarianceEBITA</t>
  </si>
  <si>
    <t>$.P3!Sales!Sales Price IC FX Transaction!MonthSales</t>
  </si>
  <si>
    <t>$.P3!Sales!Sales Price IC FX Transaction!YTDSales</t>
  </si>
  <si>
    <t>$.P3!Sales!Sales Price IC FX Transaction!ForecastSales</t>
  </si>
  <si>
    <t>$.P3!Sales!Sales Price IC FX Transaction!LastForecastSales</t>
  </si>
  <si>
    <t>$.P3!Sales!Sales Price IC FX Transaction!LastForecastEBITA</t>
  </si>
  <si>
    <t>$.P3!Sales!Sales Price IC FX Transaction!VarianceSales</t>
  </si>
  <si>
    <t>$.P3!Sales!Sales Price IC FX Transaction!VarianceEBITA</t>
  </si>
  <si>
    <t>$.P3!Sales!Equalization!MonthSales</t>
  </si>
  <si>
    <t>$.P3!Sales!Equalization!YTDSales</t>
  </si>
  <si>
    <t>$.P3!Sales!Equalization!ForecastSales</t>
  </si>
  <si>
    <t>$.P3!Sales!Equalization!LastForecastSales</t>
  </si>
  <si>
    <t>$.P3!Sales!Equalization!VarianceSales</t>
  </si>
  <si>
    <t>$.P3!Sales!Other!MonthSales</t>
  </si>
  <si>
    <t>$.P3!Sales!Other!YTDSales</t>
  </si>
  <si>
    <t>$.P3!Sales!Other!ForecastSales</t>
  </si>
  <si>
    <t>$.P3!Sales!Other!LastForecastSales</t>
  </si>
  <si>
    <t>$.P3!Sales!Other!LastForecastEBITA</t>
  </si>
  <si>
    <t>$.P3!Sales!Other!VarianceSales</t>
  </si>
  <si>
    <t>$.P3!Sales!Other!VarianceEBITA</t>
  </si>
  <si>
    <t>$.P3!Var!Var. Margin over standard!LastForecastEBITA</t>
  </si>
  <si>
    <t>$.P3!Var!Var. Margin over standard!VarianceEBITA</t>
  </si>
  <si>
    <t>$.P3!Var!Var. to material price  (PPV)!LastForecastEBITA</t>
  </si>
  <si>
    <t>$.P3!Var!Var. to material price  (PPV)!VarianceEBITA</t>
  </si>
  <si>
    <t>$.P3!Var!Var. to material price  (PPV) - FX Transaction!LastForecastEBITA</t>
  </si>
  <si>
    <t>$.P3!Var!Var. to material price  (PPV) - FX Transaction!VarianceEBITA</t>
  </si>
  <si>
    <t>$.P3!Var!Var. to material price  (PPV) - Other!LastForecastEBITA</t>
  </si>
  <si>
    <t>$.P3!Var!Var. to material price  (PPV) - Other!VarianceEBITA</t>
  </si>
  <si>
    <t>$.P3!Var!Inv. valuation &amp; variations (raw material &amp; supply)!LastForecastEBITA</t>
  </si>
  <si>
    <t>$.P3!Var!Inv. valuation &amp; variations (raw material &amp; supply)!VarianceEBITA</t>
  </si>
  <si>
    <t>$.P3!Var!Var. rework/spoilage/scrap!LastForecastEBITA</t>
  </si>
  <si>
    <t>$.P3!Var!Var. rework/spoilage/scrap!VarianceEBITA</t>
  </si>
  <si>
    <t>$.P3!Var!Var. start up costs!LastForecastEBITA</t>
  </si>
  <si>
    <t>$.P3!Var!Var. start up costs!VarianceEBITA</t>
  </si>
  <si>
    <t>$.P3!Var!Var. to freight!LastForecastEBITA</t>
  </si>
  <si>
    <t>$.P3!Var!Var. to freight!VarianceEBITA</t>
  </si>
  <si>
    <t>$.P3!Var!Replacement&amp;Adj&amp;General Warranty!LastForecastEBITA</t>
  </si>
  <si>
    <t>$.P3!Var!Replacement&amp;Adj&amp;General Warranty!VarianceEBITA</t>
  </si>
  <si>
    <t>$.P3!Var!All Other Variations!LastForecastEBITA</t>
  </si>
  <si>
    <t>$.P3!Var!All Other Variations!VarianceEBITA</t>
  </si>
  <si>
    <t>$.P3!Var!Margin after variations!LastForecastEBITA</t>
  </si>
  <si>
    <t>$.P3!Var!Margin after variations!VarianceEBITA</t>
  </si>
  <si>
    <t>$.P3!PMME!PMME Depreciation!LastForecastEBITA</t>
  </si>
  <si>
    <t>$.P3!PMME!PMME Depreciation!VarianceEBITA</t>
  </si>
  <si>
    <t>$.P3!PMME!PMME Period Expenses ICO!LastForecastEBITA</t>
  </si>
  <si>
    <t>$.P3!PMME!PMME Period Expenses ICO!VarianceEBITA</t>
  </si>
  <si>
    <t>$.P3!PMME!PMME All Other!LastForecastEBITA</t>
  </si>
  <si>
    <t>$.P3!PMME!PMME All Other!VarianceEBITA</t>
  </si>
  <si>
    <t>$.P3!PMME!R, D &amp; E expens!LastForecastEBITA</t>
  </si>
  <si>
    <t>$.P3!PMME!R, D &amp; E expens!VarianceEBITA</t>
  </si>
  <si>
    <t>$.P3!PMME!S&amp;D / FG&amp;A!LastForecastEBITA</t>
  </si>
  <si>
    <t>$.P3!PMME!S&amp;D / FG&amp;A!VarianceEBITA</t>
  </si>
  <si>
    <t>$.P3!PMME!Period Expenses!LastForecastEBITA</t>
  </si>
  <si>
    <t>$.P3!PMME!Period Expenses!VarianceEBITA</t>
  </si>
  <si>
    <t>$.P3!Change!Gross Margin Adjustments!LastForecastEBITA</t>
  </si>
  <si>
    <t>$.P3!Change!Gross Margin Adjustments!VarianceEBITA</t>
  </si>
  <si>
    <t>$.P3!Change!Recalls &amp; other specific warranty!LastForecastEBITA</t>
  </si>
  <si>
    <t>$.P3!Change!Recalls &amp; other specific warranty!VarianceEBITA</t>
  </si>
  <si>
    <t>$.P3!Change!Restructuring!LastForecastEBITA</t>
  </si>
  <si>
    <t>$.P3!Change!Restructuring!VarianceEBITA</t>
  </si>
  <si>
    <t>$.P3!Change!FX Operational (B/S Impact)!LastForecastEBITA</t>
  </si>
  <si>
    <t>$.P3!Change!FX Operational (B/S Impact)!VarianceEBITA</t>
  </si>
  <si>
    <t>$.P3!Change!Other income/expenses!LastForecastEBITA</t>
  </si>
  <si>
    <t>$.P3!Change!Other income/expenses!VarianceEBITA</t>
  </si>
  <si>
    <t>$.P3!Change!Total Change!LastForecastEBITA</t>
  </si>
  <si>
    <t>$.P3!Change!Total Change!VarianceEBITA</t>
  </si>
  <si>
    <t>$.P3!Total Sales&amp;EBIT!Total Sales/EBIT!MonthSales</t>
  </si>
  <si>
    <t>$.P3!Total Sales&amp;EBIT!Total Sales/EBIT!YTDSales</t>
  </si>
  <si>
    <t>$.P3!Total Sales&amp;EBIT!Total Sales/EBIT!ForecastSales</t>
  </si>
  <si>
    <t>$.P3!Total Sales&amp;EBIT!Total Sales/EBIT!LastForecastSales</t>
  </si>
  <si>
    <t>$.P3!Total Sales&amp;EBIT!Total Sales/EBIT!LastForecastEBITA</t>
  </si>
  <si>
    <t>$.P3!Total Sales&amp;EBIT!Total Sales/EBIT!VarianceSales</t>
  </si>
  <si>
    <t>$.P3!Total Sales&amp;EBIT!Total Sales/EBIT!VarianceEBITA</t>
  </si>
  <si>
    <t>$.P3!Total Sales&amp;EBIT!% of Total Sales!LastForecastEBITA</t>
  </si>
  <si>
    <t>$.P3!Total Sales&amp;EBIT!% of Total Sales!VarianceEBITA</t>
  </si>
  <si>
    <t>$.P3!All Other Variations!Equalization!MonthEBITA</t>
  </si>
  <si>
    <t>$.P3!All Other Variations!Equalization!YTDEBITA</t>
  </si>
  <si>
    <t>$.P3!All Other Variations!Equalization!ForecastEBITA</t>
  </si>
  <si>
    <t>$.P3!All Other Variations!Equalization!LastForecastEBITA</t>
  </si>
  <si>
    <t>$.P3!All Other Variations!Equalization!VarianceEBITA</t>
  </si>
  <si>
    <t>$.P3!All Other Variations!Var.mat.usage!MonthEBITA</t>
  </si>
  <si>
    <t>$.P3!All Other Variations!Var.mat.usage!YTDEBITA</t>
  </si>
  <si>
    <t>$.P3!All Other Variations!Var.mat.usage!ForecastEBITA</t>
  </si>
  <si>
    <t>$.P3!All Other Variations!Var.mat.usage!LastForecastEBITA</t>
  </si>
  <si>
    <t>$.P3!All Other Variations!Var.mat.usage!VarianceEBITA</t>
  </si>
  <si>
    <t>$.P3!All Other Variations!Var. to handling!MonthEBITA</t>
  </si>
  <si>
    <t>$.P3!All Other Variations!Var. to handling!YTDEBITA</t>
  </si>
  <si>
    <t>$.P3!All Other Variations!Var. to handling!ForecastEBITA</t>
  </si>
  <si>
    <t>$.P3!All Other Variations!Var. to handling!LastForecastEBITA</t>
  </si>
  <si>
    <t>$.P3!All Other Variations!Var. to handling!VarianceEBITA</t>
  </si>
  <si>
    <t>$.P3!All Other Variations!Other cost var.!MonthEBITA</t>
  </si>
  <si>
    <t>$.P3!All Other Variations!Other cost var.!YTDEBITA</t>
  </si>
  <si>
    <t>$.P3!All Other Variations!Other cost var.!ForecastEBITA</t>
  </si>
  <si>
    <t>$.P3!All Other Variations!Other cost var.!LastForecastEBITA</t>
  </si>
  <si>
    <t>$.P3!All Other Variations!Other cost var.!VarianceEBITA</t>
  </si>
  <si>
    <t>$.P3!All Other Variations!Var.to lab.C.T.incr.!MonthEBITA</t>
  </si>
  <si>
    <t>$.P3!All Other Variations!Var.to lab.C.T.incr.!YTDEBITA</t>
  </si>
  <si>
    <t>$.P3!All Other Variations!Var.to lab.C.T.incr.!ForecastEBITA</t>
  </si>
  <si>
    <t>$.P3!All Other Variations!Var.to lab.C.T.incr.!LastForecastEBITA</t>
  </si>
  <si>
    <t>$.P3!All Other Variations!Var.to lab.C.T.incr.!VarianceEBITA</t>
  </si>
  <si>
    <t>$.P3!All Other Variations!Var.to mfg oth.inp. - LDC!MonthEBITA</t>
  </si>
  <si>
    <t>$.P3!All Other Variations!Var.to mfg oth.inp. - LDC!YTDEBITA</t>
  </si>
  <si>
    <t>$.P3!All Other Variations!Var.to mfg oth.inp. - LDC!ForecastEBITA</t>
  </si>
  <si>
    <t>$.P3!All Other Variations!Var.to mfg oth.inp. - LDC!LastForecastEBITA</t>
  </si>
  <si>
    <t>$.P3!All Other Variations!Var.to mfg oth.inp. - LDC!VarianceEBITA</t>
  </si>
  <si>
    <t>$.P3!All Other Variations!Var.to mfg oth.inp. - MDC!MonthEBITA</t>
  </si>
  <si>
    <t>$.P3!All Other Variations!Var.to mfg oth.inp. - MDC!YTDEBITA</t>
  </si>
  <si>
    <t>$.P3!All Other Variations!Var.to mfg oth.inp. - MDC!ForecastEBITA</t>
  </si>
  <si>
    <t>$.P3!All Other Variations!Var.to mfg oth.inp. - MDC!LastForecastEBITA</t>
  </si>
  <si>
    <t>$.P3!All Other Variations!Var.to mfg oth.inp. - MDC!VarianceEBITA</t>
  </si>
  <si>
    <t>$.P3!All Other Variations!Variations in Production Cost Centers - LDC!MonthEBITA</t>
  </si>
  <si>
    <t>$.P3!All Other Variations!Variations in Production Cost Centers - LDC!YTDEBITA</t>
  </si>
  <si>
    <t>$.P3!All Other Variations!Variations in Production Cost Centers - LDC!ForecastEBITA</t>
  </si>
  <si>
    <t>$.P3!All Other Variations!Variations in Production Cost Centers - LDC!LastForecastEBITA</t>
  </si>
  <si>
    <t>$.P3!All Other Variations!Variations in Production Cost Centers - LDC!VarianceEBITA</t>
  </si>
  <si>
    <t>$.P3!All Other Variations!Variations in Production Cost Centers - MDC!MonthEBITA</t>
  </si>
  <si>
    <t>$.P3!All Other Variations!Variations in Production Cost Centers - MDC!YTDEBITA</t>
  </si>
  <si>
    <t>$.P3!All Other Variations!Variations in Production Cost Centers - MDC!ForecastEBITA</t>
  </si>
  <si>
    <t>$.P3!All Other Variations!Variations in Production Cost Centers - MDC!LastForecastEBITA</t>
  </si>
  <si>
    <t>$.P3!All Other Variations!Variations in Production Cost Centers - MDC!VarianceEBITA</t>
  </si>
  <si>
    <t>$.P3!All Other Variations!Variations actual to standard production order!MonthEBITA</t>
  </si>
  <si>
    <t>$.P3!All Other Variations!Variations actual to standard production order!YTDEBITA</t>
  </si>
  <si>
    <t>$.P3!All Other Variations!Variations actual to standard production order!ForecastEBITA</t>
  </si>
  <si>
    <t>$.P3!All Other Variations!Variations actual to standard production order!LastForecastEBITA</t>
  </si>
  <si>
    <t>$.P3!All Other Variations!Variations actual to standard production order!VarianceEBITA</t>
  </si>
  <si>
    <t>$.P3!All Other Variations!Variations Inbound freight / var. Material Mgmt. / Duty!MonthEBITA</t>
  </si>
  <si>
    <t>$.P3!All Other Variations!Variations Inbound freight / var. Material Mgmt. / Duty!YTDEBITA</t>
  </si>
  <si>
    <t>$.P3!All Other Variations!Variations Inbound freight / var. Material Mgmt. / Duty!ForecastEBITA</t>
  </si>
  <si>
    <t>$.P3!All Other Variations!Variations Inbound freight / var. Material Mgmt. / Duty!LastForecastEBITA</t>
  </si>
  <si>
    <t>$.P3!All Other Variations!Variations Inbound freight / var. Material Mgmt. / Duty!VarianceEBITA</t>
  </si>
  <si>
    <t>$.P3!All Other Variations!TOTAL All Other Variations!MonthEBITA</t>
  </si>
  <si>
    <t>$.P3!All Other Variations!TOTAL All Other Variations!YTDEBITA</t>
  </si>
  <si>
    <t>$.P3!All Other Variations!TOTAL All Other Variations!ForecastEBITA</t>
  </si>
  <si>
    <t>$.P3!All Other Variations!TOTAL All Other Variations!LastForecastEBITA</t>
  </si>
  <si>
    <t>$.P3!All Other Variations!TOTAL All Other Variations!VarianceEBITA</t>
  </si>
  <si>
    <t>$.P3!PMME All Other!NSHS Allocations in PE MGK &amp; PE FGK!MonthEBITA</t>
  </si>
  <si>
    <t>$.P3!PMME All Other!NSHS Allocations in PE MGK &amp; PE FGK!YTDEBITA</t>
  </si>
  <si>
    <t>$.P3!PMME All Other!NSHS Allocations in PE MGK &amp; PE FGK!ForecastEBITA</t>
  </si>
  <si>
    <t>$.P3!PMME All Other!NSHS Allocations in PE MGK &amp; PE FGK!LastForecastEBITA</t>
  </si>
  <si>
    <t>$.P3!PMME All Other!NSHS Allocations in PE MGK &amp; PE FGK!VarianceEBITA</t>
  </si>
  <si>
    <t>$.P3!PMME All Other!NSHS Services in PE MGK &amp; PE FGK!MonthEBITA</t>
  </si>
  <si>
    <t>$.P3!PMME All Other!NSHS Services in PE MGK &amp; PE FGK!YTDEBITA</t>
  </si>
  <si>
    <t>$.P3!PMME All Other!NSHS Services in PE MGK &amp; PE FGK!ForecastEBITA</t>
  </si>
  <si>
    <t>$.P3!PMME All Other!NSHS Services in PE MGK &amp; PE FGK!LastForecastEBITA</t>
  </si>
  <si>
    <t>$.P3!PMME All Other!NSHS Services in PE MGK &amp; PE FGK!VarianceEBITA</t>
  </si>
  <si>
    <t>$.P3!PMME All Other!Compensation!MonthEBITA</t>
  </si>
  <si>
    <t>$.P3!PMME All Other!Compensation!YTDEBITA</t>
  </si>
  <si>
    <t>$.P3!PMME All Other!Compensation!ForecastEBITA</t>
  </si>
  <si>
    <t>$.P3!PMME All Other!Compensation!LastForecastEBITA</t>
  </si>
  <si>
    <t>$.P3!PMME All Other!Compensation!VarianceEBITA</t>
  </si>
  <si>
    <t>$.P3!PMME All Other!Purchased maintenance!MonthEBITA</t>
  </si>
  <si>
    <t>$.P3!PMME All Other!Purchased maintenance!YTDEBITA</t>
  </si>
  <si>
    <t>$.P3!PMME All Other!Purchased maintenance!ForecastEBITA</t>
  </si>
  <si>
    <t>$.P3!PMME All Other!Purchased maintenance!LastForecastEBITA</t>
  </si>
  <si>
    <t>$.P3!PMME All Other!Purchased maintenance!VarianceEBITA</t>
  </si>
  <si>
    <t>$.P3!PMME All Other!Tools/supplies/fees!MonthEBITA</t>
  </si>
  <si>
    <t>$.P3!PMME All Other!Tools/supplies/fees!YTDEBITA</t>
  </si>
  <si>
    <t>$.P3!PMME All Other!Tools/supplies/fees!ForecastEBITA</t>
  </si>
  <si>
    <t>$.P3!PMME All Other!Tools/supplies/fees!LastForecastEBITA</t>
  </si>
  <si>
    <t>$.P3!PMME All Other!Tools/supplies/fees!VarianceEBITA</t>
  </si>
  <si>
    <t>$.P3!PMME All Other!Taxes/insurance/rental!MonthEBITA</t>
  </si>
  <si>
    <t>$.P3!PMME All Other!Taxes/insurance/rental!YTDEBITA</t>
  </si>
  <si>
    <t>$.P3!PMME All Other!Taxes/insurance/rental!ForecastEBITA</t>
  </si>
  <si>
    <t>$.P3!PMME All Other!Taxes/insurance/rental!LastForecastEBITA</t>
  </si>
  <si>
    <t>$.P3!PMME All Other!Taxes/insurance/rental!VarianceEBITA</t>
  </si>
  <si>
    <t>$.P3!PMME All Other!CIP!MonthEBITA</t>
  </si>
  <si>
    <t>$.P3!PMME All Other!CIP!YTDEBITA</t>
  </si>
  <si>
    <t>$.P3!PMME All Other!CIP!ForecastEBITA</t>
  </si>
  <si>
    <t>$.P3!PMME All Other!CIP!LastForecastEBITA</t>
  </si>
  <si>
    <t>$.P3!PMME All Other!CIP!VarianceEBITA</t>
  </si>
  <si>
    <t>$.P3!PMME All Other!Energy costs/utilities!MonthEBITA</t>
  </si>
  <si>
    <t>$.P3!PMME All Other!Energy costs/utilities!YTDEBITA</t>
  </si>
  <si>
    <t>$.P3!PMME All Other!Energy costs/utilities!ForecastEBITA</t>
  </si>
  <si>
    <t>$.P3!PMME All Other!Energy costs/utilities!LastForecastEBITA</t>
  </si>
  <si>
    <t>$.P3!PMME All Other!Energy costs/utilities!VarianceEBITA</t>
  </si>
  <si>
    <t>$.P3!PMME All Other!other!MonthEBITA</t>
  </si>
  <si>
    <t>$.P3!PMME All Other!other!YTDEBITA</t>
  </si>
  <si>
    <t>$.P3!PMME All Other!other!ForecastEBITA</t>
  </si>
  <si>
    <t>$.P3!PMME All Other!other!LastForecastEBITA</t>
  </si>
  <si>
    <t>$.P3!PMME All Other!other!VarianceEBITA</t>
  </si>
  <si>
    <t>$.P3!PMME All Other!Inv.variation!MonthEBITA</t>
  </si>
  <si>
    <t>$.P3!PMME All Other!Inv.variation!YTDEBITA</t>
  </si>
  <si>
    <t>$.P3!PMME All Other!Inv.variation!ForecastEBITA</t>
  </si>
  <si>
    <t>$.P3!PMME All Other!Inv.variation!LastForecastEBITA</t>
  </si>
  <si>
    <t>$.P3!PMME All Other!Inv.variation!VarianceEBITA</t>
  </si>
  <si>
    <t>$.P3!PMME All Other!Product Validation / Requalification after G60!MonthEBITA</t>
  </si>
  <si>
    <t>$.P3!PMME All Other!Product Validation / Requalification after G60!YTDEBITA</t>
  </si>
  <si>
    <t>$.P3!PMME All Other!Product Validation / Requalification after G60!ForecastEBITA</t>
  </si>
  <si>
    <t>$.P3!PMME All Other!Product Validation / Requalification after G60!LastForecastEBITA</t>
  </si>
  <si>
    <t>$.P3!PMME All Other!Product Validation / Requalification after G60!VarianceEBITA</t>
  </si>
  <si>
    <t>$.P3!PMME All Other!SPIRIT Implementation!MonthEBITA</t>
  </si>
  <si>
    <t>$.P3!PMME All Other!SPIRIT Implementation!YTDEBITA</t>
  </si>
  <si>
    <t>$.P3!PMME All Other!SPIRIT Implementation!ForecastEBITA</t>
  </si>
  <si>
    <t>$.P3!PMME All Other!SPIRIT Implementation!LastForecastEBITA</t>
  </si>
  <si>
    <t>$.P3!PMME All Other!SPIRIT Implementation!VarianceEBITA</t>
  </si>
  <si>
    <t>$.P3!PMME All Other!TOTAL PMME All Other!MonthEBITA</t>
  </si>
  <si>
    <t>$.P3!PMME All Other!TOTAL PMME All Other!YTDEBITA</t>
  </si>
  <si>
    <t>$.P3!PMME All Other!TOTAL PMME All Other!ForecastEBITA</t>
  </si>
  <si>
    <t>$.P3!PMME All Other!TOTAL PMME All Other!LastForecastEBITA</t>
  </si>
  <si>
    <t>$.P3!PMME All Other!TOTAL PMME All Other!VarianceEBITA</t>
  </si>
  <si>
    <t>$.P3!Other income/expenses!Termination payments!MonthEBITA</t>
  </si>
  <si>
    <t>$.P3!Other income/expenses!Termination payments!YTDEBITA</t>
  </si>
  <si>
    <t>$.P3!Other income/expenses!Termination payments!ForecastEBITA</t>
  </si>
  <si>
    <t>$.P3!Other income/expenses!Termination payments!LastForecastEBITA</t>
  </si>
  <si>
    <t>$.P3!Other income/expenses!Termination payments!VarianceEBITA</t>
  </si>
  <si>
    <t>$.P3!Other income/expenses!Provisions f. doubtf. Accounts!MonthEBITA</t>
  </si>
  <si>
    <t>$.P3!Other income/expenses!Provisions f. doubtf. Accounts!YTDEBITA</t>
  </si>
  <si>
    <t>$.P3!Other income/expenses!Provisions f. doubtf. Accounts!ForecastEBITA</t>
  </si>
  <si>
    <t>$.P3!Other income/expenses!Provisions f. doubtf. Accounts!LastForecastEBITA</t>
  </si>
  <si>
    <t>$.P3!Other income/expenses!Provisions f. doubtf. Accounts!VarianceEBITA</t>
  </si>
  <si>
    <t>$.P3!Other income/expenses!Tooling costs!MonthEBITA</t>
  </si>
  <si>
    <t>$.P3!Other income/expenses!Tooling costs!YTDEBITA</t>
  </si>
  <si>
    <t>$.P3!Other income/expenses!Tooling costs!ForecastEBITA</t>
  </si>
  <si>
    <t>$.P3!Other income/expenses!Tooling costs!LastForecastEBITA</t>
  </si>
  <si>
    <t>$.P3!Other income/expenses!Tooling costs!VarianceEBITA</t>
  </si>
  <si>
    <t>$.P3!Other income/expenses!Reimbursem. of tooling costs!MonthEBITA</t>
  </si>
  <si>
    <t>$.P3!Other income/expenses!Reimbursem. of tooling costs!YTDEBITA</t>
  </si>
  <si>
    <t>$.P3!Other income/expenses!Reimbursem. of tooling costs!ForecastEBITA</t>
  </si>
  <si>
    <t>$.P3!Other income/expenses!Reimbursem. of tooling costs!LastForecastEBITA</t>
  </si>
  <si>
    <t>$.P3!Other income/expenses!Reimbursem. of tooling costs!VarianceEBITA</t>
  </si>
  <si>
    <t>$.P3!Other income/expenses!Reimbursements (R&amp;D)!MonthEBITA</t>
  </si>
  <si>
    <t>$.P3!Other income/expenses!Reimbursements (R&amp;D)!YTDEBITA</t>
  </si>
  <si>
    <t>$.P3!Other income/expenses!Reimbursements (R&amp;D)!ForecastEBITA</t>
  </si>
  <si>
    <t>$.P3!Other income/expenses!Reimbursements (R&amp;D)!LastForecastEBITA</t>
  </si>
  <si>
    <t>$.P3!Other income/expenses!Reimbursements (R&amp;D)!VarianceEBITA</t>
  </si>
  <si>
    <t>$.P3!Other income/expenses!PPE disposal!MonthEBITA</t>
  </si>
  <si>
    <t>$.P3!Other income/expenses!PPE disposal!YTDEBITA</t>
  </si>
  <si>
    <t>$.P3!Other income/expenses!PPE disposal!ForecastEBITA</t>
  </si>
  <si>
    <t>$.P3!Other income/expenses!PPE disposal!LastForecastEBITA</t>
  </si>
  <si>
    <t>$.P3!Other income/expenses!PPE disposal!VarianceEBITA</t>
  </si>
  <si>
    <t>$.P3!Other income/expenses!Equal. prior year ICO!MonthEBITA</t>
  </si>
  <si>
    <t>$.P3!Other income/expenses!Equal. prior year ICO!YTDEBITA</t>
  </si>
  <si>
    <t>$.P3!Other income/expenses!Equal. prior year ICO!ForecastEBITA</t>
  </si>
  <si>
    <t>$.P3!Other income/expenses!Equal. prior year ICO!LastForecastEBITA</t>
  </si>
  <si>
    <t>$.P3!Other income/expenses!Equal. prior year ICO!VarianceEBITA</t>
  </si>
  <si>
    <t>$.P3!Other income/expenses!Impairments!MonthEBITA</t>
  </si>
  <si>
    <t>$.P3!Other income/expenses!Impairments!YTDEBITA</t>
  </si>
  <si>
    <t>$.P3!Other income/expenses!Impairments!ForecastEBITA</t>
  </si>
  <si>
    <t>$.P3!Other income/expenses!Impairments!LastForecastEBITA</t>
  </si>
  <si>
    <t>$.P3!Other income/expenses!Impairments!VarianceEBITA</t>
  </si>
  <si>
    <t>$.P3!Other income/expenses!Oth. oper. inc./expenses!MonthEBITA</t>
  </si>
  <si>
    <t>$.P3!Other income/expenses!Oth. oper. inc./expenses!YTDEBITA</t>
  </si>
  <si>
    <t>$.P3!Other income/expenses!Oth. oper. inc./expenses!ForecastEBITA</t>
  </si>
  <si>
    <t>$.P3!Other income/expenses!Oth. oper. inc./expenses!LastForecastEBITA</t>
  </si>
  <si>
    <t>$.P3!Other income/expenses!Oth. oper. inc./expenses!VarianceEBITA</t>
  </si>
  <si>
    <t>$.P3!Other income/expenses!Other operational expenses!MonthEBITA</t>
  </si>
  <si>
    <t>$.P3!Other income/expenses!Other operational expenses!YTDEBITA</t>
  </si>
  <si>
    <t>$.P3!Other income/expenses!Other operational expenses!ForecastEBITA</t>
  </si>
  <si>
    <t>$.P3!Other income/expenses!Other operational expenses!LastForecastEBITA</t>
  </si>
  <si>
    <t>$.P3!Other income/expenses!Other operational expenses!VarianceEBITA</t>
  </si>
  <si>
    <t>$.P3!Other income/expenses!Other operational income!MonthEBITA</t>
  </si>
  <si>
    <t>$.P3!Other income/expenses!Other operational income!YTDEBITA</t>
  </si>
  <si>
    <t>$.P3!Other income/expenses!Other operational income!ForecastEBITA</t>
  </si>
  <si>
    <t>$.P3!Other income/expenses!Other operational income!LastForecastEBITA</t>
  </si>
  <si>
    <t>$.P3!Other income/expenses!Other operational income!VarianceEBITA</t>
  </si>
  <si>
    <t>$.P3!Other income/expenses!Other non income taxes and charges!MonthEBITA</t>
  </si>
  <si>
    <t>$.P3!Other income/expenses!Other non income taxes and charges!YTDEBITA</t>
  </si>
  <si>
    <t>$.P3!Other income/expenses!Other non income taxes and charges!ForecastEBITA</t>
  </si>
  <si>
    <t>$.P3!Other income/expenses!Other non income taxes and charges!LastForecastEBITA</t>
  </si>
  <si>
    <t>$.P3!Other income/expenses!Other non income taxes and charges!VarianceEBITA</t>
  </si>
  <si>
    <t>$.P3!Other income/expenses!Government grants!MonthEBITA</t>
  </si>
  <si>
    <t>$.P3!Other income/expenses!Government grants!YTDEBITA</t>
  </si>
  <si>
    <t>$.P3!Other income/expenses!Government grants!ForecastEBITA</t>
  </si>
  <si>
    <t>$.P3!Other income/expenses!Government grants!LastForecastEBITA</t>
  </si>
  <si>
    <t>$.P3!Other income/expenses!Government grants!VarianceEBITA</t>
  </si>
  <si>
    <t>$.P3!Other income/expenses!TOTAL Other income/expenses!MonthEBITA</t>
  </si>
  <si>
    <t>$.P3!Other income/expenses!TOTAL Other income/expenses!YTDEBITA</t>
  </si>
  <si>
    <t>$.P3!Other income/expenses!TOTAL Other income/expenses!ForecastEBITA</t>
  </si>
  <si>
    <t>$.P3!Other income/expenses!TOTAL Other income/expenses!LastForecastEBITA</t>
  </si>
  <si>
    <t>$.P3!Other income/expenses!TOTAL Other income/expenses!VarianceEBITA</t>
  </si>
  <si>
    <t>EBITA in % of Sales</t>
  </si>
  <si>
    <t>Risks:</t>
  </si>
  <si>
    <t>Total Risks and Opportunities</t>
  </si>
  <si>
    <t>BU/PL $&gt;segment</t>
  </si>
  <si>
    <t>$&gt;monthname</t>
  </si>
  <si>
    <t>$&gt;fcrate</t>
  </si>
  <si>
    <t>Plant:  $&gt;plant</t>
  </si>
  <si>
    <t>$&gt;year</t>
  </si>
  <si>
    <t>$&gt;lfcrate</t>
  </si>
  <si>
    <t>April</t>
  </si>
  <si>
    <t>April YTD</t>
  </si>
  <si>
    <t>January - December</t>
  </si>
  <si>
    <t>$.CL!Volumes by Customer!1!FinancialFigure</t>
  </si>
  <si>
    <t>$.CL!Volumes by Customer!1!MonthPlan</t>
  </si>
  <si>
    <t>$.CL!Volumes by Customer!1!MonthActual</t>
  </si>
  <si>
    <t>$.CL!Volumes by Customer!1!MonthYTDPlan</t>
  </si>
  <si>
    <t>$.CL!Volumes by Customer!1!MonthYTDActual</t>
  </si>
  <si>
    <t>$.CL!Volumes by Customer!1!YearlyPlan</t>
  </si>
  <si>
    <t>$.CL!Volumes by Customer!1!YearlyForecast</t>
  </si>
  <si>
    <t>$.CL!Volumes by Customer!1!YearlyLastForecast</t>
  </si>
  <si>
    <t>$.CL!Volumes by Customer!2!FinancialFigure</t>
  </si>
  <si>
    <t>$.CL!Volumes by Customer!2!MonthPlan</t>
  </si>
  <si>
    <t>$.CL!Volumes by Customer!2!MonthActual</t>
  </si>
  <si>
    <t>$.CL!Volumes by Customer!2!MonthYTDPlan</t>
  </si>
  <si>
    <t>$.CL!Volumes by Customer!2!MonthYTDActual</t>
  </si>
  <si>
    <t>$.CL!Volumes by Customer!2!YearlyPlan</t>
  </si>
  <si>
    <t>$.CL!Volumes by Customer!2!YearlyForecast</t>
  </si>
  <si>
    <t>$.CL!Volumes by Customer!2!YearlyLastForecast</t>
  </si>
  <si>
    <t>$.CL!Volumes by Customer!7!YearlyLastForecast</t>
  </si>
  <si>
    <t>$.CL!Volumes by Customer!10!MonthYTDActual</t>
  </si>
  <si>
    <t>$.CL!Volumes by Customer!10!YearlyPlan</t>
  </si>
  <si>
    <t>now</t>
    <phoneticPr fontId="0" type="noConversion"/>
  </si>
  <si>
    <t>last</t>
    <phoneticPr fontId="0" type="noConversion"/>
  </si>
  <si>
    <t>Variance Prior FC</t>
  </si>
  <si>
    <t>$.CL!RSS!(in % of Total Sales)!MonthPlan</t>
  </si>
  <si>
    <t>$.CL!RSS!(in % of Total Sales)!MonthPlan</t>
    <phoneticPr fontId="0" type="noConversion"/>
  </si>
  <si>
    <t>$.CL!RSS!(in % of Total Sales)!MonthActual</t>
  </si>
  <si>
    <t>$.CL!RSS!(in % of Total Sales)!MonthActual</t>
    <phoneticPr fontId="0" type="noConversion"/>
  </si>
  <si>
    <t>$.CL!RSS!(in % of Total Sales)!MonthYTDPlan</t>
  </si>
  <si>
    <t>$.CL!RSS!(in % of Total Sales)!MonthYTDPlan</t>
    <phoneticPr fontId="0" type="noConversion"/>
  </si>
  <si>
    <t>$.CL!RSS!(in % of Total Sales)!MonthYTDActual</t>
  </si>
  <si>
    <t>$.CL!RSS!(in % of Total Sales)!MonthYTDActual</t>
    <phoneticPr fontId="0" type="noConversion"/>
  </si>
  <si>
    <t>$.CL!RSS!(in % of Total Sales)!YearlyPlan</t>
  </si>
  <si>
    <t>$.CL!RSS!(in % of Total Sales)!YearlyPlan</t>
    <phoneticPr fontId="0" type="noConversion"/>
  </si>
  <si>
    <t>$.CL!RSS!(in % of Total Sales)!YearlyForecast</t>
  </si>
  <si>
    <t>$.CL!RSS!(in % of Total Sales)!YearlyForecast</t>
    <phoneticPr fontId="0" type="noConversion"/>
  </si>
  <si>
    <t>$.CL!RSS!(in % of Total Sales)!YearlyLastForecast</t>
  </si>
  <si>
    <t>$.CL!RSS!(in % of Total Sales)!YearlyLastForecast</t>
    <phoneticPr fontId="0" type="noConversion"/>
  </si>
  <si>
    <t>$.CL!LogisticCosts!(in % of Total Sales)!MonthPlan</t>
  </si>
  <si>
    <t>$.CL!LogisticCosts!(in % of Total Sales)!MonthPlan</t>
    <phoneticPr fontId="0" type="noConversion"/>
  </si>
  <si>
    <t>$.CL!LogisticCosts!(in % of Total Sales)!MonthActual</t>
  </si>
  <si>
    <t>$.CL!LogisticCosts!(in % of Total Sales)!MonthActual</t>
    <phoneticPr fontId="0" type="noConversion"/>
  </si>
  <si>
    <t>$.CL!LogisticCosts!(in % of Total Sales)!MonthYTDPlan</t>
  </si>
  <si>
    <t>$.CL!LogisticCosts!(in % of Total Sales)!MonthYTDPlan</t>
    <phoneticPr fontId="0" type="noConversion"/>
  </si>
  <si>
    <t>$.CL!LogisticCosts!(in % of Total Sales)!MonthYTDActual</t>
  </si>
  <si>
    <t>$.CL!LogisticCosts!(in % of Total Sales)!MonthYTDActual</t>
    <phoneticPr fontId="0" type="noConversion"/>
  </si>
  <si>
    <t>$.CL!LogisticCosts!(in % of Total Sales)!YearlyPlan</t>
  </si>
  <si>
    <t>$.CL!LogisticCosts!(in % of Total Sales)!YearlyPlan</t>
    <phoneticPr fontId="0" type="noConversion"/>
  </si>
  <si>
    <t>$.CL!LogisticCosts!(in % of Total Sales)!YearlyForecast</t>
  </si>
  <si>
    <t>$.CL!LogisticCosts!(in % of Total Sales)!YearlyForecast</t>
    <phoneticPr fontId="0" type="noConversion"/>
  </si>
  <si>
    <t>$.CL!LogisticCosts!(in % of Total Sales)!YearlyLastForecast</t>
  </si>
  <si>
    <t>$.CL!LogisticCosts!(in % of Total Sales)!YearlyLastForecast</t>
    <phoneticPr fontId="0" type="noConversion"/>
  </si>
  <si>
    <t>$.CL!NonConformanceCosts!Non Conformance Costs(NCC1,NCC2,NCC3)!MonthPlan</t>
  </si>
  <si>
    <t>$.CL!NonConformanceCosts!Non Conformance Costs(NCC1,NCC2,NCC3)!MonthPlan</t>
    <phoneticPr fontId="0" type="noConversion"/>
  </si>
  <si>
    <t>$.CL!NonConformanceCosts!Non Conformance Costs(NCC1,NCC2,NCC3)!MonthActual</t>
  </si>
  <si>
    <t>$.CL!NonConformanceCosts!Non Conformance Costs(NCC1,NCC2,NCC3)!MonthActual</t>
    <phoneticPr fontId="0" type="noConversion"/>
  </si>
  <si>
    <t>$.CL!NonConformanceCosts!Non Conformance Costs(NCC1,NCC2,NCC3)!MonthYTDPlan</t>
  </si>
  <si>
    <t>$.CL!NonConformanceCosts!Non Conformance Costs(NCC1,NCC2,NCC3)!MonthYTDPlan</t>
    <phoneticPr fontId="0" type="noConversion"/>
  </si>
  <si>
    <t>$.CL!NonConformanceCosts!Non Conformance Costs(NCC1,NCC2,NCC3)!MonthYTDActual</t>
  </si>
  <si>
    <t>$.CL!NonConformanceCosts!Non Conformance Costs(NCC1,NCC2,NCC3)!MonthYTDActual</t>
    <phoneticPr fontId="0" type="noConversion"/>
  </si>
  <si>
    <t>$.CL!NonConformanceCosts!Non Conformance Costs(NCC1,NCC2,NCC3)!YearlyPlan</t>
  </si>
  <si>
    <t>$.CL!NonConformanceCosts!Non Conformance Costs(NCC1,NCC2,NCC3)!YearlyPlan</t>
    <phoneticPr fontId="0" type="noConversion"/>
  </si>
  <si>
    <t>$.CL!NonConformanceCosts!Non Conformance Costs(NCC1,NCC2,NCC3)!YearlyForecast</t>
  </si>
  <si>
    <t>$.CL!NonConformanceCosts!Non Conformance Costs(NCC1,NCC2,NCC3)!YearlyForecast</t>
    <phoneticPr fontId="0" type="noConversion"/>
  </si>
  <si>
    <t>$.CL!NonConformanceCosts!Non Conformance Costs(NCC1,NCC2,NCC3)!YearlyLastForecast</t>
  </si>
  <si>
    <t>$.CL!NonConformanceCosts!Non Conformance Costs(NCC1,NCC2,NCC3)!YearlyLastForecast</t>
    <phoneticPr fontId="0" type="noConversion"/>
  </si>
  <si>
    <t>Opportunities:</t>
    <phoneticPr fontId="0" type="noConversion"/>
  </si>
  <si>
    <t>EBITA in % of Sales</t>
    <phoneticPr fontId="0" type="noConversion"/>
  </si>
  <si>
    <t>YE $&gt;version  $&gt;year</t>
    <phoneticPr fontId="27" type="noConversion"/>
  </si>
  <si>
    <t>YE $&gt;version  $&gt;year (incl. R&amp;O)</t>
    <phoneticPr fontId="27" type="noConversion"/>
  </si>
  <si>
    <t>$.CM!Risk!Item!1</t>
    <phoneticPr fontId="0" type="noConversion"/>
  </si>
  <si>
    <t>$.CM!Risk!Sales!1</t>
    <phoneticPr fontId="0" type="noConversion"/>
  </si>
  <si>
    <t>$.CM!Risk!EBITA!1</t>
    <phoneticPr fontId="0" type="noConversion"/>
  </si>
  <si>
    <t>$.CM!Risk!Item!2</t>
    <phoneticPr fontId="0" type="noConversion"/>
  </si>
  <si>
    <t>$.CM!Risk!Item!3</t>
    <phoneticPr fontId="0" type="noConversion"/>
  </si>
  <si>
    <t>$.CM!Risk!Item!5</t>
    <phoneticPr fontId="0" type="noConversion"/>
  </si>
  <si>
    <t>$.CM!Risk!Sales!2</t>
    <phoneticPr fontId="0" type="noConversion"/>
  </si>
  <si>
    <t>$.CM!Risk!Sales!3</t>
    <phoneticPr fontId="0" type="noConversion"/>
  </si>
  <si>
    <t>$.CM!Risk!Sales!5</t>
    <phoneticPr fontId="0" type="noConversion"/>
  </si>
  <si>
    <t>$.CM!Risk!EBITA!3</t>
    <phoneticPr fontId="0" type="noConversion"/>
  </si>
  <si>
    <t>$.CM!Risk!EBITA!5</t>
    <phoneticPr fontId="0" type="noConversion"/>
  </si>
  <si>
    <t>$.CM!Total!Sales!1001</t>
    <phoneticPr fontId="0" type="noConversion"/>
  </si>
  <si>
    <t>$.CM!Total!EBITA!1001</t>
    <phoneticPr fontId="0" type="noConversion"/>
  </si>
  <si>
    <t>$.CM!Total!EBITA!1002</t>
    <phoneticPr fontId="0" type="noConversion"/>
  </si>
  <si>
    <t>$.CM!Risk!Item!4</t>
    <phoneticPr fontId="0" type="noConversion"/>
  </si>
  <si>
    <t>$.CM!Risk!EBITA!2</t>
    <phoneticPr fontId="0" type="noConversion"/>
  </si>
  <si>
    <t>$.CM!Risk!Sales!4</t>
    <phoneticPr fontId="0" type="noConversion"/>
  </si>
  <si>
    <t>$.CM!Risk!EBITA!4</t>
    <phoneticPr fontId="0" type="noConversion"/>
  </si>
  <si>
    <t>$.CM!Risk!Sales!6</t>
    <phoneticPr fontId="0" type="noConversion"/>
  </si>
  <si>
    <t>$.CM!Risk!EBITA!6</t>
    <phoneticPr fontId="0" type="noConversion"/>
  </si>
  <si>
    <t>$.CM!Total!Sales!2001</t>
    <phoneticPr fontId="0" type="noConversion"/>
  </si>
  <si>
    <t>$.CM!Total!EBITA!2001</t>
    <phoneticPr fontId="0" type="noConversion"/>
  </si>
  <si>
    <t>$.CM!Total!Sales!2002</t>
    <phoneticPr fontId="0" type="noConversion"/>
  </si>
  <si>
    <t>$.CM!Opportunities!Item!1</t>
    <phoneticPr fontId="0" type="noConversion"/>
  </si>
  <si>
    <t>$.CM!Opportunities!Item!2</t>
    <phoneticPr fontId="0" type="noConversion"/>
  </si>
  <si>
    <t>$.CM!Opportunities!Item!3</t>
    <phoneticPr fontId="0" type="noConversion"/>
  </si>
  <si>
    <t>$.CM!Opportunities!Item!4</t>
    <phoneticPr fontId="0" type="noConversion"/>
  </si>
  <si>
    <t>$.CM!Opportunities!Item!5</t>
    <phoneticPr fontId="0" type="noConversion"/>
  </si>
  <si>
    <t>$.CM!Opportunities!Item!6</t>
    <phoneticPr fontId="0" type="noConversion"/>
  </si>
  <si>
    <t>$.CM!Opportunities!Item!7</t>
    <phoneticPr fontId="0" type="noConversion"/>
  </si>
  <si>
    <t>$.CM!Opportunities!Item!8</t>
    <phoneticPr fontId="0" type="noConversion"/>
  </si>
  <si>
    <t>$.CM!Opportunities!Sales!1</t>
    <phoneticPr fontId="0" type="noConversion"/>
  </si>
  <si>
    <t>$.CM!Opportunities!EBITA!1</t>
    <phoneticPr fontId="0" type="noConversion"/>
  </si>
  <si>
    <t>$.CM!Opportunities!Sales!2</t>
    <phoneticPr fontId="0" type="noConversion"/>
  </si>
  <si>
    <t>$.CM!Opportunities!Sales!3</t>
    <phoneticPr fontId="0" type="noConversion"/>
  </si>
  <si>
    <t>$.CM!Opportunities!Sales!4</t>
    <phoneticPr fontId="0" type="noConversion"/>
  </si>
  <si>
    <t>$.CM!Opportunities!Sales!5</t>
    <phoneticPr fontId="0" type="noConversion"/>
  </si>
  <si>
    <t>$.CM!Opportunities!Sales!6</t>
    <phoneticPr fontId="0" type="noConversion"/>
  </si>
  <si>
    <t>$.CM!Opportunities!Sales!7</t>
    <phoneticPr fontId="0" type="noConversion"/>
  </si>
  <si>
    <t>$.CM!Opportunities!Sales!8</t>
    <phoneticPr fontId="0" type="noConversion"/>
  </si>
  <si>
    <t>$.CM!Opportunities!EBITA!2</t>
    <phoneticPr fontId="0" type="noConversion"/>
  </si>
  <si>
    <t>$.CM!Opportunities!EBITA!3</t>
    <phoneticPr fontId="0" type="noConversion"/>
  </si>
  <si>
    <t>$.CM!Opportunities!EBITA!4</t>
    <phoneticPr fontId="0" type="noConversion"/>
  </si>
  <si>
    <t>$.CM!Opportunities!EBITA!5</t>
    <phoneticPr fontId="0" type="noConversion"/>
  </si>
  <si>
    <t>$.CM!Opportunities!EBITA!6</t>
    <phoneticPr fontId="0" type="noConversion"/>
  </si>
  <si>
    <t>$.CM!Opportunities!EBITA!7</t>
    <phoneticPr fontId="0" type="noConversion"/>
  </si>
  <si>
    <t>$.CM!Opportunities!EBITA!8</t>
    <phoneticPr fontId="0" type="noConversion"/>
  </si>
  <si>
    <t>$.CM!Total!Sales!1003</t>
    <phoneticPr fontId="0" type="noConversion"/>
  </si>
  <si>
    <t>$.CM!Total!EBITA!1003</t>
    <phoneticPr fontId="0" type="noConversion"/>
  </si>
  <si>
    <t>$.CM!Total!Sales!1004</t>
    <phoneticPr fontId="0" type="noConversion"/>
  </si>
  <si>
    <t>$.CM!Total!EBITA!1004</t>
    <phoneticPr fontId="0" type="noConversion"/>
  </si>
  <si>
    <t>$.CM!Total!EBITA!1005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</si>
</sst>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 * #,##0.00_ ;_ * \-#,##0.00_ ;_ * &quot;-&quot;??_ ;_ @_ "/>
    <numFmt numFmtId="176" formatCode="_(* #,##0.00_);_(* \(#,##0.00\);_(* &quot;-&quot;??_);_(@_)"/>
    <numFmt numFmtId="177" formatCode="_-* #,##0.00\ _D_M_-;\-* #,##0.00\ _D_M_-;_-* &quot;-&quot;??\ _D_M_-;_-@_-"/>
    <numFmt numFmtId="178" formatCode="0.0%"/>
    <numFmt numFmtId="179" formatCode="0.0"/>
    <numFmt numFmtId="180" formatCode="#,##0.0;\(#,##0.0\)"/>
    <numFmt numFmtId="181" formatCode="#,##0.0_);\(#,##0.0\)"/>
    <numFmt numFmtId="182" formatCode="#,##0.00_ "/>
    <numFmt numFmtId="183" formatCode="_-* #,##0\ _D_M_-;\-* #,##0\ _D_M_-;_-* &quot;-&quot;??\ _D_M_-;_-@_-"/>
    <numFmt numFmtId="184" formatCode="0.0000"/>
    <numFmt numFmtId="185" formatCode="#,##0.0"/>
    <numFmt numFmtId="186" formatCode="0.000%"/>
    <numFmt numFmtId="187" formatCode="_(* #,##0_);_(* \(#,##0\);_(* &quot;-&quot;??_);_(@_)"/>
    <numFmt numFmtId="188" formatCode="#,##0_ "/>
    <numFmt numFmtId="189" formatCode="_ * #,##0.0_ ;_ * \-#,##0.0_ ;_ * &quot;-&quot;??_ ;_ @_ "/>
    <numFmt numFmtId="190" formatCode="_ * #,##0_ ;_ * \-#,##0_ ;_ * &quot;-&quot;??_ ;_ @_ "/>
    <numFmt numFmtId="191" formatCode="#,##0.000"/>
    <numFmt numFmtId="192" formatCode="#,##0.0000000"/>
  </numFmts>
  <fonts count="6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b/>
      <sz val="14"/>
      <name val="Symbol"/>
      <family val="1"/>
      <charset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u/>
      <sz val="18"/>
      <name val="Arial"/>
      <family val="2"/>
    </font>
    <font>
      <b/>
      <sz val="2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4"/>
      <color indexed="12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0" tint="-0.249977111117893"/>
      <name val="Arial"/>
      <family val="2"/>
    </font>
    <font>
      <sz val="9"/>
      <name val="宋体"/>
      <family val="3"/>
      <charset val="134"/>
    </font>
    <font>
      <sz val="8"/>
      <color theme="0"/>
      <name val="Arial"/>
      <family val="2"/>
    </font>
    <font>
      <b/>
      <sz val="10"/>
      <color rgb="FFFFFFFF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name val="Arial"/>
      <family val="2"/>
    </font>
    <font>
      <sz val="8"/>
      <color indexed="14"/>
      <name val="Arial"/>
      <family val="2"/>
    </font>
    <font>
      <sz val="8"/>
      <color theme="1"/>
      <name val="宋体"/>
      <family val="2"/>
      <scheme val="minor"/>
    </font>
    <font>
      <sz val="8"/>
      <color theme="1"/>
      <name val="宋体"/>
      <family val="2"/>
    </font>
    <font>
      <b/>
      <sz val="8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9"/>
      <name val="Arial"/>
      <family val="2"/>
    </font>
    <font>
      <sz val="9"/>
      <color theme="0"/>
      <name val="Arial"/>
      <family val="2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b/>
      <sz val="18"/>
      <name val="Arial"/>
      <family val="2"/>
    </font>
    <font>
      <sz val="18"/>
      <name val="Arial"/>
      <family val="2"/>
    </font>
    <font>
      <sz val="6"/>
      <name val="Arial"/>
      <family val="2"/>
    </font>
    <font>
      <sz val="12"/>
      <color theme="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FFFFFF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u/>
      <sz val="1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57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50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D18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E2AF"/>
        <bgColor indexed="64"/>
      </patternFill>
    </fill>
    <fill>
      <patternFill patternType="solid">
        <fgColor rgb="FF7F7F7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9900"/>
      </left>
      <right/>
      <top style="thin">
        <color rgb="FFFF9900"/>
      </top>
      <bottom style="thin">
        <color rgb="FFFF9900"/>
      </bottom>
      <diagonal/>
    </border>
    <border>
      <left/>
      <right/>
      <top style="thin">
        <color rgb="FFFF9900"/>
      </top>
      <bottom style="thin">
        <color rgb="FFFF99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thin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thick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n">
        <color rgb="FFFFFFFF"/>
      </bottom>
      <diagonal/>
    </border>
    <border>
      <left style="medium">
        <color rgb="FFFFFFFF"/>
      </left>
      <right style="thin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thick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61">
    <xf numFmtId="0" fontId="0" fillId="0" borderId="0"/>
    <xf numFmtId="185" fontId="7" fillId="9" borderId="1" applyFont="0" applyBorder="0" applyAlignment="0">
      <alignment vertical="center"/>
    </xf>
    <xf numFmtId="177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4" fontId="20" fillId="11" borderId="2" applyNumberFormat="0" applyProtection="0">
      <alignment vertical="center"/>
    </xf>
    <xf numFmtId="4" fontId="21" fillId="12" borderId="2" applyNumberFormat="0" applyProtection="0">
      <alignment vertical="center"/>
    </xf>
    <xf numFmtId="4" fontId="20" fillId="12" borderId="2" applyNumberFormat="0" applyProtection="0">
      <alignment horizontal="left" vertical="center" indent="1"/>
    </xf>
    <xf numFmtId="0" fontId="20" fillId="12" borderId="2" applyNumberFormat="0" applyProtection="0">
      <alignment horizontal="left" vertical="top" indent="1"/>
    </xf>
    <xf numFmtId="4" fontId="20" fillId="13" borderId="0" applyNumberFormat="0" applyProtection="0">
      <alignment horizontal="left" vertical="center" indent="1"/>
    </xf>
    <xf numFmtId="4" fontId="10" fillId="5" borderId="2" applyNumberFormat="0" applyProtection="0">
      <alignment horizontal="right" vertical="center"/>
    </xf>
    <xf numFmtId="4" fontId="10" fillId="3" borderId="2" applyNumberFormat="0" applyProtection="0">
      <alignment horizontal="right" vertical="center"/>
    </xf>
    <xf numFmtId="4" fontId="10" fillId="7" borderId="2" applyNumberFormat="0" applyProtection="0">
      <alignment horizontal="right" vertical="center"/>
    </xf>
    <xf numFmtId="4" fontId="10" fillId="8" borderId="2" applyNumberFormat="0" applyProtection="0">
      <alignment horizontal="right" vertical="center"/>
    </xf>
    <xf numFmtId="4" fontId="10" fillId="14" borderId="2" applyNumberFormat="0" applyProtection="0">
      <alignment horizontal="right" vertical="center"/>
    </xf>
    <xf numFmtId="4" fontId="10" fillId="15" borderId="2" applyNumberFormat="0" applyProtection="0">
      <alignment horizontal="right" vertical="center"/>
    </xf>
    <xf numFmtId="4" fontId="10" fillId="6" borderId="2" applyNumberFormat="0" applyProtection="0">
      <alignment horizontal="right" vertical="center"/>
    </xf>
    <xf numFmtId="4" fontId="10" fillId="10" borderId="2" applyNumberFormat="0" applyProtection="0">
      <alignment horizontal="right" vertical="center"/>
    </xf>
    <xf numFmtId="4" fontId="10" fillId="16" borderId="2" applyNumberFormat="0" applyProtection="0">
      <alignment horizontal="right" vertical="center"/>
    </xf>
    <xf numFmtId="4" fontId="20" fillId="17" borderId="3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22" fillId="19" borderId="0" applyNumberFormat="0" applyProtection="0">
      <alignment horizontal="left" vertical="center" indent="1"/>
    </xf>
    <xf numFmtId="4" fontId="10" fillId="2" borderId="2" applyNumberFormat="0" applyProtection="0">
      <alignment horizontal="right" vertical="center"/>
    </xf>
    <xf numFmtId="4" fontId="23" fillId="18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23" fillId="13" borderId="0" applyNumberFormat="0" applyProtection="0">
      <alignment horizontal="left" vertical="center" indent="1"/>
    </xf>
    <xf numFmtId="4" fontId="10" fillId="13" borderId="0" applyNumberFormat="0" applyProtection="0">
      <alignment horizontal="left" vertical="center" indent="1"/>
    </xf>
    <xf numFmtId="0" fontId="2" fillId="19" borderId="2" applyNumberFormat="0" applyProtection="0">
      <alignment horizontal="left" vertical="center" indent="1"/>
    </xf>
    <xf numFmtId="0" fontId="2" fillId="19" borderId="2" applyNumberFormat="0" applyProtection="0">
      <alignment horizontal="left" vertical="top" indent="1"/>
    </xf>
    <xf numFmtId="0" fontId="2" fillId="13" borderId="2" applyNumberFormat="0" applyProtection="0">
      <alignment horizontal="left" vertical="center" indent="1"/>
    </xf>
    <xf numFmtId="0" fontId="2" fillId="13" borderId="2" applyNumberFormat="0" applyProtection="0">
      <alignment horizontal="left" vertical="top" indent="1"/>
    </xf>
    <xf numFmtId="0" fontId="2" fillId="9" borderId="2" applyNumberFormat="0" applyProtection="0">
      <alignment horizontal="left" vertical="center" indent="1"/>
    </xf>
    <xf numFmtId="0" fontId="2" fillId="9" borderId="2" applyNumberFormat="0" applyProtection="0">
      <alignment horizontal="left" vertical="top" indent="1"/>
    </xf>
    <xf numFmtId="0" fontId="2" fillId="20" borderId="2" applyNumberFormat="0" applyProtection="0">
      <alignment horizontal="left" vertical="center" indent="1"/>
    </xf>
    <xf numFmtId="0" fontId="2" fillId="20" borderId="2" applyNumberFormat="0" applyProtection="0">
      <alignment horizontal="left" vertical="top" indent="1"/>
    </xf>
    <xf numFmtId="4" fontId="10" fillId="21" borderId="2" applyNumberFormat="0" applyProtection="0">
      <alignment vertical="center"/>
    </xf>
    <xf numFmtId="4" fontId="24" fillId="21" borderId="2" applyNumberFormat="0" applyProtection="0">
      <alignment vertical="center"/>
    </xf>
    <xf numFmtId="4" fontId="10" fillId="21" borderId="2" applyNumberFormat="0" applyProtection="0">
      <alignment horizontal="left" vertical="center" indent="1"/>
    </xf>
    <xf numFmtId="0" fontId="10" fillId="21" borderId="2" applyNumberFormat="0" applyProtection="0">
      <alignment horizontal="left" vertical="top" indent="1"/>
    </xf>
    <xf numFmtId="4" fontId="10" fillId="18" borderId="2" applyNumberFormat="0" applyProtection="0">
      <alignment horizontal="right" vertical="center"/>
    </xf>
    <xf numFmtId="4" fontId="24" fillId="18" borderId="2" applyNumberFormat="0" applyProtection="0">
      <alignment horizontal="right" vertical="center"/>
    </xf>
    <xf numFmtId="4" fontId="10" fillId="2" borderId="2" applyNumberFormat="0" applyProtection="0">
      <alignment horizontal="left" vertical="center" indent="1"/>
    </xf>
    <xf numFmtId="0" fontId="10" fillId="13" borderId="2" applyNumberFormat="0" applyProtection="0">
      <alignment horizontal="left" vertical="top" indent="1"/>
    </xf>
    <xf numFmtId="4" fontId="25" fillId="22" borderId="0" applyNumberFormat="0" applyProtection="0">
      <alignment horizontal="left" vertical="center" indent="1"/>
    </xf>
    <xf numFmtId="4" fontId="11" fillId="18" borderId="2" applyNumberFormat="0" applyProtection="0">
      <alignment horizontal="right" vertical="center"/>
    </xf>
    <xf numFmtId="177" fontId="2" fillId="0" borderId="0" applyFont="0" applyFill="0" applyBorder="0" applyAlignment="0" applyProtection="0"/>
    <xf numFmtId="0" fontId="2" fillId="0" borderId="0"/>
    <xf numFmtId="0" fontId="12" fillId="25" borderId="0"/>
    <xf numFmtId="4" fontId="12" fillId="30" borderId="55" applyNumberFormat="0" applyBorder="0" applyProtection="0">
      <alignment horizontal="left" vertical="center" indent="1"/>
    </xf>
    <xf numFmtId="4" fontId="12" fillId="31" borderId="56" applyNumberFormat="0" applyBorder="0" applyProtection="0">
      <alignment horizontal="left" vertical="center" indent="1"/>
    </xf>
    <xf numFmtId="176" fontId="12" fillId="0" borderId="0" applyFont="0" applyFill="0" applyBorder="0" applyAlignment="0" applyProtection="0"/>
    <xf numFmtId="0" fontId="28" fillId="0" borderId="0"/>
    <xf numFmtId="4" fontId="12" fillId="33" borderId="55" applyNumberFormat="0" applyProtection="0">
      <alignment horizontal="center" vertical="center"/>
    </xf>
    <xf numFmtId="4" fontId="12" fillId="33" borderId="55" applyNumberFormat="0" applyProtection="0">
      <alignment horizontal="center" vertical="center"/>
    </xf>
    <xf numFmtId="0" fontId="12" fillId="34" borderId="55" applyNumberFormat="0" applyProtection="0">
      <alignment horizontal="left" vertical="center" indent="1"/>
    </xf>
    <xf numFmtId="4" fontId="12" fillId="36" borderId="55" applyNumberFormat="0" applyProtection="0">
      <alignment vertical="center"/>
    </xf>
    <xf numFmtId="0" fontId="12" fillId="33" borderId="55" applyNumberFormat="0" applyProtection="0">
      <alignment horizontal="left" vertical="center" indent="1"/>
    </xf>
    <xf numFmtId="4" fontId="38" fillId="4" borderId="55" applyNumberFormat="0" applyProtection="0">
      <alignment horizontal="right" vertical="center"/>
    </xf>
    <xf numFmtId="176" fontId="28" fillId="0" borderId="0" applyFont="0" applyFill="0" applyBorder="0" applyAlignment="0" applyProtection="0"/>
    <xf numFmtId="3" fontId="3" fillId="0" borderId="0" applyFill="0" applyBorder="0" applyAlignment="0" applyProtection="0"/>
    <xf numFmtId="43" fontId="28" fillId="0" borderId="0" applyFont="0" applyFill="0" applyBorder="0" applyAlignment="0" applyProtection="0">
      <alignment vertical="center"/>
    </xf>
  </cellStyleXfs>
  <cellXfs count="707">
    <xf numFmtId="0" fontId="0" fillId="0" borderId="0" xfId="0"/>
    <xf numFmtId="0" fontId="3" fillId="0" borderId="0" xfId="0" applyFont="1"/>
    <xf numFmtId="0" fontId="4" fillId="0" borderId="0" xfId="0" applyFont="1"/>
    <xf numFmtId="0" fontId="3" fillId="23" borderId="4" xfId="0" applyFont="1" applyFill="1" applyBorder="1" applyAlignment="1">
      <alignment horizontal="centerContinuous"/>
    </xf>
    <xf numFmtId="0" fontId="3" fillId="23" borderId="5" xfId="0" applyFont="1" applyFill="1" applyBorder="1" applyAlignment="1">
      <alignment horizontal="centerContinuous"/>
    </xf>
    <xf numFmtId="0" fontId="8" fillId="23" borderId="6" xfId="0" applyFont="1" applyFill="1" applyBorder="1" applyAlignment="1">
      <alignment horizontal="centerContinuous"/>
    </xf>
    <xf numFmtId="0" fontId="5" fillId="23" borderId="4" xfId="0" applyFont="1" applyFill="1" applyBorder="1" applyAlignment="1">
      <alignment horizontal="centerContinuous"/>
    </xf>
    <xf numFmtId="0" fontId="8" fillId="23" borderId="4" xfId="0" applyFont="1" applyFill="1" applyBorder="1" applyAlignment="1">
      <alignment horizontal="centerContinuous"/>
    </xf>
    <xf numFmtId="0" fontId="3" fillId="23" borderId="7" xfId="0" applyFont="1" applyFill="1" applyBorder="1"/>
    <xf numFmtId="0" fontId="3" fillId="23" borderId="8" xfId="0" applyFont="1" applyFill="1" applyBorder="1"/>
    <xf numFmtId="0" fontId="3" fillId="23" borderId="9" xfId="0" applyFont="1" applyFill="1" applyBorder="1"/>
    <xf numFmtId="0" fontId="0" fillId="23" borderId="11" xfId="0" applyFill="1" applyBorder="1"/>
    <xf numFmtId="0" fontId="9" fillId="23" borderId="12" xfId="0" applyFont="1" applyFill="1" applyBorder="1"/>
    <xf numFmtId="0" fontId="3" fillId="23" borderId="12" xfId="0" applyFont="1" applyFill="1" applyBorder="1"/>
    <xf numFmtId="0" fontId="3" fillId="23" borderId="13" xfId="0" applyFont="1" applyFill="1" applyBorder="1"/>
    <xf numFmtId="0" fontId="4" fillId="23" borderId="8" xfId="0" applyFont="1" applyFill="1" applyBorder="1"/>
    <xf numFmtId="0" fontId="0" fillId="23" borderId="7" xfId="0" applyFill="1" applyBorder="1"/>
    <xf numFmtId="0" fontId="9" fillId="23" borderId="12" xfId="0" applyFont="1" applyFill="1" applyBorder="1" applyAlignment="1" applyProtection="1">
      <alignment horizontal="centerContinuous"/>
      <protection locked="0"/>
    </xf>
    <xf numFmtId="0" fontId="4" fillId="23" borderId="12" xfId="0" applyFont="1" applyFill="1" applyBorder="1" applyProtection="1">
      <protection locked="0"/>
    </xf>
    <xf numFmtId="0" fontId="3" fillId="23" borderId="12" xfId="0" applyFont="1" applyFill="1" applyBorder="1" applyProtection="1">
      <protection locked="0"/>
    </xf>
    <xf numFmtId="0" fontId="6" fillId="0" borderId="0" xfId="0" applyFont="1"/>
    <xf numFmtId="0" fontId="3" fillId="23" borderId="13" xfId="0" applyFont="1" applyFill="1" applyBorder="1" applyProtection="1">
      <protection locked="0"/>
    </xf>
    <xf numFmtId="0" fontId="9" fillId="23" borderId="13" xfId="0" applyFont="1" applyFill="1" applyBorder="1" applyAlignment="1" applyProtection="1">
      <alignment horizontal="centerContinuous"/>
      <protection locked="0"/>
    </xf>
    <xf numFmtId="0" fontId="9" fillId="23" borderId="11" xfId="0" applyFont="1" applyFill="1" applyBorder="1"/>
    <xf numFmtId="0" fontId="13" fillId="0" borderId="14" xfId="0" applyFont="1" applyBorder="1" applyProtection="1">
      <protection locked="0"/>
    </xf>
    <xf numFmtId="37" fontId="7" fillId="0" borderId="0" xfId="0" applyNumberFormat="1" applyFont="1" applyAlignment="1" applyProtection="1">
      <alignment horizontal="center"/>
      <protection locked="0"/>
    </xf>
    <xf numFmtId="37" fontId="7" fillId="0" borderId="10" xfId="0" applyNumberFormat="1" applyFont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7" fillId="0" borderId="0" xfId="0" applyFont="1" applyProtection="1">
      <protection locked="0"/>
    </xf>
    <xf numFmtId="0" fontId="6" fillId="0" borderId="8" xfId="0" quotePrefix="1" applyFont="1" applyBorder="1" applyAlignment="1" applyProtection="1">
      <alignment horizontal="center"/>
      <protection locked="0"/>
    </xf>
    <xf numFmtId="0" fontId="6" fillId="0" borderId="8" xfId="0" quotePrefix="1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7" fillId="23" borderId="4" xfId="0" applyFont="1" applyFill="1" applyBorder="1" applyAlignment="1">
      <alignment horizontal="centerContinuous"/>
    </xf>
    <xf numFmtId="0" fontId="6" fillId="23" borderId="4" xfId="0" applyFont="1" applyFill="1" applyBorder="1" applyAlignment="1">
      <alignment horizontal="centerContinuous"/>
    </xf>
    <xf numFmtId="0" fontId="6" fillId="23" borderId="5" xfId="0" applyFont="1" applyFill="1" applyBorder="1" applyAlignment="1">
      <alignment horizontal="centerContinuous"/>
    </xf>
    <xf numFmtId="0" fontId="7" fillId="0" borderId="14" xfId="0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7" fillId="0" borderId="14" xfId="0" applyFont="1" applyBorder="1"/>
    <xf numFmtId="0" fontId="13" fillId="0" borderId="7" xfId="0" applyFont="1" applyBorder="1" applyProtection="1">
      <protection locked="0"/>
    </xf>
    <xf numFmtId="37" fontId="7" fillId="0" borderId="8" xfId="0" applyNumberFormat="1" applyFont="1" applyBorder="1" applyAlignment="1" applyProtection="1">
      <alignment horizontal="center"/>
      <protection locked="0"/>
    </xf>
    <xf numFmtId="0" fontId="6" fillId="0" borderId="16" xfId="0" applyFont="1" applyBorder="1" applyProtection="1"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/>
      <protection locked="0"/>
    </xf>
    <xf numFmtId="37" fontId="17" fillId="0" borderId="0" xfId="0" applyNumberFormat="1" applyFont="1" applyAlignment="1" applyProtection="1">
      <alignment horizontal="center"/>
      <protection locked="0"/>
    </xf>
    <xf numFmtId="0" fontId="15" fillId="0" borderId="14" xfId="0" applyFont="1" applyBorder="1" applyProtection="1">
      <protection locked="0"/>
    </xf>
    <xf numFmtId="0" fontId="14" fillId="0" borderId="0" xfId="0" applyFont="1" applyProtection="1">
      <protection locked="0"/>
    </xf>
    <xf numFmtId="0" fontId="18" fillId="0" borderId="14" xfId="0" applyFont="1" applyBorder="1" applyProtection="1">
      <protection locked="0"/>
    </xf>
    <xf numFmtId="37" fontId="8" fillId="0" borderId="0" xfId="0" applyNumberFormat="1" applyFont="1" applyAlignment="1" applyProtection="1">
      <alignment horizontal="center"/>
      <protection locked="0"/>
    </xf>
    <xf numFmtId="37" fontId="8" fillId="0" borderId="0" xfId="0" applyNumberFormat="1" applyFont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37" fontId="16" fillId="0" borderId="0" xfId="0" applyNumberFormat="1" applyFont="1" applyAlignment="1" applyProtection="1">
      <alignment horizontal="center"/>
      <protection locked="0"/>
    </xf>
    <xf numFmtId="0" fontId="14" fillId="0" borderId="10" xfId="0" applyFont="1" applyBorder="1" applyProtection="1">
      <protection locked="0"/>
    </xf>
    <xf numFmtId="17" fontId="19" fillId="23" borderId="12" xfId="0" applyNumberFormat="1" applyFont="1" applyFill="1" applyBorder="1" applyAlignment="1" applyProtection="1">
      <alignment horizontal="center"/>
      <protection locked="0"/>
    </xf>
    <xf numFmtId="0" fontId="0" fillId="0" borderId="0" xfId="0" quotePrefix="1"/>
    <xf numFmtId="0" fontId="14" fillId="0" borderId="14" xfId="0" quotePrefix="1" applyFont="1" applyBorder="1" applyAlignment="1" applyProtection="1">
      <alignment horizontal="left"/>
      <protection locked="0"/>
    </xf>
    <xf numFmtId="0" fontId="14" fillId="0" borderId="14" xfId="0" applyFont="1" applyBorder="1" applyAlignment="1" applyProtection="1">
      <alignment horizontal="left"/>
      <protection locked="0"/>
    </xf>
    <xf numFmtId="0" fontId="14" fillId="0" borderId="7" xfId="0" applyFont="1" applyBorder="1" applyAlignment="1" applyProtection="1">
      <alignment horizontal="left"/>
      <protection locked="0"/>
    </xf>
    <xf numFmtId="0" fontId="9" fillId="23" borderId="7" xfId="0" applyFont="1" applyFill="1" applyBorder="1"/>
    <xf numFmtId="49" fontId="9" fillId="23" borderId="11" xfId="0" applyNumberFormat="1" applyFont="1" applyFill="1" applyBorder="1" applyAlignment="1" applyProtection="1">
      <alignment horizontal="centerContinuous"/>
      <protection locked="0"/>
    </xf>
    <xf numFmtId="0" fontId="3" fillId="0" borderId="14" xfId="0" applyFont="1" applyBorder="1"/>
    <xf numFmtId="0" fontId="18" fillId="0" borderId="10" xfId="0" applyFont="1" applyBorder="1" applyAlignment="1" applyProtection="1">
      <alignment horizontal="center"/>
      <protection locked="0"/>
    </xf>
    <xf numFmtId="181" fontId="26" fillId="0" borderId="10" xfId="0" applyNumberFormat="1" applyFont="1" applyBorder="1" applyAlignment="1" applyProtection="1">
      <alignment horizontal="center"/>
      <protection locked="0"/>
    </xf>
    <xf numFmtId="37" fontId="16" fillId="0" borderId="10" xfId="0" applyNumberFormat="1" applyFont="1" applyBorder="1" applyAlignment="1" applyProtection="1">
      <alignment horizontal="center"/>
      <protection locked="0"/>
    </xf>
    <xf numFmtId="37" fontId="17" fillId="0" borderId="10" xfId="0" applyNumberFormat="1" applyFont="1" applyBorder="1" applyAlignment="1" applyProtection="1">
      <alignment horizontal="center"/>
      <protection locked="0"/>
    </xf>
    <xf numFmtId="0" fontId="0" fillId="26" borderId="0" xfId="0" applyFill="1"/>
    <xf numFmtId="0" fontId="0" fillId="25" borderId="0" xfId="0" applyFill="1"/>
    <xf numFmtId="177" fontId="0" fillId="0" borderId="0" xfId="2" applyFont="1"/>
    <xf numFmtId="0" fontId="29" fillId="0" borderId="0" xfId="0" applyFont="1"/>
    <xf numFmtId="0" fontId="12" fillId="32" borderId="0" xfId="47" applyFill="1"/>
    <xf numFmtId="0" fontId="12" fillId="25" borderId="0" xfId="47"/>
    <xf numFmtId="0" fontId="32" fillId="29" borderId="57" xfId="47" applyFont="1" applyFill="1" applyBorder="1"/>
    <xf numFmtId="0" fontId="33" fillId="29" borderId="58" xfId="47" applyFont="1" applyFill="1" applyBorder="1"/>
    <xf numFmtId="176" fontId="33" fillId="29" borderId="58" xfId="50" applyFont="1" applyFill="1" applyBorder="1"/>
    <xf numFmtId="0" fontId="33" fillId="32" borderId="59" xfId="47" applyFont="1" applyFill="1" applyBorder="1"/>
    <xf numFmtId="0" fontId="12" fillId="32" borderId="59" xfId="47" applyFill="1" applyBorder="1"/>
    <xf numFmtId="0" fontId="12" fillId="32" borderId="60" xfId="47" applyFill="1" applyBorder="1"/>
    <xf numFmtId="0" fontId="28" fillId="0" borderId="0" xfId="51"/>
    <xf numFmtId="0" fontId="34" fillId="0" borderId="0" xfId="51" applyFont="1"/>
    <xf numFmtId="0" fontId="12" fillId="33" borderId="61" xfId="53" applyNumberFormat="1" applyBorder="1">
      <alignment horizontal="center" vertical="center"/>
    </xf>
    <xf numFmtId="176" fontId="12" fillId="33" borderId="61" xfId="50" applyFill="1" applyBorder="1" applyAlignment="1">
      <alignment horizontal="center" vertical="center"/>
    </xf>
    <xf numFmtId="182" fontId="12" fillId="33" borderId="61" xfId="2" applyNumberFormat="1" applyFont="1" applyFill="1" applyBorder="1" applyAlignment="1">
      <alignment horizontal="center" vertical="center"/>
    </xf>
    <xf numFmtId="176" fontId="12" fillId="0" borderId="61" xfId="50" applyBorder="1" applyAlignment="1">
      <alignment horizontal="center" vertical="center"/>
    </xf>
    <xf numFmtId="0" fontId="12" fillId="35" borderId="55" xfId="54" quotePrefix="1" applyFill="1" applyAlignment="1">
      <alignment horizontal="left" vertical="center"/>
    </xf>
    <xf numFmtId="182" fontId="12" fillId="35" borderId="55" xfId="54" quotePrefix="1" applyNumberFormat="1" applyFill="1" applyAlignment="1">
      <alignment vertical="center"/>
    </xf>
    <xf numFmtId="182" fontId="31" fillId="0" borderId="55" xfId="54" quotePrefix="1" applyNumberFormat="1" applyFont="1" applyFill="1" applyAlignment="1">
      <alignment vertical="center"/>
    </xf>
    <xf numFmtId="0" fontId="12" fillId="37" borderId="55" xfId="56" quotePrefix="1" applyFill="1">
      <alignment horizontal="left" vertical="center" indent="1"/>
    </xf>
    <xf numFmtId="182" fontId="12" fillId="37" borderId="55" xfId="56" quotePrefix="1" applyNumberFormat="1" applyFill="1" applyAlignment="1">
      <alignment vertical="center"/>
    </xf>
    <xf numFmtId="182" fontId="31" fillId="0" borderId="55" xfId="56" quotePrefix="1" applyNumberFormat="1" applyFont="1" applyFill="1" applyAlignment="1">
      <alignment vertical="center"/>
    </xf>
    <xf numFmtId="0" fontId="34" fillId="24" borderId="0" xfId="51" applyFont="1" applyFill="1" applyAlignment="1">
      <alignment horizontal="left" indent="2"/>
    </xf>
    <xf numFmtId="182" fontId="34" fillId="24" borderId="0" xfId="51" applyNumberFormat="1" applyFont="1" applyFill="1" applyAlignment="1">
      <alignment vertical="center"/>
    </xf>
    <xf numFmtId="182" fontId="31" fillId="0" borderId="0" xfId="51" applyNumberFormat="1" applyFont="1" applyAlignment="1">
      <alignment vertical="center"/>
    </xf>
    <xf numFmtId="0" fontId="34" fillId="28" borderId="0" xfId="51" applyFont="1" applyFill="1" applyAlignment="1">
      <alignment horizontal="left" indent="3"/>
    </xf>
    <xf numFmtId="182" fontId="34" fillId="28" borderId="0" xfId="51" applyNumberFormat="1" applyFont="1" applyFill="1" applyAlignment="1">
      <alignment vertical="center"/>
    </xf>
    <xf numFmtId="0" fontId="34" fillId="31" borderId="0" xfId="51" applyFont="1" applyFill="1" applyAlignment="1">
      <alignment horizontal="left" indent="4"/>
    </xf>
    <xf numFmtId="182" fontId="34" fillId="31" borderId="0" xfId="51" applyNumberFormat="1" applyFont="1" applyFill="1" applyAlignment="1">
      <alignment vertical="center"/>
    </xf>
    <xf numFmtId="182" fontId="28" fillId="0" borderId="0" xfId="51" applyNumberFormat="1"/>
    <xf numFmtId="0" fontId="39" fillId="0" borderId="0" xfId="51" applyFont="1"/>
    <xf numFmtId="0" fontId="12" fillId="38" borderId="0" xfId="47" applyFill="1"/>
    <xf numFmtId="182" fontId="34" fillId="38" borderId="0" xfId="51" applyNumberFormat="1" applyFont="1" applyFill="1"/>
    <xf numFmtId="0" fontId="12" fillId="39" borderId="0" xfId="47" applyFill="1"/>
    <xf numFmtId="182" fontId="34" fillId="39" borderId="0" xfId="2" applyNumberFormat="1" applyFont="1" applyFill="1"/>
    <xf numFmtId="182" fontId="34" fillId="0" borderId="0" xfId="2" applyNumberFormat="1" applyFont="1"/>
    <xf numFmtId="0" fontId="34" fillId="0" borderId="0" xfId="51" applyFont="1" applyAlignment="1">
      <alignment horizontal="center"/>
    </xf>
    <xf numFmtId="0" fontId="34" fillId="0" borderId="0" xfId="51" applyFont="1" applyAlignment="1">
      <alignment horizontal="right"/>
    </xf>
    <xf numFmtId="9" fontId="34" fillId="0" borderId="0" xfId="4" applyFont="1"/>
    <xf numFmtId="182" fontId="34" fillId="39" borderId="0" xfId="51" applyNumberFormat="1" applyFont="1" applyFill="1" applyAlignment="1">
      <alignment horizontal="center"/>
    </xf>
    <xf numFmtId="182" fontId="34" fillId="39" borderId="0" xfId="51" applyNumberFormat="1" applyFont="1" applyFill="1"/>
    <xf numFmtId="187" fontId="12" fillId="32" borderId="0" xfId="47" applyNumberFormat="1" applyFill="1"/>
    <xf numFmtId="176" fontId="12" fillId="39" borderId="0" xfId="58" applyFont="1" applyFill="1" applyAlignment="1">
      <alignment horizontal="center"/>
    </xf>
    <xf numFmtId="0" fontId="41" fillId="26" borderId="0" xfId="47" applyFont="1" applyFill="1"/>
    <xf numFmtId="176" fontId="41" fillId="26" borderId="0" xfId="58" applyFont="1" applyFill="1"/>
    <xf numFmtId="176" fontId="12" fillId="32" borderId="0" xfId="58" applyFont="1" applyFill="1"/>
    <xf numFmtId="186" fontId="45" fillId="0" borderId="55" xfId="4" quotePrefix="1" applyNumberFormat="1" applyFont="1" applyBorder="1" applyAlignment="1">
      <alignment vertical="center"/>
    </xf>
    <xf numFmtId="178" fontId="28" fillId="0" borderId="0" xfId="4" applyNumberFormat="1" applyFont="1"/>
    <xf numFmtId="40" fontId="0" fillId="0" borderId="0" xfId="0" applyNumberFormat="1" applyAlignment="1">
      <alignment horizontal="left"/>
    </xf>
    <xf numFmtId="0" fontId="12" fillId="32" borderId="0" xfId="47" applyFill="1" applyAlignment="1">
      <alignment horizontal="center"/>
    </xf>
    <xf numFmtId="0" fontId="33" fillId="29" borderId="58" xfId="47" applyFont="1" applyFill="1" applyBorder="1" applyAlignment="1">
      <alignment horizontal="center"/>
    </xf>
    <xf numFmtId="0" fontId="12" fillId="33" borderId="61" xfId="52" quotePrefix="1" applyNumberFormat="1" applyBorder="1">
      <alignment horizontal="center" vertical="center"/>
    </xf>
    <xf numFmtId="0" fontId="12" fillId="36" borderId="55" xfId="55" applyNumberFormat="1" applyAlignment="1">
      <alignment horizontal="center" vertical="center"/>
    </xf>
    <xf numFmtId="0" fontId="38" fillId="4" borderId="55" xfId="57" applyNumberFormat="1" applyAlignment="1">
      <alignment horizontal="center" vertical="center"/>
    </xf>
    <xf numFmtId="0" fontId="12" fillId="38" borderId="0" xfId="47" applyFill="1" applyAlignment="1">
      <alignment horizontal="center"/>
    </xf>
    <xf numFmtId="9" fontId="12" fillId="39" borderId="0" xfId="4" applyFont="1" applyFill="1" applyAlignment="1">
      <alignment horizontal="center"/>
    </xf>
    <xf numFmtId="9" fontId="12" fillId="32" borderId="0" xfId="4" applyFont="1" applyFill="1" applyAlignment="1">
      <alignment horizontal="center"/>
    </xf>
    <xf numFmtId="0" fontId="12" fillId="39" borderId="0" xfId="47" applyFill="1" applyAlignment="1">
      <alignment horizontal="center"/>
    </xf>
    <xf numFmtId="0" fontId="48" fillId="0" borderId="0" xfId="0" applyFont="1"/>
    <xf numFmtId="3" fontId="49" fillId="0" borderId="0" xfId="59" applyFont="1" applyAlignment="1">
      <alignment horizontal="left" vertical="top"/>
    </xf>
    <xf numFmtId="4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38" fontId="0" fillId="0" borderId="0" xfId="0" applyNumberFormat="1" applyAlignment="1">
      <alignment horizontal="left" vertical="top"/>
    </xf>
    <xf numFmtId="38" fontId="0" fillId="0" borderId="0" xfId="0" applyNumberFormat="1" applyAlignment="1">
      <alignment horizontal="left" vertical="top" wrapText="1"/>
    </xf>
    <xf numFmtId="177" fontId="0" fillId="0" borderId="0" xfId="2" applyFont="1" applyAlignment="1">
      <alignment vertical="top"/>
    </xf>
    <xf numFmtId="37" fontId="7" fillId="0" borderId="20" xfId="0" applyNumberFormat="1" applyFont="1" applyBorder="1" applyAlignment="1" applyProtection="1">
      <alignment horizontal="right" vertical="center"/>
      <protection locked="0"/>
    </xf>
    <xf numFmtId="37" fontId="7" fillId="0" borderId="14" xfId="3" applyNumberFormat="1" applyFont="1" applyBorder="1" applyProtection="1">
      <protection locked="0"/>
    </xf>
    <xf numFmtId="37" fontId="7" fillId="0" borderId="20" xfId="0" applyNumberFormat="1" applyFont="1" applyBorder="1" applyAlignment="1" applyProtection="1">
      <alignment horizontal="right"/>
      <protection locked="0"/>
    </xf>
    <xf numFmtId="0" fontId="3" fillId="0" borderId="0" xfId="0" applyFont="1" applyAlignment="1">
      <alignment vertical="center" wrapText="1"/>
    </xf>
    <xf numFmtId="0" fontId="5" fillId="23" borderId="8" xfId="0" applyFont="1" applyFill="1" applyBorder="1"/>
    <xf numFmtId="0" fontId="9" fillId="0" borderId="0" xfId="0" applyFont="1"/>
    <xf numFmtId="0" fontId="7" fillId="0" borderId="15" xfId="0" applyFont="1" applyBorder="1" applyProtection="1">
      <protection locked="0"/>
    </xf>
    <xf numFmtId="49" fontId="8" fillId="0" borderId="0" xfId="0" applyNumberFormat="1" applyFont="1" applyAlignment="1" applyProtection="1">
      <alignment horizontal="center"/>
      <protection locked="0"/>
    </xf>
    <xf numFmtId="37" fontId="8" fillId="0" borderId="20" xfId="0" applyNumberFormat="1" applyFont="1" applyBorder="1" applyAlignment="1" applyProtection="1">
      <alignment horizontal="center"/>
      <protection locked="0"/>
    </xf>
    <xf numFmtId="0" fontId="6" fillId="0" borderId="14" xfId="0" applyFont="1" applyBorder="1" applyProtection="1">
      <protection locked="0"/>
    </xf>
    <xf numFmtId="0" fontId="14" fillId="0" borderId="0" xfId="0" applyFont="1"/>
    <xf numFmtId="177" fontId="3" fillId="0" borderId="0" xfId="2" applyFont="1"/>
    <xf numFmtId="180" fontId="6" fillId="0" borderId="0" xfId="0" applyNumberFormat="1" applyFont="1" applyAlignment="1" applyProtection="1">
      <alignment vertical="center"/>
      <protection locked="0"/>
    </xf>
    <xf numFmtId="3" fontId="7" fillId="0" borderId="20" xfId="0" applyNumberFormat="1" applyFont="1" applyBorder="1" applyAlignment="1">
      <alignment vertical="center"/>
    </xf>
    <xf numFmtId="37" fontId="6" fillId="0" borderId="14" xfId="3" applyNumberFormat="1" applyFont="1" applyBorder="1" applyProtection="1">
      <protection locked="0"/>
    </xf>
    <xf numFmtId="3" fontId="6" fillId="0" borderId="20" xfId="0" applyNumberFormat="1" applyFont="1" applyBorder="1" applyAlignment="1">
      <alignment vertical="center"/>
    </xf>
    <xf numFmtId="181" fontId="6" fillId="0" borderId="10" xfId="0" applyNumberFormat="1" applyFont="1" applyBorder="1" applyAlignment="1" applyProtection="1">
      <alignment horizontal="center"/>
      <protection locked="0"/>
    </xf>
    <xf numFmtId="0" fontId="7" fillId="0" borderId="41" xfId="0" applyFont="1" applyBorder="1" applyProtection="1">
      <protection locked="0"/>
    </xf>
    <xf numFmtId="37" fontId="7" fillId="0" borderId="42" xfId="0" applyNumberFormat="1" applyFont="1" applyBorder="1" applyAlignment="1" applyProtection="1">
      <alignment horizontal="right"/>
      <protection locked="0"/>
    </xf>
    <xf numFmtId="178" fontId="6" fillId="0" borderId="14" xfId="3" applyNumberFormat="1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178" fontId="6" fillId="0" borderId="20" xfId="0" applyNumberFormat="1" applyFont="1" applyBorder="1" applyProtection="1">
      <protection locked="0"/>
    </xf>
    <xf numFmtId="0" fontId="6" fillId="0" borderId="20" xfId="0" applyFont="1" applyBorder="1" applyAlignment="1" applyProtection="1">
      <alignment horizontal="left"/>
      <protection locked="0"/>
    </xf>
    <xf numFmtId="37" fontId="3" fillId="0" borderId="0" xfId="0" applyNumberFormat="1" applyFont="1"/>
    <xf numFmtId="0" fontId="5" fillId="0" borderId="42" xfId="0" applyFont="1" applyBorder="1"/>
    <xf numFmtId="0" fontId="14" fillId="0" borderId="0" xfId="0" quotePrefix="1" applyFont="1" applyAlignment="1" applyProtection="1">
      <alignment horizontal="center"/>
      <protection locked="0"/>
    </xf>
    <xf numFmtId="0" fontId="14" fillId="0" borderId="0" xfId="0" quotePrefix="1" applyFont="1" applyProtection="1">
      <protection locked="0"/>
    </xf>
    <xf numFmtId="0" fontId="7" fillId="0" borderId="7" xfId="0" applyFont="1" applyBorder="1" applyProtection="1">
      <protection locked="0"/>
    </xf>
    <xf numFmtId="37" fontId="7" fillId="0" borderId="9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horizontal="center"/>
      <protection locked="0"/>
    </xf>
    <xf numFmtId="0" fontId="8" fillId="0" borderId="8" xfId="0" applyFont="1" applyBorder="1" applyProtection="1">
      <protection locked="0"/>
    </xf>
    <xf numFmtId="37" fontId="8" fillId="0" borderId="8" xfId="0" applyNumberFormat="1" applyFont="1" applyBorder="1" applyAlignment="1" applyProtection="1">
      <alignment horizontal="center"/>
      <protection locked="0"/>
    </xf>
    <xf numFmtId="37" fontId="8" fillId="0" borderId="9" xfId="0" applyNumberFormat="1" applyFont="1" applyBorder="1" applyAlignment="1" applyProtection="1">
      <alignment horizontal="center"/>
      <protection locked="0"/>
    </xf>
    <xf numFmtId="40" fontId="48" fillId="0" borderId="0" xfId="0" applyNumberFormat="1" applyFont="1" applyAlignment="1">
      <alignment horizontal="left" vertical="top"/>
    </xf>
    <xf numFmtId="0" fontId="48" fillId="0" borderId="0" xfId="0" applyFont="1" applyAlignment="1">
      <alignment vertical="top"/>
    </xf>
    <xf numFmtId="183" fontId="0" fillId="0" borderId="0" xfId="2" applyNumberFormat="1" applyFont="1" applyAlignment="1">
      <alignment horizontal="left"/>
    </xf>
    <xf numFmtId="3" fontId="6" fillId="0" borderId="47" xfId="0" applyNumberFormat="1" applyFont="1" applyBorder="1" applyAlignment="1">
      <alignment vertical="center"/>
    </xf>
    <xf numFmtId="3" fontId="7" fillId="0" borderId="47" xfId="0" applyNumberFormat="1" applyFont="1" applyBorder="1" applyAlignment="1">
      <alignment vertical="center"/>
    </xf>
    <xf numFmtId="3" fontId="7" fillId="0" borderId="41" xfId="0" applyNumberFormat="1" applyFont="1" applyBorder="1" applyAlignment="1">
      <alignment vertical="center"/>
    </xf>
    <xf numFmtId="10" fontId="3" fillId="0" borderId="0" xfId="4" applyNumberFormat="1" applyFont="1"/>
    <xf numFmtId="43" fontId="0" fillId="0" borderId="0" xfId="0" applyNumberFormat="1"/>
    <xf numFmtId="10" fontId="0" fillId="0" borderId="0" xfId="4" applyNumberFormat="1" applyFont="1"/>
    <xf numFmtId="0" fontId="3" fillId="0" borderId="0" xfId="0" applyFont="1" applyAlignment="1">
      <alignment vertical="center"/>
    </xf>
    <xf numFmtId="0" fontId="8" fillId="0" borderId="20" xfId="0" applyFont="1" applyBorder="1" applyAlignment="1" applyProtection="1">
      <alignment horizontal="center"/>
      <protection locked="0"/>
    </xf>
    <xf numFmtId="0" fontId="1" fillId="0" borderId="14" xfId="0" applyFont="1" applyBorder="1"/>
    <xf numFmtId="183" fontId="3" fillId="25" borderId="0" xfId="45" applyNumberFormat="1" applyFont="1" applyFill="1"/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14" xfId="0" applyBorder="1"/>
    <xf numFmtId="183" fontId="6" fillId="25" borderId="0" xfId="45" applyNumberFormat="1" applyFont="1" applyFill="1"/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23" borderId="7" xfId="0" applyFont="1" applyFill="1" applyBorder="1" applyAlignment="1" applyProtection="1">
      <alignment horizontal="center" vertical="center"/>
      <protection locked="0"/>
    </xf>
    <xf numFmtId="0" fontId="7" fillId="23" borderId="28" xfId="0" applyFont="1" applyFill="1" applyBorder="1" applyAlignment="1" applyProtection="1">
      <alignment horizontal="center" vertical="center"/>
      <protection locked="0"/>
    </xf>
    <xf numFmtId="0" fontId="7" fillId="23" borderId="49" xfId="0" applyFont="1" applyFill="1" applyBorder="1" applyAlignment="1" applyProtection="1">
      <alignment horizontal="center" vertical="center"/>
      <protection locked="0"/>
    </xf>
    <xf numFmtId="0" fontId="7" fillId="23" borderId="9" xfId="0" applyFont="1" applyFill="1" applyBorder="1" applyAlignment="1" applyProtection="1">
      <alignment horizontal="center" vertical="center"/>
      <protection locked="0"/>
    </xf>
    <xf numFmtId="189" fontId="5" fillId="0" borderId="0" xfId="0" applyNumberFormat="1" applyFont="1" applyAlignment="1" applyProtection="1">
      <alignment vertical="center"/>
      <protection locked="0"/>
    </xf>
    <xf numFmtId="189" fontId="3" fillId="0" borderId="0" xfId="0" applyNumberFormat="1" applyFont="1" applyAlignment="1" applyProtection="1">
      <alignment vertical="center"/>
      <protection locked="0"/>
    </xf>
    <xf numFmtId="0" fontId="3" fillId="0" borderId="7" xfId="0" applyFont="1" applyBorder="1" applyAlignment="1">
      <alignment vertical="center"/>
    </xf>
    <xf numFmtId="0" fontId="5" fillId="23" borderId="39" xfId="0" applyFont="1" applyFill="1" applyBorder="1" applyAlignment="1">
      <alignment vertical="center"/>
    </xf>
    <xf numFmtId="189" fontId="3" fillId="0" borderId="0" xfId="0" applyNumberFormat="1" applyFont="1" applyAlignment="1">
      <alignment horizontal="right"/>
    </xf>
    <xf numFmtId="0" fontId="3" fillId="23" borderId="21" xfId="0" applyFont="1" applyFill="1" applyBorder="1" applyAlignment="1">
      <alignment vertical="center"/>
    </xf>
    <xf numFmtId="189" fontId="3" fillId="0" borderId="0" xfId="0" applyNumberFormat="1" applyFont="1" applyAlignment="1" applyProtection="1">
      <alignment horizontal="right" vertical="center"/>
      <protection locked="0"/>
    </xf>
    <xf numFmtId="189" fontId="3" fillId="0" borderId="0" xfId="0" applyNumberFormat="1" applyFont="1" applyAlignment="1">
      <alignment horizontal="right" vertical="center"/>
    </xf>
    <xf numFmtId="0" fontId="3" fillId="25" borderId="0" xfId="0" applyFont="1" applyFill="1" applyAlignment="1">
      <alignment vertical="center"/>
    </xf>
    <xf numFmtId="0" fontId="3" fillId="0" borderId="14" xfId="0" applyFont="1" applyBorder="1" applyAlignment="1">
      <alignment vertical="center"/>
    </xf>
    <xf numFmtId="190" fontId="3" fillId="0" borderId="0" xfId="0" applyNumberFormat="1" applyFont="1" applyAlignment="1" applyProtection="1">
      <alignment horizontal="right" vertical="center"/>
      <protection locked="0"/>
    </xf>
    <xf numFmtId="0" fontId="5" fillId="23" borderId="11" xfId="0" applyFont="1" applyFill="1" applyBorder="1" applyAlignment="1">
      <alignment vertical="center"/>
    </xf>
    <xf numFmtId="0" fontId="5" fillId="23" borderId="12" xfId="0" applyFont="1" applyFill="1" applyBorder="1"/>
    <xf numFmtId="189" fontId="5" fillId="23" borderId="12" xfId="0" applyNumberFormat="1" applyFont="1" applyFill="1" applyBorder="1"/>
    <xf numFmtId="189" fontId="5" fillId="23" borderId="12" xfId="0" applyNumberFormat="1" applyFont="1" applyFill="1" applyBorder="1" applyAlignment="1">
      <alignment horizontal="center" vertical="center"/>
    </xf>
    <xf numFmtId="0" fontId="3" fillId="23" borderId="14" xfId="0" applyFont="1" applyFill="1" applyBorder="1" applyAlignment="1">
      <alignment vertical="center"/>
    </xf>
    <xf numFmtId="0" fontId="3" fillId="23" borderId="0" xfId="0" applyFont="1" applyFill="1"/>
    <xf numFmtId="189" fontId="3" fillId="23" borderId="0" xfId="0" applyNumberFormat="1" applyFont="1" applyFill="1"/>
    <xf numFmtId="189" fontId="3" fillId="23" borderId="0" xfId="0" applyNumberFormat="1" applyFont="1" applyFill="1" applyAlignment="1">
      <alignment horizontal="center" vertical="center"/>
    </xf>
    <xf numFmtId="189" fontId="3" fillId="0" borderId="0" xfId="0" applyNumberFormat="1" applyFont="1" applyProtection="1">
      <protection locked="0"/>
    </xf>
    <xf numFmtId="189" fontId="0" fillId="0" borderId="0" xfId="0" applyNumberFormat="1" applyProtection="1">
      <protection locked="0"/>
    </xf>
    <xf numFmtId="0" fontId="5" fillId="23" borderId="14" xfId="0" applyFont="1" applyFill="1" applyBorder="1" applyAlignment="1">
      <alignment vertical="center"/>
    </xf>
    <xf numFmtId="189" fontId="6" fillId="0" borderId="0" xfId="0" applyNumberFormat="1" applyFont="1" applyAlignment="1">
      <alignment horizontal="center" vertical="center"/>
    </xf>
    <xf numFmtId="0" fontId="5" fillId="23" borderId="44" xfId="0" applyFont="1" applyFill="1" applyBorder="1" applyAlignment="1">
      <alignment vertical="center"/>
    </xf>
    <xf numFmtId="0" fontId="5" fillId="23" borderId="51" xfId="0" applyFont="1" applyFill="1" applyBorder="1"/>
    <xf numFmtId="189" fontId="5" fillId="23" borderId="48" xfId="0" applyNumberFormat="1" applyFont="1" applyFill="1" applyBorder="1"/>
    <xf numFmtId="0" fontId="3" fillId="23" borderId="11" xfId="0" applyFont="1" applyFill="1" applyBorder="1" applyAlignment="1">
      <alignment vertical="center"/>
    </xf>
    <xf numFmtId="189" fontId="3" fillId="23" borderId="10" xfId="0" applyNumberFormat="1" applyFont="1" applyFill="1" applyBorder="1"/>
    <xf numFmtId="0" fontId="0" fillId="0" borderId="0" xfId="0" applyProtection="1">
      <protection locked="0"/>
    </xf>
    <xf numFmtId="0" fontId="1" fillId="0" borderId="0" xfId="0" applyFont="1"/>
    <xf numFmtId="0" fontId="5" fillId="23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14" xfId="0" applyFont="1" applyFill="1" applyBorder="1" applyAlignment="1">
      <alignment vertical="center"/>
    </xf>
    <xf numFmtId="0" fontId="5" fillId="23" borderId="12" xfId="0" applyFont="1" applyFill="1" applyBorder="1" applyAlignment="1">
      <alignment vertical="center"/>
    </xf>
    <xf numFmtId="0" fontId="5" fillId="23" borderId="51" xfId="0" applyFont="1" applyFill="1" applyBorder="1" applyAlignment="1">
      <alignment vertical="center"/>
    </xf>
    <xf numFmtId="0" fontId="3" fillId="24" borderId="13" xfId="0" applyFont="1" applyFill="1" applyBorder="1" applyAlignment="1">
      <alignment vertical="center"/>
    </xf>
    <xf numFmtId="0" fontId="3" fillId="24" borderId="10" xfId="0" applyFont="1" applyFill="1" applyBorder="1" applyAlignment="1">
      <alignment vertical="center"/>
    </xf>
    <xf numFmtId="0" fontId="3" fillId="24" borderId="9" xfId="0" applyFont="1" applyFill="1" applyBorder="1" applyAlignment="1">
      <alignment vertical="center"/>
    </xf>
    <xf numFmtId="0" fontId="3" fillId="23" borderId="13" xfId="0" applyFont="1" applyFill="1" applyBorder="1" applyAlignment="1">
      <alignment vertical="center"/>
    </xf>
    <xf numFmtId="0" fontId="3" fillId="23" borderId="9" xfId="0" applyFont="1" applyFill="1" applyBorder="1" applyAlignment="1">
      <alignment vertical="center"/>
    </xf>
    <xf numFmtId="189" fontId="3" fillId="24" borderId="12" xfId="0" applyNumberFormat="1" applyFont="1" applyFill="1" applyBorder="1" applyAlignment="1" applyProtection="1">
      <alignment horizontal="right" vertical="center"/>
      <protection locked="0"/>
    </xf>
    <xf numFmtId="189" fontId="0" fillId="24" borderId="12" xfId="0" applyNumberFormat="1" applyFill="1" applyBorder="1" applyProtection="1">
      <protection locked="0"/>
    </xf>
    <xf numFmtId="189" fontId="3" fillId="24" borderId="0" xfId="0" applyNumberFormat="1" applyFont="1" applyFill="1" applyProtection="1">
      <protection locked="0"/>
    </xf>
    <xf numFmtId="189" fontId="0" fillId="24" borderId="0" xfId="0" applyNumberFormat="1" applyFill="1" applyProtection="1">
      <protection locked="0"/>
    </xf>
    <xf numFmtId="189" fontId="0" fillId="24" borderId="13" xfId="0" applyNumberFormat="1" applyFill="1" applyBorder="1"/>
    <xf numFmtId="189" fontId="0" fillId="24" borderId="10" xfId="0" applyNumberFormat="1" applyFill="1" applyBorder="1"/>
    <xf numFmtId="189" fontId="6" fillId="24" borderId="10" xfId="0" applyNumberFormat="1" applyFont="1" applyFill="1" applyBorder="1" applyAlignment="1">
      <alignment horizontal="center" vertical="center"/>
    </xf>
    <xf numFmtId="189" fontId="6" fillId="24" borderId="9" xfId="0" applyNumberFormat="1" applyFont="1" applyFill="1" applyBorder="1" applyAlignment="1">
      <alignment horizontal="center" vertical="center"/>
    </xf>
    <xf numFmtId="189" fontId="5" fillId="24" borderId="12" xfId="0" applyNumberFormat="1" applyFont="1" applyFill="1" applyBorder="1" applyAlignment="1" applyProtection="1">
      <alignment horizontal="center"/>
      <protection locked="0"/>
    </xf>
    <xf numFmtId="0" fontId="5" fillId="23" borderId="14" xfId="0" applyFont="1" applyFill="1" applyBorder="1"/>
    <xf numFmtId="0" fontId="3" fillId="23" borderId="14" xfId="0" applyFont="1" applyFill="1" applyBorder="1"/>
    <xf numFmtId="0" fontId="3" fillId="23" borderId="7" xfId="0" applyFont="1" applyFill="1" applyBorder="1" applyAlignment="1">
      <alignment vertical="center"/>
    </xf>
    <xf numFmtId="0" fontId="3" fillId="24" borderId="11" xfId="0" applyFont="1" applyFill="1" applyBorder="1" applyAlignment="1">
      <alignment vertical="center"/>
    </xf>
    <xf numFmtId="0" fontId="3" fillId="24" borderId="7" xfId="0" applyFont="1" applyFill="1" applyBorder="1" applyAlignment="1">
      <alignment vertical="center"/>
    </xf>
    <xf numFmtId="179" fontId="3" fillId="24" borderId="44" xfId="0" applyNumberFormat="1" applyFont="1" applyFill="1" applyBorder="1" applyAlignment="1" applyProtection="1">
      <alignment vertical="center" wrapText="1"/>
      <protection locked="0"/>
    </xf>
    <xf numFmtId="0" fontId="3" fillId="25" borderId="10" xfId="0" applyFont="1" applyFill="1" applyBorder="1" applyAlignment="1">
      <alignment vertical="center"/>
    </xf>
    <xf numFmtId="0" fontId="5" fillId="23" borderId="10" xfId="0" applyFont="1" applyFill="1" applyBorder="1"/>
    <xf numFmtId="0" fontId="3" fillId="23" borderId="10" xfId="0" applyFont="1" applyFill="1" applyBorder="1"/>
    <xf numFmtId="0" fontId="5" fillId="23" borderId="10" xfId="0" applyFont="1" applyFill="1" applyBorder="1" applyAlignment="1">
      <alignment vertical="center"/>
    </xf>
    <xf numFmtId="0" fontId="3" fillId="23" borderId="10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7" fillId="23" borderId="44" xfId="0" applyFont="1" applyFill="1" applyBorder="1"/>
    <xf numFmtId="0" fontId="7" fillId="23" borderId="48" xfId="0" applyFont="1" applyFill="1" applyBorder="1"/>
    <xf numFmtId="0" fontId="12" fillId="0" borderId="14" xfId="0" applyFont="1" applyBorder="1"/>
    <xf numFmtId="0" fontId="0" fillId="0" borderId="0" xfId="0" applyAlignment="1">
      <alignment horizontal="center"/>
    </xf>
    <xf numFmtId="188" fontId="0" fillId="0" borderId="0" xfId="0" applyNumberFormat="1"/>
    <xf numFmtId="177" fontId="0" fillId="0" borderId="0" xfId="2" applyFont="1" applyAlignment="1" applyProtection="1">
      <alignment vertical="center"/>
      <protection locked="0"/>
    </xf>
    <xf numFmtId="10" fontId="0" fillId="0" borderId="0" xfId="4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5" fillId="23" borderId="13" xfId="0" applyFont="1" applyFill="1" applyBorder="1" applyAlignment="1">
      <alignment vertical="center"/>
    </xf>
    <xf numFmtId="179" fontId="3" fillId="24" borderId="48" xfId="0" applyNumberFormat="1" applyFont="1" applyFill="1" applyBorder="1" applyAlignment="1" applyProtection="1">
      <alignment vertical="center" wrapText="1"/>
      <protection locked="0"/>
    </xf>
    <xf numFmtId="0" fontId="3" fillId="24" borderId="11" xfId="0" applyFont="1" applyFill="1" applyBorder="1" applyAlignment="1">
      <alignment horizontal="left" vertical="center"/>
    </xf>
    <xf numFmtId="0" fontId="3" fillId="24" borderId="14" xfId="0" applyFont="1" applyFill="1" applyBorder="1" applyAlignment="1">
      <alignment horizontal="left" vertical="center"/>
    </xf>
    <xf numFmtId="0" fontId="3" fillId="24" borderId="7" xfId="0" applyFont="1" applyFill="1" applyBorder="1" applyAlignment="1">
      <alignment horizontal="left" vertical="center"/>
    </xf>
    <xf numFmtId="0" fontId="51" fillId="0" borderId="14" xfId="0" applyFont="1" applyBorder="1" applyAlignment="1">
      <alignment vertical="center"/>
    </xf>
    <xf numFmtId="0" fontId="51" fillId="0" borderId="0" xfId="0" applyFont="1" applyAlignment="1">
      <alignment vertical="center"/>
    </xf>
    <xf numFmtId="189" fontId="51" fillId="0" borderId="0" xfId="2" applyNumberFormat="1" applyFont="1" applyAlignment="1" applyProtection="1">
      <alignment vertical="center"/>
      <protection locked="0"/>
    </xf>
    <xf numFmtId="189" fontId="51" fillId="0" borderId="0" xfId="0" applyNumberFormat="1" applyFont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0" fontId="50" fillId="0" borderId="14" xfId="0" applyFont="1" applyBorder="1" applyAlignment="1">
      <alignment vertical="center"/>
    </xf>
    <xf numFmtId="0" fontId="50" fillId="0" borderId="0" xfId="0" applyFont="1" applyAlignment="1">
      <alignment vertical="center"/>
    </xf>
    <xf numFmtId="189" fontId="50" fillId="0" borderId="0" xfId="0" applyNumberFormat="1" applyFont="1" applyAlignment="1" applyProtection="1">
      <alignment vertical="center"/>
      <protection locked="0"/>
    </xf>
    <xf numFmtId="185" fontId="5" fillId="27" borderId="32" xfId="0" applyNumberFormat="1" applyFont="1" applyFill="1" applyBorder="1" applyAlignment="1" applyProtection="1">
      <alignment horizontal="right" vertical="center"/>
      <protection locked="0"/>
    </xf>
    <xf numFmtId="185" fontId="5" fillId="27" borderId="24" xfId="0" applyNumberFormat="1" applyFont="1" applyFill="1" applyBorder="1" applyAlignment="1" applyProtection="1">
      <alignment horizontal="right" vertical="center"/>
      <protection locked="0"/>
    </xf>
    <xf numFmtId="185" fontId="5" fillId="27" borderId="5" xfId="0" applyNumberFormat="1" applyFont="1" applyFill="1" applyBorder="1" applyAlignment="1" applyProtection="1">
      <alignment horizontal="right" vertical="center"/>
      <protection locked="0"/>
    </xf>
    <xf numFmtId="185" fontId="3" fillId="27" borderId="18" xfId="0" applyNumberFormat="1" applyFont="1" applyFill="1" applyBorder="1" applyAlignment="1" applyProtection="1">
      <alignment horizontal="right" vertical="center"/>
      <protection locked="0"/>
    </xf>
    <xf numFmtId="185" fontId="3" fillId="27" borderId="20" xfId="0" applyNumberFormat="1" applyFont="1" applyFill="1" applyBorder="1" applyAlignment="1" applyProtection="1">
      <alignment horizontal="right" vertical="center"/>
      <protection locked="0"/>
    </xf>
    <xf numFmtId="185" fontId="3" fillId="27" borderId="19" xfId="0" applyNumberFormat="1" applyFont="1" applyFill="1" applyBorder="1" applyAlignment="1" applyProtection="1">
      <alignment horizontal="right" vertical="center"/>
      <protection locked="0"/>
    </xf>
    <xf numFmtId="185" fontId="3" fillId="27" borderId="35" xfId="0" applyNumberFormat="1" applyFont="1" applyFill="1" applyBorder="1" applyAlignment="1" applyProtection="1">
      <alignment horizontal="right" vertical="center"/>
      <protection locked="0"/>
    </xf>
    <xf numFmtId="185" fontId="3" fillId="27" borderId="47" xfId="0" applyNumberFormat="1" applyFont="1" applyFill="1" applyBorder="1" applyAlignment="1" applyProtection="1">
      <alignment horizontal="right" vertical="center"/>
      <protection locked="0"/>
    </xf>
    <xf numFmtId="185" fontId="3" fillId="27" borderId="17" xfId="0" applyNumberFormat="1" applyFont="1" applyFill="1" applyBorder="1" applyAlignment="1" applyProtection="1">
      <alignment horizontal="right" vertical="center"/>
      <protection locked="0"/>
    </xf>
    <xf numFmtId="185" fontId="3" fillId="27" borderId="1" xfId="0" applyNumberFormat="1" applyFont="1" applyFill="1" applyBorder="1" applyAlignment="1" applyProtection="1">
      <alignment horizontal="right" vertical="center"/>
      <protection locked="0"/>
    </xf>
    <xf numFmtId="185" fontId="3" fillId="27" borderId="30" xfId="0" applyNumberFormat="1" applyFont="1" applyFill="1" applyBorder="1" applyAlignment="1" applyProtection="1">
      <alignment horizontal="right" vertical="center"/>
      <protection locked="0"/>
    </xf>
    <xf numFmtId="185" fontId="3" fillId="27" borderId="33" xfId="0" applyNumberFormat="1" applyFont="1" applyFill="1" applyBorder="1" applyAlignment="1" applyProtection="1">
      <alignment horizontal="right" vertical="center"/>
      <protection locked="0"/>
    </xf>
    <xf numFmtId="185" fontId="3" fillId="0" borderId="0" xfId="2" applyNumberFormat="1" applyFont="1" applyAlignment="1" applyProtection="1">
      <alignment horizontal="right" vertical="center"/>
      <protection locked="0"/>
    </xf>
    <xf numFmtId="185" fontId="5" fillId="27" borderId="32" xfId="1" applyFont="1" applyFill="1" applyBorder="1" applyAlignment="1">
      <alignment horizontal="right"/>
    </xf>
    <xf numFmtId="185" fontId="5" fillId="27" borderId="24" xfId="1" applyFont="1" applyFill="1" applyBorder="1" applyAlignment="1">
      <alignment horizontal="right"/>
    </xf>
    <xf numFmtId="185" fontId="5" fillId="27" borderId="31" xfId="1" applyFont="1" applyFill="1" applyBorder="1" applyAlignment="1">
      <alignment horizontal="right"/>
    </xf>
    <xf numFmtId="185" fontId="3" fillId="27" borderId="18" xfId="1" applyFont="1" applyFill="1" applyBorder="1" applyAlignment="1">
      <alignment horizontal="right"/>
    </xf>
    <xf numFmtId="185" fontId="3" fillId="27" borderId="20" xfId="1" applyFont="1" applyFill="1" applyBorder="1" applyAlignment="1">
      <alignment horizontal="right"/>
    </xf>
    <xf numFmtId="185" fontId="3" fillId="27" borderId="34" xfId="1" applyFont="1" applyFill="1" applyBorder="1" applyAlignment="1">
      <alignment horizontal="right"/>
    </xf>
    <xf numFmtId="185" fontId="5" fillId="27" borderId="18" xfId="1" applyFont="1" applyFill="1" applyBorder="1" applyAlignment="1">
      <alignment horizontal="right"/>
    </xf>
    <xf numFmtId="185" fontId="5" fillId="27" borderId="20" xfId="1" applyFont="1" applyFill="1" applyBorder="1" applyAlignment="1">
      <alignment horizontal="right"/>
    </xf>
    <xf numFmtId="185" fontId="5" fillId="27" borderId="34" xfId="1" applyFont="1" applyFill="1" applyBorder="1" applyAlignment="1">
      <alignment horizontal="right"/>
    </xf>
    <xf numFmtId="185" fontId="3" fillId="27" borderId="32" xfId="0" applyNumberFormat="1" applyFont="1" applyFill="1" applyBorder="1" applyAlignment="1" applyProtection="1">
      <alignment horizontal="right" vertical="center"/>
      <protection locked="0"/>
    </xf>
    <xf numFmtId="185" fontId="3" fillId="27" borderId="24" xfId="0" applyNumberFormat="1" applyFont="1" applyFill="1" applyBorder="1" applyAlignment="1" applyProtection="1">
      <alignment horizontal="right" vertical="center"/>
      <protection locked="0"/>
    </xf>
    <xf numFmtId="185" fontId="3" fillId="27" borderId="31" xfId="0" applyNumberFormat="1" applyFont="1" applyFill="1" applyBorder="1" applyAlignment="1" applyProtection="1">
      <alignment horizontal="right" vertical="center"/>
      <protection locked="0"/>
    </xf>
    <xf numFmtId="185" fontId="3" fillId="27" borderId="34" xfId="0" applyNumberFormat="1" applyFont="1" applyFill="1" applyBorder="1" applyAlignment="1" applyProtection="1">
      <alignment horizontal="right" vertical="center"/>
      <protection locked="0"/>
    </xf>
    <xf numFmtId="185" fontId="3" fillId="27" borderId="36" xfId="0" applyNumberFormat="1" applyFont="1" applyFill="1" applyBorder="1" applyAlignment="1" applyProtection="1">
      <alignment horizontal="right" vertical="center"/>
      <protection locked="0"/>
    </xf>
    <xf numFmtId="185" fontId="3" fillId="27" borderId="29" xfId="0" applyNumberFormat="1" applyFont="1" applyFill="1" applyBorder="1" applyAlignment="1" applyProtection="1">
      <alignment horizontal="right" vertical="center"/>
      <protection locked="0"/>
    </xf>
    <xf numFmtId="185" fontId="50" fillId="0" borderId="0" xfId="2" applyNumberFormat="1" applyFont="1" applyAlignment="1" applyProtection="1">
      <alignment horizontal="right" vertical="center"/>
      <protection locked="0"/>
    </xf>
    <xf numFmtId="185" fontId="3" fillId="27" borderId="27" xfId="0" applyNumberFormat="1" applyFont="1" applyFill="1" applyBorder="1" applyAlignment="1" applyProtection="1">
      <alignment horizontal="right" vertical="center"/>
      <protection locked="0"/>
    </xf>
    <xf numFmtId="185" fontId="3" fillId="27" borderId="49" xfId="0" applyNumberFormat="1" applyFont="1" applyFill="1" applyBorder="1" applyAlignment="1" applyProtection="1">
      <alignment horizontal="right" vertical="center"/>
      <protection locked="0"/>
    </xf>
    <xf numFmtId="185" fontId="3" fillId="27" borderId="28" xfId="0" applyNumberFormat="1" applyFont="1" applyFill="1" applyBorder="1" applyAlignment="1" applyProtection="1">
      <alignment horizontal="right" vertical="center"/>
      <protection locked="0"/>
    </xf>
    <xf numFmtId="185" fontId="3" fillId="27" borderId="22" xfId="0" applyNumberFormat="1" applyFont="1" applyFill="1" applyBorder="1" applyAlignment="1" applyProtection="1">
      <alignment horizontal="right" vertical="center"/>
      <protection locked="0"/>
    </xf>
    <xf numFmtId="185" fontId="3" fillId="27" borderId="62" xfId="0" applyNumberFormat="1" applyFont="1" applyFill="1" applyBorder="1" applyAlignment="1" applyProtection="1">
      <alignment horizontal="right" vertical="center"/>
      <protection locked="0"/>
    </xf>
    <xf numFmtId="185" fontId="3" fillId="27" borderId="23" xfId="0" applyNumberFormat="1" applyFont="1" applyFill="1" applyBorder="1" applyAlignment="1" applyProtection="1">
      <alignment horizontal="right" vertical="center"/>
      <protection locked="0"/>
    </xf>
    <xf numFmtId="185" fontId="3" fillId="27" borderId="38" xfId="0" applyNumberFormat="1" applyFont="1" applyFill="1" applyBorder="1" applyAlignment="1" applyProtection="1">
      <alignment horizontal="right" vertical="center"/>
      <protection locked="0"/>
    </xf>
    <xf numFmtId="185" fontId="3" fillId="27" borderId="42" xfId="0" applyNumberFormat="1" applyFont="1" applyFill="1" applyBorder="1" applyAlignment="1" applyProtection="1">
      <alignment horizontal="right" vertical="center"/>
      <protection locked="0"/>
    </xf>
    <xf numFmtId="185" fontId="3" fillId="27" borderId="63" xfId="0" applyNumberFormat="1" applyFont="1" applyFill="1" applyBorder="1" applyAlignment="1" applyProtection="1">
      <alignment horizontal="right" vertical="center"/>
      <protection locked="0"/>
    </xf>
    <xf numFmtId="185" fontId="3" fillId="27" borderId="9" xfId="0" applyNumberFormat="1" applyFont="1" applyFill="1" applyBorder="1" applyAlignment="1" applyProtection="1">
      <alignment horizontal="right" vertical="center"/>
      <protection locked="0"/>
    </xf>
    <xf numFmtId="185" fontId="5" fillId="27" borderId="31" xfId="0" applyNumberFormat="1" applyFont="1" applyFill="1" applyBorder="1" applyAlignment="1" applyProtection="1">
      <alignment horizontal="right" vertical="center"/>
      <protection locked="0"/>
    </xf>
    <xf numFmtId="185" fontId="5" fillId="27" borderId="5" xfId="1" applyFont="1" applyFill="1" applyBorder="1" applyAlignment="1">
      <alignment horizontal="right"/>
    </xf>
    <xf numFmtId="185" fontId="3" fillId="27" borderId="19" xfId="1" applyFont="1" applyFill="1" applyBorder="1" applyAlignment="1">
      <alignment horizontal="right"/>
    </xf>
    <xf numFmtId="185" fontId="5" fillId="27" borderId="19" xfId="1" applyFont="1" applyFill="1" applyBorder="1" applyAlignment="1">
      <alignment horizontal="right"/>
    </xf>
    <xf numFmtId="185" fontId="3" fillId="27" borderId="5" xfId="0" applyNumberFormat="1" applyFont="1" applyFill="1" applyBorder="1" applyAlignment="1" applyProtection="1">
      <alignment horizontal="right" vertical="center"/>
      <protection locked="0"/>
    </xf>
    <xf numFmtId="185" fontId="3" fillId="27" borderId="48" xfId="0" applyNumberFormat="1" applyFont="1" applyFill="1" applyBorder="1" applyAlignment="1" applyProtection="1">
      <alignment horizontal="right" vertical="center"/>
      <protection locked="0"/>
    </xf>
    <xf numFmtId="185" fontId="3" fillId="27" borderId="37" xfId="0" applyNumberFormat="1" applyFont="1" applyFill="1" applyBorder="1" applyAlignment="1" applyProtection="1">
      <alignment horizontal="right" vertical="center"/>
      <protection locked="0"/>
    </xf>
    <xf numFmtId="185" fontId="0" fillId="27" borderId="18" xfId="0" applyNumberFormat="1" applyFill="1" applyBorder="1" applyAlignment="1" applyProtection="1">
      <alignment horizontal="right" vertical="center"/>
      <protection locked="0"/>
    </xf>
    <xf numFmtId="185" fontId="0" fillId="27" borderId="19" xfId="0" applyNumberFormat="1" applyFill="1" applyBorder="1" applyAlignment="1" applyProtection="1">
      <alignment horizontal="right" vertical="center"/>
      <protection locked="0"/>
    </xf>
    <xf numFmtId="189" fontId="0" fillId="0" borderId="0" xfId="0" applyNumberFormat="1" applyAlignment="1" applyProtection="1">
      <alignment horizontal="right" vertical="center"/>
      <protection locked="0"/>
    </xf>
    <xf numFmtId="189" fontId="0" fillId="0" borderId="10" xfId="0" applyNumberFormat="1" applyBorder="1" applyAlignment="1" applyProtection="1">
      <alignment horizontal="right" vertical="center"/>
      <protection locked="0"/>
    </xf>
    <xf numFmtId="185" fontId="0" fillId="27" borderId="20" xfId="0" applyNumberFormat="1" applyFill="1" applyBorder="1" applyAlignment="1" applyProtection="1">
      <alignment horizontal="right" vertical="center"/>
      <protection locked="0"/>
    </xf>
    <xf numFmtId="185" fontId="0" fillId="27" borderId="34" xfId="0" applyNumberFormat="1" applyFill="1" applyBorder="1" applyAlignment="1" applyProtection="1">
      <alignment horizontal="right" vertical="center"/>
      <protection locked="0"/>
    </xf>
    <xf numFmtId="189" fontId="0" fillId="0" borderId="64" xfId="0" applyNumberFormat="1" applyBorder="1" applyAlignment="1" applyProtection="1">
      <alignment horizontal="right" vertical="center"/>
      <protection locked="0"/>
    </xf>
    <xf numFmtId="185" fontId="0" fillId="27" borderId="1" xfId="0" applyNumberFormat="1" applyFill="1" applyBorder="1" applyAlignment="1" applyProtection="1">
      <alignment horizontal="right" vertical="center"/>
      <protection locked="0"/>
    </xf>
    <xf numFmtId="185" fontId="0" fillId="27" borderId="33" xfId="0" applyNumberFormat="1" applyFill="1" applyBorder="1" applyAlignment="1" applyProtection="1">
      <alignment horizontal="right" vertical="center"/>
      <protection locked="0"/>
    </xf>
    <xf numFmtId="185" fontId="0" fillId="27" borderId="30" xfId="0" applyNumberFormat="1" applyFill="1" applyBorder="1" applyAlignment="1" applyProtection="1">
      <alignment horizontal="right" vertical="center"/>
      <protection locked="0"/>
    </xf>
    <xf numFmtId="185" fontId="0" fillId="27" borderId="29" xfId="0" applyNumberFormat="1" applyFill="1" applyBorder="1" applyAlignment="1" applyProtection="1">
      <alignment horizontal="right" vertical="center"/>
      <protection locked="0"/>
    </xf>
    <xf numFmtId="185" fontId="0" fillId="27" borderId="27" xfId="0" applyNumberFormat="1" applyFill="1" applyBorder="1" applyAlignment="1" applyProtection="1">
      <alignment horizontal="right" vertical="center"/>
      <protection locked="0"/>
    </xf>
    <xf numFmtId="185" fontId="0" fillId="27" borderId="9" xfId="0" applyNumberFormat="1" applyFill="1" applyBorder="1" applyAlignment="1" applyProtection="1">
      <alignment horizontal="right" vertical="center"/>
      <protection locked="0"/>
    </xf>
    <xf numFmtId="185" fontId="0" fillId="27" borderId="49" xfId="0" applyNumberFormat="1" applyFill="1" applyBorder="1" applyAlignment="1" applyProtection="1">
      <alignment horizontal="right" vertical="center"/>
      <protection locked="0"/>
    </xf>
    <xf numFmtId="185" fontId="0" fillId="27" borderId="28" xfId="0" applyNumberFormat="1" applyFill="1" applyBorder="1" applyAlignment="1" applyProtection="1">
      <alignment horizontal="right" vertical="center"/>
      <protection locked="0"/>
    </xf>
    <xf numFmtId="185" fontId="3" fillId="9" borderId="45" xfId="1" applyFont="1" applyBorder="1" applyAlignment="1"/>
    <xf numFmtId="185" fontId="3" fillId="24" borderId="0" xfId="0" applyNumberFormat="1" applyFont="1" applyFill="1" applyProtection="1">
      <protection locked="0"/>
    </xf>
    <xf numFmtId="185" fontId="0" fillId="24" borderId="0" xfId="0" applyNumberFormat="1" applyFill="1" applyProtection="1">
      <protection locked="0"/>
    </xf>
    <xf numFmtId="185" fontId="5" fillId="23" borderId="12" xfId="0" applyNumberFormat="1" applyFont="1" applyFill="1" applyBorder="1"/>
    <xf numFmtId="185" fontId="5" fillId="24" borderId="0" xfId="0" applyNumberFormat="1" applyFont="1" applyFill="1" applyProtection="1">
      <protection locked="0"/>
    </xf>
    <xf numFmtId="185" fontId="3" fillId="9" borderId="50" xfId="1" applyFont="1" applyBorder="1" applyAlignment="1"/>
    <xf numFmtId="185" fontId="3" fillId="9" borderId="21" xfId="1" applyFont="1" applyBorder="1" applyAlignment="1"/>
    <xf numFmtId="185" fontId="3" fillId="9" borderId="43" xfId="1" applyFont="1" applyBorder="1" applyAlignment="1"/>
    <xf numFmtId="185" fontId="3" fillId="24" borderId="51" xfId="0" applyNumberFormat="1" applyFont="1" applyFill="1" applyBorder="1" applyProtection="1">
      <protection locked="0"/>
    </xf>
    <xf numFmtId="185" fontId="0" fillId="24" borderId="51" xfId="0" applyNumberFormat="1" applyFill="1" applyBorder="1" applyProtection="1">
      <protection locked="0"/>
    </xf>
    <xf numFmtId="185" fontId="3" fillId="9" borderId="52" xfId="1" applyFont="1" applyBorder="1" applyAlignment="1"/>
    <xf numFmtId="185" fontId="5" fillId="23" borderId="8" xfId="2" applyNumberFormat="1" applyFont="1" applyFill="1" applyBorder="1"/>
    <xf numFmtId="185" fontId="5" fillId="24" borderId="0" xfId="2" applyNumberFormat="1" applyFont="1" applyFill="1" applyProtection="1">
      <protection locked="0"/>
    </xf>
    <xf numFmtId="185" fontId="0" fillId="24" borderId="8" xfId="0" applyNumberFormat="1" applyFill="1" applyBorder="1" applyProtection="1">
      <protection locked="0"/>
    </xf>
    <xf numFmtId="184" fontId="52" fillId="0" borderId="0" xfId="45" applyNumberFormat="1" applyFont="1" applyAlignment="1">
      <alignment horizontal="left"/>
    </xf>
    <xf numFmtId="0" fontId="52" fillId="0" borderId="0" xfId="0" applyFont="1"/>
    <xf numFmtId="0" fontId="52" fillId="0" borderId="0" xfId="0" applyFont="1" applyAlignment="1">
      <alignment wrapText="1"/>
    </xf>
    <xf numFmtId="0" fontId="54" fillId="23" borderId="11" xfId="0" applyFont="1" applyFill="1" applyBorder="1"/>
    <xf numFmtId="0" fontId="54" fillId="23" borderId="14" xfId="0" applyFont="1" applyFill="1" applyBorder="1"/>
    <xf numFmtId="0" fontId="54" fillId="23" borderId="7" xfId="0" applyFont="1" applyFill="1" applyBorder="1"/>
    <xf numFmtId="0" fontId="54" fillId="23" borderId="12" xfId="0" applyFont="1" applyFill="1" applyBorder="1"/>
    <xf numFmtId="183" fontId="55" fillId="24" borderId="12" xfId="45" applyNumberFormat="1" applyFont="1" applyFill="1" applyBorder="1"/>
    <xf numFmtId="0" fontId="55" fillId="24" borderId="12" xfId="0" applyFont="1" applyFill="1" applyBorder="1"/>
    <xf numFmtId="0" fontId="54" fillId="24" borderId="12" xfId="0" applyFont="1" applyFill="1" applyBorder="1" applyAlignment="1" applyProtection="1">
      <alignment horizontal="centerContinuous"/>
      <protection locked="0"/>
    </xf>
    <xf numFmtId="0" fontId="54" fillId="24" borderId="12" xfId="0" applyFont="1" applyFill="1" applyBorder="1" applyAlignment="1" applyProtection="1">
      <alignment horizontal="centerContinuous" vertical="center"/>
      <protection locked="0"/>
    </xf>
    <xf numFmtId="0" fontId="54" fillId="24" borderId="13" xfId="0" applyFont="1" applyFill="1" applyBorder="1" applyAlignment="1" applyProtection="1">
      <alignment horizontal="centerContinuous" vertical="center"/>
      <protection locked="0"/>
    </xf>
    <xf numFmtId="0" fontId="54" fillId="23" borderId="0" xfId="0" applyFont="1" applyFill="1" applyAlignment="1" applyProtection="1">
      <alignment horizontal="center"/>
      <protection locked="0"/>
    </xf>
    <xf numFmtId="183" fontId="55" fillId="24" borderId="0" xfId="45" applyNumberFormat="1" applyFont="1" applyFill="1"/>
    <xf numFmtId="0" fontId="54" fillId="24" borderId="0" xfId="0" applyFont="1" applyFill="1" applyAlignment="1" applyProtection="1">
      <alignment horizontal="left"/>
      <protection locked="0"/>
    </xf>
    <xf numFmtId="0" fontId="54" fillId="24" borderId="0" xfId="0" applyFont="1" applyFill="1" applyAlignment="1" applyProtection="1">
      <alignment horizontal="centerContinuous" vertical="center"/>
      <protection locked="0"/>
    </xf>
    <xf numFmtId="0" fontId="54" fillId="24" borderId="10" xfId="0" applyFont="1" applyFill="1" applyBorder="1" applyAlignment="1" applyProtection="1">
      <alignment horizontal="centerContinuous" vertical="center"/>
      <protection locked="0"/>
    </xf>
    <xf numFmtId="0" fontId="54" fillId="23" borderId="8" xfId="0" applyFont="1" applyFill="1" applyBorder="1" applyAlignment="1" applyProtection="1">
      <alignment horizontal="center"/>
      <protection locked="0"/>
    </xf>
    <xf numFmtId="183" fontId="55" fillId="24" borderId="8" xfId="45" applyNumberFormat="1" applyFont="1" applyFill="1" applyBorder="1"/>
    <xf numFmtId="0" fontId="55" fillId="24" borderId="8" xfId="0" applyFont="1" applyFill="1" applyBorder="1"/>
    <xf numFmtId="0" fontId="54" fillId="24" borderId="8" xfId="0" applyFont="1" applyFill="1" applyBorder="1" applyAlignment="1" applyProtection="1">
      <alignment horizontal="centerContinuous"/>
      <protection locked="0"/>
    </xf>
    <xf numFmtId="0" fontId="55" fillId="24" borderId="8" xfId="0" applyFont="1" applyFill="1" applyBorder="1" applyProtection="1">
      <protection locked="0"/>
    </xf>
    <xf numFmtId="0" fontId="55" fillId="24" borderId="8" xfId="0" applyFont="1" applyFill="1" applyBorder="1" applyAlignment="1" applyProtection="1">
      <alignment horizontal="centerContinuous"/>
      <protection locked="0"/>
    </xf>
    <xf numFmtId="0" fontId="55" fillId="24" borderId="9" xfId="0" applyFont="1" applyFill="1" applyBorder="1" applyAlignment="1" applyProtection="1">
      <alignment horizontal="centerContinuous"/>
      <protection locked="0"/>
    </xf>
    <xf numFmtId="4" fontId="2" fillId="0" borderId="0" xfId="2" applyNumberFormat="1"/>
    <xf numFmtId="4" fontId="2" fillId="0" borderId="0" xfId="2" applyNumberForma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23" borderId="7" xfId="0" applyFont="1" applyFill="1" applyBorder="1" applyAlignment="1">
      <alignment horizontal="left" vertical="center"/>
    </xf>
    <xf numFmtId="0" fontId="6" fillId="23" borderId="8" xfId="0" applyFont="1" applyFill="1" applyBorder="1" applyAlignment="1">
      <alignment horizontal="center" vertical="center"/>
    </xf>
    <xf numFmtId="0" fontId="6" fillId="23" borderId="7" xfId="0" applyFont="1" applyFill="1" applyBorder="1" applyAlignment="1">
      <alignment horizontal="center" vertical="center"/>
    </xf>
    <xf numFmtId="0" fontId="6" fillId="23" borderId="9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54" fillId="24" borderId="11" xfId="0" applyFont="1" applyFill="1" applyBorder="1" applyAlignment="1">
      <alignment vertical="center"/>
    </xf>
    <xf numFmtId="0" fontId="54" fillId="24" borderId="14" xfId="0" applyFont="1" applyFill="1" applyBorder="1" applyAlignment="1">
      <alignment vertical="center"/>
    </xf>
    <xf numFmtId="0" fontId="54" fillId="24" borderId="7" xfId="0" applyFont="1" applyFill="1" applyBorder="1" applyAlignment="1">
      <alignment vertical="center"/>
    </xf>
    <xf numFmtId="0" fontId="54" fillId="24" borderId="12" xfId="0" applyFont="1" applyFill="1" applyBorder="1" applyAlignment="1">
      <alignment vertical="center"/>
    </xf>
    <xf numFmtId="0" fontId="54" fillId="24" borderId="12" xfId="0" applyFont="1" applyFill="1" applyBorder="1" applyAlignment="1" applyProtection="1">
      <alignment vertical="center"/>
      <protection locked="0"/>
    </xf>
    <xf numFmtId="0" fontId="54" fillId="24" borderId="0" xfId="0" applyFont="1" applyFill="1" applyAlignment="1">
      <alignment vertical="center"/>
    </xf>
    <xf numFmtId="0" fontId="54" fillId="24" borderId="0" xfId="0" applyFont="1" applyFill="1" applyAlignment="1">
      <alignment horizontal="left" vertical="center"/>
    </xf>
    <xf numFmtId="0" fontId="54" fillId="24" borderId="0" xfId="0" applyFont="1" applyFill="1"/>
    <xf numFmtId="14" fontId="54" fillId="24" borderId="0" xfId="0" applyNumberFormat="1" applyFont="1" applyFill="1" applyAlignment="1">
      <alignment vertical="center"/>
    </xf>
    <xf numFmtId="14" fontId="54" fillId="24" borderId="0" xfId="0" applyNumberFormat="1" applyFont="1" applyFill="1" applyAlignment="1">
      <alignment horizontal="centerContinuous" vertical="center"/>
    </xf>
    <xf numFmtId="49" fontId="54" fillId="24" borderId="0" xfId="0" applyNumberFormat="1" applyFont="1" applyFill="1" applyAlignment="1">
      <alignment horizontal="centerContinuous" vertical="center"/>
    </xf>
    <xf numFmtId="0" fontId="54" fillId="24" borderId="8" xfId="0" applyFont="1" applyFill="1" applyBorder="1" applyAlignment="1">
      <alignment vertical="center"/>
    </xf>
    <xf numFmtId="0" fontId="54" fillId="24" borderId="8" xfId="0" applyFont="1" applyFill="1" applyBorder="1" applyAlignment="1">
      <alignment horizontal="left" vertical="center"/>
    </xf>
    <xf numFmtId="2" fontId="54" fillId="24" borderId="8" xfId="0" applyNumberFormat="1" applyFont="1" applyFill="1" applyBorder="1" applyAlignment="1">
      <alignment vertical="center"/>
    </xf>
    <xf numFmtId="0" fontId="54" fillId="24" borderId="8" xfId="0" applyFont="1" applyFill="1" applyBorder="1" applyAlignment="1">
      <alignment horizontal="centerContinuous" vertical="center"/>
    </xf>
    <xf numFmtId="0" fontId="0" fillId="23" borderId="40" xfId="0" applyFill="1" applyBorder="1" applyAlignment="1">
      <alignment vertical="center"/>
    </xf>
    <xf numFmtId="0" fontId="5" fillId="23" borderId="43" xfId="0" applyFont="1" applyFill="1" applyBorder="1" applyAlignment="1">
      <alignment vertical="center"/>
    </xf>
    <xf numFmtId="0" fontId="3" fillId="23" borderId="39" xfId="0" applyFont="1" applyFill="1" applyBorder="1" applyAlignment="1">
      <alignment vertical="center"/>
    </xf>
    <xf numFmtId="10" fontId="3" fillId="0" borderId="14" xfId="4" applyNumberFormat="1" applyFont="1" applyBorder="1" applyAlignment="1">
      <alignment horizontal="left" vertical="center"/>
    </xf>
    <xf numFmtId="0" fontId="3" fillId="27" borderId="21" xfId="0" applyFont="1" applyFill="1" applyBorder="1" applyAlignment="1">
      <alignment horizontal="left" vertical="center"/>
    </xf>
    <xf numFmtId="0" fontId="3" fillId="27" borderId="21" xfId="0" applyFont="1" applyFill="1" applyBorder="1" applyAlignment="1">
      <alignment horizontal="left" vertical="center" wrapText="1"/>
    </xf>
    <xf numFmtId="0" fontId="3" fillId="27" borderId="40" xfId="0" applyFont="1" applyFill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0" fillId="23" borderId="14" xfId="0" applyFill="1" applyBorder="1" applyAlignment="1">
      <alignment vertical="center"/>
    </xf>
    <xf numFmtId="0" fontId="0" fillId="23" borderId="10" xfId="0" applyFill="1" applyBorder="1" applyAlignment="1">
      <alignment vertical="center"/>
    </xf>
    <xf numFmtId="185" fontId="0" fillId="27" borderId="18" xfId="1" applyFont="1" applyFill="1" applyBorder="1" applyAlignment="1">
      <alignment horizontal="right"/>
    </xf>
    <xf numFmtId="185" fontId="0" fillId="27" borderId="19" xfId="1" applyFont="1" applyFill="1" applyBorder="1" applyAlignment="1">
      <alignment horizontal="right"/>
    </xf>
    <xf numFmtId="189" fontId="0" fillId="0" borderId="0" xfId="0" applyNumberFormat="1" applyAlignment="1">
      <alignment horizontal="right"/>
    </xf>
    <xf numFmtId="185" fontId="0" fillId="27" borderId="20" xfId="1" applyFont="1" applyFill="1" applyBorder="1" applyAlignment="1">
      <alignment horizontal="right"/>
    </xf>
    <xf numFmtId="185" fontId="0" fillId="27" borderId="34" xfId="1" applyFont="1" applyFill="1" applyBorder="1" applyAlignment="1">
      <alignment horizontal="right"/>
    </xf>
    <xf numFmtId="0" fontId="0" fillId="23" borderId="7" xfId="0" applyFill="1" applyBorder="1" applyAlignment="1">
      <alignment vertical="center"/>
    </xf>
    <xf numFmtId="0" fontId="0" fillId="23" borderId="9" xfId="0" applyFill="1" applyBorder="1" applyAlignment="1">
      <alignment vertical="center"/>
    </xf>
    <xf numFmtId="185" fontId="0" fillId="27" borderId="1" xfId="1" applyFont="1" applyFill="1" applyAlignment="1">
      <alignment horizontal="right"/>
    </xf>
    <xf numFmtId="185" fontId="0" fillId="27" borderId="33" xfId="1" applyFont="1" applyFill="1" applyBorder="1" applyAlignment="1">
      <alignment horizontal="right"/>
    </xf>
    <xf numFmtId="185" fontId="0" fillId="27" borderId="30" xfId="1" applyFont="1" applyFill="1" applyBorder="1" applyAlignment="1">
      <alignment horizontal="right"/>
    </xf>
    <xf numFmtId="185" fontId="0" fillId="27" borderId="29" xfId="1" applyFont="1" applyFill="1" applyBorder="1" applyAlignment="1">
      <alignment horizontal="right"/>
    </xf>
    <xf numFmtId="178" fontId="0" fillId="24" borderId="7" xfId="0" applyNumberFormat="1" applyFill="1" applyBorder="1" applyAlignment="1">
      <alignment vertical="center"/>
    </xf>
    <xf numFmtId="178" fontId="0" fillId="24" borderId="9" xfId="0" applyNumberFormat="1" applyFill="1" applyBorder="1" applyAlignment="1">
      <alignment vertical="center"/>
    </xf>
    <xf numFmtId="0" fontId="0" fillId="25" borderId="0" xfId="0" applyFill="1" applyAlignment="1">
      <alignment vertical="center"/>
    </xf>
    <xf numFmtId="179" fontId="0" fillId="24" borderId="7" xfId="0" applyNumberFormat="1" applyFill="1" applyBorder="1" applyAlignment="1" applyProtection="1">
      <alignment vertical="center" wrapText="1"/>
      <protection locked="0"/>
    </xf>
    <xf numFmtId="179" fontId="0" fillId="24" borderId="9" xfId="0" applyNumberFormat="1" applyFill="1" applyBorder="1" applyAlignment="1" applyProtection="1">
      <alignment vertical="center" wrapText="1"/>
      <protection locked="0"/>
    </xf>
    <xf numFmtId="0" fontId="0" fillId="23" borderId="0" xfId="0" applyFill="1" applyAlignment="1">
      <alignment vertical="center"/>
    </xf>
    <xf numFmtId="0" fontId="0" fillId="23" borderId="0" xfId="0" applyFill="1"/>
    <xf numFmtId="189" fontId="0" fillId="23" borderId="0" xfId="0" applyNumberFormat="1" applyFill="1"/>
    <xf numFmtId="185" fontId="0" fillId="9" borderId="54" xfId="1" applyFont="1" applyBorder="1" applyAlignment="1"/>
    <xf numFmtId="0" fontId="0" fillId="23" borderId="8" xfId="0" applyFill="1" applyBorder="1" applyAlignment="1">
      <alignment vertical="center"/>
    </xf>
    <xf numFmtId="0" fontId="0" fillId="23" borderId="8" xfId="0" applyFill="1" applyBorder="1"/>
    <xf numFmtId="189" fontId="0" fillId="23" borderId="9" xfId="0" applyNumberFormat="1" applyFill="1" applyBorder="1"/>
    <xf numFmtId="185" fontId="0" fillId="9" borderId="46" xfId="1" applyFont="1" applyBorder="1" applyAlignment="1"/>
    <xf numFmtId="4" fontId="5" fillId="0" borderId="21" xfId="0" applyNumberFormat="1" applyFont="1" applyBorder="1" applyAlignment="1">
      <alignment vertical="center"/>
    </xf>
    <xf numFmtId="185" fontId="5" fillId="0" borderId="21" xfId="0" applyNumberFormat="1" applyFont="1" applyBorder="1" applyAlignment="1">
      <alignment vertical="center"/>
    </xf>
    <xf numFmtId="185" fontId="5" fillId="9" borderId="45" xfId="1" applyFont="1" applyBorder="1">
      <alignment vertical="center"/>
    </xf>
    <xf numFmtId="185" fontId="3" fillId="9" borderId="46" xfId="1" applyFont="1" applyBorder="1" applyAlignment="1">
      <alignment horizontal="center" vertical="center"/>
    </xf>
    <xf numFmtId="185" fontId="3" fillId="0" borderId="21" xfId="0" applyNumberFormat="1" applyFont="1" applyBorder="1" applyAlignment="1">
      <alignment vertical="center"/>
    </xf>
    <xf numFmtId="185" fontId="3" fillId="9" borderId="46" xfId="1" applyFont="1" applyBorder="1">
      <alignment vertical="center"/>
    </xf>
    <xf numFmtId="185" fontId="3" fillId="0" borderId="0" xfId="0" applyNumberFormat="1" applyFont="1" applyAlignment="1" applyProtection="1">
      <alignment horizontal="center" vertical="center"/>
      <protection locked="0"/>
    </xf>
    <xf numFmtId="185" fontId="3" fillId="0" borderId="0" xfId="0" applyNumberFormat="1" applyFont="1" applyAlignment="1">
      <alignment vertical="center"/>
    </xf>
    <xf numFmtId="185" fontId="3" fillId="0" borderId="0" xfId="4" applyNumberFormat="1" applyFont="1" applyAlignment="1" applyProtection="1">
      <alignment horizontal="right" vertical="center"/>
      <protection locked="0"/>
    </xf>
    <xf numFmtId="185" fontId="3" fillId="0" borderId="0" xfId="0" applyNumberFormat="1" applyFont="1" applyAlignment="1" applyProtection="1">
      <alignment vertical="center"/>
      <protection locked="0"/>
    </xf>
    <xf numFmtId="185" fontId="3" fillId="9" borderId="45" xfId="1" applyFont="1" applyBorder="1">
      <alignment vertical="center"/>
    </xf>
    <xf numFmtId="185" fontId="3" fillId="9" borderId="50" xfId="1" applyFont="1" applyBorder="1" applyAlignment="1">
      <alignment horizontal="center" vertical="center"/>
    </xf>
    <xf numFmtId="185" fontId="3" fillId="9" borderId="19" xfId="1" applyFont="1" applyBorder="1" applyAlignment="1">
      <alignment horizontal="center" vertical="center"/>
    </xf>
    <xf numFmtId="185" fontId="3" fillId="9" borderId="50" xfId="1" applyFont="1" applyBorder="1">
      <alignment vertical="center"/>
    </xf>
    <xf numFmtId="185" fontId="3" fillId="9" borderId="21" xfId="1" applyFont="1" applyBorder="1">
      <alignment vertical="center"/>
    </xf>
    <xf numFmtId="185" fontId="5" fillId="9" borderId="43" xfId="1" applyFont="1" applyBorder="1" applyAlignment="1">
      <alignment horizontal="center" vertical="center"/>
    </xf>
    <xf numFmtId="185" fontId="5" fillId="27" borderId="44" xfId="1" applyFont="1" applyFill="1" applyBorder="1">
      <alignment vertical="center"/>
    </xf>
    <xf numFmtId="185" fontId="5" fillId="9" borderId="48" xfId="1" applyFont="1" applyBorder="1" applyAlignment="1">
      <alignment horizontal="center" vertical="center"/>
    </xf>
    <xf numFmtId="185" fontId="5" fillId="27" borderId="43" xfId="1" applyFont="1" applyFill="1" applyBorder="1">
      <alignment vertical="center"/>
    </xf>
    <xf numFmtId="185" fontId="5" fillId="9" borderId="43" xfId="1" applyFont="1" applyBorder="1">
      <alignment vertical="center"/>
    </xf>
    <xf numFmtId="185" fontId="3" fillId="9" borderId="52" xfId="1" applyFont="1" applyBorder="1" applyAlignment="1">
      <alignment horizontal="center" vertical="center"/>
    </xf>
    <xf numFmtId="185" fontId="3" fillId="27" borderId="67" xfId="1" applyFont="1" applyFill="1" applyBorder="1">
      <alignment vertical="center"/>
    </xf>
    <xf numFmtId="185" fontId="3" fillId="9" borderId="63" xfId="1" applyFont="1" applyBorder="1" applyAlignment="1">
      <alignment horizontal="center" vertical="center"/>
    </xf>
    <xf numFmtId="185" fontId="3" fillId="27" borderId="52" xfId="1" applyFont="1" applyFill="1" applyBorder="1">
      <alignment vertical="center"/>
    </xf>
    <xf numFmtId="185" fontId="3" fillId="9" borderId="52" xfId="1" applyFont="1" applyBorder="1">
      <alignment vertical="center"/>
    </xf>
    <xf numFmtId="185" fontId="3" fillId="27" borderId="66" xfId="1" applyFont="1" applyFill="1" applyBorder="1">
      <alignment vertical="center"/>
    </xf>
    <xf numFmtId="185" fontId="3" fillId="27" borderId="50" xfId="1" applyFont="1" applyFill="1" applyBorder="1">
      <alignment vertical="center"/>
    </xf>
    <xf numFmtId="185" fontId="3" fillId="9" borderId="50" xfId="1" applyFont="1" applyBorder="1" applyAlignment="1">
      <alignment horizontal="right" vertical="center"/>
    </xf>
    <xf numFmtId="185" fontId="3" fillId="9" borderId="21" xfId="1" applyFont="1" applyBorder="1" applyAlignment="1">
      <alignment horizontal="center" vertical="center"/>
    </xf>
    <xf numFmtId="185" fontId="3" fillId="27" borderId="14" xfId="1" applyFont="1" applyFill="1" applyBorder="1">
      <alignment vertical="center"/>
    </xf>
    <xf numFmtId="185" fontId="3" fillId="9" borderId="10" xfId="1" applyFont="1" applyBorder="1" applyAlignment="1">
      <alignment horizontal="center" vertical="center"/>
    </xf>
    <xf numFmtId="185" fontId="3" fillId="27" borderId="21" xfId="1" applyFont="1" applyFill="1" applyBorder="1">
      <alignment vertical="center"/>
    </xf>
    <xf numFmtId="185" fontId="3" fillId="9" borderId="21" xfId="1" applyFont="1" applyBorder="1" applyAlignment="1">
      <alignment horizontal="right" vertical="center"/>
    </xf>
    <xf numFmtId="185" fontId="5" fillId="9" borderId="44" xfId="1" applyFont="1" applyBorder="1">
      <alignment vertical="center"/>
    </xf>
    <xf numFmtId="185" fontId="5" fillId="9" borderId="43" xfId="1" applyFont="1" applyBorder="1" applyAlignment="1">
      <alignment horizontal="right" vertical="center"/>
    </xf>
    <xf numFmtId="185" fontId="3" fillId="9" borderId="52" xfId="1" applyFont="1" applyBorder="1" applyAlignment="1">
      <alignment horizontal="right" vertical="center"/>
    </xf>
    <xf numFmtId="185" fontId="3" fillId="9" borderId="54" xfId="1" applyFont="1" applyBorder="1" applyAlignment="1">
      <alignment horizontal="right" vertical="center"/>
    </xf>
    <xf numFmtId="185" fontId="5" fillId="9" borderId="48" xfId="1" applyFont="1" applyBorder="1">
      <alignment vertical="center"/>
    </xf>
    <xf numFmtId="185" fontId="3" fillId="23" borderId="44" xfId="0" applyNumberFormat="1" applyFont="1" applyFill="1" applyBorder="1" applyAlignment="1">
      <alignment vertical="center"/>
    </xf>
    <xf numFmtId="185" fontId="3" fillId="23" borderId="51" xfId="0" applyNumberFormat="1" applyFont="1" applyFill="1" applyBorder="1" applyAlignment="1">
      <alignment vertical="center"/>
    </xf>
    <xf numFmtId="185" fontId="3" fillId="23" borderId="48" xfId="0" applyNumberFormat="1" applyFont="1" applyFill="1" applyBorder="1" applyAlignment="1">
      <alignment vertical="center"/>
    </xf>
    <xf numFmtId="185" fontId="3" fillId="27" borderId="46" xfId="1" applyFont="1" applyFill="1" applyBorder="1">
      <alignment vertical="center"/>
    </xf>
    <xf numFmtId="185" fontId="0" fillId="9" borderId="46" xfId="1" applyFont="1" applyBorder="1" applyAlignment="1">
      <alignment horizontal="center" vertical="center"/>
    </xf>
    <xf numFmtId="185" fontId="0" fillId="9" borderId="65" xfId="1" applyFont="1" applyBorder="1">
      <alignment vertical="center"/>
    </xf>
    <xf numFmtId="185" fontId="0" fillId="0" borderId="21" xfId="0" applyNumberFormat="1" applyBorder="1" applyAlignment="1">
      <alignment vertical="center"/>
    </xf>
    <xf numFmtId="185" fontId="0" fillId="9" borderId="33" xfId="1" applyFont="1" applyBorder="1" applyAlignment="1">
      <alignment horizontal="center" vertical="center"/>
    </xf>
    <xf numFmtId="185" fontId="0" fillId="9" borderId="46" xfId="1" applyFont="1" applyBorder="1">
      <alignment vertical="center"/>
    </xf>
    <xf numFmtId="0" fontId="5" fillId="23" borderId="4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9" borderId="46" xfId="1" applyFont="1" applyBorder="1" applyAlignment="1">
      <alignment horizontal="center" vertical="center"/>
    </xf>
    <xf numFmtId="185" fontId="5" fillId="9" borderId="65" xfId="1" applyFont="1" applyBorder="1">
      <alignment vertical="center"/>
    </xf>
    <xf numFmtId="185" fontId="5" fillId="9" borderId="33" xfId="1" applyFont="1" applyBorder="1" applyAlignment="1">
      <alignment horizontal="center" vertical="center"/>
    </xf>
    <xf numFmtId="185" fontId="5" fillId="9" borderId="46" xfId="1" applyFont="1" applyBorder="1">
      <alignment vertical="center"/>
    </xf>
    <xf numFmtId="4" fontId="5" fillId="9" borderId="46" xfId="1" applyNumberFormat="1" applyFont="1" applyBorder="1" applyAlignment="1">
      <alignment horizontal="center" vertical="center"/>
    </xf>
    <xf numFmtId="4" fontId="5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12" xfId="0" applyNumberFormat="1" applyFont="1" applyBorder="1" applyAlignment="1">
      <alignment vertical="center"/>
    </xf>
    <xf numFmtId="185" fontId="5" fillId="27" borderId="45" xfId="1" applyFont="1" applyFill="1" applyBorder="1">
      <alignment vertical="center"/>
    </xf>
    <xf numFmtId="185" fontId="5" fillId="27" borderId="6" xfId="1" applyFont="1" applyFill="1" applyBorder="1">
      <alignment vertical="center"/>
    </xf>
    <xf numFmtId="185" fontId="5" fillId="27" borderId="5" xfId="1" applyFont="1" applyFill="1" applyBorder="1">
      <alignment vertical="center"/>
    </xf>
    <xf numFmtId="185" fontId="3" fillId="27" borderId="45" xfId="1" applyFont="1" applyFill="1" applyBorder="1">
      <alignment vertical="center"/>
    </xf>
    <xf numFmtId="185" fontId="3" fillId="27" borderId="50" xfId="1" applyFont="1" applyFill="1" applyBorder="1" applyAlignment="1">
      <alignment horizontal="center" vertical="center"/>
    </xf>
    <xf numFmtId="185" fontId="3" fillId="27" borderId="5" xfId="1" applyFont="1" applyFill="1" applyBorder="1">
      <alignment vertical="center"/>
    </xf>
    <xf numFmtId="185" fontId="3" fillId="27" borderId="19" xfId="1" applyFont="1" applyFill="1" applyBorder="1" applyAlignment="1">
      <alignment horizontal="center" vertical="center"/>
    </xf>
    <xf numFmtId="185" fontId="3" fillId="27" borderId="63" xfId="1" applyFont="1" applyFill="1" applyBorder="1">
      <alignment vertical="center"/>
    </xf>
    <xf numFmtId="185" fontId="3" fillId="27" borderId="19" xfId="1" applyFont="1" applyFill="1" applyBorder="1">
      <alignment vertical="center"/>
    </xf>
    <xf numFmtId="185" fontId="3" fillId="27" borderId="10" xfId="1" applyFont="1" applyFill="1" applyBorder="1">
      <alignment vertical="center"/>
    </xf>
    <xf numFmtId="185" fontId="3" fillId="27" borderId="52" xfId="1" applyFont="1" applyFill="1" applyBorder="1" applyAlignment="1">
      <alignment horizontal="center" vertical="center"/>
    </xf>
    <xf numFmtId="185" fontId="3" fillId="27" borderId="21" xfId="1" applyFont="1" applyFill="1" applyBorder="1" applyAlignment="1">
      <alignment horizontal="center" vertical="center"/>
    </xf>
    <xf numFmtId="185" fontId="3" fillId="27" borderId="63" xfId="1" applyFont="1" applyFill="1" applyBorder="1" applyAlignment="1">
      <alignment horizontal="center" vertical="center"/>
    </xf>
    <xf numFmtId="4" fontId="5" fillId="27" borderId="46" xfId="1" applyNumberFormat="1" applyFont="1" applyFill="1" applyBorder="1" applyAlignment="1">
      <alignment horizontal="center" vertical="center"/>
    </xf>
    <xf numFmtId="185" fontId="5" fillId="27" borderId="65" xfId="1" applyFont="1" applyFill="1" applyBorder="1">
      <alignment vertical="center"/>
    </xf>
    <xf numFmtId="4" fontId="5" fillId="27" borderId="33" xfId="1" applyNumberFormat="1" applyFont="1" applyFill="1" applyBorder="1" applyAlignment="1">
      <alignment horizontal="center" vertical="center"/>
    </xf>
    <xf numFmtId="185" fontId="5" fillId="27" borderId="46" xfId="1" applyFont="1" applyFill="1" applyBorder="1">
      <alignment vertical="center"/>
    </xf>
    <xf numFmtId="185" fontId="3" fillId="27" borderId="50" xfId="1" applyFont="1" applyFill="1" applyBorder="1" applyAlignment="1">
      <alignment horizontal="right" vertical="center"/>
    </xf>
    <xf numFmtId="185" fontId="3" fillId="27" borderId="66" xfId="1" applyFont="1" applyFill="1" applyBorder="1" applyAlignment="1">
      <alignment horizontal="right" vertical="center"/>
    </xf>
    <xf numFmtId="185" fontId="3" fillId="0" borderId="21" xfId="0" applyNumberFormat="1" applyFont="1" applyBorder="1" applyAlignment="1">
      <alignment horizontal="right" vertical="center"/>
    </xf>
    <xf numFmtId="185" fontId="3" fillId="27" borderId="19" xfId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85" fontId="3" fillId="27" borderId="45" xfId="1" applyFont="1" applyFill="1" applyBorder="1" applyAlignment="1">
      <alignment horizontal="right" vertical="center"/>
    </xf>
    <xf numFmtId="185" fontId="3" fillId="27" borderId="52" xfId="1" applyFont="1" applyFill="1" applyBorder="1" applyAlignment="1">
      <alignment horizontal="right" vertical="center"/>
    </xf>
    <xf numFmtId="185" fontId="3" fillId="27" borderId="21" xfId="1" applyFont="1" applyFill="1" applyBorder="1" applyAlignment="1">
      <alignment horizontal="right" vertical="center"/>
    </xf>
    <xf numFmtId="185" fontId="3" fillId="27" borderId="6" xfId="1" applyFont="1" applyFill="1" applyBorder="1" applyAlignment="1">
      <alignment horizontal="right" vertical="center"/>
    </xf>
    <xf numFmtId="185" fontId="3" fillId="27" borderId="14" xfId="1" applyFont="1" applyFill="1" applyBorder="1" applyAlignment="1">
      <alignment horizontal="right" vertical="center"/>
    </xf>
    <xf numFmtId="185" fontId="3" fillId="9" borderId="45" xfId="1" applyFont="1" applyBorder="1" applyAlignment="1">
      <alignment horizontal="right" vertical="center"/>
    </xf>
    <xf numFmtId="177" fontId="56" fillId="0" borderId="0" xfId="2" applyFont="1" applyAlignment="1" applyProtection="1">
      <alignment horizontal="right" vertical="center"/>
      <protection locked="0"/>
    </xf>
    <xf numFmtId="177" fontId="56" fillId="0" borderId="0" xfId="2" applyFont="1" applyAlignment="1" applyProtection="1">
      <alignment vertical="center"/>
      <protection locked="0"/>
    </xf>
    <xf numFmtId="185" fontId="3" fillId="9" borderId="50" xfId="1" applyFont="1" applyBorder="1" applyAlignment="1">
      <alignment horizontal="center"/>
    </xf>
    <xf numFmtId="185" fontId="3" fillId="24" borderId="0" xfId="0" applyNumberFormat="1" applyFont="1" applyFill="1" applyAlignment="1" applyProtection="1">
      <alignment horizontal="center"/>
      <protection locked="0"/>
    </xf>
    <xf numFmtId="185" fontId="0" fillId="24" borderId="0" xfId="0" applyNumberFormat="1" applyFill="1" applyAlignment="1" applyProtection="1">
      <alignment horizontal="center"/>
      <protection locked="0"/>
    </xf>
    <xf numFmtId="185" fontId="51" fillId="0" borderId="0" xfId="2" applyNumberFormat="1" applyFont="1" applyAlignment="1" applyProtection="1">
      <alignment horizontal="right" vertical="center"/>
      <protection locked="0"/>
    </xf>
    <xf numFmtId="177" fontId="3" fillId="0" borderId="21" xfId="2" applyFont="1" applyBorder="1" applyAlignment="1">
      <alignment vertical="center"/>
    </xf>
    <xf numFmtId="10" fontId="3" fillId="0" borderId="0" xfId="4" applyNumberFormat="1" applyFont="1" applyAlignment="1" applyProtection="1">
      <alignment horizontal="right" vertical="center"/>
      <protection locked="0"/>
    </xf>
    <xf numFmtId="43" fontId="48" fillId="0" borderId="0" xfId="0" applyNumberFormat="1" applyFont="1"/>
    <xf numFmtId="0" fontId="57" fillId="0" borderId="14" xfId="0" applyFont="1" applyBorder="1" applyAlignment="1">
      <alignment vertical="center"/>
    </xf>
    <xf numFmtId="178" fontId="0" fillId="0" borderId="0" xfId="4" applyNumberFormat="1" applyFont="1" applyAlignment="1">
      <alignment horizontal="center"/>
    </xf>
    <xf numFmtId="3" fontId="3" fillId="27" borderId="52" xfId="1" applyNumberFormat="1" applyFont="1" applyFill="1" applyBorder="1" applyAlignment="1">
      <alignment horizontal="right" vertical="center"/>
    </xf>
    <xf numFmtId="178" fontId="0" fillId="0" borderId="0" xfId="4" applyNumberFormat="1" applyFont="1"/>
    <xf numFmtId="192" fontId="3" fillId="27" borderId="66" xfId="1" applyNumberFormat="1" applyFont="1" applyFill="1" applyBorder="1" applyAlignment="1">
      <alignment horizontal="right" vertical="center"/>
    </xf>
    <xf numFmtId="191" fontId="3" fillId="27" borderId="50" xfId="1" applyNumberFormat="1" applyFont="1" applyFill="1" applyBorder="1">
      <alignment vertical="center"/>
    </xf>
    <xf numFmtId="185" fontId="3" fillId="27" borderId="45" xfId="1" applyNumberFormat="1" applyFont="1" applyFill="1" applyBorder="1" applyAlignment="1">
      <alignment horizontal="right" vertical="center"/>
    </xf>
    <xf numFmtId="185" fontId="3" fillId="27" borderId="50" xfId="1" applyNumberFormat="1" applyFont="1" applyFill="1" applyBorder="1" applyAlignment="1">
      <alignment horizontal="right" vertical="center"/>
    </xf>
    <xf numFmtId="177" fontId="0" fillId="0" borderId="0" xfId="2" applyNumberFormat="1" applyFont="1" applyAlignment="1" applyProtection="1">
      <alignment vertical="center"/>
      <protection locked="0"/>
    </xf>
    <xf numFmtId="3" fontId="3" fillId="27" borderId="25" xfId="0" applyNumberFormat="1" applyFont="1" applyFill="1" applyBorder="1" applyAlignment="1">
      <alignment horizontal="right" vertical="center"/>
    </xf>
    <xf numFmtId="3" fontId="3" fillId="27" borderId="13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27" borderId="53" xfId="0" applyNumberFormat="1" applyFont="1" applyFill="1" applyBorder="1" applyAlignment="1">
      <alignment horizontal="right" vertical="center"/>
    </xf>
    <xf numFmtId="3" fontId="3" fillId="27" borderId="26" xfId="0" applyNumberFormat="1" applyFont="1" applyFill="1" applyBorder="1" applyAlignment="1">
      <alignment horizontal="right" vertical="center"/>
    </xf>
    <xf numFmtId="3" fontId="3" fillId="27" borderId="18" xfId="0" applyNumberFormat="1" applyFont="1" applyFill="1" applyBorder="1" applyAlignment="1" applyProtection="1">
      <alignment horizontal="right" vertical="center"/>
      <protection locked="0"/>
    </xf>
    <xf numFmtId="3" fontId="3" fillId="27" borderId="19" xfId="0" applyNumberFormat="1" applyFont="1" applyFill="1" applyBorder="1" applyAlignment="1" applyProtection="1">
      <alignment horizontal="right" vertical="center"/>
      <protection locked="0"/>
    </xf>
    <xf numFmtId="3" fontId="3" fillId="27" borderId="20" xfId="0" applyNumberFormat="1" applyFont="1" applyFill="1" applyBorder="1" applyAlignment="1" applyProtection="1">
      <alignment horizontal="right" vertical="center"/>
      <protection locked="0"/>
    </xf>
    <xf numFmtId="3" fontId="3" fillId="27" borderId="34" xfId="0" applyNumberFormat="1" applyFont="1" applyFill="1" applyBorder="1" applyAlignment="1" applyProtection="1">
      <alignment horizontal="right" vertical="center"/>
      <protection locked="0"/>
    </xf>
    <xf numFmtId="3" fontId="3" fillId="27" borderId="38" xfId="0" applyNumberFormat="1" applyFont="1" applyFill="1" applyBorder="1" applyAlignment="1" applyProtection="1">
      <alignment horizontal="right" vertical="center"/>
      <protection locked="0"/>
    </xf>
    <xf numFmtId="3" fontId="3" fillId="27" borderId="42" xfId="0" applyNumberFormat="1" applyFont="1" applyFill="1" applyBorder="1" applyAlignment="1" applyProtection="1">
      <alignment horizontal="right" vertical="center"/>
      <protection locked="0"/>
    </xf>
    <xf numFmtId="3" fontId="3" fillId="27" borderId="63" xfId="0" applyNumberFormat="1" applyFont="1" applyFill="1" applyBorder="1" applyAlignment="1" applyProtection="1">
      <alignment horizontal="right" vertical="center"/>
      <protection locked="0"/>
    </xf>
    <xf numFmtId="3" fontId="3" fillId="27" borderId="27" xfId="0" applyNumberFormat="1" applyFont="1" applyFill="1" applyBorder="1" applyAlignment="1" applyProtection="1">
      <alignment horizontal="right" vertical="center"/>
      <protection locked="0"/>
    </xf>
    <xf numFmtId="3" fontId="3" fillId="0" borderId="10" xfId="0" applyNumberFormat="1" applyFont="1" applyBorder="1" applyAlignment="1">
      <alignment horizontal="right" vertical="center"/>
    </xf>
    <xf numFmtId="3" fontId="3" fillId="27" borderId="49" xfId="0" applyNumberFormat="1" applyFont="1" applyFill="1" applyBorder="1" applyAlignment="1" applyProtection="1">
      <alignment horizontal="right" vertical="center"/>
      <protection locked="0"/>
    </xf>
    <xf numFmtId="3" fontId="3" fillId="27" borderId="9" xfId="0" applyNumberFormat="1" applyFont="1" applyFill="1" applyBorder="1" applyAlignment="1" applyProtection="1">
      <alignment horizontal="right" vertical="center"/>
      <protection locked="0"/>
    </xf>
    <xf numFmtId="3" fontId="51" fillId="0" borderId="0" xfId="2" applyNumberFormat="1" applyFont="1" applyAlignment="1" applyProtection="1">
      <alignment vertical="center"/>
      <protection locked="0"/>
    </xf>
    <xf numFmtId="3" fontId="51" fillId="0" borderId="0" xfId="0" applyNumberFormat="1" applyFont="1" applyAlignment="1" applyProtection="1">
      <alignment vertical="center"/>
      <protection locked="0"/>
    </xf>
    <xf numFmtId="185" fontId="5" fillId="27" borderId="45" xfId="1" applyNumberFormat="1" applyFont="1" applyFill="1" applyBorder="1" applyAlignment="1">
      <alignment vertical="center"/>
    </xf>
    <xf numFmtId="185" fontId="5" fillId="27" borderId="6" xfId="1" applyNumberFormat="1" applyFont="1" applyFill="1" applyBorder="1" applyAlignment="1">
      <alignment vertical="center"/>
    </xf>
    <xf numFmtId="185" fontId="5" fillId="0" borderId="21" xfId="0" applyNumberFormat="1" applyFont="1" applyFill="1" applyBorder="1" applyAlignment="1">
      <alignment vertical="center"/>
    </xf>
    <xf numFmtId="185" fontId="5" fillId="27" borderId="5" xfId="1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</xf>
    <xf numFmtId="185" fontId="5" fillId="9" borderId="45" xfId="1" applyNumberFormat="1" applyFont="1" applyBorder="1" applyAlignment="1">
      <alignment vertical="center"/>
    </xf>
    <xf numFmtId="185" fontId="0" fillId="9" borderId="46" xfId="1" applyNumberFormat="1" applyFont="1" applyBorder="1" applyAlignment="1">
      <alignment horizontal="center" vertical="center"/>
    </xf>
    <xf numFmtId="185" fontId="0" fillId="9" borderId="65" xfId="1" applyNumberFormat="1" applyFont="1" applyBorder="1" applyAlignment="1">
      <alignment vertical="center"/>
    </xf>
    <xf numFmtId="185" fontId="0" fillId="0" borderId="21" xfId="0" applyNumberFormat="1" applyFont="1" applyFill="1" applyBorder="1" applyAlignment="1">
      <alignment vertical="center"/>
    </xf>
    <xf numFmtId="185" fontId="0" fillId="9" borderId="33" xfId="1" applyNumberFormat="1" applyFont="1" applyBorder="1" applyAlignment="1">
      <alignment horizontal="center" vertical="center"/>
    </xf>
    <xf numFmtId="185" fontId="0" fillId="9" borderId="46" xfId="1" applyNumberFormat="1" applyFont="1" applyBorder="1" applyAlignment="1">
      <alignment vertical="center"/>
    </xf>
    <xf numFmtId="185" fontId="57" fillId="0" borderId="0" xfId="0" applyNumberFormat="1" applyFont="1" applyFill="1" applyBorder="1" applyAlignment="1" applyProtection="1">
      <alignment horizontal="center" vertical="center"/>
      <protection locked="0"/>
    </xf>
    <xf numFmtId="178" fontId="57" fillId="0" borderId="0" xfId="4" applyNumberFormat="1" applyFont="1" applyFill="1" applyBorder="1" applyAlignment="1" applyProtection="1">
      <alignment horizontal="right" vertical="center"/>
      <protection locked="0"/>
    </xf>
    <xf numFmtId="185" fontId="57" fillId="0" borderId="0" xfId="0" applyNumberFormat="1" applyFont="1" applyFill="1" applyBorder="1" applyAlignment="1">
      <alignment vertical="center"/>
    </xf>
    <xf numFmtId="185" fontId="3" fillId="0" borderId="0" xfId="0" applyNumberFormat="1" applyFont="1" applyFill="1" applyBorder="1" applyAlignment="1">
      <alignment vertical="center"/>
    </xf>
    <xf numFmtId="185" fontId="3" fillId="0" borderId="0" xfId="0" applyNumberFormat="1" applyFont="1" applyFill="1" applyBorder="1" applyAlignment="1" applyProtection="1">
      <alignment horizontal="center" vertical="center"/>
      <protection locked="0"/>
    </xf>
    <xf numFmtId="185" fontId="3" fillId="0" borderId="0" xfId="2" applyNumberFormat="1" applyFont="1" applyFill="1" applyBorder="1" applyAlignment="1" applyProtection="1">
      <alignment horizontal="right" vertical="center"/>
      <protection locked="0"/>
    </xf>
    <xf numFmtId="185" fontId="3" fillId="0" borderId="0" xfId="0" applyNumberFormat="1" applyFont="1" applyFill="1" applyBorder="1" applyAlignment="1" applyProtection="1">
      <alignment vertical="center"/>
      <protection locked="0"/>
    </xf>
    <xf numFmtId="185" fontId="3" fillId="27" borderId="6" xfId="1" applyNumberFormat="1" applyFont="1" applyFill="1" applyBorder="1" applyAlignment="1">
      <alignment horizontal="right" vertical="center"/>
    </xf>
    <xf numFmtId="185" fontId="3" fillId="0" borderId="21" xfId="0" applyNumberFormat="1" applyFont="1" applyFill="1" applyBorder="1" applyAlignment="1">
      <alignment vertical="center"/>
    </xf>
    <xf numFmtId="185" fontId="3" fillId="27" borderId="5" xfId="1" applyNumberFormat="1" applyFont="1" applyFill="1" applyBorder="1" applyAlignment="1">
      <alignment vertical="center"/>
    </xf>
    <xf numFmtId="185" fontId="3" fillId="27" borderId="45" xfId="1" applyNumberFormat="1" applyFont="1" applyFill="1" applyBorder="1" applyAlignment="1">
      <alignment vertical="center"/>
    </xf>
    <xf numFmtId="185" fontId="3" fillId="9" borderId="45" xfId="1" applyNumberFormat="1" applyFont="1" applyBorder="1" applyAlignment="1">
      <alignment vertical="center"/>
    </xf>
    <xf numFmtId="185" fontId="3" fillId="9" borderId="45" xfId="1" applyNumberFormat="1" applyFont="1" applyBorder="1" applyAlignment="1">
      <alignment horizontal="right" vertical="center"/>
    </xf>
    <xf numFmtId="185" fontId="3" fillId="27" borderId="50" xfId="1" applyNumberFormat="1" applyFont="1" applyFill="1" applyBorder="1" applyAlignment="1">
      <alignment horizontal="center" vertical="center"/>
    </xf>
    <xf numFmtId="185" fontId="3" fillId="27" borderId="66" xfId="1" applyNumberFormat="1" applyFont="1" applyFill="1" applyBorder="1" applyAlignment="1">
      <alignment horizontal="right" vertical="center"/>
    </xf>
    <xf numFmtId="185" fontId="3" fillId="27" borderId="19" xfId="1" applyNumberFormat="1" applyFont="1" applyFill="1" applyBorder="1" applyAlignment="1">
      <alignment horizontal="center" vertical="center"/>
    </xf>
    <xf numFmtId="185" fontId="3" fillId="9" borderId="50" xfId="1" applyNumberFormat="1" applyFont="1" applyBorder="1" applyAlignment="1">
      <alignment horizontal="center" vertical="center"/>
    </xf>
    <xf numFmtId="185" fontId="3" fillId="9" borderId="50" xfId="1" applyNumberFormat="1" applyFont="1" applyBorder="1" applyAlignment="1">
      <alignment horizontal="right" vertical="center"/>
    </xf>
    <xf numFmtId="185" fontId="3" fillId="27" borderId="52" xfId="1" applyNumberFormat="1" applyFont="1" applyFill="1" applyBorder="1" applyAlignment="1">
      <alignment horizontal="right" vertical="center"/>
    </xf>
    <xf numFmtId="185" fontId="3" fillId="27" borderId="63" xfId="1" applyNumberFormat="1" applyFont="1" applyFill="1" applyBorder="1" applyAlignment="1">
      <alignment vertical="center"/>
    </xf>
    <xf numFmtId="185" fontId="3" fillId="27" borderId="52" xfId="1" applyNumberFormat="1" applyFont="1" applyFill="1" applyBorder="1" applyAlignment="1">
      <alignment vertical="center"/>
    </xf>
    <xf numFmtId="185" fontId="3" fillId="27" borderId="19" xfId="1" applyNumberFormat="1" applyFont="1" applyFill="1" applyBorder="1" applyAlignment="1">
      <alignment vertical="center"/>
    </xf>
    <xf numFmtId="185" fontId="3" fillId="27" borderId="50" xfId="1" applyNumberFormat="1" applyFont="1" applyFill="1" applyBorder="1" applyAlignment="1">
      <alignment vertical="center"/>
    </xf>
    <xf numFmtId="185" fontId="3" fillId="9" borderId="50" xfId="1" applyNumberFormat="1" applyFont="1" applyBorder="1" applyAlignment="1">
      <alignment vertical="center"/>
    </xf>
    <xf numFmtId="185" fontId="3" fillId="0" borderId="21" xfId="0" applyNumberFormat="1" applyFont="1" applyFill="1" applyBorder="1" applyAlignment="1">
      <alignment horizontal="right" vertical="center"/>
    </xf>
    <xf numFmtId="185" fontId="3" fillId="27" borderId="19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 applyProtection="1">
      <alignment horizontal="right" vertical="center"/>
    </xf>
    <xf numFmtId="185" fontId="3" fillId="27" borderId="21" xfId="1" applyNumberFormat="1" applyFont="1" applyFill="1" applyBorder="1" applyAlignment="1">
      <alignment horizontal="right" vertical="center"/>
    </xf>
    <xf numFmtId="185" fontId="3" fillId="27" borderId="14" xfId="1" applyNumberFormat="1" applyFont="1" applyFill="1" applyBorder="1" applyAlignment="1">
      <alignment horizontal="right" vertical="center"/>
    </xf>
    <xf numFmtId="185" fontId="3" fillId="27" borderId="10" xfId="1" applyNumberFormat="1" applyFont="1" applyFill="1" applyBorder="1" applyAlignment="1">
      <alignment vertical="center"/>
    </xf>
    <xf numFmtId="185" fontId="3" fillId="27" borderId="21" xfId="1" applyNumberFormat="1" applyFont="1" applyFill="1" applyBorder="1" applyAlignment="1">
      <alignment vertical="center"/>
    </xf>
    <xf numFmtId="185" fontId="3" fillId="9" borderId="21" xfId="1" applyNumberFormat="1" applyFont="1" applyBorder="1" applyAlignment="1">
      <alignment vertical="center"/>
    </xf>
    <xf numFmtId="185" fontId="3" fillId="9" borderId="21" xfId="1" applyNumberFormat="1" applyFont="1" applyBorder="1" applyAlignment="1">
      <alignment horizontal="right" vertical="center"/>
    </xf>
    <xf numFmtId="185" fontId="5" fillId="9" borderId="43" xfId="1" applyNumberFormat="1" applyFont="1" applyBorder="1" applyAlignment="1">
      <alignment horizontal="center" vertical="center"/>
    </xf>
    <xf numFmtId="185" fontId="5" fillId="27" borderId="44" xfId="1" applyNumberFormat="1" applyFont="1" applyFill="1" applyBorder="1" applyAlignment="1">
      <alignment vertical="center"/>
    </xf>
    <xf numFmtId="185" fontId="5" fillId="9" borderId="48" xfId="1" applyNumberFormat="1" applyFont="1" applyBorder="1" applyAlignment="1">
      <alignment horizontal="center" vertical="center"/>
    </xf>
    <xf numFmtId="185" fontId="5" fillId="27" borderId="43" xfId="1" applyNumberFormat="1" applyFont="1" applyFill="1" applyBorder="1" applyAlignment="1">
      <alignment vertical="center"/>
    </xf>
    <xf numFmtId="185" fontId="5" fillId="9" borderId="43" xfId="1" applyNumberFormat="1" applyFont="1" applyBorder="1" applyAlignment="1">
      <alignment vertical="center"/>
    </xf>
    <xf numFmtId="185" fontId="3" fillId="9" borderId="52" xfId="1" applyNumberFormat="1" applyFont="1" applyBorder="1" applyAlignment="1">
      <alignment horizontal="center" vertical="center"/>
    </xf>
    <xf numFmtId="185" fontId="3" fillId="27" borderId="67" xfId="1" applyNumberFormat="1" applyFont="1" applyFill="1" applyBorder="1" applyAlignment="1">
      <alignment vertical="center"/>
    </xf>
    <xf numFmtId="185" fontId="3" fillId="9" borderId="63" xfId="1" applyNumberFormat="1" applyFont="1" applyBorder="1" applyAlignment="1">
      <alignment horizontal="center" vertical="center"/>
    </xf>
    <xf numFmtId="185" fontId="3" fillId="9" borderId="52" xfId="1" applyNumberFormat="1" applyFont="1" applyBorder="1" applyAlignment="1">
      <alignment vertical="center"/>
    </xf>
    <xf numFmtId="185" fontId="3" fillId="27" borderId="66" xfId="1" applyNumberFormat="1" applyFont="1" applyFill="1" applyBorder="1" applyAlignment="1">
      <alignment vertical="center"/>
    </xf>
    <xf numFmtId="177" fontId="3" fillId="0" borderId="21" xfId="2" applyFont="1" applyFill="1" applyBorder="1" applyAlignment="1">
      <alignment vertical="center"/>
    </xf>
    <xf numFmtId="185" fontId="3" fillId="9" borderId="19" xfId="1" applyNumberFormat="1" applyFont="1" applyBorder="1" applyAlignment="1">
      <alignment horizontal="center" vertical="center"/>
    </xf>
    <xf numFmtId="185" fontId="3" fillId="9" borderId="21" xfId="1" applyNumberFormat="1" applyFont="1" applyBorder="1" applyAlignment="1">
      <alignment horizontal="center" vertical="center"/>
    </xf>
    <xf numFmtId="185" fontId="3" fillId="27" borderId="14" xfId="1" applyNumberFormat="1" applyFont="1" applyFill="1" applyBorder="1" applyAlignment="1">
      <alignment vertical="center"/>
    </xf>
    <xf numFmtId="185" fontId="3" fillId="9" borderId="10" xfId="1" applyNumberFormat="1" applyFont="1" applyBorder="1" applyAlignment="1">
      <alignment horizontal="center" vertical="center"/>
    </xf>
    <xf numFmtId="185" fontId="5" fillId="9" borderId="44" xfId="1" applyNumberFormat="1" applyFont="1" applyBorder="1" applyAlignment="1">
      <alignment vertical="center"/>
    </xf>
    <xf numFmtId="185" fontId="5" fillId="9" borderId="43" xfId="1" applyNumberFormat="1" applyFont="1" applyBorder="1" applyAlignment="1">
      <alignment horizontal="right" vertical="center"/>
    </xf>
    <xf numFmtId="185" fontId="3" fillId="9" borderId="52" xfId="1" applyNumberFormat="1" applyFont="1" applyBorder="1" applyAlignment="1">
      <alignment horizontal="right" vertical="center"/>
    </xf>
    <xf numFmtId="185" fontId="3" fillId="27" borderId="52" xfId="1" applyNumberFormat="1" applyFont="1" applyFill="1" applyBorder="1" applyAlignment="1">
      <alignment horizontal="center" vertical="center"/>
    </xf>
    <xf numFmtId="185" fontId="3" fillId="27" borderId="63" xfId="1" applyNumberFormat="1" applyFont="1" applyFill="1" applyBorder="1" applyAlignment="1">
      <alignment horizontal="center" vertical="center"/>
    </xf>
    <xf numFmtId="185" fontId="3" fillId="9" borderId="54" xfId="1" applyNumberFormat="1" applyFont="1" applyBorder="1" applyAlignment="1">
      <alignment horizontal="right" vertical="center"/>
    </xf>
    <xf numFmtId="185" fontId="3" fillId="27" borderId="21" xfId="1" applyNumberFormat="1" applyFont="1" applyFill="1" applyBorder="1" applyAlignment="1">
      <alignment horizontal="center" vertical="center"/>
    </xf>
    <xf numFmtId="185" fontId="5" fillId="9" borderId="48" xfId="1" applyNumberFormat="1" applyFont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85" fontId="3" fillId="9" borderId="46" xfId="1" applyNumberFormat="1" applyFont="1" applyBorder="1" applyAlignment="1">
      <alignment horizontal="center" vertical="center"/>
    </xf>
    <xf numFmtId="185" fontId="3" fillId="9" borderId="46" xfId="1" applyNumberFormat="1" applyFont="1" applyBorder="1" applyAlignment="1">
      <alignment vertical="center"/>
    </xf>
    <xf numFmtId="185" fontId="3" fillId="27" borderId="46" xfId="1" applyNumberFormat="1" applyFont="1" applyFill="1" applyBorder="1" applyAlignment="1">
      <alignment vertical="center"/>
    </xf>
    <xf numFmtId="185" fontId="5" fillId="9" borderId="46" xfId="1" applyNumberFormat="1" applyFont="1" applyBorder="1" applyAlignment="1">
      <alignment horizontal="center" vertical="center"/>
    </xf>
    <xf numFmtId="185" fontId="5" fillId="9" borderId="65" xfId="1" applyNumberFormat="1" applyFont="1" applyBorder="1" applyAlignment="1">
      <alignment vertical="center"/>
    </xf>
    <xf numFmtId="185" fontId="5" fillId="9" borderId="33" xfId="1" applyNumberFormat="1" applyFont="1" applyBorder="1" applyAlignment="1">
      <alignment horizontal="center" vertical="center"/>
    </xf>
    <xf numFmtId="185" fontId="5" fillId="9" borderId="46" xfId="1" applyNumberFormat="1" applyFont="1" applyBorder="1" applyAlignment="1">
      <alignment vertical="center"/>
    </xf>
    <xf numFmtId="185" fontId="5" fillId="27" borderId="65" xfId="1" applyNumberFormat="1" applyFont="1" applyFill="1" applyBorder="1" applyAlignment="1">
      <alignment vertical="center"/>
    </xf>
    <xf numFmtId="4" fontId="5" fillId="0" borderId="21" xfId="0" applyNumberFormat="1" applyFont="1" applyFill="1" applyBorder="1" applyAlignment="1">
      <alignment vertical="center"/>
    </xf>
    <xf numFmtId="185" fontId="5" fillId="27" borderId="46" xfId="1" applyNumberFormat="1" applyFont="1" applyFill="1" applyBorder="1" applyAlignment="1">
      <alignment vertical="center"/>
    </xf>
    <xf numFmtId="3" fontId="3" fillId="27" borderId="37" xfId="0" applyNumberFormat="1" applyFont="1" applyFill="1" applyBorder="1" applyAlignment="1" applyProtection="1">
      <alignment horizontal="right" vertical="center"/>
      <protection locked="0"/>
    </xf>
    <xf numFmtId="3" fontId="3" fillId="27" borderId="28" xfId="0" applyNumberFormat="1" applyFont="1" applyFill="1" applyBorder="1" applyAlignment="1" applyProtection="1">
      <alignment horizontal="right" vertical="center"/>
      <protection locked="0"/>
    </xf>
    <xf numFmtId="3" fontId="3" fillId="27" borderId="25" xfId="0" applyNumberFormat="1" applyFont="1" applyFill="1" applyBorder="1" applyAlignment="1" applyProtection="1">
      <alignment horizontal="right" vertical="center"/>
    </xf>
    <xf numFmtId="3" fontId="3" fillId="27" borderId="13" xfId="0" applyNumberFormat="1" applyFont="1" applyFill="1" applyBorder="1" applyAlignment="1" applyProtection="1">
      <alignment horizontal="right" vertical="center"/>
    </xf>
    <xf numFmtId="0" fontId="58" fillId="41" borderId="68" xfId="0" applyFont="1" applyFill="1" applyBorder="1" applyAlignment="1">
      <alignment horizontal="left" vertical="center" readingOrder="1"/>
    </xf>
    <xf numFmtId="3" fontId="59" fillId="40" borderId="68" xfId="0" applyNumberFormat="1" applyFont="1" applyFill="1" applyBorder="1" applyAlignment="1">
      <alignment horizontal="center" wrapText="1" readingOrder="1"/>
    </xf>
    <xf numFmtId="0" fontId="60" fillId="41" borderId="68" xfId="0" applyFont="1" applyFill="1" applyBorder="1" applyAlignment="1">
      <alignment horizontal="left" vertical="center" readingOrder="1"/>
    </xf>
    <xf numFmtId="0" fontId="61" fillId="40" borderId="68" xfId="0" applyFont="1" applyFill="1" applyBorder="1" applyAlignment="1">
      <alignment horizontal="right" vertical="center" wrapText="1" readingOrder="1"/>
    </xf>
    <xf numFmtId="179" fontId="61" fillId="40" borderId="68" xfId="0" applyNumberFormat="1" applyFont="1" applyFill="1" applyBorder="1" applyAlignment="1">
      <alignment horizontal="center" vertical="center" wrapText="1" readingOrder="1"/>
    </xf>
    <xf numFmtId="0" fontId="59" fillId="0" borderId="69" xfId="0" applyFont="1" applyBorder="1" applyAlignment="1">
      <alignment horizontal="left" vertical="center" readingOrder="1"/>
    </xf>
    <xf numFmtId="0" fontId="3" fillId="0" borderId="70" xfId="0" applyFont="1" applyBorder="1" applyAlignment="1">
      <alignment horizontal="center" vertical="center" wrapText="1"/>
    </xf>
    <xf numFmtId="0" fontId="61" fillId="42" borderId="71" xfId="0" applyFont="1" applyFill="1" applyBorder="1" applyAlignment="1">
      <alignment horizontal="left" vertical="center" readingOrder="1"/>
    </xf>
    <xf numFmtId="0" fontId="62" fillId="41" borderId="74" xfId="0" applyFont="1" applyFill="1" applyBorder="1" applyAlignment="1">
      <alignment horizontal="left" readingOrder="1"/>
    </xf>
    <xf numFmtId="0" fontId="62" fillId="42" borderId="71" xfId="0" applyFont="1" applyFill="1" applyBorder="1" applyAlignment="1">
      <alignment horizontal="left" readingOrder="1"/>
    </xf>
    <xf numFmtId="0" fontId="61" fillId="41" borderId="74" xfId="0" applyFont="1" applyFill="1" applyBorder="1" applyAlignment="1">
      <alignment horizontal="left" vertical="center" readingOrder="1"/>
    </xf>
    <xf numFmtId="0" fontId="63" fillId="0" borderId="68" xfId="0" applyFont="1" applyBorder="1" applyAlignment="1">
      <alignment horizontal="right" vertical="center" readingOrder="1"/>
    </xf>
    <xf numFmtId="3" fontId="59" fillId="0" borderId="79" xfId="0" applyNumberFormat="1" applyFont="1" applyBorder="1" applyAlignment="1">
      <alignment horizontal="center" vertical="center" wrapText="1" readingOrder="1"/>
    </xf>
    <xf numFmtId="0" fontId="3" fillId="0" borderId="80" xfId="0" applyFont="1" applyBorder="1" applyAlignment="1">
      <alignment vertical="center"/>
    </xf>
    <xf numFmtId="0" fontId="3" fillId="0" borderId="80" xfId="0" applyFont="1" applyBorder="1" applyAlignment="1">
      <alignment horizontal="center" vertical="center" wrapText="1"/>
    </xf>
    <xf numFmtId="0" fontId="59" fillId="0" borderId="81" xfId="0" applyFont="1" applyBorder="1" applyAlignment="1">
      <alignment horizontal="left" vertical="center" readingOrder="1"/>
    </xf>
    <xf numFmtId="0" fontId="3" fillId="0" borderId="82" xfId="0" applyFont="1" applyBorder="1" applyAlignment="1">
      <alignment horizontal="center" vertical="center" wrapText="1"/>
    </xf>
    <xf numFmtId="3" fontId="59" fillId="0" borderId="83" xfId="0" applyNumberFormat="1" applyFont="1" applyBorder="1" applyAlignment="1">
      <alignment horizontal="center" vertical="center" wrapText="1" readingOrder="1"/>
    </xf>
    <xf numFmtId="0" fontId="63" fillId="0" borderId="84" xfId="0" applyFont="1" applyBorder="1" applyAlignment="1">
      <alignment horizontal="right" vertical="center" readingOrder="1"/>
    </xf>
    <xf numFmtId="0" fontId="59" fillId="0" borderId="85" xfId="0" applyFont="1" applyBorder="1" applyAlignment="1">
      <alignment horizontal="right" vertical="center" wrapText="1" readingOrder="1"/>
    </xf>
    <xf numFmtId="0" fontId="59" fillId="40" borderId="86" xfId="0" applyFont="1" applyFill="1" applyBorder="1" applyAlignment="1">
      <alignment horizontal="left" vertical="center" readingOrder="1"/>
    </xf>
    <xf numFmtId="3" fontId="59" fillId="40" borderId="87" xfId="0" applyNumberFormat="1" applyFont="1" applyFill="1" applyBorder="1" applyAlignment="1">
      <alignment horizontal="center" vertical="center" wrapText="1" readingOrder="1"/>
    </xf>
    <xf numFmtId="3" fontId="59" fillId="40" borderId="88" xfId="0" applyNumberFormat="1" applyFont="1" applyFill="1" applyBorder="1" applyAlignment="1">
      <alignment horizontal="center" vertical="center" wrapText="1" readingOrder="1"/>
    </xf>
    <xf numFmtId="0" fontId="3" fillId="0" borderId="89" xfId="0" applyFont="1" applyBorder="1" applyAlignment="1">
      <alignment vertical="center"/>
    </xf>
    <xf numFmtId="0" fontId="3" fillId="0" borderId="89" xfId="0" applyFont="1" applyBorder="1" applyAlignment="1">
      <alignment horizontal="right" vertical="center" wrapText="1"/>
    </xf>
    <xf numFmtId="0" fontId="59" fillId="40" borderId="90" xfId="0" applyFont="1" applyFill="1" applyBorder="1" applyAlignment="1">
      <alignment horizontal="left" vertical="center" readingOrder="1"/>
    </xf>
    <xf numFmtId="3" fontId="59" fillId="40" borderId="91" xfId="0" applyNumberFormat="1" applyFont="1" applyFill="1" applyBorder="1" applyAlignment="1">
      <alignment horizontal="center" wrapText="1" readingOrder="1"/>
    </xf>
    <xf numFmtId="0" fontId="63" fillId="40" borderId="92" xfId="0" applyFont="1" applyFill="1" applyBorder="1" applyAlignment="1">
      <alignment horizontal="left" vertical="center" readingOrder="1"/>
    </xf>
    <xf numFmtId="0" fontId="61" fillId="40" borderId="93" xfId="0" applyFont="1" applyFill="1" applyBorder="1" applyAlignment="1">
      <alignment horizontal="right" vertical="center" wrapText="1" readingOrder="1"/>
    </xf>
    <xf numFmtId="179" fontId="61" fillId="40" borderId="93" xfId="0" applyNumberFormat="1" applyFont="1" applyFill="1" applyBorder="1" applyAlignment="1">
      <alignment horizontal="center" vertical="center" wrapText="1" readingOrder="1"/>
    </xf>
    <xf numFmtId="0" fontId="53" fillId="0" borderId="0" xfId="0" applyFont="1"/>
    <xf numFmtId="0" fontId="64" fillId="0" borderId="11" xfId="0" applyFont="1" applyBorder="1" applyProtection="1">
      <protection locked="0"/>
    </xf>
    <xf numFmtId="0" fontId="64" fillId="0" borderId="12" xfId="0" applyFont="1" applyBorder="1" applyProtection="1">
      <protection locked="0"/>
    </xf>
    <xf numFmtId="0" fontId="64" fillId="0" borderId="13" xfId="0" applyFont="1" applyBorder="1" applyProtection="1">
      <protection locked="0"/>
    </xf>
    <xf numFmtId="0" fontId="64" fillId="0" borderId="14" xfId="0" applyFont="1" applyBorder="1" applyProtection="1">
      <protection locked="0"/>
    </xf>
    <xf numFmtId="0" fontId="64" fillId="0" borderId="0" xfId="0" applyFont="1" applyProtection="1">
      <protection locked="0"/>
    </xf>
    <xf numFmtId="0" fontId="64" fillId="0" borderId="10" xfId="0" applyFont="1" applyBorder="1" applyProtection="1">
      <protection locked="0"/>
    </xf>
    <xf numFmtId="0" fontId="64" fillId="0" borderId="7" xfId="0" applyFont="1" applyBorder="1" applyProtection="1">
      <protection locked="0"/>
    </xf>
    <xf numFmtId="0" fontId="64" fillId="0" borderId="8" xfId="0" applyFont="1" applyBorder="1" applyProtection="1">
      <protection locked="0"/>
    </xf>
    <xf numFmtId="0" fontId="64" fillId="0" borderId="9" xfId="0" applyFont="1" applyBorder="1" applyProtection="1">
      <protection locked="0"/>
    </xf>
    <xf numFmtId="0" fontId="3" fillId="0" borderId="14" xfId="0" applyFont="1" applyBorder="1" applyAlignment="1" applyProtection="1">
      <alignment horizontal="left"/>
      <protection locked="0"/>
    </xf>
    <xf numFmtId="0" fontId="64" fillId="0" borderId="0" xfId="0" applyFont="1" applyBorder="1" applyProtection="1">
      <protection locked="0"/>
    </xf>
    <xf numFmtId="0" fontId="59" fillId="0" borderId="82" xfId="0" applyFont="1" applyBorder="1" applyAlignment="1">
      <alignment horizontal="center" vertical="center" wrapText="1" readingOrder="1"/>
    </xf>
    <xf numFmtId="17" fontId="7" fillId="23" borderId="11" xfId="0" applyNumberFormat="1" applyFont="1" applyFill="1" applyBorder="1" applyAlignment="1" applyProtection="1">
      <alignment horizontal="center" vertical="center"/>
      <protection locked="0"/>
    </xf>
    <xf numFmtId="17" fontId="7" fillId="23" borderId="13" xfId="0" applyNumberFormat="1" applyFont="1" applyFill="1" applyBorder="1" applyAlignment="1" applyProtection="1">
      <alignment horizontal="center" vertical="center"/>
      <protection locked="0"/>
    </xf>
    <xf numFmtId="22" fontId="7" fillId="23" borderId="11" xfId="0" applyNumberFormat="1" applyFont="1" applyFill="1" applyBorder="1" applyAlignment="1" applyProtection="1">
      <alignment horizontal="center" vertical="center"/>
      <protection locked="0"/>
    </xf>
    <xf numFmtId="0" fontId="7" fillId="23" borderId="12" xfId="0" applyFont="1" applyFill="1" applyBorder="1" applyAlignment="1" applyProtection="1">
      <alignment horizontal="center" vertical="center"/>
      <protection locked="0"/>
    </xf>
    <xf numFmtId="0" fontId="7" fillId="23" borderId="13" xfId="0" applyFont="1" applyFill="1" applyBorder="1" applyAlignment="1" applyProtection="1">
      <alignment horizontal="center" vertical="center"/>
      <protection locked="0"/>
    </xf>
    <xf numFmtId="0" fontId="7" fillId="23" borderId="11" xfId="0" applyFont="1" applyFill="1" applyBorder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7" fillId="23" borderId="7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7" fillId="23" borderId="39" xfId="0" applyFont="1" applyFill="1" applyBorder="1" applyAlignment="1">
      <alignment horizontal="center" vertical="center"/>
    </xf>
    <xf numFmtId="0" fontId="7" fillId="23" borderId="40" xfId="0" applyFont="1" applyFill="1" applyBorder="1" applyAlignment="1">
      <alignment horizontal="center" vertical="center"/>
    </xf>
    <xf numFmtId="0" fontId="7" fillId="23" borderId="12" xfId="0" applyFont="1" applyFill="1" applyBorder="1" applyAlignment="1">
      <alignment horizontal="center" vertical="center"/>
    </xf>
    <xf numFmtId="0" fontId="8" fillId="0" borderId="20" xfId="0" applyFont="1" applyBorder="1" applyAlignment="1" applyProtection="1">
      <alignment horizontal="center"/>
      <protection locked="0"/>
    </xf>
    <xf numFmtId="0" fontId="3" fillId="43" borderId="77" xfId="0" applyFont="1" applyFill="1" applyBorder="1" applyAlignment="1">
      <alignment horizontal="center" vertical="center" wrapText="1"/>
    </xf>
    <xf numFmtId="0" fontId="3" fillId="43" borderId="78" xfId="0" applyFont="1" applyFill="1" applyBorder="1" applyAlignment="1">
      <alignment horizontal="center" vertical="center" wrapText="1"/>
    </xf>
    <xf numFmtId="3" fontId="62" fillId="40" borderId="72" xfId="0" applyNumberFormat="1" applyFont="1" applyFill="1" applyBorder="1" applyAlignment="1">
      <alignment horizontal="center" vertical="center" wrapText="1" readingOrder="1"/>
    </xf>
    <xf numFmtId="3" fontId="62" fillId="40" borderId="73" xfId="0" applyNumberFormat="1" applyFont="1" applyFill="1" applyBorder="1" applyAlignment="1">
      <alignment horizontal="center" vertical="center" wrapText="1" readingOrder="1"/>
    </xf>
    <xf numFmtId="0" fontId="62" fillId="43" borderId="75" xfId="0" applyFont="1" applyFill="1" applyBorder="1" applyAlignment="1">
      <alignment horizontal="center" vertical="center" wrapText="1" readingOrder="1"/>
    </xf>
    <xf numFmtId="0" fontId="3" fillId="40" borderId="72" xfId="0" applyFont="1" applyFill="1" applyBorder="1" applyAlignment="1">
      <alignment horizontal="center" vertical="center" wrapText="1" readingOrder="1"/>
    </xf>
    <xf numFmtId="0" fontId="3" fillId="40" borderId="73" xfId="0" applyFont="1" applyFill="1" applyBorder="1" applyAlignment="1">
      <alignment horizontal="center" vertical="center" wrapText="1" readingOrder="1"/>
    </xf>
    <xf numFmtId="0" fontId="3" fillId="43" borderId="75" xfId="0" applyFont="1" applyFill="1" applyBorder="1" applyAlignment="1">
      <alignment horizontal="center" vertical="center" wrapText="1" readingOrder="1"/>
    </xf>
    <xf numFmtId="0" fontId="3" fillId="43" borderId="76" xfId="0" applyFont="1" applyFill="1" applyBorder="1" applyAlignment="1">
      <alignment horizontal="center" vertical="center" wrapText="1" readingOrder="1"/>
    </xf>
    <xf numFmtId="0" fontId="62" fillId="40" borderId="72" xfId="0" applyFont="1" applyFill="1" applyBorder="1" applyAlignment="1">
      <alignment horizontal="center" vertical="center" wrapText="1" readingOrder="1"/>
    </xf>
    <xf numFmtId="3" fontId="62" fillId="43" borderId="75" xfId="0" applyNumberFormat="1" applyFont="1" applyFill="1" applyBorder="1" applyAlignment="1">
      <alignment horizontal="center" vertical="center" wrapText="1" readingOrder="1"/>
    </xf>
    <xf numFmtId="3" fontId="62" fillId="43" borderId="76" xfId="0" applyNumberFormat="1" applyFont="1" applyFill="1" applyBorder="1" applyAlignment="1">
      <alignment horizontal="center" vertical="center" wrapText="1" readingOrder="1"/>
    </xf>
  </cellXfs>
  <cellStyles count="61">
    <cellStyle name="Comma 19" xfId="58"/>
    <cellStyle name="Comma 3 2" xfId="50"/>
    <cellStyle name="Conti_GrossMargin" xfId="59"/>
    <cellStyle name="CTL_display" xfId="1"/>
    <cellStyle name="Normal 2 5" xfId="47"/>
    <cellStyle name="Normal_Page 2" xfId="3"/>
    <cellStyle name="SAPBEXaggData" xfId="5"/>
    <cellStyle name="SAPBEXaggData 3 2 6" xfId="55"/>
    <cellStyle name="SAPBEXaggDataEmph" xfId="6"/>
    <cellStyle name="SAPBEXaggItem" xfId="7"/>
    <cellStyle name="SAPBEXaggItemX" xfId="8"/>
    <cellStyle name="SAPBEXchaText" xfId="9"/>
    <cellStyle name="SAPBEXchaText 4 6" xfId="48"/>
    <cellStyle name="SAPBEXexcBad7" xfId="10"/>
    <cellStyle name="SAPBEXexcBad8" xfId="11"/>
    <cellStyle name="SAPBEXexcBad9" xfId="12"/>
    <cellStyle name="SAPBEXexcCritical4" xfId="13"/>
    <cellStyle name="SAPBEXexcCritical5" xfId="14"/>
    <cellStyle name="SAPBEXexcCritical6" xfId="15"/>
    <cellStyle name="SAPBEXexcGood1" xfId="16"/>
    <cellStyle name="SAPBEXexcGood2" xfId="17"/>
    <cellStyle name="SAPBEXexcGood3" xfId="18"/>
    <cellStyle name="SAPBEXfilterDrill" xfId="19"/>
    <cellStyle name="SAPBEXfilterItem" xfId="20"/>
    <cellStyle name="SAPBEXfilterItem 58" xfId="49"/>
    <cellStyle name="SAPBEXfilterText" xfId="21"/>
    <cellStyle name="SAPBEXformats" xfId="22"/>
    <cellStyle name="SAPBEXheaderItem" xfId="23"/>
    <cellStyle name="SAPBEXheaderItem 2" xfId="24"/>
    <cellStyle name="SAPBEXheaderText" xfId="25"/>
    <cellStyle name="SAPBEXheaderText 2" xfId="26"/>
    <cellStyle name="SAPBEXHLevel0" xfId="27"/>
    <cellStyle name="SAPBEXHLevel0 61 2" xfId="54"/>
    <cellStyle name="SAPBEXHLevel0X" xfId="28"/>
    <cellStyle name="SAPBEXHLevel1" xfId="29"/>
    <cellStyle name="SAPBEXHLevel1 60 2" xfId="56"/>
    <cellStyle name="SAPBEXHLevel1X" xfId="30"/>
    <cellStyle name="SAPBEXHLevel2" xfId="31"/>
    <cellStyle name="SAPBEXHLevel2X" xfId="32"/>
    <cellStyle name="SAPBEXHLevel3" xfId="33"/>
    <cellStyle name="SAPBEXHLevel3X" xfId="34"/>
    <cellStyle name="SAPBEXresData" xfId="35"/>
    <cellStyle name="SAPBEXresDataEmph" xfId="36"/>
    <cellStyle name="SAPBEXresItem" xfId="37"/>
    <cellStyle name="SAPBEXresItemX" xfId="38"/>
    <cellStyle name="SAPBEXstdData" xfId="39"/>
    <cellStyle name="SAPBEXstdDataEmph" xfId="40"/>
    <cellStyle name="SAPBEXstdItem" xfId="41"/>
    <cellStyle name="SAPBEXstdItem 3 10" xfId="52"/>
    <cellStyle name="SAPBEXstdItem 60 2" xfId="53"/>
    <cellStyle name="SAPBEXstdItemX" xfId="42"/>
    <cellStyle name="SAPBEXtitle" xfId="43"/>
    <cellStyle name="SAPBEXundefined" xfId="44"/>
    <cellStyle name="SAPBEXundefined 3 7" xfId="57"/>
    <cellStyle name="百分比" xfId="4" builtinId="5"/>
    <cellStyle name="常规" xfId="0" builtinId="0"/>
    <cellStyle name="常规 2" xfId="46"/>
    <cellStyle name="常规 6" xfId="51"/>
    <cellStyle name="千位分隔" xfId="2" builtinId="3"/>
    <cellStyle name="千位分隔 2" xfId="60"/>
    <cellStyle name="千位分隔 3" xfId="4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99FF99"/>
      <rgbColor rgb="000000FF"/>
      <rgbColor rgb="00FFFF00"/>
      <rgbColor rgb="00FF00FF"/>
      <rgbColor rgb="00CDDEE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87C7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4E2EE"/>
      <rgbColor rgb="00EFF6FB"/>
      <rgbColor rgb="00CCFFCC"/>
      <rgbColor rgb="00F5FF7F"/>
      <rgbColor rgb="00DEEAF2"/>
      <rgbColor rgb="00FFBBBB"/>
      <rgbColor rgb="00CC99FF"/>
      <rgbColor rgb="00FFCC99"/>
      <rgbColor rgb="004D6776"/>
      <rgbColor rgb="0033CCCC"/>
      <rgbColor rgb="0060ED84"/>
      <rgbColor rgb="00FFCC33"/>
      <rgbColor rgb="00FFAB1D"/>
      <rgbColor rgb="00FF8800"/>
      <rgbColor rgb="00C4D9E9"/>
      <rgbColor rgb="00969696"/>
      <rgbColor rgb="00003366"/>
      <rgbColor rgb="005BCB77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0000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9525</xdr:rowOff>
    </xdr:from>
    <xdr:to>
      <xdr:col>0</xdr:col>
      <xdr:colOff>533400</xdr:colOff>
      <xdr:row>1</xdr:row>
      <xdr:rowOff>9525</xdr:rowOff>
    </xdr:to>
    <xdr:grpSp>
      <xdr:nvGrpSpPr>
        <xdr:cNvPr id="38657" name="SAPBEXlinkDoc">
          <a:extLst>
            <a:ext uri="{FF2B5EF4-FFF2-40B4-BE49-F238E27FC236}">
              <a16:creationId xmlns:a16="http://schemas.microsoft.com/office/drawing/2014/main" id="{00000000-0008-0000-0300-000001970000}"/>
            </a:ext>
          </a:extLst>
        </xdr:cNvPr>
        <xdr:cNvGrpSpPr>
          <a:grpSpLocks/>
        </xdr:cNvGrpSpPr>
      </xdr:nvGrpSpPr>
      <xdr:grpSpPr bwMode="auto">
        <a:xfrm>
          <a:off x="381000" y="9525"/>
          <a:ext cx="152400" cy="161925"/>
          <a:chOff x="795" y="15"/>
          <a:chExt cx="21" cy="21"/>
        </a:xfrm>
      </xdr:grpSpPr>
      <xdr:sp macro="" textlink="">
        <xdr:nvSpPr>
          <xdr:cNvPr id="2050" name="Rectangle 2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SpPr>
            <a:spLocks noChangeArrowheads="1"/>
          </xdr:cNvSpPr>
        </xdr:nvSpPr>
        <xdr:spPr bwMode="auto">
          <a:xfrm rot="16200000">
            <a:off x="795" y="15"/>
            <a:ext cx="21" cy="21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zh-CN" alt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  <a:endParaRPr lang="zh-CN" altLang="en-US"/>
          </a:p>
        </xdr:txBody>
      </xdr:sp>
      <xdr:sp macro="" textlink="">
        <xdr:nvSpPr>
          <xdr:cNvPr id="38659" name="AutoShape 3">
            <a:extLst>
              <a:ext uri="{FF2B5EF4-FFF2-40B4-BE49-F238E27FC236}">
                <a16:creationId xmlns:a16="http://schemas.microsoft.com/office/drawing/2014/main" id="{00000000-0008-0000-0300-000003970000}"/>
              </a:ext>
            </a:extLst>
          </xdr:cNvPr>
          <xdr:cNvSpPr>
            <a:spLocks noChangeArrowheads="1"/>
          </xdr:cNvSpPr>
        </xdr:nvSpPr>
        <xdr:spPr bwMode="auto">
          <a:xfrm>
            <a:off x="800" y="19"/>
            <a:ext cx="11" cy="13"/>
          </a:xfrm>
          <a:prstGeom prst="foldedCorner">
            <a:avLst>
              <a:gd name="adj" fmla="val 42856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ALES\QUOTES\RFQFILES\GM%20TRUCK%202\GMT800\GMT800%20Quote%20August%2013%201999\GMT800%20Thursday%20Target\DDM%20ST9%20Target%20August%2019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16.36\engwebpublic\TEMP\LinkDumm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nz2\AppData\Roaming\Microsoft\Excel\Biz_Controlling\HBS%20China%203\3rd%20plant%20PCIS\PCIS%20for%203rd%20plant%20Projects(V24%20REN)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C\FC-Dept\20_Controlling\20_Forecast\2019_4+8\Original_Data(CYL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C\FC-Dept\20_Controlling\20_Forecast\2018_2+10\Controller%20Letter%20&amp;%20P3%20Reporting_HBS%20_JVC%20A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C\FC-Dept\20_Controlling\20_Forecast\2018_2+10\Controller%20Letter%20&amp;%20P3%20Reporting_HBS%20_JVC%20EP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C\FC-Dept\20_Controlling\20_Forecast\2018_2+10\Controller%20Letter%20&amp;%20P3%20Reporting_HBS%20_JVC%20F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39"/>
      <sheetName val="1140"/>
      <sheetName val="867"/>
      <sheetName val="868"/>
      <sheetName val="15745875"/>
      <sheetName val="GM Sheet 875"/>
      <sheetName val="15745876"/>
      <sheetName val="GM Sheet 876"/>
      <sheetName val="15745878"/>
      <sheetName val="GM Sheet (878) Monday Target"/>
      <sheetName val="GM Sheet 878"/>
      <sheetName val="15745879"/>
      <sheetName val="GM Sheet 879"/>
      <sheetName val="15745880"/>
      <sheetName val="GM Sheet 880"/>
      <sheetName val="15745881"/>
      <sheetName val="GM Sheet 881"/>
      <sheetName val="890"/>
      <sheetName val="891"/>
      <sheetName val="895"/>
      <sheetName val="896"/>
      <sheetName val="15745869"/>
      <sheetName val="GM Sheet 869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P&amp;L"/>
      <sheetName val="Oth"/>
      <sheetName val="Sga"/>
      <sheetName val="Inv"/>
      <sheetName val="Prt"/>
      <sheetName val="Prd"/>
      <sheetName val="Val"/>
      <sheetName val="Tst"/>
      <sheetName val="Cap"/>
      <sheetName val="Eng"/>
      <sheetName val="Sls"/>
      <sheetName val="Mat"/>
      <sheetName val="Lab"/>
      <sheetName val="Ohd"/>
      <sheetName val="SMD"/>
      <sheetName val="Check"/>
      <sheetName val="Cash"/>
      <sheetName val="Q Cap Req"/>
      <sheetName val="Q Cap 1"/>
      <sheetName val="Q Cap 2"/>
      <sheetName val="Labour"/>
      <sheetName val="Macros"/>
      <sheetName val="Optional - Risk Mgt Component x"/>
      <sheetName val="EurotoolsXRates"/>
      <sheetName val="Key Data"/>
      <sheetName val="PPC"/>
      <sheetName val="KeyData PCIS"/>
      <sheetName val="Résultats"/>
      <sheetName val="Tabelle1"/>
      <sheetName val="Deckblatt"/>
      <sheetName val="Cost Input Summary Sheet"/>
      <sheetName val="Input sheet"/>
      <sheetName val="BExRepositorySheet"/>
      <sheetName val="gesamt"/>
      <sheetName val="DDM ST9 Target August 1999"/>
      <sheetName val="Entwicklungskosten"/>
      <sheetName val="typspezFertigungsInvest"/>
      <sheetName val="WerkzeugInvest"/>
      <sheetName val="#REF"/>
      <sheetName val="PCS2016"/>
      <sheetName val="Process Cost"/>
      <sheetName val="Volum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  <sheetName val="FND Index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Cover Page"/>
      <sheetName val="KeyData PCIS"/>
      <sheetName val="P&amp;L &amp; CF old method"/>
      <sheetName val="P&amp;L-Total"/>
      <sheetName val="Cash Flow &amp; Assets"/>
      <sheetName val="Productivity"/>
      <sheetName val="R&amp;D cost multi region"/>
      <sheetName val="FX"/>
      <sheetName val="FX Devaluation Risk"/>
      <sheetName val="P&amp;L &amp; CF incl. FX"/>
      <sheetName val="Project Specific Effects"/>
      <sheetName val="Data"/>
      <sheetName val="Application R&amp;D"/>
      <sheetName val="ACU WT8"/>
      <sheetName val="FND WT8"/>
      <sheetName val="EPB WT8"/>
      <sheetName val="Surface treatment"/>
      <sheetName val="BUILDING"/>
      <sheetName val="Average Payment term"/>
      <sheetName val="Sheet1"/>
      <sheetName val="Sheet2"/>
      <sheetName val="CMA PRICE"/>
      <sheetName val="Sheet3"/>
      <sheetName val="Sheet4"/>
      <sheetName val="P&amp;L-Article"/>
      <sheetName val="ACU projects"/>
      <sheetName val="FND projects"/>
      <sheetName val="EPB projects"/>
      <sheetName val="Depreciation"/>
      <sheetName val="Formosa"/>
      <sheetName val="BOM"/>
      <sheetName val="salary"/>
      <sheetName val="benefit"/>
      <sheetName val="Sheet5"/>
      <sheetName val="Do not Use"/>
      <sheetName val="Vendor Tooling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"/>
      <sheetName val="Actual Sales"/>
      <sheetName val="P&amp;L no DRB"/>
      <sheetName val="P&amp;L"/>
      <sheetName val="华域"/>
      <sheetName val="FC(明细)"/>
      <sheetName val="Monthly"/>
      <sheetName val="Cash"/>
      <sheetName val="Cos"/>
      <sheetName val="Pivot"/>
      <sheetName val="Cost Ctr"/>
      <sheetName val="Cycle date(需刷新)"/>
      <sheetName val="Cycle粗"/>
      <sheetName val="Cycle细"/>
      <sheetName val="分摊"/>
      <sheetName val="HC"/>
      <sheetName val="Sheet2"/>
      <sheetName val="HCdetail"/>
      <sheetName val="Seg"/>
      <sheetName val="Bila"/>
      <sheetName val="BS"/>
      <sheetName val="SCM"/>
      <sheetName val="OK"/>
      <sheetName val="MFG"/>
    </sheetNames>
    <sheetDataSet>
      <sheetData sheetId="0"/>
      <sheetData sheetId="1"/>
      <sheetData sheetId="2"/>
      <sheetData sheetId="3">
        <row r="1">
          <cell r="A1">
            <v>4</v>
          </cell>
        </row>
        <row r="2">
          <cell r="A2" t="str">
            <v>Bila item</v>
          </cell>
        </row>
        <row r="69"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</row>
        <row r="70"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-247109.73</v>
          </cell>
          <cell r="BK70">
            <v>-301395.82</v>
          </cell>
        </row>
        <row r="71"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46257.439999999995</v>
          </cell>
          <cell r="BK71">
            <v>-160627.64000000001</v>
          </cell>
        </row>
        <row r="72"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</row>
        <row r="73">
          <cell r="BF73">
            <v>0</v>
          </cell>
          <cell r="BG73">
            <v>0</v>
          </cell>
          <cell r="BH73">
            <v>-375433.89</v>
          </cell>
          <cell r="BI73">
            <v>-68053.17</v>
          </cell>
          <cell r="BJ73">
            <v>327729.91000000003</v>
          </cell>
          <cell r="BK73">
            <v>238381.69000000003</v>
          </cell>
        </row>
        <row r="74"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-397.86</v>
          </cell>
          <cell r="BK74">
            <v>-25312.36</v>
          </cell>
        </row>
        <row r="75"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-0.5</v>
          </cell>
          <cell r="BK75">
            <v>-0.55000000000000004</v>
          </cell>
        </row>
        <row r="76">
          <cell r="BF76">
            <v>0</v>
          </cell>
          <cell r="BG76">
            <v>0</v>
          </cell>
          <cell r="BH76">
            <v>-40</v>
          </cell>
          <cell r="BI76">
            <v>-40</v>
          </cell>
          <cell r="BJ76">
            <v>-60</v>
          </cell>
          <cell r="BK76">
            <v>-100</v>
          </cell>
        </row>
        <row r="77"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</row>
        <row r="78"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423">
          <cell r="E423">
            <v>206577751.36774868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gures (LC)"/>
      <sheetName val="SAPBEXqueries"/>
      <sheetName val="SAPBEXfilters"/>
      <sheetName val="Figures (Euro)"/>
      <sheetName val="Input P3 (LC)"/>
      <sheetName val="Input P3 (Euro)"/>
      <sheetName val="Comments(LC)"/>
      <sheetName val="Comments(Euro)"/>
    </sheetNames>
    <sheetDataSet>
      <sheetData sheetId="0" refreshError="1"/>
      <sheetData sheetId="1">
        <row r="7">
          <cell r="C7">
            <v>91.475999999999999</v>
          </cell>
        </row>
      </sheetData>
      <sheetData sheetId="2" refreshError="1"/>
      <sheetData sheetId="3" refreshError="1"/>
      <sheetData sheetId="4" refreshError="1"/>
      <sheetData sheetId="5">
        <row r="7">
          <cell r="B7">
            <v>18934.749638325</v>
          </cell>
        </row>
      </sheetData>
      <sheetData sheetId="6" refreshError="1"/>
      <sheetData sheetId="7">
        <row r="7">
          <cell r="L7">
            <v>4814</v>
          </cell>
          <cell r="M7">
            <v>1175.5788000000002</v>
          </cell>
        </row>
        <row r="8">
          <cell r="L8">
            <v>0</v>
          </cell>
          <cell r="M8">
            <v>0</v>
          </cell>
        </row>
        <row r="9">
          <cell r="L9">
            <v>0</v>
          </cell>
          <cell r="M9">
            <v>0</v>
          </cell>
        </row>
        <row r="10">
          <cell r="L10">
            <v>0</v>
          </cell>
          <cell r="M10">
            <v>0</v>
          </cell>
        </row>
        <row r="11">
          <cell r="L11">
            <v>0</v>
          </cell>
          <cell r="M11">
            <v>0</v>
          </cell>
        </row>
        <row r="12">
          <cell r="L12">
            <v>0</v>
          </cell>
          <cell r="M12">
            <v>0</v>
          </cell>
        </row>
        <row r="13">
          <cell r="L13">
            <v>4814</v>
          </cell>
          <cell r="M13">
            <v>1175.5788000000002</v>
          </cell>
        </row>
        <row r="18">
          <cell r="L18">
            <v>0</v>
          </cell>
          <cell r="M18">
            <v>0</v>
          </cell>
        </row>
        <row r="19">
          <cell r="L19">
            <v>0</v>
          </cell>
          <cell r="M19">
            <v>0</v>
          </cell>
        </row>
        <row r="20">
          <cell r="L20">
            <v>0</v>
          </cell>
          <cell r="M20">
            <v>0</v>
          </cell>
        </row>
        <row r="21">
          <cell r="L21">
            <v>0</v>
          </cell>
          <cell r="M21">
            <v>0</v>
          </cell>
        </row>
        <row r="22">
          <cell r="L22">
            <v>0</v>
          </cell>
          <cell r="M22">
            <v>0</v>
          </cell>
        </row>
        <row r="23">
          <cell r="L23">
            <v>0</v>
          </cell>
          <cell r="M23">
            <v>0</v>
          </cell>
        </row>
        <row r="24">
          <cell r="L24">
            <v>0</v>
          </cell>
          <cell r="M24">
            <v>0</v>
          </cell>
        </row>
        <row r="25">
          <cell r="L25">
            <v>0</v>
          </cell>
          <cell r="M25">
            <v>0</v>
          </cell>
        </row>
        <row r="27">
          <cell r="L27">
            <v>0</v>
          </cell>
          <cell r="M27">
            <v>0</v>
          </cell>
          <cell r="P27">
            <v>279061.86255359999</v>
          </cell>
        </row>
        <row r="28">
          <cell r="L28">
            <v>-4814</v>
          </cell>
          <cell r="M28">
            <v>-1175.5788000000002</v>
          </cell>
          <cell r="P28">
            <v>6323.1583604409898</v>
          </cell>
        </row>
        <row r="29">
          <cell r="L29">
            <v>0</v>
          </cell>
          <cell r="M29">
            <v>0</v>
          </cell>
          <cell r="P29">
            <v>-1175.5788000000002</v>
          </cell>
        </row>
        <row r="30">
          <cell r="L30">
            <v>0</v>
          </cell>
          <cell r="M30">
            <v>0</v>
          </cell>
          <cell r="P30">
            <v>274247.86255359999</v>
          </cell>
        </row>
        <row r="31">
          <cell r="L31">
            <v>0</v>
          </cell>
          <cell r="M31">
            <v>0</v>
          </cell>
          <cell r="P31">
            <v>5147.5795604409896</v>
          </cell>
        </row>
      </sheetData>
      <sheetData sheetId="8">
        <row r="7">
          <cell r="L7">
            <v>615.25484382189052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gures (LC)"/>
      <sheetName val="SAPBEXqueries"/>
      <sheetName val="SAPBEXfilters"/>
      <sheetName val="Figures (Euro)"/>
      <sheetName val="Input P3 (LC)"/>
      <sheetName val="Input P3 (Euro)"/>
      <sheetName val="Comments(LC)"/>
      <sheetName val="Comments(Euro)"/>
    </sheetNames>
    <sheetDataSet>
      <sheetData sheetId="0" refreshError="1"/>
      <sheetData sheetId="1">
        <row r="7">
          <cell r="C7">
            <v>174.55199999999999</v>
          </cell>
        </row>
      </sheetData>
      <sheetData sheetId="2" refreshError="1"/>
      <sheetData sheetId="3" refreshError="1"/>
      <sheetData sheetId="4" refreshError="1"/>
      <sheetData sheetId="5">
        <row r="7">
          <cell r="B7">
            <v>59458.466014253994</v>
          </cell>
        </row>
      </sheetData>
      <sheetData sheetId="6" refreshError="1"/>
      <sheetData sheetId="7">
        <row r="7">
          <cell r="L7">
            <v>0</v>
          </cell>
          <cell r="M7">
            <v>0</v>
          </cell>
        </row>
        <row r="8">
          <cell r="L8">
            <v>61704</v>
          </cell>
          <cell r="M8">
            <v>15762.517100000003</v>
          </cell>
        </row>
        <row r="9">
          <cell r="L9">
            <v>0</v>
          </cell>
          <cell r="M9">
            <v>0</v>
          </cell>
        </row>
        <row r="10">
          <cell r="L10">
            <v>0</v>
          </cell>
          <cell r="M10">
            <v>0</v>
          </cell>
        </row>
        <row r="11">
          <cell r="L11">
            <v>0</v>
          </cell>
          <cell r="M11">
            <v>0</v>
          </cell>
        </row>
        <row r="12">
          <cell r="L12">
            <v>0</v>
          </cell>
          <cell r="M12">
            <v>0</v>
          </cell>
        </row>
        <row r="13">
          <cell r="L13">
            <v>61704</v>
          </cell>
          <cell r="M13">
            <v>15762.517100000003</v>
          </cell>
        </row>
        <row r="18">
          <cell r="L18">
            <v>0</v>
          </cell>
          <cell r="M18">
            <v>0</v>
          </cell>
        </row>
        <row r="19">
          <cell r="L19">
            <v>0</v>
          </cell>
          <cell r="M19">
            <v>0</v>
          </cell>
        </row>
        <row r="20">
          <cell r="L20">
            <v>0</v>
          </cell>
          <cell r="M20">
            <v>680</v>
          </cell>
        </row>
        <row r="21">
          <cell r="L21">
            <v>0</v>
          </cell>
          <cell r="M21">
            <v>0</v>
          </cell>
        </row>
        <row r="22">
          <cell r="L22">
            <v>0</v>
          </cell>
          <cell r="M22">
            <v>0</v>
          </cell>
        </row>
        <row r="23">
          <cell r="L23">
            <v>0</v>
          </cell>
          <cell r="M23">
            <v>0</v>
          </cell>
        </row>
        <row r="24">
          <cell r="L24">
            <v>0</v>
          </cell>
          <cell r="M24">
            <v>0</v>
          </cell>
        </row>
        <row r="25">
          <cell r="L25">
            <v>0</v>
          </cell>
          <cell r="M25">
            <v>680</v>
          </cell>
        </row>
        <row r="27">
          <cell r="L27">
            <v>0</v>
          </cell>
          <cell r="M27">
            <v>0</v>
          </cell>
          <cell r="P27">
            <v>804569.64142626012</v>
          </cell>
        </row>
        <row r="28">
          <cell r="L28">
            <v>-61704</v>
          </cell>
          <cell r="M28">
            <v>-15082.517100000003</v>
          </cell>
          <cell r="P28">
            <v>32582.656371390622</v>
          </cell>
        </row>
        <row r="29">
          <cell r="L29">
            <v>0</v>
          </cell>
          <cell r="M29">
            <v>0</v>
          </cell>
          <cell r="P29">
            <v>-15082.517100000003</v>
          </cell>
        </row>
        <row r="30">
          <cell r="L30">
            <v>0</v>
          </cell>
          <cell r="M30">
            <v>0</v>
          </cell>
          <cell r="P30">
            <v>742865.64142626012</v>
          </cell>
        </row>
        <row r="31">
          <cell r="L31">
            <v>0</v>
          </cell>
          <cell r="M31">
            <v>0</v>
          </cell>
          <cell r="P31">
            <v>17500.139271390617</v>
          </cell>
        </row>
      </sheetData>
      <sheetData sheetId="8">
        <row r="8">
          <cell r="L8">
            <v>7886.0998926435259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gures (LC)"/>
      <sheetName val="SAPBEXqueries"/>
      <sheetName val="SAPBEXfilters"/>
      <sheetName val="Figures (Euro)"/>
      <sheetName val="Input P3 (LC)"/>
      <sheetName val="Input P3 (Euro)"/>
      <sheetName val="Comments(LC)"/>
      <sheetName val="Comments(Euro)"/>
    </sheetNames>
    <sheetDataSet>
      <sheetData sheetId="0" refreshError="1"/>
      <sheetData sheetId="1">
        <row r="7">
          <cell r="C7">
            <v>60.555999999999997</v>
          </cell>
        </row>
      </sheetData>
      <sheetData sheetId="2" refreshError="1"/>
      <sheetData sheetId="3" refreshError="1"/>
      <sheetData sheetId="4" refreshError="1"/>
      <sheetData sheetId="5">
        <row r="7">
          <cell r="B7">
            <v>11452.121945049999</v>
          </cell>
        </row>
      </sheetData>
      <sheetData sheetId="6" refreshError="1"/>
      <sheetData sheetId="7">
        <row r="7">
          <cell r="L7">
            <v>0</v>
          </cell>
          <cell r="M7">
            <v>0</v>
          </cell>
        </row>
        <row r="8">
          <cell r="L8">
            <v>0</v>
          </cell>
          <cell r="M8">
            <v>0</v>
          </cell>
        </row>
        <row r="9">
          <cell r="L9">
            <v>9452</v>
          </cell>
          <cell r="M9">
            <v>2413.0956000000001</v>
          </cell>
        </row>
        <row r="10">
          <cell r="L10">
            <v>0</v>
          </cell>
          <cell r="M10">
            <v>0</v>
          </cell>
        </row>
        <row r="11">
          <cell r="L11">
            <v>0</v>
          </cell>
          <cell r="M11">
            <v>0</v>
          </cell>
        </row>
        <row r="12">
          <cell r="L12">
            <v>0</v>
          </cell>
          <cell r="M12">
            <v>0</v>
          </cell>
        </row>
        <row r="13">
          <cell r="L13">
            <v>9452</v>
          </cell>
          <cell r="M13">
            <v>2413.0956000000001</v>
          </cell>
        </row>
        <row r="18">
          <cell r="L18">
            <v>0</v>
          </cell>
          <cell r="M18">
            <v>0</v>
          </cell>
        </row>
        <row r="19">
          <cell r="L19">
            <v>0</v>
          </cell>
          <cell r="M19">
            <v>0</v>
          </cell>
        </row>
        <row r="20">
          <cell r="L20">
            <v>0</v>
          </cell>
          <cell r="M20">
            <v>0</v>
          </cell>
        </row>
        <row r="21">
          <cell r="L21">
            <v>0</v>
          </cell>
          <cell r="M21">
            <v>0</v>
          </cell>
        </row>
        <row r="22">
          <cell r="L22">
            <v>0</v>
          </cell>
          <cell r="M22">
            <v>0</v>
          </cell>
        </row>
        <row r="23">
          <cell r="L23">
            <v>0</v>
          </cell>
          <cell r="M23">
            <v>0</v>
          </cell>
        </row>
        <row r="24">
          <cell r="L24">
            <v>0</v>
          </cell>
          <cell r="M24">
            <v>0</v>
          </cell>
        </row>
        <row r="25">
          <cell r="L25">
            <v>0</v>
          </cell>
          <cell r="M25">
            <v>0</v>
          </cell>
        </row>
        <row r="27">
          <cell r="L27">
            <v>0</v>
          </cell>
          <cell r="M27">
            <v>0</v>
          </cell>
          <cell r="P27">
            <v>167849.37986120497</v>
          </cell>
        </row>
        <row r="28">
          <cell r="L28">
            <v>-9452</v>
          </cell>
          <cell r="M28">
            <v>-2413.0956000000001</v>
          </cell>
          <cell r="P28">
            <v>2271.276839686092</v>
          </cell>
        </row>
        <row r="29">
          <cell r="L29">
            <v>0</v>
          </cell>
          <cell r="M29">
            <v>0</v>
          </cell>
          <cell r="P29">
            <v>-2413.0956000000001</v>
          </cell>
        </row>
        <row r="30">
          <cell r="L30">
            <v>0</v>
          </cell>
          <cell r="M30">
            <v>0</v>
          </cell>
          <cell r="P30">
            <v>158397.37986120497</v>
          </cell>
        </row>
        <row r="31">
          <cell r="L31">
            <v>0</v>
          </cell>
          <cell r="M31">
            <v>0</v>
          </cell>
          <cell r="P31">
            <v>-141.81876031390811</v>
          </cell>
        </row>
      </sheetData>
      <sheetData sheetId="8">
        <row r="9">
          <cell r="L9">
            <v>1205.8121882454998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O119"/>
  <sheetViews>
    <sheetView showGridLines="0" showZeros="0" zoomScale="90" zoomScaleNormal="90" zoomScaleSheetLayoutView="70" workbookViewId="0">
      <pane xSplit="2" ySplit="8" topLeftCell="C45" activePane="bottomRight" state="frozen"/>
      <selection activeCell="H32" sqref="H32"/>
      <selection pane="topRight" activeCell="H32" sqref="H32"/>
      <selection pane="bottomLeft" activeCell="H32" sqref="H32"/>
      <selection pane="bottomRight" activeCell="E6" sqref="E6"/>
    </sheetView>
  </sheetViews>
  <sheetFormatPr defaultColWidth="9.109375" defaultRowHeight="13.2" x14ac:dyDescent="0.25"/>
  <cols>
    <col min="1" max="2" width="32.88671875" customWidth="1"/>
    <col min="3" max="3" width="2.88671875" customWidth="1"/>
    <col min="4" max="5" width="18.6640625" style="223" customWidth="1"/>
    <col min="6" max="6" width="2.88671875" style="223" customWidth="1"/>
    <col min="7" max="8" width="18.6640625" style="223" customWidth="1"/>
    <col min="9" max="9" width="2.88671875" style="223" customWidth="1"/>
    <col min="10" max="12" width="18.6640625" style="223" customWidth="1"/>
    <col min="13" max="13" width="20.33203125" customWidth="1"/>
    <col min="14" max="14" width="14.77734375" bestFit="1" customWidth="1"/>
    <col min="15" max="15" width="8.88671875" bestFit="1" customWidth="1"/>
    <col min="16" max="16" width="9.21875" bestFit="1" customWidth="1"/>
    <col min="17" max="17" width="14.77734375" bestFit="1" customWidth="1"/>
    <col min="18" max="18" width="9.21875" bestFit="1" customWidth="1"/>
  </cols>
  <sheetData>
    <row r="1" spans="1:15" ht="28.2" customHeight="1" x14ac:dyDescent="0.4">
      <c r="A1" s="356" t="s">
        <v>560</v>
      </c>
      <c r="B1" s="359"/>
      <c r="C1" s="360"/>
      <c r="D1" s="361"/>
      <c r="E1" s="361"/>
      <c r="F1" s="362"/>
      <c r="G1" s="361"/>
      <c r="H1" s="361"/>
      <c r="I1" s="361"/>
      <c r="J1" s="361"/>
      <c r="K1" s="363"/>
      <c r="L1" s="364"/>
      <c r="M1" s="355" t="s">
        <v>576</v>
      </c>
      <c r="N1" s="353" t="s">
        <v>626</v>
      </c>
      <c r="O1" s="354"/>
    </row>
    <row r="2" spans="1:15" ht="28.2" customHeight="1" x14ac:dyDescent="0.4">
      <c r="A2" s="357" t="s">
        <v>622</v>
      </c>
      <c r="B2" s="365" t="s">
        <v>623</v>
      </c>
      <c r="C2" s="366"/>
      <c r="D2" s="367" t="s">
        <v>0</v>
      </c>
      <c r="E2" s="368"/>
      <c r="F2" s="368"/>
      <c r="G2" s="368"/>
      <c r="H2" s="368"/>
      <c r="I2" s="368"/>
      <c r="J2" s="368"/>
      <c r="K2" s="368"/>
      <c r="L2" s="369"/>
      <c r="M2" s="355" t="s">
        <v>574</v>
      </c>
      <c r="N2" s="353" t="s">
        <v>627</v>
      </c>
      <c r="O2" s="669" t="s">
        <v>1463</v>
      </c>
    </row>
    <row r="3" spans="1:15" ht="28.2" customHeight="1" thickBot="1" x14ac:dyDescent="0.45">
      <c r="A3" s="358" t="s">
        <v>624</v>
      </c>
      <c r="B3" s="370" t="s">
        <v>625</v>
      </c>
      <c r="C3" s="371"/>
      <c r="D3" s="372"/>
      <c r="E3" s="372"/>
      <c r="F3" s="373"/>
      <c r="G3" s="374"/>
      <c r="H3" s="374"/>
      <c r="I3" s="374"/>
      <c r="J3" s="374"/>
      <c r="K3" s="375"/>
      <c r="L3" s="376"/>
      <c r="M3" s="355" t="s">
        <v>578</v>
      </c>
      <c r="N3" s="353" t="s">
        <v>628</v>
      </c>
      <c r="O3" s="669" t="s">
        <v>1464</v>
      </c>
    </row>
    <row r="4" spans="1:15" ht="10.95" customHeight="1" x14ac:dyDescent="0.3">
      <c r="A4" s="183"/>
      <c r="B4" s="224"/>
      <c r="C4" s="184"/>
      <c r="D4" s="185"/>
      <c r="E4" s="186"/>
      <c r="F4" s="186"/>
      <c r="G4" s="185"/>
      <c r="H4" s="186"/>
      <c r="I4" s="186"/>
      <c r="J4" s="186"/>
      <c r="K4" s="186"/>
      <c r="L4" s="186"/>
    </row>
    <row r="5" spans="1:15" ht="10.95" customHeight="1" x14ac:dyDescent="0.25">
      <c r="A5" s="258" t="s">
        <v>570</v>
      </c>
      <c r="C5" s="184"/>
      <c r="D5" s="186"/>
      <c r="E5" s="186"/>
      <c r="F5" s="186"/>
      <c r="G5" s="186"/>
      <c r="H5" s="186"/>
      <c r="I5" s="186"/>
      <c r="J5" s="186"/>
      <c r="K5" s="186"/>
      <c r="L5" s="186"/>
      <c r="M5" s="261"/>
      <c r="N5" s="259"/>
    </row>
    <row r="6" spans="1:15" ht="10.95" customHeight="1" thickBot="1" x14ac:dyDescent="0.3">
      <c r="A6" s="187"/>
      <c r="C6" s="184"/>
      <c r="D6" s="186"/>
      <c r="E6" s="186"/>
      <c r="F6" s="186"/>
      <c r="G6" s="186"/>
      <c r="H6" s="186"/>
      <c r="I6" s="186"/>
      <c r="J6" s="186"/>
      <c r="K6" s="186"/>
      <c r="L6" s="186"/>
      <c r="M6" s="261"/>
      <c r="N6" s="259"/>
    </row>
    <row r="7" spans="1:15" ht="17.399999999999999" customHeight="1" x14ac:dyDescent="0.3">
      <c r="A7" s="687" t="s">
        <v>572</v>
      </c>
      <c r="B7" s="688"/>
      <c r="C7" s="188"/>
      <c r="D7" s="682" t="str">
        <f>IF('[4]P&amp;L'!$A$2="未更新",TEXT(('[4]P&amp;L'!$A$1-1)*28,"mmmm"),TEXT('[4]P&amp;L'!$A$1*28,"mmmm"))</f>
        <v>April</v>
      </c>
      <c r="E7" s="683"/>
      <c r="F7" s="189" t="s">
        <v>1</v>
      </c>
      <c r="G7" s="682" t="str">
        <f>$D$7&amp;" YTD"</f>
        <v>April YTD</v>
      </c>
      <c r="H7" s="683"/>
      <c r="I7" s="190" t="s">
        <v>1</v>
      </c>
      <c r="J7" s="684" t="s">
        <v>512</v>
      </c>
      <c r="K7" s="685"/>
      <c r="L7" s="686"/>
    </row>
    <row r="8" spans="1:15" ht="17.399999999999999" customHeight="1" thickBot="1" x14ac:dyDescent="0.3">
      <c r="A8" s="689"/>
      <c r="B8" s="690"/>
      <c r="C8" s="184"/>
      <c r="D8" s="191" t="s">
        <v>3</v>
      </c>
      <c r="E8" s="192" t="s">
        <v>4</v>
      </c>
      <c r="F8" s="190"/>
      <c r="G8" s="191" t="s">
        <v>3</v>
      </c>
      <c r="H8" s="192" t="s">
        <v>4</v>
      </c>
      <c r="I8" s="190"/>
      <c r="J8" s="191" t="s">
        <v>3</v>
      </c>
      <c r="K8" s="193" t="s">
        <v>1116</v>
      </c>
      <c r="L8" s="194" t="s">
        <v>12</v>
      </c>
    </row>
    <row r="9" spans="1:15" ht="19.2" customHeight="1" thickBot="1" x14ac:dyDescent="0.3">
      <c r="A9" s="197"/>
      <c r="B9" s="255"/>
      <c r="C9" s="184"/>
      <c r="D9" s="181"/>
      <c r="E9" s="181"/>
      <c r="F9" s="181"/>
      <c r="G9" s="181"/>
      <c r="H9" s="181"/>
      <c r="I9" s="181"/>
      <c r="J9" s="181"/>
      <c r="K9" s="181"/>
      <c r="L9" s="181"/>
    </row>
    <row r="10" spans="1:15" ht="22.2" customHeight="1" thickBot="1" x14ac:dyDescent="0.35">
      <c r="A10" s="256" t="s">
        <v>571</v>
      </c>
      <c r="B10" s="257"/>
      <c r="C10" s="184"/>
      <c r="D10" s="190"/>
      <c r="E10" s="190"/>
      <c r="F10" s="190"/>
      <c r="G10" s="190"/>
      <c r="H10" s="190"/>
      <c r="I10" s="190"/>
      <c r="J10" s="190"/>
      <c r="K10" s="190"/>
      <c r="L10" s="190"/>
    </row>
    <row r="11" spans="1:15" ht="22.2" customHeight="1" x14ac:dyDescent="0.3">
      <c r="A11" s="244" t="s">
        <v>256</v>
      </c>
      <c r="B11" s="251"/>
      <c r="C11" s="184"/>
      <c r="D11" s="278" t="s">
        <v>629</v>
      </c>
      <c r="E11" s="317" t="s">
        <v>630</v>
      </c>
      <c r="F11" s="195"/>
      <c r="G11" s="278" t="s">
        <v>631</v>
      </c>
      <c r="H11" s="317" t="s">
        <v>632</v>
      </c>
      <c r="I11" s="195"/>
      <c r="J11" s="278" t="s">
        <v>633</v>
      </c>
      <c r="K11" s="279" t="s">
        <v>634</v>
      </c>
      <c r="L11" s="280" t="s">
        <v>635</v>
      </c>
    </row>
    <row r="12" spans="1:15" ht="22.2" customHeight="1" x14ac:dyDescent="0.25">
      <c r="A12" s="245" t="s">
        <v>636</v>
      </c>
      <c r="B12" s="252"/>
      <c r="C12" s="184"/>
      <c r="D12" s="281" t="s">
        <v>646</v>
      </c>
      <c r="E12" s="303" t="s">
        <v>656</v>
      </c>
      <c r="F12" s="196">
        <v>0</v>
      </c>
      <c r="G12" s="281" t="s">
        <v>666</v>
      </c>
      <c r="H12" s="303" t="s">
        <v>676</v>
      </c>
      <c r="I12" s="196"/>
      <c r="J12" s="281" t="s">
        <v>685</v>
      </c>
      <c r="K12" s="281" t="s">
        <v>686</v>
      </c>
      <c r="L12" s="281" t="s">
        <v>687</v>
      </c>
    </row>
    <row r="13" spans="1:15" ht="22.2" customHeight="1" x14ac:dyDescent="0.25">
      <c r="A13" s="245" t="s">
        <v>637</v>
      </c>
      <c r="B13" s="252"/>
      <c r="C13" s="184"/>
      <c r="D13" s="281" t="s">
        <v>647</v>
      </c>
      <c r="E13" s="303" t="s">
        <v>657</v>
      </c>
      <c r="F13" s="196">
        <v>0</v>
      </c>
      <c r="G13" s="281" t="s">
        <v>667</v>
      </c>
      <c r="H13" s="303" t="s">
        <v>677</v>
      </c>
      <c r="I13" s="196"/>
      <c r="J13" s="281" t="s">
        <v>688</v>
      </c>
      <c r="K13" s="281" t="s">
        <v>689</v>
      </c>
      <c r="L13" s="281" t="s">
        <v>690</v>
      </c>
    </row>
    <row r="14" spans="1:15" ht="22.2" customHeight="1" x14ac:dyDescent="0.25">
      <c r="A14" s="245" t="s">
        <v>638</v>
      </c>
      <c r="B14" s="252"/>
      <c r="C14" s="184"/>
      <c r="D14" s="281" t="s">
        <v>648</v>
      </c>
      <c r="E14" s="303" t="s">
        <v>658</v>
      </c>
      <c r="F14" s="196">
        <v>0</v>
      </c>
      <c r="G14" s="281" t="s">
        <v>668</v>
      </c>
      <c r="H14" s="303" t="s">
        <v>678</v>
      </c>
      <c r="I14" s="196"/>
      <c r="J14" s="281" t="s">
        <v>691</v>
      </c>
      <c r="K14" s="281" t="s">
        <v>698</v>
      </c>
      <c r="L14" s="281" t="s">
        <v>706</v>
      </c>
    </row>
    <row r="15" spans="1:15" ht="22.2" customHeight="1" x14ac:dyDescent="0.25">
      <c r="A15" s="245" t="s">
        <v>639</v>
      </c>
      <c r="B15" s="252"/>
      <c r="C15" s="184"/>
      <c r="D15" s="281" t="s">
        <v>649</v>
      </c>
      <c r="E15" s="303" t="s">
        <v>659</v>
      </c>
      <c r="F15" s="196">
        <v>0</v>
      </c>
      <c r="G15" s="281" t="s">
        <v>669</v>
      </c>
      <c r="H15" s="303" t="s">
        <v>679</v>
      </c>
      <c r="I15" s="196"/>
      <c r="J15" s="281" t="s">
        <v>692</v>
      </c>
      <c r="K15" s="281" t="s">
        <v>699</v>
      </c>
      <c r="L15" s="281" t="s">
        <v>707</v>
      </c>
    </row>
    <row r="16" spans="1:15" ht="22.2" customHeight="1" x14ac:dyDescent="0.25">
      <c r="A16" s="245" t="s">
        <v>640</v>
      </c>
      <c r="B16" s="252"/>
      <c r="C16" s="184"/>
      <c r="D16" s="281" t="s">
        <v>650</v>
      </c>
      <c r="E16" s="303" t="s">
        <v>660</v>
      </c>
      <c r="F16" s="196">
        <v>0</v>
      </c>
      <c r="G16" s="281" t="s">
        <v>670</v>
      </c>
      <c r="H16" s="303" t="s">
        <v>680</v>
      </c>
      <c r="I16" s="196"/>
      <c r="J16" s="281" t="s">
        <v>693</v>
      </c>
      <c r="K16" s="281" t="s">
        <v>700</v>
      </c>
      <c r="L16" s="281" t="s">
        <v>708</v>
      </c>
    </row>
    <row r="17" spans="1:12" ht="22.2" customHeight="1" x14ac:dyDescent="0.25">
      <c r="A17" s="245" t="s">
        <v>641</v>
      </c>
      <c r="B17" s="252"/>
      <c r="C17" s="184"/>
      <c r="D17" s="281" t="s">
        <v>651</v>
      </c>
      <c r="E17" s="303" t="s">
        <v>661</v>
      </c>
      <c r="F17" s="196">
        <v>0</v>
      </c>
      <c r="G17" s="281" t="s">
        <v>671</v>
      </c>
      <c r="H17" s="303" t="s">
        <v>681</v>
      </c>
      <c r="I17" s="196"/>
      <c r="J17" s="281" t="s">
        <v>694</v>
      </c>
      <c r="K17" s="281" t="s">
        <v>701</v>
      </c>
      <c r="L17" s="281" t="s">
        <v>709</v>
      </c>
    </row>
    <row r="18" spans="1:12" ht="22.2" customHeight="1" x14ac:dyDescent="0.25">
      <c r="A18" s="245" t="s">
        <v>642</v>
      </c>
      <c r="B18" s="252"/>
      <c r="C18" s="184"/>
      <c r="D18" s="281" t="s">
        <v>652</v>
      </c>
      <c r="E18" s="303" t="s">
        <v>662</v>
      </c>
      <c r="F18" s="196">
        <v>0</v>
      </c>
      <c r="G18" s="281" t="s">
        <v>672</v>
      </c>
      <c r="H18" s="303" t="s">
        <v>682</v>
      </c>
      <c r="I18" s="196"/>
      <c r="J18" s="281" t="s">
        <v>695</v>
      </c>
      <c r="K18" s="281" t="s">
        <v>702</v>
      </c>
      <c r="L18" s="281" t="s">
        <v>725</v>
      </c>
    </row>
    <row r="19" spans="1:12" ht="22.2" customHeight="1" x14ac:dyDescent="0.25">
      <c r="A19" s="245" t="s">
        <v>643</v>
      </c>
      <c r="B19" s="252"/>
      <c r="C19" s="184"/>
      <c r="D19" s="281" t="s">
        <v>653</v>
      </c>
      <c r="E19" s="303" t="s">
        <v>663</v>
      </c>
      <c r="F19" s="196">
        <v>0</v>
      </c>
      <c r="G19" s="281" t="s">
        <v>673</v>
      </c>
      <c r="H19" s="303" t="s">
        <v>683</v>
      </c>
      <c r="I19" s="196"/>
      <c r="J19" s="281" t="s">
        <v>696</v>
      </c>
      <c r="K19" s="281" t="s">
        <v>703</v>
      </c>
      <c r="L19" s="281" t="s">
        <v>710</v>
      </c>
    </row>
    <row r="20" spans="1:12" ht="22.2" customHeight="1" x14ac:dyDescent="0.25">
      <c r="A20" s="245" t="s">
        <v>644</v>
      </c>
      <c r="B20" s="252"/>
      <c r="C20" s="184"/>
      <c r="D20" s="281" t="s">
        <v>654</v>
      </c>
      <c r="E20" s="303" t="s">
        <v>664</v>
      </c>
      <c r="F20" s="196">
        <v>0</v>
      </c>
      <c r="G20" s="281" t="s">
        <v>674</v>
      </c>
      <c r="H20" s="303" t="s">
        <v>684</v>
      </c>
      <c r="I20" s="196"/>
      <c r="J20" s="281" t="s">
        <v>697</v>
      </c>
      <c r="K20" s="281" t="s">
        <v>704</v>
      </c>
      <c r="L20" s="281" t="s">
        <v>711</v>
      </c>
    </row>
    <row r="21" spans="1:12" ht="22.2" customHeight="1" x14ac:dyDescent="0.25">
      <c r="A21" s="245" t="s">
        <v>645</v>
      </c>
      <c r="B21" s="252"/>
      <c r="C21" s="184"/>
      <c r="D21" s="281" t="s">
        <v>655</v>
      </c>
      <c r="E21" s="303" t="s">
        <v>665</v>
      </c>
      <c r="F21" s="196">
        <v>0</v>
      </c>
      <c r="G21" s="281" t="s">
        <v>675</v>
      </c>
      <c r="H21" s="303" t="s">
        <v>734</v>
      </c>
      <c r="I21" s="196"/>
      <c r="J21" s="281" t="s">
        <v>737</v>
      </c>
      <c r="K21" s="281" t="s">
        <v>705</v>
      </c>
      <c r="L21" s="281" t="s">
        <v>712</v>
      </c>
    </row>
    <row r="22" spans="1:12" ht="22.2" customHeight="1" thickBot="1" x14ac:dyDescent="0.3">
      <c r="A22" s="8" t="s">
        <v>621</v>
      </c>
      <c r="B22" s="10"/>
      <c r="C22" s="184"/>
      <c r="D22" s="287"/>
      <c r="E22" s="305"/>
      <c r="F22" s="196"/>
      <c r="G22" s="287"/>
      <c r="H22" s="305"/>
      <c r="I22" s="196"/>
      <c r="J22" s="287"/>
      <c r="K22" s="288"/>
      <c r="L22" s="305"/>
    </row>
    <row r="23" spans="1:12" ht="9" customHeight="1" thickBot="1" x14ac:dyDescent="0.3">
      <c r="A23" s="204"/>
      <c r="B23" s="181"/>
      <c r="C23" s="181"/>
      <c r="D23" s="290"/>
      <c r="E23" s="528"/>
      <c r="F23" s="196"/>
      <c r="G23" s="290"/>
      <c r="H23" s="290"/>
      <c r="I23" s="196"/>
      <c r="J23" s="290"/>
      <c r="K23" s="290"/>
      <c r="L23" s="290"/>
    </row>
    <row r="24" spans="1:12" ht="22.2" customHeight="1" x14ac:dyDescent="0.3">
      <c r="A24" s="206" t="s">
        <v>295</v>
      </c>
      <c r="B24" s="264"/>
      <c r="C24" s="181"/>
      <c r="D24" s="291" t="s">
        <v>714</v>
      </c>
      <c r="E24" s="291" t="s">
        <v>716</v>
      </c>
      <c r="F24" s="199"/>
      <c r="G24" s="291" t="s">
        <v>718</v>
      </c>
      <c r="H24" s="291" t="s">
        <v>720</v>
      </c>
      <c r="I24" s="199"/>
      <c r="J24" s="291" t="s">
        <v>722</v>
      </c>
      <c r="K24" s="292" t="s">
        <v>724</v>
      </c>
      <c r="L24" s="293" t="s">
        <v>727</v>
      </c>
    </row>
    <row r="25" spans="1:12" ht="22.2" customHeight="1" x14ac:dyDescent="0.25">
      <c r="A25" s="210" t="s">
        <v>272</v>
      </c>
      <c r="B25" s="254"/>
      <c r="C25" s="181"/>
      <c r="D25" s="294" t="s">
        <v>729</v>
      </c>
      <c r="E25" s="319" t="s">
        <v>731</v>
      </c>
      <c r="F25" s="199"/>
      <c r="G25" s="294" t="s">
        <v>733</v>
      </c>
      <c r="H25" s="319" t="s">
        <v>736</v>
      </c>
      <c r="I25" s="199"/>
      <c r="J25" s="294" t="s">
        <v>739</v>
      </c>
      <c r="K25" s="295" t="s">
        <v>741</v>
      </c>
      <c r="L25" s="296" t="s">
        <v>743</v>
      </c>
    </row>
    <row r="26" spans="1:12" ht="22.2" customHeight="1" x14ac:dyDescent="0.25">
      <c r="A26" s="210" t="s">
        <v>509</v>
      </c>
      <c r="B26" s="254"/>
      <c r="C26" s="181"/>
      <c r="D26" s="294" t="s">
        <v>744</v>
      </c>
      <c r="E26" s="319" t="s">
        <v>745</v>
      </c>
      <c r="F26" s="199"/>
      <c r="G26" s="294" t="s">
        <v>746</v>
      </c>
      <c r="H26" s="319" t="s">
        <v>747</v>
      </c>
      <c r="I26" s="199"/>
      <c r="J26" s="294" t="s">
        <v>748</v>
      </c>
      <c r="K26" s="295" t="s">
        <v>749</v>
      </c>
      <c r="L26" s="296" t="s">
        <v>750</v>
      </c>
    </row>
    <row r="27" spans="1:12" ht="22.2" customHeight="1" x14ac:dyDescent="0.3">
      <c r="A27" s="216" t="s">
        <v>296</v>
      </c>
      <c r="B27" s="253"/>
      <c r="C27" s="181"/>
      <c r="D27" s="297" t="s">
        <v>751</v>
      </c>
      <c r="E27" s="320" t="s">
        <v>752</v>
      </c>
      <c r="F27" s="199"/>
      <c r="G27" s="297" t="s">
        <v>753</v>
      </c>
      <c r="H27" s="320" t="s">
        <v>754</v>
      </c>
      <c r="I27" s="199"/>
      <c r="J27" s="297" t="s">
        <v>755</v>
      </c>
      <c r="K27" s="298" t="s">
        <v>756</v>
      </c>
      <c r="L27" s="299" t="s">
        <v>757</v>
      </c>
    </row>
    <row r="28" spans="1:12" ht="22.2" customHeight="1" x14ac:dyDescent="0.25">
      <c r="A28" s="210" t="s">
        <v>310</v>
      </c>
      <c r="B28" s="254"/>
      <c r="C28" s="181"/>
      <c r="D28" s="294" t="s">
        <v>758</v>
      </c>
      <c r="E28" s="319" t="s">
        <v>759</v>
      </c>
      <c r="F28" s="199"/>
      <c r="G28" s="294" t="s">
        <v>760</v>
      </c>
      <c r="H28" s="319" t="s">
        <v>761</v>
      </c>
      <c r="I28" s="199"/>
      <c r="J28" s="294" t="s">
        <v>762</v>
      </c>
      <c r="K28" s="295" t="s">
        <v>763</v>
      </c>
      <c r="L28" s="296" t="s">
        <v>764</v>
      </c>
    </row>
    <row r="29" spans="1:12" ht="22.2" customHeight="1" x14ac:dyDescent="0.25">
      <c r="A29" s="410" t="s">
        <v>275</v>
      </c>
      <c r="B29" s="411"/>
      <c r="C29" s="274"/>
      <c r="D29" s="412" t="s">
        <v>765</v>
      </c>
      <c r="E29" s="413" t="s">
        <v>766</v>
      </c>
      <c r="F29" s="414"/>
      <c r="G29" s="412" t="s">
        <v>767</v>
      </c>
      <c r="H29" s="413" t="s">
        <v>768</v>
      </c>
      <c r="I29" s="414"/>
      <c r="J29" s="412" t="s">
        <v>769</v>
      </c>
      <c r="K29" s="415" t="s">
        <v>770</v>
      </c>
      <c r="L29" s="416" t="s">
        <v>771</v>
      </c>
    </row>
    <row r="30" spans="1:12" ht="22.2" customHeight="1" x14ac:dyDescent="0.25">
      <c r="A30" s="210" t="s">
        <v>513</v>
      </c>
      <c r="B30" s="254"/>
      <c r="C30" s="181"/>
      <c r="D30" s="294"/>
      <c r="E30" s="319"/>
      <c r="F30" s="199"/>
      <c r="G30" s="294"/>
      <c r="H30" s="319"/>
      <c r="I30" s="199"/>
      <c r="J30" s="294"/>
      <c r="K30" s="295"/>
      <c r="L30" s="296"/>
    </row>
    <row r="31" spans="1:12" ht="22.2" customHeight="1" thickBot="1" x14ac:dyDescent="0.3">
      <c r="A31" s="417" t="s">
        <v>273</v>
      </c>
      <c r="B31" s="418"/>
      <c r="C31" s="274"/>
      <c r="D31" s="419"/>
      <c r="E31" s="420"/>
      <c r="F31" s="414"/>
      <c r="G31" s="419"/>
      <c r="H31" s="420"/>
      <c r="I31" s="414"/>
      <c r="J31" s="419"/>
      <c r="K31" s="421"/>
      <c r="L31" s="422"/>
    </row>
    <row r="32" spans="1:12" ht="9" customHeight="1" thickBot="1" x14ac:dyDescent="0.3">
      <c r="A32" s="204"/>
      <c r="B32" s="181"/>
      <c r="C32" s="181"/>
      <c r="D32" s="290"/>
      <c r="E32" s="290"/>
      <c r="F32" s="196"/>
      <c r="G32" s="290"/>
      <c r="H32" s="290"/>
      <c r="I32" s="196"/>
      <c r="J32" s="290"/>
      <c r="K32" s="290"/>
      <c r="L32" s="290"/>
    </row>
    <row r="33" spans="1:12" ht="22.2" customHeight="1" x14ac:dyDescent="0.25">
      <c r="A33" s="206" t="s">
        <v>516</v>
      </c>
      <c r="B33" s="264"/>
      <c r="C33" s="181"/>
      <c r="D33" s="300" t="s">
        <v>772</v>
      </c>
      <c r="E33" s="321" t="s">
        <v>773</v>
      </c>
      <c r="F33" s="202"/>
      <c r="G33" s="300" t="s">
        <v>774</v>
      </c>
      <c r="H33" s="321" t="s">
        <v>775</v>
      </c>
      <c r="I33" s="202"/>
      <c r="J33" s="300" t="s">
        <v>776</v>
      </c>
      <c r="K33" s="301" t="s">
        <v>777</v>
      </c>
      <c r="L33" s="302" t="s">
        <v>778</v>
      </c>
    </row>
    <row r="34" spans="1:12" ht="22.2" customHeight="1" x14ac:dyDescent="0.25">
      <c r="A34" s="410" t="s">
        <v>275</v>
      </c>
      <c r="B34" s="411"/>
      <c r="C34" s="274"/>
      <c r="D34" s="324" t="s">
        <v>779</v>
      </c>
      <c r="E34" s="325" t="s">
        <v>780</v>
      </c>
      <c r="F34" s="326"/>
      <c r="G34" s="324" t="s">
        <v>781</v>
      </c>
      <c r="H34" s="325" t="s">
        <v>782</v>
      </c>
      <c r="I34" s="327"/>
      <c r="J34" s="324" t="s">
        <v>783</v>
      </c>
      <c r="K34" s="328" t="s">
        <v>784</v>
      </c>
      <c r="L34" s="329" t="s">
        <v>785</v>
      </c>
    </row>
    <row r="35" spans="1:12" ht="22.2" customHeight="1" x14ac:dyDescent="0.25">
      <c r="A35" s="210" t="s">
        <v>514</v>
      </c>
      <c r="B35" s="254"/>
      <c r="C35" s="181" t="s">
        <v>520</v>
      </c>
      <c r="D35" s="281" t="s">
        <v>786</v>
      </c>
      <c r="E35" s="283" t="s">
        <v>787</v>
      </c>
      <c r="F35" s="201"/>
      <c r="G35" s="281" t="s">
        <v>788</v>
      </c>
      <c r="H35" s="283" t="s">
        <v>789</v>
      </c>
      <c r="I35" s="201"/>
      <c r="J35" s="281" t="s">
        <v>790</v>
      </c>
      <c r="K35" s="282" t="s">
        <v>791</v>
      </c>
      <c r="L35" s="303" t="s">
        <v>792</v>
      </c>
    </row>
    <row r="36" spans="1:12" ht="22.2" customHeight="1" x14ac:dyDescent="0.25">
      <c r="A36" s="210" t="s">
        <v>565</v>
      </c>
      <c r="B36" s="254"/>
      <c r="C36" s="181"/>
      <c r="D36" s="284" t="s">
        <v>793</v>
      </c>
      <c r="E36" s="286" t="s">
        <v>794</v>
      </c>
      <c r="F36" s="201"/>
      <c r="G36" s="284" t="s">
        <v>795</v>
      </c>
      <c r="H36" s="286" t="s">
        <v>796</v>
      </c>
      <c r="I36" s="201"/>
      <c r="J36" s="284" t="s">
        <v>797</v>
      </c>
      <c r="K36" s="285" t="s">
        <v>798</v>
      </c>
      <c r="L36" s="304" t="s">
        <v>799</v>
      </c>
    </row>
    <row r="37" spans="1:12" ht="22.2" customHeight="1" thickBot="1" x14ac:dyDescent="0.3">
      <c r="A37" s="246" t="s">
        <v>515</v>
      </c>
      <c r="B37" s="234"/>
      <c r="C37" s="181"/>
      <c r="D37" s="287" t="s">
        <v>800</v>
      </c>
      <c r="E37" s="289" t="s">
        <v>801</v>
      </c>
      <c r="F37" s="201"/>
      <c r="G37" s="287" t="s">
        <v>802</v>
      </c>
      <c r="H37" s="289" t="s">
        <v>803</v>
      </c>
      <c r="I37" s="201"/>
      <c r="J37" s="287" t="s">
        <v>804</v>
      </c>
      <c r="K37" s="288" t="s">
        <v>805</v>
      </c>
      <c r="L37" s="305" t="s">
        <v>806</v>
      </c>
    </row>
    <row r="38" spans="1:12" ht="9" customHeight="1" thickBot="1" x14ac:dyDescent="0.3">
      <c r="A38" s="269"/>
      <c r="B38" s="270"/>
      <c r="C38" s="270"/>
      <c r="D38" s="526">
        <f>-SUM('[4]P&amp;L'!$BF$69:$BF$78)/1000</f>
        <v>0</v>
      </c>
      <c r="E38" s="526">
        <f>-SUM('[4]P&amp;L'!$BJ$69:$BJ$78)/1000</f>
        <v>-126.41926000000002</v>
      </c>
      <c r="F38" s="272"/>
      <c r="G38" s="526">
        <f>-SUM('[4]P&amp;L'!$BG$69:$BG$78)/1000</f>
        <v>0</v>
      </c>
      <c r="H38" s="526">
        <f>-SUM('[4]P&amp;L'!$BK$69:$BK$78)/1000</f>
        <v>249.05467999999999</v>
      </c>
      <c r="I38" s="272"/>
      <c r="J38" s="526">
        <f>-SUM('[4]P&amp;L'!$E$69:$E$78)/1000</f>
        <v>0</v>
      </c>
      <c r="K38" s="526">
        <f>-SUM('[4]P&amp;L'!$BH$69:$BH$78)/1000</f>
        <v>375.47389000000004</v>
      </c>
      <c r="L38" s="526">
        <f>-SUM('[4]P&amp;L'!$BI$69:$BI$78)/1000</f>
        <v>68.093170000000001</v>
      </c>
    </row>
    <row r="39" spans="1:12" ht="22.2" customHeight="1" x14ac:dyDescent="0.25">
      <c r="A39" s="221" t="s">
        <v>172</v>
      </c>
      <c r="B39" s="233"/>
      <c r="C39" s="181"/>
      <c r="D39" s="300" t="s">
        <v>807</v>
      </c>
      <c r="E39" s="321" t="s">
        <v>808</v>
      </c>
      <c r="F39" s="201"/>
      <c r="G39" s="300" t="s">
        <v>809</v>
      </c>
      <c r="H39" s="321" t="s">
        <v>810</v>
      </c>
      <c r="I39" s="201"/>
      <c r="J39" s="300" t="s">
        <v>811</v>
      </c>
      <c r="K39" s="301" t="s">
        <v>812</v>
      </c>
      <c r="L39" s="302" t="s">
        <v>813</v>
      </c>
    </row>
    <row r="40" spans="1:12" ht="22.2" customHeight="1" x14ac:dyDescent="0.25">
      <c r="A40" s="410" t="s">
        <v>275</v>
      </c>
      <c r="B40" s="411"/>
      <c r="C40" s="274"/>
      <c r="D40" s="324" t="s">
        <v>814</v>
      </c>
      <c r="E40" s="325" t="s">
        <v>815</v>
      </c>
      <c r="F40" s="330"/>
      <c r="G40" s="324" t="s">
        <v>816</v>
      </c>
      <c r="H40" s="325" t="s">
        <v>817</v>
      </c>
      <c r="I40" s="330"/>
      <c r="J40" s="324" t="s">
        <v>818</v>
      </c>
      <c r="K40" s="328" t="s">
        <v>819</v>
      </c>
      <c r="L40" s="329" t="s">
        <v>820</v>
      </c>
    </row>
    <row r="41" spans="1:12" ht="22.2" customHeight="1" x14ac:dyDescent="0.25">
      <c r="A41" s="210" t="s">
        <v>274</v>
      </c>
      <c r="B41" s="254"/>
      <c r="C41" s="181"/>
      <c r="D41" s="281" t="s">
        <v>821</v>
      </c>
      <c r="E41" s="283" t="s">
        <v>822</v>
      </c>
      <c r="F41" s="201"/>
      <c r="G41" s="281" t="s">
        <v>823</v>
      </c>
      <c r="H41" s="283" t="s">
        <v>824</v>
      </c>
      <c r="I41" s="201"/>
      <c r="J41" s="281" t="s">
        <v>825</v>
      </c>
      <c r="K41" s="282" t="s">
        <v>826</v>
      </c>
      <c r="L41" s="303" t="s">
        <v>827</v>
      </c>
    </row>
    <row r="42" spans="1:12" ht="22.2" customHeight="1" thickBot="1" x14ac:dyDescent="0.3">
      <c r="A42" s="417" t="s">
        <v>275</v>
      </c>
      <c r="B42" s="418"/>
      <c r="C42" s="274"/>
      <c r="D42" s="331" t="s">
        <v>828</v>
      </c>
      <c r="E42" s="332" t="s">
        <v>829</v>
      </c>
      <c r="F42" s="326"/>
      <c r="G42" s="331" t="s">
        <v>830</v>
      </c>
      <c r="H42" s="332" t="s">
        <v>831</v>
      </c>
      <c r="I42" s="326"/>
      <c r="J42" s="331" t="s">
        <v>832</v>
      </c>
      <c r="K42" s="333" t="s">
        <v>833</v>
      </c>
      <c r="L42" s="334" t="s">
        <v>834</v>
      </c>
    </row>
    <row r="43" spans="1:12" ht="9" customHeight="1" thickBot="1" x14ac:dyDescent="0.3">
      <c r="A43" s="275" t="s">
        <v>542</v>
      </c>
      <c r="B43" s="276"/>
      <c r="C43" s="276"/>
      <c r="D43" s="521"/>
      <c r="E43" s="521"/>
      <c r="F43" s="522"/>
      <c r="G43" s="521"/>
      <c r="H43" s="521"/>
      <c r="I43" s="522"/>
      <c r="J43" s="521"/>
      <c r="K43" s="521"/>
      <c r="L43" s="521"/>
    </row>
    <row r="44" spans="1:12" ht="22.2" customHeight="1" x14ac:dyDescent="0.25">
      <c r="A44" s="247" t="s">
        <v>297</v>
      </c>
      <c r="B44" s="230"/>
      <c r="C44" s="203"/>
      <c r="D44" s="300" t="s">
        <v>835</v>
      </c>
      <c r="E44" s="321" t="s">
        <v>836</v>
      </c>
      <c r="F44" s="201"/>
      <c r="G44" s="300" t="s">
        <v>837</v>
      </c>
      <c r="H44" s="321" t="s">
        <v>838</v>
      </c>
      <c r="I44" s="201"/>
      <c r="J44" s="300" t="s">
        <v>839</v>
      </c>
      <c r="K44" s="301" t="s">
        <v>840</v>
      </c>
      <c r="L44" s="302" t="s">
        <v>943</v>
      </c>
    </row>
    <row r="45" spans="1:12" ht="22.2" customHeight="1" thickBot="1" x14ac:dyDescent="0.3">
      <c r="A45" s="423" t="s">
        <v>298</v>
      </c>
      <c r="B45" s="424"/>
      <c r="C45" s="425"/>
      <c r="D45" s="335" t="s">
        <v>1467</v>
      </c>
      <c r="E45" s="336" t="s">
        <v>1469</v>
      </c>
      <c r="F45" s="326"/>
      <c r="G45" s="335" t="s">
        <v>1471</v>
      </c>
      <c r="H45" s="336" t="s">
        <v>1473</v>
      </c>
      <c r="I45" s="326"/>
      <c r="J45" s="335" t="s">
        <v>1475</v>
      </c>
      <c r="K45" s="337" t="s">
        <v>1477</v>
      </c>
      <c r="L45" s="338" t="s">
        <v>1479</v>
      </c>
    </row>
    <row r="46" spans="1:12" ht="9" customHeight="1" thickBot="1" x14ac:dyDescent="0.3">
      <c r="A46" s="204"/>
      <c r="B46" s="181"/>
      <c r="C46" s="181"/>
      <c r="D46" s="290"/>
      <c r="E46" s="290"/>
      <c r="F46" s="196"/>
      <c r="G46" s="290"/>
      <c r="H46" s="290"/>
      <c r="I46" s="196"/>
      <c r="J46" s="290"/>
      <c r="K46" s="290"/>
      <c r="L46" s="290"/>
    </row>
    <row r="47" spans="1:12" ht="22.2" customHeight="1" x14ac:dyDescent="0.25">
      <c r="A47" s="247" t="s">
        <v>517</v>
      </c>
      <c r="B47" s="230"/>
      <c r="C47" s="181"/>
      <c r="D47" s="300" t="s">
        <v>906</v>
      </c>
      <c r="E47" s="321" t="s">
        <v>843</v>
      </c>
      <c r="F47" s="201"/>
      <c r="G47" s="300" t="s">
        <v>844</v>
      </c>
      <c r="H47" s="321" t="s">
        <v>845</v>
      </c>
      <c r="I47" s="201"/>
      <c r="J47" s="300" t="s">
        <v>846</v>
      </c>
      <c r="K47" s="301" t="s">
        <v>847</v>
      </c>
      <c r="L47" s="302" t="s">
        <v>848</v>
      </c>
    </row>
    <row r="48" spans="1:12" ht="22.2" customHeight="1" thickBot="1" x14ac:dyDescent="0.3">
      <c r="A48" s="423" t="s">
        <v>298</v>
      </c>
      <c r="B48" s="424"/>
      <c r="C48" s="274"/>
      <c r="D48" s="335" t="s">
        <v>1481</v>
      </c>
      <c r="E48" s="336" t="s">
        <v>1483</v>
      </c>
      <c r="F48" s="326"/>
      <c r="G48" s="335" t="s">
        <v>1485</v>
      </c>
      <c r="H48" s="336" t="s">
        <v>1487</v>
      </c>
      <c r="I48" s="326"/>
      <c r="J48" s="335" t="s">
        <v>1489</v>
      </c>
      <c r="K48" s="337" t="s">
        <v>1491</v>
      </c>
      <c r="L48" s="338" t="s">
        <v>1493</v>
      </c>
    </row>
    <row r="49" spans="1:12" ht="9" customHeight="1" thickBot="1" x14ac:dyDescent="0.3">
      <c r="A49" s="204"/>
      <c r="B49" s="181"/>
      <c r="C49" s="181"/>
      <c r="D49" s="290"/>
      <c r="E49" s="290"/>
      <c r="F49" s="196"/>
      <c r="G49" s="290"/>
      <c r="H49" s="290"/>
      <c r="I49" s="196"/>
      <c r="J49" s="290"/>
      <c r="K49" s="290"/>
      <c r="L49" s="290"/>
    </row>
    <row r="50" spans="1:12" ht="22.2" customHeight="1" x14ac:dyDescent="0.25">
      <c r="A50" s="247" t="s">
        <v>564</v>
      </c>
      <c r="B50" s="230" t="s">
        <v>561</v>
      </c>
      <c r="C50" s="181"/>
      <c r="D50" s="300" t="s">
        <v>908</v>
      </c>
      <c r="E50" s="302" t="s">
        <v>914</v>
      </c>
      <c r="F50" s="201"/>
      <c r="G50" s="300" t="s">
        <v>920</v>
      </c>
      <c r="H50" s="300" t="s">
        <v>926</v>
      </c>
      <c r="I50" s="201"/>
      <c r="J50" s="300" t="s">
        <v>932</v>
      </c>
      <c r="K50" s="300" t="s">
        <v>938</v>
      </c>
      <c r="L50" s="300" t="s">
        <v>945</v>
      </c>
    </row>
    <row r="51" spans="1:12" ht="22.2" customHeight="1" x14ac:dyDescent="0.25">
      <c r="A51" s="227"/>
      <c r="B51" s="231" t="s">
        <v>562</v>
      </c>
      <c r="C51" s="181"/>
      <c r="D51" s="281" t="s">
        <v>910</v>
      </c>
      <c r="E51" s="303" t="s">
        <v>916</v>
      </c>
      <c r="F51" s="201"/>
      <c r="G51" s="281" t="s">
        <v>922</v>
      </c>
      <c r="H51" s="281" t="s">
        <v>928</v>
      </c>
      <c r="I51" s="201"/>
      <c r="J51" s="281" t="s">
        <v>934</v>
      </c>
      <c r="K51" s="281" t="s">
        <v>940</v>
      </c>
      <c r="L51" s="281" t="s">
        <v>947</v>
      </c>
    </row>
    <row r="52" spans="1:12" ht="22.2" customHeight="1" thickBot="1" x14ac:dyDescent="0.3">
      <c r="A52" s="248"/>
      <c r="B52" s="232" t="s">
        <v>563</v>
      </c>
      <c r="C52" s="181"/>
      <c r="D52" s="287" t="s">
        <v>912</v>
      </c>
      <c r="E52" s="305" t="s">
        <v>918</v>
      </c>
      <c r="F52" s="201"/>
      <c r="G52" s="287" t="s">
        <v>924</v>
      </c>
      <c r="H52" s="287" t="s">
        <v>930</v>
      </c>
      <c r="I52" s="201"/>
      <c r="J52" s="287" t="s">
        <v>936</v>
      </c>
      <c r="K52" s="287" t="s">
        <v>942</v>
      </c>
      <c r="L52" s="287" t="s">
        <v>949</v>
      </c>
    </row>
    <row r="53" spans="1:12" ht="9" customHeight="1" thickBot="1" x14ac:dyDescent="0.3">
      <c r="A53" s="204"/>
      <c r="B53" s="181"/>
      <c r="C53" s="181"/>
      <c r="D53" s="290"/>
      <c r="E53" s="290"/>
      <c r="F53" s="196"/>
      <c r="G53" s="290"/>
      <c r="H53" s="290"/>
      <c r="I53" s="196"/>
      <c r="J53" s="290"/>
      <c r="K53" s="290"/>
      <c r="L53" s="290"/>
    </row>
    <row r="54" spans="1:12" ht="22.2" customHeight="1" x14ac:dyDescent="0.25">
      <c r="A54" s="247" t="s">
        <v>518</v>
      </c>
      <c r="B54" s="230"/>
      <c r="C54" s="203"/>
      <c r="D54" s="300" t="s">
        <v>1495</v>
      </c>
      <c r="E54" s="321" t="s">
        <v>1497</v>
      </c>
      <c r="F54" s="201"/>
      <c r="G54" s="300" t="s">
        <v>1499</v>
      </c>
      <c r="H54" s="321" t="s">
        <v>1501</v>
      </c>
      <c r="I54" s="201"/>
      <c r="J54" s="300" t="s">
        <v>1503</v>
      </c>
      <c r="K54" s="301" t="s">
        <v>1505</v>
      </c>
      <c r="L54" s="302" t="s">
        <v>1507</v>
      </c>
    </row>
    <row r="55" spans="1:12" ht="22.2" customHeight="1" thickBot="1" x14ac:dyDescent="0.3">
      <c r="A55" s="426" t="s">
        <v>275</v>
      </c>
      <c r="B55" s="427"/>
      <c r="C55" s="425"/>
      <c r="D55" s="335" t="s">
        <v>849</v>
      </c>
      <c r="E55" s="336" t="s">
        <v>850</v>
      </c>
      <c r="F55" s="326"/>
      <c r="G55" s="335" t="s">
        <v>851</v>
      </c>
      <c r="H55" s="336" t="s">
        <v>852</v>
      </c>
      <c r="I55" s="326"/>
      <c r="J55" s="335" t="s">
        <v>853</v>
      </c>
      <c r="K55" s="337" t="s">
        <v>854</v>
      </c>
      <c r="L55" s="338" t="s">
        <v>855</v>
      </c>
    </row>
    <row r="56" spans="1:12" ht="9" customHeight="1" thickBot="1" x14ac:dyDescent="0.3">
      <c r="A56" s="530" t="s">
        <v>620</v>
      </c>
      <c r="B56" s="181"/>
      <c r="C56" s="181"/>
      <c r="D56" s="290"/>
      <c r="E56" s="290"/>
      <c r="F56" s="196"/>
      <c r="G56" s="290"/>
      <c r="H56" s="290"/>
      <c r="I56" s="196"/>
      <c r="J56" s="290"/>
      <c r="K56" s="290"/>
      <c r="L56" s="290"/>
    </row>
    <row r="57" spans="1:12" ht="22.2" customHeight="1" thickBot="1" x14ac:dyDescent="0.3">
      <c r="A57" s="249" t="s">
        <v>566</v>
      </c>
      <c r="B57" s="265"/>
      <c r="C57" s="203"/>
      <c r="D57" s="310" t="s">
        <v>856</v>
      </c>
      <c r="E57" s="322" t="s">
        <v>857</v>
      </c>
      <c r="F57" s="201"/>
      <c r="G57" s="310" t="s">
        <v>858</v>
      </c>
      <c r="H57" s="322" t="s">
        <v>859</v>
      </c>
      <c r="I57" s="201"/>
      <c r="J57" s="310" t="s">
        <v>860</v>
      </c>
      <c r="K57" s="311" t="s">
        <v>861</v>
      </c>
      <c r="L57" s="312" t="s">
        <v>862</v>
      </c>
    </row>
    <row r="58" spans="1:12" ht="9" customHeight="1" thickBot="1" x14ac:dyDescent="0.3">
      <c r="A58" s="204"/>
      <c r="B58" s="181"/>
      <c r="C58" s="181"/>
      <c r="D58" s="290"/>
      <c r="E58" s="290"/>
      <c r="F58" s="196"/>
      <c r="G58" s="290"/>
      <c r="H58" s="290"/>
      <c r="I58" s="196"/>
      <c r="J58" s="290"/>
      <c r="K58" s="290"/>
      <c r="L58" s="290"/>
    </row>
    <row r="59" spans="1:12" ht="22.2" customHeight="1" x14ac:dyDescent="0.25">
      <c r="A59" s="247" t="s">
        <v>519</v>
      </c>
      <c r="B59" s="230"/>
      <c r="C59" s="203"/>
      <c r="D59" s="300" t="s">
        <v>863</v>
      </c>
      <c r="E59" s="321" t="s">
        <v>864</v>
      </c>
      <c r="F59" s="201"/>
      <c r="G59" s="300" t="s">
        <v>865</v>
      </c>
      <c r="H59" s="321" t="s">
        <v>866</v>
      </c>
      <c r="I59" s="201"/>
      <c r="J59" s="300" t="s">
        <v>867</v>
      </c>
      <c r="K59" s="301" t="s">
        <v>868</v>
      </c>
      <c r="L59" s="302" t="s">
        <v>869</v>
      </c>
    </row>
    <row r="60" spans="1:12" ht="22.2" customHeight="1" thickBot="1" x14ac:dyDescent="0.3">
      <c r="A60" s="248" t="s">
        <v>521</v>
      </c>
      <c r="B60" s="232"/>
      <c r="C60" s="203"/>
      <c r="D60" s="331" t="s">
        <v>870</v>
      </c>
      <c r="E60" s="334" t="s">
        <v>871</v>
      </c>
      <c r="F60" s="326"/>
      <c r="G60" s="331" t="s">
        <v>872</v>
      </c>
      <c r="H60" s="334" t="s">
        <v>873</v>
      </c>
      <c r="I60" s="326"/>
      <c r="J60" s="331" t="s">
        <v>874</v>
      </c>
      <c r="K60" s="333" t="s">
        <v>875</v>
      </c>
      <c r="L60" s="334" t="s">
        <v>876</v>
      </c>
    </row>
    <row r="61" spans="1:12" ht="9" customHeight="1" thickBot="1" x14ac:dyDescent="0.3">
      <c r="A61" s="204"/>
      <c r="B61" s="181"/>
      <c r="C61" s="181"/>
      <c r="D61" s="290"/>
      <c r="E61" s="290"/>
      <c r="F61" s="196"/>
      <c r="G61" s="290"/>
      <c r="H61" s="290"/>
      <c r="I61" s="196"/>
      <c r="J61" s="290"/>
      <c r="K61" s="290"/>
      <c r="L61" s="290"/>
    </row>
    <row r="62" spans="1:12" ht="22.2" customHeight="1" x14ac:dyDescent="0.25">
      <c r="A62" s="247" t="s">
        <v>18</v>
      </c>
      <c r="B62" s="230"/>
      <c r="C62" s="203"/>
      <c r="D62" s="300" t="s">
        <v>877</v>
      </c>
      <c r="E62" s="321" t="s">
        <v>878</v>
      </c>
      <c r="F62" s="201"/>
      <c r="G62" s="300" t="s">
        <v>879</v>
      </c>
      <c r="H62" s="321" t="s">
        <v>880</v>
      </c>
      <c r="I62" s="201"/>
      <c r="J62" s="300" t="s">
        <v>881</v>
      </c>
      <c r="K62" s="301" t="s">
        <v>882</v>
      </c>
      <c r="L62" s="302" t="s">
        <v>883</v>
      </c>
    </row>
    <row r="63" spans="1:12" ht="22.2" customHeight="1" thickBot="1" x14ac:dyDescent="0.3">
      <c r="A63" s="248" t="s">
        <v>17</v>
      </c>
      <c r="B63" s="232"/>
      <c r="C63" s="203"/>
      <c r="D63" s="307" t="s">
        <v>884</v>
      </c>
      <c r="E63" s="316" t="s">
        <v>885</v>
      </c>
      <c r="F63" s="201"/>
      <c r="G63" s="307" t="s">
        <v>886</v>
      </c>
      <c r="H63" s="316" t="s">
        <v>887</v>
      </c>
      <c r="I63" s="201"/>
      <c r="J63" s="307" t="s">
        <v>888</v>
      </c>
      <c r="K63" s="308" t="s">
        <v>889</v>
      </c>
      <c r="L63" s="309" t="s">
        <v>890</v>
      </c>
    </row>
    <row r="64" spans="1:12" ht="9" customHeight="1" thickBot="1" x14ac:dyDescent="0.3">
      <c r="A64" s="204"/>
      <c r="B64" s="181"/>
      <c r="C64" s="181"/>
      <c r="D64" s="290"/>
      <c r="E64" s="290"/>
      <c r="F64" s="196"/>
      <c r="G64" s="290"/>
      <c r="H64" s="290"/>
      <c r="I64" s="196"/>
      <c r="J64" s="290"/>
      <c r="K64" s="290"/>
      <c r="L64" s="290"/>
    </row>
    <row r="65" spans="1:12" ht="22.2" customHeight="1" x14ac:dyDescent="0.25">
      <c r="A65" s="266" t="s">
        <v>299</v>
      </c>
      <c r="B65" s="230"/>
      <c r="C65" s="203"/>
      <c r="D65" s="637" t="s">
        <v>579</v>
      </c>
      <c r="E65" s="638" t="s">
        <v>579</v>
      </c>
      <c r="F65" s="205"/>
      <c r="G65" s="539" t="s">
        <v>891</v>
      </c>
      <c r="H65" s="540" t="s">
        <v>892</v>
      </c>
      <c r="I65" s="541"/>
      <c r="J65" s="539" t="s">
        <v>893</v>
      </c>
      <c r="K65" s="542" t="s">
        <v>894</v>
      </c>
      <c r="L65" s="543" t="s">
        <v>895</v>
      </c>
    </row>
    <row r="66" spans="1:12" ht="22.2" customHeight="1" x14ac:dyDescent="0.25">
      <c r="A66" s="267" t="s">
        <v>300</v>
      </c>
      <c r="B66" s="231"/>
      <c r="C66" s="203"/>
      <c r="D66" s="544" t="s">
        <v>579</v>
      </c>
      <c r="E66" s="545" t="s">
        <v>579</v>
      </c>
      <c r="F66" s="205"/>
      <c r="G66" s="544" t="s">
        <v>896</v>
      </c>
      <c r="H66" s="545" t="s">
        <v>897</v>
      </c>
      <c r="I66" s="541"/>
      <c r="J66" s="544" t="s">
        <v>898</v>
      </c>
      <c r="K66" s="546" t="s">
        <v>899</v>
      </c>
      <c r="L66" s="547" t="s">
        <v>900</v>
      </c>
    </row>
    <row r="67" spans="1:12" ht="22.2" customHeight="1" x14ac:dyDescent="0.25">
      <c r="A67" s="267" t="s">
        <v>301</v>
      </c>
      <c r="B67" s="231"/>
      <c r="C67" s="203"/>
      <c r="D67" s="544" t="s">
        <v>579</v>
      </c>
      <c r="E67" s="545" t="s">
        <v>579</v>
      </c>
      <c r="F67" s="205"/>
      <c r="G67" s="544" t="s">
        <v>901</v>
      </c>
      <c r="H67" s="545" t="s">
        <v>902</v>
      </c>
      <c r="I67" s="541"/>
      <c r="J67" s="544" t="s">
        <v>903</v>
      </c>
      <c r="K67" s="546" t="s">
        <v>904</v>
      </c>
      <c r="L67" s="547" t="s">
        <v>905</v>
      </c>
    </row>
    <row r="68" spans="1:12" ht="22.2" customHeight="1" x14ac:dyDescent="0.25">
      <c r="A68" s="267" t="s">
        <v>950</v>
      </c>
      <c r="B68" s="231"/>
      <c r="C68" s="203"/>
      <c r="D68" s="548" t="s">
        <v>952</v>
      </c>
      <c r="E68" s="635" t="s">
        <v>954</v>
      </c>
      <c r="F68" s="201"/>
      <c r="G68" s="548" t="s">
        <v>956</v>
      </c>
      <c r="H68" s="545" t="s">
        <v>958</v>
      </c>
      <c r="I68" s="541"/>
      <c r="J68" s="548" t="s">
        <v>960</v>
      </c>
      <c r="K68" s="546" t="s">
        <v>962</v>
      </c>
      <c r="L68" s="547" t="s">
        <v>964</v>
      </c>
    </row>
    <row r="69" spans="1:12" ht="22.2" customHeight="1" x14ac:dyDescent="0.25">
      <c r="A69" s="267" t="s">
        <v>965</v>
      </c>
      <c r="B69" s="231"/>
      <c r="C69" s="203"/>
      <c r="D69" s="548" t="s">
        <v>967</v>
      </c>
      <c r="E69" s="635" t="s">
        <v>969</v>
      </c>
      <c r="F69" s="201"/>
      <c r="G69" s="548" t="s">
        <v>971</v>
      </c>
      <c r="H69" s="545" t="s">
        <v>973</v>
      </c>
      <c r="I69" s="541"/>
      <c r="J69" s="548" t="s">
        <v>975</v>
      </c>
      <c r="K69" s="546" t="s">
        <v>977</v>
      </c>
      <c r="L69" s="547" t="s">
        <v>979</v>
      </c>
    </row>
    <row r="70" spans="1:12" ht="22.2" customHeight="1" x14ac:dyDescent="0.25">
      <c r="A70" s="267" t="s">
        <v>980</v>
      </c>
      <c r="B70" s="231"/>
      <c r="C70" s="203"/>
      <c r="D70" s="548" t="s">
        <v>982</v>
      </c>
      <c r="E70" s="550" t="s">
        <v>984</v>
      </c>
      <c r="F70" s="201"/>
      <c r="G70" s="548" t="s">
        <v>986</v>
      </c>
      <c r="H70" s="635" t="s">
        <v>988</v>
      </c>
      <c r="I70" s="541"/>
      <c r="J70" s="548" t="s">
        <v>990</v>
      </c>
      <c r="K70" s="549" t="s">
        <v>992</v>
      </c>
      <c r="L70" s="550" t="s">
        <v>994</v>
      </c>
    </row>
    <row r="71" spans="1:12" ht="22.2" customHeight="1" thickBot="1" x14ac:dyDescent="0.3">
      <c r="A71" s="268" t="s">
        <v>995</v>
      </c>
      <c r="B71" s="232"/>
      <c r="C71" s="250"/>
      <c r="D71" s="551" t="s">
        <v>997</v>
      </c>
      <c r="E71" s="554" t="s">
        <v>999</v>
      </c>
      <c r="F71" s="201"/>
      <c r="G71" s="551" t="s">
        <v>1001</v>
      </c>
      <c r="H71" s="636" t="s">
        <v>1003</v>
      </c>
      <c r="I71" s="552"/>
      <c r="J71" s="551" t="s">
        <v>1005</v>
      </c>
      <c r="K71" s="553" t="s">
        <v>1007</v>
      </c>
      <c r="L71" s="554" t="s">
        <v>1009</v>
      </c>
    </row>
    <row r="72" spans="1:12" ht="15" customHeight="1" thickBot="1" x14ac:dyDescent="0.3">
      <c r="A72" s="269" t="s">
        <v>523</v>
      </c>
      <c r="B72" s="270"/>
      <c r="C72" s="270"/>
      <c r="D72" s="271">
        <f>'[4]P&amp;L'!$BF$423/1000</f>
        <v>0</v>
      </c>
      <c r="E72" s="271">
        <f>'[4]P&amp;L'!$BJ$423/1000</f>
        <v>0</v>
      </c>
      <c r="F72" s="272"/>
      <c r="G72" s="555">
        <f>'[4]P&amp;L'!$BG$423/1000</f>
        <v>0</v>
      </c>
      <c r="H72" s="555">
        <f>'[4]P&amp;L'!$BK$423/1000</f>
        <v>0</v>
      </c>
      <c r="I72" s="556"/>
      <c r="J72" s="555">
        <f>'[4]P&amp;L'!$E$423/1000</f>
        <v>206577.75136774869</v>
      </c>
      <c r="K72" s="555">
        <f>'[4]P&amp;L'!$BH$423/1000</f>
        <v>0</v>
      </c>
      <c r="L72" s="555">
        <f>'[4]P&amp;L'!$BI$423/1000</f>
        <v>0</v>
      </c>
    </row>
    <row r="73" spans="1:12" ht="22.2" customHeight="1" x14ac:dyDescent="0.3">
      <c r="A73" s="206" t="s">
        <v>303</v>
      </c>
      <c r="B73" s="228"/>
      <c r="C73" s="207"/>
      <c r="D73" s="208"/>
      <c r="E73" s="209" t="s">
        <v>13</v>
      </c>
      <c r="F73" s="235"/>
      <c r="G73" s="236"/>
      <c r="H73" s="209" t="s">
        <v>2</v>
      </c>
      <c r="I73" s="243"/>
      <c r="J73" s="236"/>
      <c r="K73" s="209" t="s">
        <v>1013</v>
      </c>
      <c r="L73" s="239"/>
    </row>
    <row r="74" spans="1:12" ht="22.2" customHeight="1" thickBot="1" x14ac:dyDescent="0.3">
      <c r="A74" s="210"/>
      <c r="B74" s="226"/>
      <c r="C74" s="211"/>
      <c r="D74" s="212"/>
      <c r="E74" s="213"/>
      <c r="F74" s="237"/>
      <c r="G74" s="238"/>
      <c r="H74" s="213"/>
      <c r="I74" s="237"/>
      <c r="J74" s="238"/>
      <c r="K74" s="213"/>
      <c r="L74" s="240"/>
    </row>
    <row r="75" spans="1:12" ht="22.2" customHeight="1" x14ac:dyDescent="0.25">
      <c r="A75" s="216" t="s">
        <v>304</v>
      </c>
      <c r="B75" s="225"/>
      <c r="C75" s="211"/>
      <c r="D75" s="212"/>
      <c r="E75" s="339" t="s">
        <v>1010</v>
      </c>
      <c r="F75" s="340"/>
      <c r="G75" s="341"/>
      <c r="H75" s="339" t="s">
        <v>1011</v>
      </c>
      <c r="I75" s="340"/>
      <c r="J75" s="341"/>
      <c r="K75" s="339" t="s">
        <v>1012</v>
      </c>
      <c r="L75" s="240"/>
    </row>
    <row r="76" spans="1:12" ht="22.2" customHeight="1" thickBot="1" x14ac:dyDescent="0.3">
      <c r="A76" s="410" t="s">
        <v>277</v>
      </c>
      <c r="B76" s="428"/>
      <c r="C76" s="429"/>
      <c r="D76" s="430"/>
      <c r="E76" s="431" t="s">
        <v>1014</v>
      </c>
      <c r="F76" s="341"/>
      <c r="G76" s="341"/>
      <c r="H76" s="431" t="s">
        <v>1015</v>
      </c>
      <c r="I76" s="341"/>
      <c r="J76" s="341"/>
      <c r="K76" s="431" t="s">
        <v>1016</v>
      </c>
      <c r="L76" s="240"/>
    </row>
    <row r="77" spans="1:12" ht="22.2" customHeight="1" thickBot="1" x14ac:dyDescent="0.35">
      <c r="A77" s="210"/>
      <c r="B77" s="226"/>
      <c r="C77" s="211"/>
      <c r="D77" s="212"/>
      <c r="E77" s="342"/>
      <c r="F77" s="343"/>
      <c r="G77" s="341"/>
      <c r="H77" s="342"/>
      <c r="I77" s="343"/>
      <c r="J77" s="341"/>
      <c r="K77" s="342"/>
      <c r="L77" s="240"/>
    </row>
    <row r="78" spans="1:12" ht="22.2" customHeight="1" x14ac:dyDescent="0.25">
      <c r="A78" s="210" t="s">
        <v>5</v>
      </c>
      <c r="B78" s="226"/>
      <c r="C78" s="211"/>
      <c r="D78" s="212"/>
      <c r="E78" s="339" t="s">
        <v>1017</v>
      </c>
      <c r="F78" s="340"/>
      <c r="G78" s="341"/>
      <c r="H78" s="339" t="s">
        <v>1018</v>
      </c>
      <c r="I78" s="340"/>
      <c r="J78" s="341"/>
      <c r="K78" s="339" t="s">
        <v>1019</v>
      </c>
      <c r="L78" s="240"/>
    </row>
    <row r="79" spans="1:12" ht="22.2" customHeight="1" x14ac:dyDescent="0.25">
      <c r="A79" s="210" t="s">
        <v>6</v>
      </c>
      <c r="B79" s="226"/>
      <c r="C79" s="211"/>
      <c r="D79" s="212"/>
      <c r="E79" s="344" t="s">
        <v>1020</v>
      </c>
      <c r="F79" s="340"/>
      <c r="G79" s="341"/>
      <c r="H79" s="344" t="s">
        <v>1021</v>
      </c>
      <c r="I79" s="340"/>
      <c r="J79" s="341"/>
      <c r="K79" s="344" t="s">
        <v>1022</v>
      </c>
      <c r="L79" s="240"/>
    </row>
    <row r="80" spans="1:12" ht="22.2" customHeight="1" x14ac:dyDescent="0.25">
      <c r="A80" s="210" t="s">
        <v>278</v>
      </c>
      <c r="B80" s="226"/>
      <c r="C80" s="211"/>
      <c r="D80" s="212"/>
      <c r="E80" s="344" t="s">
        <v>1023</v>
      </c>
      <c r="F80" s="340"/>
      <c r="G80" s="341"/>
      <c r="H80" s="344" t="s">
        <v>1024</v>
      </c>
      <c r="I80" s="340"/>
      <c r="J80" s="341"/>
      <c r="K80" s="344" t="s">
        <v>1025</v>
      </c>
      <c r="L80" s="240"/>
    </row>
    <row r="81" spans="1:12" ht="22.2" customHeight="1" x14ac:dyDescent="0.25">
      <c r="A81" s="210" t="s">
        <v>23</v>
      </c>
      <c r="B81" s="226"/>
      <c r="C81" s="211"/>
      <c r="D81" s="212"/>
      <c r="E81" s="344" t="s">
        <v>1026</v>
      </c>
      <c r="F81" s="340"/>
      <c r="G81" s="341"/>
      <c r="H81" s="344" t="s">
        <v>1027</v>
      </c>
      <c r="I81" s="340"/>
      <c r="J81" s="341"/>
      <c r="K81" s="344" t="s">
        <v>1028</v>
      </c>
      <c r="L81" s="241"/>
    </row>
    <row r="82" spans="1:12" ht="22.2" customHeight="1" x14ac:dyDescent="0.25">
      <c r="A82" s="210" t="s">
        <v>279</v>
      </c>
      <c r="B82" s="226"/>
      <c r="C82" s="211"/>
      <c r="D82" s="212"/>
      <c r="E82" s="344" t="s">
        <v>1029</v>
      </c>
      <c r="F82" s="340"/>
      <c r="G82" s="341"/>
      <c r="H82" s="344" t="s">
        <v>1030</v>
      </c>
      <c r="I82" s="340"/>
      <c r="J82" s="341"/>
      <c r="K82" s="344" t="s">
        <v>1031</v>
      </c>
      <c r="L82" s="241"/>
    </row>
    <row r="83" spans="1:12" ht="22.2" customHeight="1" x14ac:dyDescent="0.25">
      <c r="A83" s="210" t="s">
        <v>14</v>
      </c>
      <c r="B83" s="226"/>
      <c r="C83" s="211"/>
      <c r="D83" s="212"/>
      <c r="E83" s="344" t="s">
        <v>1032</v>
      </c>
      <c r="F83" s="340"/>
      <c r="G83" s="341"/>
      <c r="H83" s="344" t="s">
        <v>1033</v>
      </c>
      <c r="I83" s="340"/>
      <c r="J83" s="341"/>
      <c r="K83" s="344" t="s">
        <v>1034</v>
      </c>
      <c r="L83" s="241"/>
    </row>
    <row r="84" spans="1:12" ht="22.2" customHeight="1" x14ac:dyDescent="0.25">
      <c r="A84" s="210" t="s">
        <v>280</v>
      </c>
      <c r="B84" s="226"/>
      <c r="C84" s="211"/>
      <c r="D84" s="212"/>
      <c r="E84" s="344" t="s">
        <v>1035</v>
      </c>
      <c r="F84" s="340"/>
      <c r="G84" s="341"/>
      <c r="H84" s="344" t="s">
        <v>1036</v>
      </c>
      <c r="I84" s="340"/>
      <c r="J84" s="341"/>
      <c r="K84" s="344" t="s">
        <v>1037</v>
      </c>
      <c r="L84" s="241"/>
    </row>
    <row r="85" spans="1:12" ht="22.2" customHeight="1" x14ac:dyDescent="0.25">
      <c r="A85" s="210" t="s">
        <v>525</v>
      </c>
      <c r="B85" s="226"/>
      <c r="C85" s="211"/>
      <c r="D85" s="212"/>
      <c r="E85" s="523" t="s">
        <v>25</v>
      </c>
      <c r="F85" s="524"/>
      <c r="G85" s="525"/>
      <c r="H85" s="523" t="s">
        <v>25</v>
      </c>
      <c r="I85" s="524"/>
      <c r="J85" s="525"/>
      <c r="K85" s="523" t="s">
        <v>25</v>
      </c>
      <c r="L85" s="241"/>
    </row>
    <row r="86" spans="1:12" ht="22.2" customHeight="1" x14ac:dyDescent="0.25">
      <c r="A86" s="210" t="s">
        <v>10</v>
      </c>
      <c r="B86" s="226"/>
      <c r="C86" s="211"/>
      <c r="D86" s="212"/>
      <c r="E86" s="344" t="s">
        <v>1038</v>
      </c>
      <c r="F86" s="340"/>
      <c r="G86" s="341"/>
      <c r="H86" s="344" t="s">
        <v>1039</v>
      </c>
      <c r="I86" s="340"/>
      <c r="J86" s="341"/>
      <c r="K86" s="344" t="s">
        <v>1040</v>
      </c>
      <c r="L86" s="241"/>
    </row>
    <row r="87" spans="1:12" ht="22.2" customHeight="1" thickBot="1" x14ac:dyDescent="0.3">
      <c r="A87" s="210"/>
      <c r="B87" s="226"/>
      <c r="C87" s="211"/>
      <c r="D87" s="212"/>
      <c r="E87" s="344"/>
      <c r="F87" s="340"/>
      <c r="G87" s="341"/>
      <c r="H87" s="344"/>
      <c r="I87" s="340"/>
      <c r="J87" s="341"/>
      <c r="K87" s="344"/>
      <c r="L87" s="241"/>
    </row>
    <row r="88" spans="1:12" ht="22.2" customHeight="1" thickBot="1" x14ac:dyDescent="0.35">
      <c r="A88" s="218" t="s">
        <v>308</v>
      </c>
      <c r="B88" s="229"/>
      <c r="C88" s="219"/>
      <c r="D88" s="220"/>
      <c r="E88" s="346" t="s">
        <v>1041</v>
      </c>
      <c r="F88" s="347"/>
      <c r="G88" s="348"/>
      <c r="H88" s="346" t="s">
        <v>1042</v>
      </c>
      <c r="I88" s="347"/>
      <c r="J88" s="348"/>
      <c r="K88" s="346" t="s">
        <v>1043</v>
      </c>
      <c r="L88" s="241"/>
    </row>
    <row r="89" spans="1:12" ht="22.2" customHeight="1" x14ac:dyDescent="0.25">
      <c r="A89" s="210" t="s">
        <v>281</v>
      </c>
      <c r="B89" s="226"/>
      <c r="C89" s="211"/>
      <c r="D89" s="212"/>
      <c r="E89" s="349" t="s">
        <v>1044</v>
      </c>
      <c r="F89" s="340"/>
      <c r="G89" s="341"/>
      <c r="H89" s="349" t="s">
        <v>1045</v>
      </c>
      <c r="I89" s="340"/>
      <c r="J89" s="341"/>
      <c r="K89" s="349" t="s">
        <v>1046</v>
      </c>
      <c r="L89" s="241"/>
    </row>
    <row r="90" spans="1:12" ht="22.2" customHeight="1" x14ac:dyDescent="0.25">
      <c r="A90" s="210" t="s">
        <v>282</v>
      </c>
      <c r="B90" s="226"/>
      <c r="C90" s="211"/>
      <c r="D90" s="212"/>
      <c r="E90" s="344" t="s">
        <v>1047</v>
      </c>
      <c r="F90" s="340"/>
      <c r="G90" s="341"/>
      <c r="H90" s="344" t="s">
        <v>1048</v>
      </c>
      <c r="I90" s="340"/>
      <c r="J90" s="341"/>
      <c r="K90" s="344" t="s">
        <v>1049</v>
      </c>
      <c r="L90" s="241"/>
    </row>
    <row r="91" spans="1:12" ht="22.2" customHeight="1" x14ac:dyDescent="0.25">
      <c r="A91" s="210" t="s">
        <v>283</v>
      </c>
      <c r="B91" s="226"/>
      <c r="C91" s="211"/>
      <c r="D91" s="212"/>
      <c r="E91" s="344" t="s">
        <v>1050</v>
      </c>
      <c r="F91" s="340"/>
      <c r="G91" s="341"/>
      <c r="H91" s="344" t="s">
        <v>1051</v>
      </c>
      <c r="I91" s="340"/>
      <c r="J91" s="341"/>
      <c r="K91" s="344" t="s">
        <v>1052</v>
      </c>
      <c r="L91" s="241"/>
    </row>
    <row r="92" spans="1:12" ht="22.2" customHeight="1" x14ac:dyDescent="0.25">
      <c r="A92" s="210" t="s">
        <v>260</v>
      </c>
      <c r="B92" s="226"/>
      <c r="C92" s="211"/>
      <c r="D92" s="212"/>
      <c r="E92" s="344" t="s">
        <v>1053</v>
      </c>
      <c r="F92" s="340"/>
      <c r="G92" s="341"/>
      <c r="H92" s="344" t="s">
        <v>1054</v>
      </c>
      <c r="I92" s="340"/>
      <c r="J92" s="341"/>
      <c r="K92" s="344" t="s">
        <v>1055</v>
      </c>
      <c r="L92" s="241"/>
    </row>
    <row r="93" spans="1:12" ht="22.2" customHeight="1" x14ac:dyDescent="0.25">
      <c r="A93" s="210" t="s">
        <v>284</v>
      </c>
      <c r="B93" s="226"/>
      <c r="C93" s="211"/>
      <c r="D93" s="212"/>
      <c r="E93" s="344" t="s">
        <v>1056</v>
      </c>
      <c r="F93" s="340"/>
      <c r="G93" s="341"/>
      <c r="H93" s="344" t="s">
        <v>1057</v>
      </c>
      <c r="I93" s="340"/>
      <c r="J93" s="341"/>
      <c r="K93" s="344" t="s">
        <v>1058</v>
      </c>
      <c r="L93" s="241"/>
    </row>
    <row r="94" spans="1:12" ht="22.2" customHeight="1" x14ac:dyDescent="0.25">
      <c r="A94" s="210" t="s">
        <v>285</v>
      </c>
      <c r="B94" s="226"/>
      <c r="C94" s="211"/>
      <c r="D94" s="212"/>
      <c r="E94" s="344" t="s">
        <v>1059</v>
      </c>
      <c r="F94" s="340"/>
      <c r="G94" s="341"/>
      <c r="H94" s="344" t="s">
        <v>1060</v>
      </c>
      <c r="I94" s="340"/>
      <c r="J94" s="341"/>
      <c r="K94" s="344" t="s">
        <v>1061</v>
      </c>
      <c r="L94" s="241"/>
    </row>
    <row r="95" spans="1:12" ht="22.2" customHeight="1" x14ac:dyDescent="0.25">
      <c r="A95" s="210" t="s">
        <v>286</v>
      </c>
      <c r="B95" s="226"/>
      <c r="C95" s="211"/>
      <c r="D95" s="212"/>
      <c r="E95" s="344" t="s">
        <v>1062</v>
      </c>
      <c r="F95" s="340"/>
      <c r="G95" s="341"/>
      <c r="H95" s="344" t="s">
        <v>1063</v>
      </c>
      <c r="I95" s="340"/>
      <c r="J95" s="341"/>
      <c r="K95" s="344" t="s">
        <v>1064</v>
      </c>
      <c r="L95" s="241"/>
    </row>
    <row r="96" spans="1:12" ht="22.2" customHeight="1" x14ac:dyDescent="0.25">
      <c r="A96" s="210" t="s">
        <v>287</v>
      </c>
      <c r="B96" s="226"/>
      <c r="C96" s="211"/>
      <c r="D96" s="212"/>
      <c r="E96" s="344" t="s">
        <v>1065</v>
      </c>
      <c r="F96" s="340"/>
      <c r="G96" s="341"/>
      <c r="H96" s="344" t="s">
        <v>1066</v>
      </c>
      <c r="I96" s="340"/>
      <c r="J96" s="341"/>
      <c r="K96" s="344" t="s">
        <v>1067</v>
      </c>
      <c r="L96" s="241"/>
    </row>
    <row r="97" spans="1:12" ht="22.2" customHeight="1" x14ac:dyDescent="0.25">
      <c r="A97" s="210" t="s">
        <v>264</v>
      </c>
      <c r="B97" s="226"/>
      <c r="C97" s="211"/>
      <c r="D97" s="212"/>
      <c r="E97" s="344" t="s">
        <v>1068</v>
      </c>
      <c r="F97" s="340"/>
      <c r="G97" s="341"/>
      <c r="H97" s="344" t="s">
        <v>1069</v>
      </c>
      <c r="I97" s="340"/>
      <c r="J97" s="341"/>
      <c r="K97" s="344" t="s">
        <v>1070</v>
      </c>
      <c r="L97" s="241"/>
    </row>
    <row r="98" spans="1:12" ht="22.2" customHeight="1" thickBot="1" x14ac:dyDescent="0.3">
      <c r="A98" s="210"/>
      <c r="B98" s="226"/>
      <c r="C98" s="211"/>
      <c r="D98" s="212"/>
      <c r="E98" s="345"/>
      <c r="F98" s="340"/>
      <c r="G98" s="341"/>
      <c r="H98" s="345"/>
      <c r="I98" s="340"/>
      <c r="J98" s="341"/>
      <c r="K98" s="345"/>
      <c r="L98" s="241"/>
    </row>
    <row r="99" spans="1:12" ht="22.2" customHeight="1" thickBot="1" x14ac:dyDescent="0.35">
      <c r="A99" s="218" t="s">
        <v>288</v>
      </c>
      <c r="B99" s="229"/>
      <c r="C99" s="219"/>
      <c r="D99" s="220"/>
      <c r="E99" s="346" t="s">
        <v>1071</v>
      </c>
      <c r="F99" s="347"/>
      <c r="G99" s="348"/>
      <c r="H99" s="346" t="s">
        <v>1072</v>
      </c>
      <c r="I99" s="347"/>
      <c r="J99" s="348"/>
      <c r="K99" s="346" t="s">
        <v>1073</v>
      </c>
      <c r="L99" s="241"/>
    </row>
    <row r="100" spans="1:12" ht="22.2" customHeight="1" x14ac:dyDescent="0.25">
      <c r="A100" s="210" t="s">
        <v>289</v>
      </c>
      <c r="B100" s="226"/>
      <c r="C100" s="211"/>
      <c r="D100" s="212"/>
      <c r="E100" s="349" t="s">
        <v>1074</v>
      </c>
      <c r="F100" s="340"/>
      <c r="G100" s="341"/>
      <c r="H100" s="349" t="s">
        <v>1075</v>
      </c>
      <c r="I100" s="340"/>
      <c r="J100" s="341"/>
      <c r="K100" s="349" t="s">
        <v>1076</v>
      </c>
      <c r="L100" s="241"/>
    </row>
    <row r="101" spans="1:12" ht="22.2" customHeight="1" x14ac:dyDescent="0.25">
      <c r="A101" s="210" t="s">
        <v>290</v>
      </c>
      <c r="B101" s="226"/>
      <c r="C101" s="211"/>
      <c r="D101" s="212"/>
      <c r="E101" s="344" t="s">
        <v>1077</v>
      </c>
      <c r="F101" s="340"/>
      <c r="G101" s="341"/>
      <c r="H101" s="344" t="s">
        <v>1078</v>
      </c>
      <c r="I101" s="340"/>
      <c r="J101" s="341"/>
      <c r="K101" s="344" t="s">
        <v>1079</v>
      </c>
      <c r="L101" s="241"/>
    </row>
    <row r="102" spans="1:12" ht="22.2" customHeight="1" x14ac:dyDescent="0.25">
      <c r="A102" s="210" t="s">
        <v>266</v>
      </c>
      <c r="B102" s="226"/>
      <c r="C102" s="211"/>
      <c r="D102" s="212"/>
      <c r="E102" s="344" t="s">
        <v>1080</v>
      </c>
      <c r="F102" s="340"/>
      <c r="G102" s="341"/>
      <c r="H102" s="344" t="s">
        <v>1081</v>
      </c>
      <c r="I102" s="340"/>
      <c r="J102" s="341"/>
      <c r="K102" s="344" t="s">
        <v>1082</v>
      </c>
      <c r="L102" s="241"/>
    </row>
    <row r="103" spans="1:12" ht="22.2" customHeight="1" x14ac:dyDescent="0.25">
      <c r="A103" s="210" t="s">
        <v>291</v>
      </c>
      <c r="B103" s="226"/>
      <c r="C103" s="211"/>
      <c r="D103" s="212"/>
      <c r="E103" s="344" t="s">
        <v>1083</v>
      </c>
      <c r="F103" s="340"/>
      <c r="G103" s="341"/>
      <c r="H103" s="344" t="s">
        <v>1084</v>
      </c>
      <c r="I103" s="340"/>
      <c r="J103" s="341"/>
      <c r="K103" s="344" t="s">
        <v>1085</v>
      </c>
      <c r="L103" s="241"/>
    </row>
    <row r="104" spans="1:12" ht="22.2" customHeight="1" x14ac:dyDescent="0.25">
      <c r="A104" s="210" t="s">
        <v>292</v>
      </c>
      <c r="B104" s="226"/>
      <c r="C104" s="211"/>
      <c r="D104" s="212"/>
      <c r="E104" s="344" t="s">
        <v>1086</v>
      </c>
      <c r="F104" s="340"/>
      <c r="G104" s="341"/>
      <c r="H104" s="344" t="s">
        <v>1087</v>
      </c>
      <c r="I104" s="340"/>
      <c r="J104" s="341"/>
      <c r="K104" s="344" t="s">
        <v>1088</v>
      </c>
      <c r="L104" s="241"/>
    </row>
    <row r="105" spans="1:12" ht="22.2" customHeight="1" thickBot="1" x14ac:dyDescent="0.3">
      <c r="A105" s="210"/>
      <c r="B105" s="226"/>
      <c r="C105" s="211"/>
      <c r="D105" s="212"/>
      <c r="E105" s="345"/>
      <c r="F105" s="340"/>
      <c r="G105" s="341"/>
      <c r="H105" s="345"/>
      <c r="I105" s="340"/>
      <c r="J105" s="341"/>
      <c r="K105" s="345"/>
      <c r="L105" s="241"/>
    </row>
    <row r="106" spans="1:12" ht="22.2" customHeight="1" thickBot="1" x14ac:dyDescent="0.35">
      <c r="A106" s="218" t="s">
        <v>15</v>
      </c>
      <c r="B106" s="229"/>
      <c r="C106" s="219"/>
      <c r="D106" s="220"/>
      <c r="E106" s="346" t="s">
        <v>1089</v>
      </c>
      <c r="F106" s="347"/>
      <c r="G106" s="348"/>
      <c r="H106" s="346" t="s">
        <v>1090</v>
      </c>
      <c r="I106" s="347"/>
      <c r="J106" s="348"/>
      <c r="K106" s="346" t="s">
        <v>1091</v>
      </c>
      <c r="L106" s="241"/>
    </row>
    <row r="107" spans="1:12" ht="22.2" customHeight="1" x14ac:dyDescent="0.25">
      <c r="A107" s="221" t="s">
        <v>309</v>
      </c>
      <c r="B107" s="226"/>
      <c r="C107" s="211"/>
      <c r="D107" s="212"/>
      <c r="E107" s="349" t="s">
        <v>1092</v>
      </c>
      <c r="F107" s="340"/>
      <c r="G107" s="341"/>
      <c r="H107" s="349" t="s">
        <v>1093</v>
      </c>
      <c r="I107" s="340"/>
      <c r="J107" s="341"/>
      <c r="K107" s="349" t="s">
        <v>1094</v>
      </c>
      <c r="L107" s="241"/>
    </row>
    <row r="108" spans="1:12" ht="22.2" customHeight="1" x14ac:dyDescent="0.25">
      <c r="A108" s="210" t="s">
        <v>262</v>
      </c>
      <c r="B108" s="226"/>
      <c r="C108" s="211"/>
      <c r="D108" s="212"/>
      <c r="E108" s="344" t="s">
        <v>1095</v>
      </c>
      <c r="F108" s="340"/>
      <c r="G108" s="341"/>
      <c r="H108" s="344" t="s">
        <v>1096</v>
      </c>
      <c r="I108" s="340"/>
      <c r="J108" s="341"/>
      <c r="K108" s="344" t="s">
        <v>1097</v>
      </c>
      <c r="L108" s="241"/>
    </row>
    <row r="109" spans="1:12" ht="22.2" customHeight="1" x14ac:dyDescent="0.25">
      <c r="A109" s="210" t="s">
        <v>263</v>
      </c>
      <c r="B109" s="226"/>
      <c r="C109" s="211"/>
      <c r="D109" s="212"/>
      <c r="E109" s="344" t="s">
        <v>1098</v>
      </c>
      <c r="F109" s="340"/>
      <c r="G109" s="341"/>
      <c r="H109" s="344" t="s">
        <v>1099</v>
      </c>
      <c r="I109" s="340"/>
      <c r="J109" s="341"/>
      <c r="K109" s="344" t="s">
        <v>1100</v>
      </c>
      <c r="L109" s="241"/>
    </row>
    <row r="110" spans="1:12" ht="22.2" customHeight="1" x14ac:dyDescent="0.25">
      <c r="A110" s="210" t="s">
        <v>293</v>
      </c>
      <c r="B110" s="226"/>
      <c r="C110" s="211"/>
      <c r="D110" s="212"/>
      <c r="E110" s="344" t="s">
        <v>1101</v>
      </c>
      <c r="F110" s="340"/>
      <c r="G110" s="341"/>
      <c r="H110" s="344" t="s">
        <v>1102</v>
      </c>
      <c r="I110" s="340"/>
      <c r="J110" s="341"/>
      <c r="K110" s="344" t="s">
        <v>1103</v>
      </c>
      <c r="L110" s="241"/>
    </row>
    <row r="111" spans="1:12" ht="22.2" customHeight="1" x14ac:dyDescent="0.25">
      <c r="A111" s="210" t="s">
        <v>268</v>
      </c>
      <c r="B111" s="226"/>
      <c r="C111" s="211"/>
      <c r="D111" s="212"/>
      <c r="E111" s="344" t="s">
        <v>1104</v>
      </c>
      <c r="F111" s="340"/>
      <c r="G111" s="341"/>
      <c r="H111" s="344" t="s">
        <v>1105</v>
      </c>
      <c r="I111" s="340"/>
      <c r="J111" s="341"/>
      <c r="K111" s="344" t="s">
        <v>1106</v>
      </c>
      <c r="L111" s="241"/>
    </row>
    <row r="112" spans="1:12" ht="22.2" customHeight="1" thickBot="1" x14ac:dyDescent="0.3">
      <c r="A112" s="210"/>
      <c r="B112" s="226"/>
      <c r="C112" s="211"/>
      <c r="D112" s="212"/>
      <c r="E112" s="345"/>
      <c r="F112" s="340"/>
      <c r="G112" s="341"/>
      <c r="H112" s="345"/>
      <c r="I112" s="340"/>
      <c r="J112" s="341"/>
      <c r="K112" s="345"/>
      <c r="L112" s="241"/>
    </row>
    <row r="113" spans="1:13" ht="22.2" customHeight="1" thickBot="1" x14ac:dyDescent="0.35">
      <c r="A113" s="218" t="s">
        <v>569</v>
      </c>
      <c r="B113" s="229"/>
      <c r="C113" s="219"/>
      <c r="D113" s="220"/>
      <c r="E113" s="346" t="s">
        <v>1107</v>
      </c>
      <c r="F113" s="347"/>
      <c r="G113" s="348"/>
      <c r="H113" s="346" t="s">
        <v>1108</v>
      </c>
      <c r="I113" s="347"/>
      <c r="J113" s="348"/>
      <c r="K113" s="346" t="s">
        <v>1109</v>
      </c>
      <c r="L113" s="241"/>
    </row>
    <row r="114" spans="1:13" ht="22.2" customHeight="1" thickBot="1" x14ac:dyDescent="0.35">
      <c r="A114" s="216"/>
      <c r="B114" s="225"/>
      <c r="C114" s="211"/>
      <c r="D114" s="212"/>
      <c r="E114" s="350"/>
      <c r="F114" s="351"/>
      <c r="G114" s="341"/>
      <c r="H114" s="350"/>
      <c r="I114" s="351"/>
      <c r="J114" s="341"/>
      <c r="K114" s="350"/>
      <c r="L114" s="241"/>
    </row>
    <row r="115" spans="1:13" ht="22.2" customHeight="1" x14ac:dyDescent="0.25">
      <c r="A115" s="216" t="s">
        <v>172</v>
      </c>
      <c r="B115" s="225"/>
      <c r="C115" s="211"/>
      <c r="D115" s="222"/>
      <c r="E115" s="339" t="s">
        <v>1110</v>
      </c>
      <c r="F115" s="340"/>
      <c r="G115" s="341"/>
      <c r="H115" s="339" t="s">
        <v>1111</v>
      </c>
      <c r="I115" s="340"/>
      <c r="J115" s="341"/>
      <c r="K115" s="339" t="s">
        <v>1112</v>
      </c>
      <c r="L115" s="241"/>
    </row>
    <row r="116" spans="1:13" ht="22.2" customHeight="1" thickBot="1" x14ac:dyDescent="0.3">
      <c r="A116" s="417" t="s">
        <v>277</v>
      </c>
      <c r="B116" s="432"/>
      <c r="C116" s="433"/>
      <c r="D116" s="434"/>
      <c r="E116" s="435" t="s">
        <v>1113</v>
      </c>
      <c r="F116" s="352"/>
      <c r="G116" s="352"/>
      <c r="H116" s="435" t="s">
        <v>1114</v>
      </c>
      <c r="I116" s="352"/>
      <c r="J116" s="352"/>
      <c r="K116" s="435" t="s">
        <v>1115</v>
      </c>
      <c r="L116" s="242"/>
    </row>
    <row r="117" spans="1:13" ht="17.399999999999999" x14ac:dyDescent="0.25">
      <c r="A117" s="1"/>
      <c r="B117" s="1"/>
      <c r="C117" s="1"/>
      <c r="D117" s="214"/>
      <c r="E117" s="377"/>
      <c r="F117" s="378"/>
      <c r="G117" s="378"/>
      <c r="H117" s="377"/>
      <c r="I117" s="378"/>
      <c r="J117" s="378"/>
      <c r="K117" s="377"/>
      <c r="L117" s="217"/>
    </row>
    <row r="118" spans="1:13" ht="17.399999999999999" x14ac:dyDescent="0.25">
      <c r="D118" s="215"/>
      <c r="E118" s="377"/>
      <c r="F118" s="378"/>
      <c r="G118" s="378"/>
      <c r="H118" s="377"/>
      <c r="I118" s="378"/>
      <c r="J118" s="378"/>
      <c r="K118" s="377"/>
      <c r="L118" s="217"/>
      <c r="M118" s="263"/>
    </row>
    <row r="119" spans="1:13" x14ac:dyDescent="0.25">
      <c r="E119" s="379"/>
      <c r="F119" s="379"/>
      <c r="G119" s="379"/>
      <c r="H119" s="379"/>
      <c r="I119" s="379"/>
      <c r="J119" s="379"/>
      <c r="K119" s="379"/>
    </row>
  </sheetData>
  <mergeCells count="4">
    <mergeCell ref="G7:H7"/>
    <mergeCell ref="D7:E7"/>
    <mergeCell ref="J7:L7"/>
    <mergeCell ref="A7:B8"/>
  </mergeCells>
  <phoneticPr fontId="0" type="noConversion"/>
  <printOptions horizontalCentered="1"/>
  <pageMargins left="0" right="0" top="0" bottom="0.19685039370078741" header="0" footer="0"/>
  <pageSetup paperSize="9" scale="36" orientation="portrait" horizontalDpi="1200" verticalDpi="1200" r:id="rId1"/>
  <headerFooter alignWithMargins="0">
    <oddFooter>&amp;C&amp;8&amp;F&amp;R&amp;8Print: &amp;D / &amp;T</oddFooter>
  </headerFooter>
  <ignoredErrors>
    <ignoredError sqref="F3 D23 D31:L31 F24 D8:J8 E7:F7 F1 D4:L5 K1:L1 K3:L3 M118:N118 F25 I25 D49:L49 D72:L72 D38:L38 D32:G32 I32:L32 K9:L9 D119:L120 D117 L117 F23:L23 D30:L30 L10 H7:L7 F11 D22:L22 I14:I19 I20:I21 I12 I13 I24 D53:L53 F50 F51 F52 I50 I51 I52 D76:D116 D75 L75 D74:L74 D73:J73 L73 L76:L116 D118 L118 L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M195"/>
  <sheetViews>
    <sheetView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E179" sqref="E179"/>
    </sheetView>
  </sheetViews>
  <sheetFormatPr defaultColWidth="8" defaultRowHeight="10.199999999999999" x14ac:dyDescent="0.2"/>
  <cols>
    <col min="1" max="1" width="47.109375" style="71" bestFit="1" customWidth="1"/>
    <col min="2" max="2" width="14.5546875" style="118" bestFit="1" customWidth="1"/>
    <col min="3" max="5" width="15.6640625" style="71" customWidth="1"/>
    <col min="6" max="6" width="12.109375" style="71" customWidth="1"/>
    <col min="7" max="7" width="4.6640625" style="71" bestFit="1" customWidth="1"/>
    <col min="8" max="8" width="4.88671875" style="71" bestFit="1" customWidth="1"/>
    <col min="9" max="9" width="17.44140625" style="71" bestFit="1" customWidth="1"/>
    <col min="10" max="11" width="24.6640625" style="71" customWidth="1"/>
    <col min="12" max="14" width="25.88671875" style="71" customWidth="1"/>
    <col min="15" max="17" width="24.88671875" style="71" customWidth="1"/>
    <col min="18" max="20" width="26" style="71" customWidth="1"/>
    <col min="21" max="23" width="23.33203125" style="71" customWidth="1"/>
    <col min="24" max="26" width="29.6640625" style="71" customWidth="1"/>
    <col min="27" max="27" width="23.33203125" style="71" customWidth="1"/>
    <col min="28" max="28" width="11.88671875" style="71" customWidth="1"/>
    <col min="29" max="29" width="13.44140625" style="71" customWidth="1"/>
    <col min="30" max="30" width="23.33203125" style="71" customWidth="1"/>
    <col min="31" max="32" width="11.88671875" style="71" customWidth="1"/>
    <col min="33" max="33" width="23.33203125" style="71" customWidth="1"/>
    <col min="34" max="35" width="14.88671875" style="71" customWidth="1"/>
    <col min="36" max="36" width="23.33203125" style="71" customWidth="1"/>
    <col min="37" max="38" width="21.5546875" style="71" customWidth="1"/>
    <col min="39" max="39" width="23.33203125" style="71" customWidth="1"/>
    <col min="40" max="41" width="22.88671875" style="71" customWidth="1"/>
    <col min="42" max="42" width="23.33203125" style="71" customWidth="1"/>
    <col min="43" max="44" width="12.6640625" style="71" customWidth="1"/>
    <col min="45" max="45" width="23.33203125" style="71" customWidth="1"/>
    <col min="46" max="47" width="14" style="71" customWidth="1"/>
    <col min="48" max="48" width="23.33203125" style="71" customWidth="1"/>
    <col min="49" max="50" width="11.88671875" style="71" customWidth="1"/>
    <col min="51" max="51" width="23.33203125" style="71" customWidth="1"/>
    <col min="52" max="53" width="17.5546875" style="71" customWidth="1"/>
    <col min="54" max="57" width="19" style="71" bestFit="1" customWidth="1"/>
    <col min="58" max="58" width="23.33203125" style="71" bestFit="1" customWidth="1"/>
    <col min="59" max="59" width="25.88671875" style="71" bestFit="1" customWidth="1"/>
    <col min="60" max="60" width="21.6640625" style="71" bestFit="1" customWidth="1"/>
    <col min="61" max="62" width="24.88671875" style="71" bestFit="1" customWidth="1"/>
    <col min="63" max="63" width="25.88671875" style="71" bestFit="1" customWidth="1"/>
    <col min="64" max="64" width="24.88671875" style="71" bestFit="1" customWidth="1"/>
    <col min="65" max="65" width="12.6640625" style="71" customWidth="1"/>
    <col min="66" max="66" width="14.88671875" style="71" customWidth="1"/>
    <col min="67" max="67" width="25.5546875" style="71" bestFit="1" customWidth="1"/>
    <col min="68" max="68" width="21.5546875" style="71" customWidth="1"/>
    <col min="69" max="72" width="20.109375" style="71" bestFit="1" customWidth="1"/>
    <col min="73" max="73" width="23.33203125" style="71" bestFit="1" customWidth="1"/>
    <col min="74" max="74" width="25.88671875" style="71" bestFit="1" customWidth="1"/>
    <col min="75" max="75" width="21.6640625" style="71" bestFit="1" customWidth="1"/>
    <col min="76" max="79" width="26" style="71" bestFit="1" customWidth="1"/>
    <col min="80" max="80" width="14" style="71" customWidth="1"/>
    <col min="81" max="81" width="14.88671875" style="71" customWidth="1"/>
    <col min="82" max="82" width="25.5546875" style="71" bestFit="1" customWidth="1"/>
    <col min="83" max="83" width="21.5546875" style="71" customWidth="1"/>
    <col min="84" max="16384" width="8" style="71"/>
  </cols>
  <sheetData>
    <row r="1" spans="1:39" ht="13.2" x14ac:dyDescent="0.25">
      <c r="A1" s="73" t="s">
        <v>313</v>
      </c>
      <c r="B1" s="119"/>
      <c r="C1" s="74"/>
      <c r="D1" s="75"/>
      <c r="E1" s="74"/>
      <c r="F1" s="74"/>
      <c r="G1" s="74"/>
      <c r="H1" s="76"/>
      <c r="I1" s="76"/>
      <c r="J1" s="76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</row>
    <row r="2" spans="1:39" s="79" customFormat="1" ht="10.5" customHeight="1" x14ac:dyDescent="0.25">
      <c r="A2" s="80" t="s">
        <v>314</v>
      </c>
      <c r="B2" s="120" t="s">
        <v>315</v>
      </c>
      <c r="C2" s="81" t="s">
        <v>504</v>
      </c>
      <c r="D2" s="82" t="s">
        <v>503</v>
      </c>
      <c r="E2" s="83" t="s">
        <v>316</v>
      </c>
      <c r="F2" s="84"/>
    </row>
    <row r="3" spans="1:39" s="79" customFormat="1" ht="10.5" customHeight="1" x14ac:dyDescent="0.25">
      <c r="A3" s="85" t="s">
        <v>317</v>
      </c>
      <c r="B3" s="121">
        <v>304500000</v>
      </c>
      <c r="C3" s="86">
        <f>C4+C8</f>
        <v>0</v>
      </c>
      <c r="D3" s="86">
        <f>D4+D8</f>
        <v>0</v>
      </c>
      <c r="E3" s="86">
        <f>E4+E8</f>
        <v>105347742.75825737</v>
      </c>
      <c r="F3" s="87">
        <f>C3+D3+E3</f>
        <v>105347742.75825737</v>
      </c>
    </row>
    <row r="4" spans="1:39" s="79" customFormat="1" ht="10.5" customHeight="1" x14ac:dyDescent="0.25">
      <c r="A4" s="88" t="s">
        <v>318</v>
      </c>
      <c r="B4" s="121">
        <v>305000000</v>
      </c>
      <c r="C4" s="89">
        <f>SUM(C5:C7)</f>
        <v>0</v>
      </c>
      <c r="D4" s="89">
        <f>SUM(D5:D7)</f>
        <v>0</v>
      </c>
      <c r="E4" s="89">
        <f>SUM(E5:E7)</f>
        <v>105347742.75825737</v>
      </c>
      <c r="F4" s="90">
        <f t="shared" ref="F4:F67" si="0">C4+D4+E4</f>
        <v>105347742.75825737</v>
      </c>
    </row>
    <row r="5" spans="1:39" s="79" customFormat="1" ht="10.5" customHeight="1" x14ac:dyDescent="0.25">
      <c r="A5" s="91" t="s">
        <v>319</v>
      </c>
      <c r="B5" s="121">
        <v>305001100</v>
      </c>
      <c r="C5" s="92"/>
      <c r="D5" s="92"/>
      <c r="E5" s="92">
        <v>105347742.75825737</v>
      </c>
      <c r="F5" s="93">
        <f t="shared" si="0"/>
        <v>105347742.75825737</v>
      </c>
    </row>
    <row r="6" spans="1:39" s="79" customFormat="1" ht="10.5" customHeight="1" x14ac:dyDescent="0.25">
      <c r="A6" s="91" t="s">
        <v>320</v>
      </c>
      <c r="B6" s="121">
        <v>305001600</v>
      </c>
      <c r="C6" s="92"/>
      <c r="D6" s="92"/>
      <c r="E6" s="92"/>
      <c r="F6" s="93">
        <f t="shared" si="0"/>
        <v>0</v>
      </c>
    </row>
    <row r="7" spans="1:39" s="79" customFormat="1" ht="10.5" customHeight="1" x14ac:dyDescent="0.25">
      <c r="A7" s="91" t="s">
        <v>321</v>
      </c>
      <c r="B7" s="121">
        <v>305002100</v>
      </c>
      <c r="C7" s="92"/>
      <c r="D7" s="92"/>
      <c r="E7" s="92"/>
      <c r="F7" s="93">
        <f t="shared" si="0"/>
        <v>0</v>
      </c>
    </row>
    <row r="8" spans="1:39" s="79" customFormat="1" ht="10.5" customHeight="1" x14ac:dyDescent="0.25">
      <c r="A8" s="88" t="s">
        <v>322</v>
      </c>
      <c r="B8" s="121">
        <v>305500000</v>
      </c>
      <c r="C8" s="89">
        <f>SUM(C9:C14)</f>
        <v>0</v>
      </c>
      <c r="D8" s="89">
        <f>SUM(D9:D14)</f>
        <v>0</v>
      </c>
      <c r="E8" s="89">
        <f>SUM(E9:E14)</f>
        <v>0</v>
      </c>
      <c r="F8" s="90">
        <f t="shared" si="0"/>
        <v>0</v>
      </c>
    </row>
    <row r="9" spans="1:39" s="79" customFormat="1" ht="10.5" customHeight="1" x14ac:dyDescent="0.25">
      <c r="A9" s="91" t="s">
        <v>323</v>
      </c>
      <c r="B9" s="121">
        <v>305501100</v>
      </c>
      <c r="C9" s="92"/>
      <c r="D9" s="92"/>
      <c r="E9" s="92"/>
      <c r="F9" s="93">
        <f t="shared" si="0"/>
        <v>0</v>
      </c>
    </row>
    <row r="10" spans="1:39" s="79" customFormat="1" ht="10.5" customHeight="1" x14ac:dyDescent="0.25">
      <c r="A10" s="91" t="s">
        <v>324</v>
      </c>
      <c r="B10" s="121">
        <v>305501600</v>
      </c>
      <c r="C10" s="92"/>
      <c r="D10" s="92"/>
      <c r="E10" s="92"/>
      <c r="F10" s="93">
        <f t="shared" si="0"/>
        <v>0</v>
      </c>
    </row>
    <row r="11" spans="1:39" s="79" customFormat="1" ht="10.5" customHeight="1" x14ac:dyDescent="0.25">
      <c r="A11" s="91" t="s">
        <v>511</v>
      </c>
      <c r="B11" s="121">
        <v>305502100</v>
      </c>
      <c r="C11" s="92"/>
      <c r="D11" s="92"/>
      <c r="E11" s="92"/>
      <c r="F11" s="93">
        <f t="shared" si="0"/>
        <v>0</v>
      </c>
    </row>
    <row r="12" spans="1:39" s="79" customFormat="1" ht="10.5" customHeight="1" x14ac:dyDescent="0.25">
      <c r="A12" s="91" t="s">
        <v>325</v>
      </c>
      <c r="B12" s="121">
        <v>305502600</v>
      </c>
      <c r="C12" s="92"/>
      <c r="D12" s="92"/>
      <c r="E12" s="92"/>
      <c r="F12" s="93">
        <f t="shared" si="0"/>
        <v>0</v>
      </c>
    </row>
    <row r="13" spans="1:39" s="79" customFormat="1" ht="10.5" customHeight="1" x14ac:dyDescent="0.25">
      <c r="A13" s="91" t="s">
        <v>326</v>
      </c>
      <c r="B13" s="121">
        <v>305503100</v>
      </c>
      <c r="C13" s="92"/>
      <c r="D13" s="92"/>
      <c r="E13" s="92"/>
      <c r="F13" s="93">
        <f t="shared" si="0"/>
        <v>0</v>
      </c>
    </row>
    <row r="14" spans="1:39" s="79" customFormat="1" ht="10.5" customHeight="1" x14ac:dyDescent="0.25">
      <c r="A14" s="91" t="s">
        <v>327</v>
      </c>
      <c r="B14" s="121">
        <v>305503600</v>
      </c>
      <c r="C14" s="92"/>
      <c r="D14" s="92"/>
      <c r="E14" s="92"/>
      <c r="F14" s="93">
        <f t="shared" si="0"/>
        <v>0</v>
      </c>
    </row>
    <row r="15" spans="1:39" s="79" customFormat="1" ht="10.5" customHeight="1" x14ac:dyDescent="0.25">
      <c r="A15" s="85" t="s">
        <v>328</v>
      </c>
      <c r="B15" s="121">
        <v>306000000</v>
      </c>
      <c r="C15" s="86">
        <f>C16+C26</f>
        <v>0</v>
      </c>
      <c r="D15" s="86">
        <f>D16+D26</f>
        <v>12844512.6</v>
      </c>
      <c r="E15" s="86">
        <f>E16+E26</f>
        <v>86663479.818878263</v>
      </c>
      <c r="F15" s="87">
        <f t="shared" si="0"/>
        <v>99507992.418878257</v>
      </c>
      <c r="I15" s="116"/>
    </row>
    <row r="16" spans="1:39" s="79" customFormat="1" ht="10.5" customHeight="1" x14ac:dyDescent="0.25">
      <c r="A16" s="88" t="s">
        <v>329</v>
      </c>
      <c r="B16" s="121">
        <v>306500000</v>
      </c>
      <c r="C16" s="89">
        <f>SUM(C17:C19)</f>
        <v>0</v>
      </c>
      <c r="D16" s="89">
        <f>SUM(D17:D19)</f>
        <v>1644512.6</v>
      </c>
      <c r="E16" s="89">
        <f>SUM(E17:E19)</f>
        <v>74726045.619570464</v>
      </c>
      <c r="F16" s="115">
        <f>E16/E4</f>
        <v>0.70932744891407062</v>
      </c>
      <c r="I16" s="116"/>
    </row>
    <row r="17" spans="1:6" s="79" customFormat="1" ht="10.5" customHeight="1" x14ac:dyDescent="0.25">
      <c r="A17" s="91" t="s">
        <v>330</v>
      </c>
      <c r="B17" s="121">
        <v>306501100</v>
      </c>
      <c r="C17" s="92"/>
      <c r="D17" s="92"/>
      <c r="E17" s="92"/>
      <c r="F17" s="93">
        <f t="shared" si="0"/>
        <v>0</v>
      </c>
    </row>
    <row r="18" spans="1:6" s="79" customFormat="1" ht="10.5" customHeight="1" x14ac:dyDescent="0.25">
      <c r="A18" s="91" t="s">
        <v>507</v>
      </c>
      <c r="B18" s="121">
        <v>306501600</v>
      </c>
      <c r="C18" s="92"/>
      <c r="D18" s="92">
        <f>1564616.6+41838</f>
        <v>1606454.6</v>
      </c>
      <c r="E18" s="92">
        <f>62884117.1323676+2571924+2504145.09377787+4433709.54675832</f>
        <v>72393895.7729038</v>
      </c>
      <c r="F18" s="93">
        <f t="shared" si="0"/>
        <v>74000350.372903794</v>
      </c>
    </row>
    <row r="19" spans="1:6" s="79" customFormat="1" ht="10.5" customHeight="1" x14ac:dyDescent="0.25">
      <c r="A19" s="91" t="s">
        <v>331</v>
      </c>
      <c r="B19" s="121">
        <v>307000000</v>
      </c>
      <c r="C19" s="92">
        <f>SUM(C20:C24)</f>
        <v>0</v>
      </c>
      <c r="D19" s="92">
        <f>SUM(D20:D24)</f>
        <v>38058</v>
      </c>
      <c r="E19" s="92">
        <f>SUM(E20:E24)</f>
        <v>2332149.8466666695</v>
      </c>
      <c r="F19" s="93">
        <f t="shared" si="0"/>
        <v>2370207.8466666695</v>
      </c>
    </row>
    <row r="20" spans="1:6" s="79" customFormat="1" ht="10.5" customHeight="1" x14ac:dyDescent="0.25">
      <c r="A20" s="94" t="s">
        <v>332</v>
      </c>
      <c r="B20" s="121">
        <v>307001600</v>
      </c>
      <c r="C20" s="95"/>
      <c r="D20" s="95">
        <v>38058</v>
      </c>
      <c r="E20" s="95">
        <f>232592.1+227030.52+344304.8+73786+98381.33+54615.33666667</f>
        <v>1030710.0866666699</v>
      </c>
      <c r="F20" s="93">
        <f t="shared" si="0"/>
        <v>1068768.0866666699</v>
      </c>
    </row>
    <row r="21" spans="1:6" s="79" customFormat="1" ht="10.5" customHeight="1" x14ac:dyDescent="0.25">
      <c r="A21" s="94" t="s">
        <v>333</v>
      </c>
      <c r="B21" s="121">
        <v>307002100</v>
      </c>
      <c r="C21" s="95"/>
      <c r="D21" s="95"/>
      <c r="E21" s="95">
        <f>310122.8+302707.36+688609.6</f>
        <v>1301439.7599999998</v>
      </c>
      <c r="F21" s="93">
        <f t="shared" si="0"/>
        <v>1301439.7599999998</v>
      </c>
    </row>
    <row r="22" spans="1:6" s="79" customFormat="1" ht="10.5" customHeight="1" x14ac:dyDescent="0.25">
      <c r="A22" s="94" t="s">
        <v>334</v>
      </c>
      <c r="B22" s="121">
        <v>307002600</v>
      </c>
      <c r="C22" s="95"/>
      <c r="D22" s="95"/>
      <c r="E22" s="95"/>
      <c r="F22" s="93">
        <f t="shared" si="0"/>
        <v>0</v>
      </c>
    </row>
    <row r="23" spans="1:6" s="79" customFormat="1" ht="10.5" customHeight="1" x14ac:dyDescent="0.25">
      <c r="A23" s="94" t="s">
        <v>335</v>
      </c>
      <c r="B23" s="121">
        <v>307003100</v>
      </c>
      <c r="C23" s="95"/>
      <c r="D23" s="95"/>
      <c r="E23" s="95"/>
      <c r="F23" s="93">
        <f t="shared" si="0"/>
        <v>0</v>
      </c>
    </row>
    <row r="24" spans="1:6" s="79" customFormat="1" ht="10.5" customHeight="1" x14ac:dyDescent="0.25">
      <c r="A24" s="94" t="s">
        <v>336</v>
      </c>
      <c r="B24" s="121">
        <v>307003600</v>
      </c>
      <c r="C24" s="95"/>
      <c r="D24" s="95"/>
      <c r="E24" s="95"/>
      <c r="F24" s="93">
        <f t="shared" si="0"/>
        <v>0</v>
      </c>
    </row>
    <row r="25" spans="1:6" s="79" customFormat="1" ht="10.5" customHeight="1" x14ac:dyDescent="0.25">
      <c r="A25" s="85" t="s">
        <v>337</v>
      </c>
      <c r="B25" s="122" t="s">
        <v>28</v>
      </c>
      <c r="C25" s="86"/>
      <c r="D25" s="86"/>
      <c r="E25" s="86"/>
      <c r="F25" s="87">
        <f t="shared" si="0"/>
        <v>0</v>
      </c>
    </row>
    <row r="26" spans="1:6" s="79" customFormat="1" ht="10.5" customHeight="1" x14ac:dyDescent="0.25">
      <c r="A26" s="88" t="s">
        <v>338</v>
      </c>
      <c r="B26" s="121">
        <v>307500000</v>
      </c>
      <c r="C26" s="89">
        <f>C27+C34+C49</f>
        <v>0</v>
      </c>
      <c r="D26" s="89">
        <f>D27+D34+D49</f>
        <v>11200000</v>
      </c>
      <c r="E26" s="89">
        <f>E27+E34+E49</f>
        <v>11937434.199307801</v>
      </c>
      <c r="F26" s="90">
        <f t="shared" si="0"/>
        <v>23137434.199307799</v>
      </c>
    </row>
    <row r="27" spans="1:6" s="79" customFormat="1" ht="10.5" customHeight="1" x14ac:dyDescent="0.25">
      <c r="A27" s="91" t="s">
        <v>339</v>
      </c>
      <c r="B27" s="121">
        <v>308000000</v>
      </c>
      <c r="C27" s="92">
        <f>SUM(C28:C33)</f>
        <v>0</v>
      </c>
      <c r="D27" s="92">
        <f>SUM(D28:D33)</f>
        <v>0</v>
      </c>
      <c r="E27" s="92">
        <f>SUM(E28:E33)</f>
        <v>0</v>
      </c>
      <c r="F27" s="93">
        <f t="shared" si="0"/>
        <v>0</v>
      </c>
    </row>
    <row r="28" spans="1:6" s="79" customFormat="1" ht="10.5" customHeight="1" x14ac:dyDescent="0.25">
      <c r="A28" s="94" t="s">
        <v>340</v>
      </c>
      <c r="B28" s="121">
        <v>308001100</v>
      </c>
      <c r="C28" s="95"/>
      <c r="D28" s="95"/>
      <c r="E28" s="95"/>
      <c r="F28" s="93">
        <f t="shared" si="0"/>
        <v>0</v>
      </c>
    </row>
    <row r="29" spans="1:6" s="79" customFormat="1" ht="10.5" customHeight="1" x14ac:dyDescent="0.25">
      <c r="A29" s="94" t="s">
        <v>341</v>
      </c>
      <c r="B29" s="121">
        <v>308001600</v>
      </c>
      <c r="C29" s="95"/>
      <c r="D29" s="95"/>
      <c r="E29" s="95"/>
      <c r="F29" s="93">
        <f t="shared" si="0"/>
        <v>0</v>
      </c>
    </row>
    <row r="30" spans="1:6" s="79" customFormat="1" ht="10.5" customHeight="1" x14ac:dyDescent="0.25">
      <c r="A30" s="94" t="s">
        <v>342</v>
      </c>
      <c r="B30" s="121">
        <v>308002100</v>
      </c>
      <c r="C30" s="95"/>
      <c r="D30" s="95"/>
      <c r="E30" s="95"/>
      <c r="F30" s="93">
        <f t="shared" si="0"/>
        <v>0</v>
      </c>
    </row>
    <row r="31" spans="1:6" s="79" customFormat="1" ht="10.5" customHeight="1" x14ac:dyDescent="0.25">
      <c r="A31" s="94" t="s">
        <v>343</v>
      </c>
      <c r="B31" s="121">
        <v>308002600</v>
      </c>
      <c r="C31" s="95"/>
      <c r="D31" s="95"/>
      <c r="E31" s="95"/>
      <c r="F31" s="93">
        <f t="shared" si="0"/>
        <v>0</v>
      </c>
    </row>
    <row r="32" spans="1:6" s="79" customFormat="1" ht="10.5" customHeight="1" x14ac:dyDescent="0.25">
      <c r="A32" s="94" t="s">
        <v>344</v>
      </c>
      <c r="B32" s="121">
        <v>308003100</v>
      </c>
      <c r="C32" s="95"/>
      <c r="D32" s="95"/>
      <c r="E32" s="95"/>
      <c r="F32" s="93">
        <f t="shared" si="0"/>
        <v>0</v>
      </c>
    </row>
    <row r="33" spans="1:6" s="79" customFormat="1" ht="10.5" customHeight="1" x14ac:dyDescent="0.25">
      <c r="A33" s="94" t="s">
        <v>345</v>
      </c>
      <c r="B33" s="121">
        <v>308003600</v>
      </c>
      <c r="C33" s="95"/>
      <c r="D33" s="95"/>
      <c r="E33" s="95"/>
      <c r="F33" s="93">
        <f t="shared" si="0"/>
        <v>0</v>
      </c>
    </row>
    <row r="34" spans="1:6" s="79" customFormat="1" ht="10.5" customHeight="1" x14ac:dyDescent="0.25">
      <c r="A34" s="91" t="s">
        <v>346</v>
      </c>
      <c r="B34" s="121">
        <v>308500000</v>
      </c>
      <c r="C34" s="92">
        <f>C35+C41</f>
        <v>0</v>
      </c>
      <c r="D34" s="92">
        <f>D35+D41</f>
        <v>11200000</v>
      </c>
      <c r="E34" s="92">
        <f>E35+E41</f>
        <v>11621390.971033029</v>
      </c>
      <c r="F34" s="93">
        <f t="shared" si="0"/>
        <v>22821390.971033029</v>
      </c>
    </row>
    <row r="35" spans="1:6" s="79" customFormat="1" ht="10.5" customHeight="1" x14ac:dyDescent="0.25">
      <c r="A35" s="94" t="s">
        <v>347</v>
      </c>
      <c r="B35" s="121">
        <v>309000000</v>
      </c>
      <c r="C35" s="95">
        <f>SUM(C36:C40)</f>
        <v>0</v>
      </c>
      <c r="D35" s="95">
        <f>SUM(D36:D40)</f>
        <v>0</v>
      </c>
      <c r="E35" s="95">
        <f>SUM(E36:E40)</f>
        <v>0</v>
      </c>
      <c r="F35" s="93">
        <f t="shared" si="0"/>
        <v>0</v>
      </c>
    </row>
    <row r="36" spans="1:6" s="79" customFormat="1" ht="10.5" customHeight="1" x14ac:dyDescent="0.25">
      <c r="A36" s="96" t="s">
        <v>348</v>
      </c>
      <c r="B36" s="121">
        <v>309001100</v>
      </c>
      <c r="C36" s="97"/>
      <c r="D36" s="97"/>
      <c r="E36" s="97"/>
      <c r="F36" s="93">
        <f t="shared" si="0"/>
        <v>0</v>
      </c>
    </row>
    <row r="37" spans="1:6" s="79" customFormat="1" ht="10.5" customHeight="1" x14ac:dyDescent="0.25">
      <c r="A37" s="96" t="s">
        <v>349</v>
      </c>
      <c r="B37" s="121">
        <v>309001600</v>
      </c>
      <c r="C37" s="97"/>
      <c r="D37" s="97"/>
      <c r="E37" s="97"/>
      <c r="F37" s="93">
        <f t="shared" si="0"/>
        <v>0</v>
      </c>
    </row>
    <row r="38" spans="1:6" s="79" customFormat="1" ht="10.5" customHeight="1" x14ac:dyDescent="0.25">
      <c r="A38" s="96" t="s">
        <v>350</v>
      </c>
      <c r="B38" s="121">
        <v>309002100</v>
      </c>
      <c r="C38" s="97"/>
      <c r="D38" s="97"/>
      <c r="E38" s="97"/>
      <c r="F38" s="93">
        <f t="shared" si="0"/>
        <v>0</v>
      </c>
    </row>
    <row r="39" spans="1:6" s="79" customFormat="1" ht="10.5" customHeight="1" x14ac:dyDescent="0.25">
      <c r="A39" s="96" t="s">
        <v>351</v>
      </c>
      <c r="B39" s="121">
        <v>309002600</v>
      </c>
      <c r="C39" s="97"/>
      <c r="D39" s="97"/>
      <c r="E39" s="97"/>
      <c r="F39" s="93">
        <f t="shared" si="0"/>
        <v>0</v>
      </c>
    </row>
    <row r="40" spans="1:6" s="79" customFormat="1" ht="10.5" customHeight="1" x14ac:dyDescent="0.25">
      <c r="A40" s="96" t="s">
        <v>352</v>
      </c>
      <c r="B40" s="121">
        <v>309003100</v>
      </c>
      <c r="C40" s="97"/>
      <c r="D40" s="97"/>
      <c r="E40" s="97"/>
      <c r="F40" s="93">
        <f t="shared" si="0"/>
        <v>0</v>
      </c>
    </row>
    <row r="41" spans="1:6" s="79" customFormat="1" ht="10.5" customHeight="1" x14ac:dyDescent="0.25">
      <c r="A41" s="94" t="s">
        <v>353</v>
      </c>
      <c r="B41" s="121">
        <v>309500000</v>
      </c>
      <c r="C41" s="95">
        <f>SUM(C42:C48)</f>
        <v>0</v>
      </c>
      <c r="D41" s="95">
        <f>SUM(D42:D48)</f>
        <v>11200000</v>
      </c>
      <c r="E41" s="95">
        <f>SUM(E42:E48)</f>
        <v>11621390.971033029</v>
      </c>
      <c r="F41" s="93">
        <f t="shared" si="0"/>
        <v>22821390.971033029</v>
      </c>
    </row>
    <row r="42" spans="1:6" s="79" customFormat="1" ht="10.5" customHeight="1" x14ac:dyDescent="0.25">
      <c r="A42" s="96" t="s">
        <v>354</v>
      </c>
      <c r="B42" s="121">
        <v>309501100</v>
      </c>
      <c r="C42" s="97"/>
      <c r="D42" s="97"/>
      <c r="E42" s="97"/>
      <c r="F42" s="93">
        <f t="shared" si="0"/>
        <v>0</v>
      </c>
    </row>
    <row r="43" spans="1:6" s="79" customFormat="1" ht="10.5" customHeight="1" x14ac:dyDescent="0.25">
      <c r="A43" s="96" t="s">
        <v>355</v>
      </c>
      <c r="B43" s="121">
        <v>309501600</v>
      </c>
      <c r="C43" s="97"/>
      <c r="D43" s="97"/>
      <c r="E43" s="97"/>
      <c r="F43" s="93">
        <f t="shared" si="0"/>
        <v>0</v>
      </c>
    </row>
    <row r="44" spans="1:6" s="79" customFormat="1" ht="10.5" customHeight="1" x14ac:dyDescent="0.25">
      <c r="A44" s="96" t="s">
        <v>356</v>
      </c>
      <c r="B44" s="121">
        <v>309502100</v>
      </c>
      <c r="C44" s="97"/>
      <c r="D44" s="97"/>
      <c r="E44" s="97"/>
      <c r="F44" s="93">
        <f t="shared" si="0"/>
        <v>0</v>
      </c>
    </row>
    <row r="45" spans="1:6" s="79" customFormat="1" ht="10.5" customHeight="1" x14ac:dyDescent="0.25">
      <c r="A45" s="96" t="s">
        <v>357</v>
      </c>
      <c r="B45" s="121">
        <v>309502600</v>
      </c>
      <c r="C45" s="97"/>
      <c r="D45" s="97"/>
      <c r="E45" s="97"/>
      <c r="F45" s="93">
        <f t="shared" si="0"/>
        <v>0</v>
      </c>
    </row>
    <row r="46" spans="1:6" s="79" customFormat="1" ht="10.5" customHeight="1" x14ac:dyDescent="0.25">
      <c r="A46" s="96" t="s">
        <v>358</v>
      </c>
      <c r="B46" s="121">
        <v>309503100</v>
      </c>
      <c r="C46" s="97"/>
      <c r="D46" s="97"/>
      <c r="E46" s="97">
        <v>421390.97103302949</v>
      </c>
      <c r="F46" s="93">
        <f t="shared" si="0"/>
        <v>421390.97103302949</v>
      </c>
    </row>
    <row r="47" spans="1:6" s="79" customFormat="1" ht="10.5" customHeight="1" x14ac:dyDescent="0.25">
      <c r="A47" s="96" t="s">
        <v>359</v>
      </c>
      <c r="B47" s="121">
        <v>309503600</v>
      </c>
      <c r="C47" s="97"/>
      <c r="D47" s="97"/>
      <c r="E47" s="97"/>
      <c r="F47" s="93">
        <f t="shared" si="0"/>
        <v>0</v>
      </c>
    </row>
    <row r="48" spans="1:6" s="79" customFormat="1" ht="10.5" customHeight="1" x14ac:dyDescent="0.25">
      <c r="A48" s="96" t="s">
        <v>360</v>
      </c>
      <c r="B48" s="121">
        <v>309504100</v>
      </c>
      <c r="C48" s="97"/>
      <c r="D48" s="97">
        <v>11200000</v>
      </c>
      <c r="E48" s="97">
        <v>11200000</v>
      </c>
      <c r="F48" s="93">
        <f t="shared" si="0"/>
        <v>22400000</v>
      </c>
    </row>
    <row r="49" spans="1:6" s="79" customFormat="1" ht="10.5" customHeight="1" x14ac:dyDescent="0.25">
      <c r="A49" s="91" t="s">
        <v>361</v>
      </c>
      <c r="B49" s="121">
        <v>310000000</v>
      </c>
      <c r="C49" s="92">
        <f>SUM(C50:C61)</f>
        <v>0</v>
      </c>
      <c r="D49" s="92">
        <f>SUM(D50:D61)</f>
        <v>0</v>
      </c>
      <c r="E49" s="92">
        <f>SUM(E50:E61)</f>
        <v>316043.22827477212</v>
      </c>
      <c r="F49" s="93">
        <f t="shared" si="0"/>
        <v>316043.22827477212</v>
      </c>
    </row>
    <row r="50" spans="1:6" s="79" customFormat="1" ht="10.5" customHeight="1" x14ac:dyDescent="0.25">
      <c r="A50" s="94" t="s">
        <v>510</v>
      </c>
      <c r="B50" s="121">
        <v>310001100</v>
      </c>
      <c r="C50" s="95"/>
      <c r="D50" s="95"/>
      <c r="E50" s="95"/>
      <c r="F50" s="93">
        <f t="shared" si="0"/>
        <v>0</v>
      </c>
    </row>
    <row r="51" spans="1:6" s="79" customFormat="1" ht="10.5" customHeight="1" x14ac:dyDescent="0.25">
      <c r="A51" s="94" t="s">
        <v>362</v>
      </c>
      <c r="B51" s="121">
        <v>310001600</v>
      </c>
      <c r="C51" s="95"/>
      <c r="D51" s="95"/>
      <c r="E51" s="95"/>
      <c r="F51" s="93">
        <f t="shared" si="0"/>
        <v>0</v>
      </c>
    </row>
    <row r="52" spans="1:6" s="79" customFormat="1" ht="10.5" customHeight="1" x14ac:dyDescent="0.25">
      <c r="A52" s="94" t="s">
        <v>363</v>
      </c>
      <c r="B52" s="121">
        <v>310002100</v>
      </c>
      <c r="C52" s="95"/>
      <c r="D52" s="95"/>
      <c r="E52" s="95"/>
      <c r="F52" s="93">
        <f t="shared" si="0"/>
        <v>0</v>
      </c>
    </row>
    <row r="53" spans="1:6" s="79" customFormat="1" ht="10.5" customHeight="1" x14ac:dyDescent="0.25">
      <c r="A53" s="94" t="s">
        <v>364</v>
      </c>
      <c r="B53" s="121">
        <v>310002600</v>
      </c>
      <c r="C53" s="95"/>
      <c r="D53" s="95"/>
      <c r="E53" s="95"/>
      <c r="F53" s="93">
        <f t="shared" si="0"/>
        <v>0</v>
      </c>
    </row>
    <row r="54" spans="1:6" s="79" customFormat="1" ht="10.5" customHeight="1" x14ac:dyDescent="0.25">
      <c r="A54" s="94" t="s">
        <v>365</v>
      </c>
      <c r="B54" s="121">
        <v>310003100</v>
      </c>
      <c r="C54" s="95"/>
      <c r="D54" s="95"/>
      <c r="E54" s="95">
        <v>316043.22827477212</v>
      </c>
      <c r="F54" s="93">
        <f t="shared" si="0"/>
        <v>316043.22827477212</v>
      </c>
    </row>
    <row r="55" spans="1:6" s="79" customFormat="1" ht="10.5" customHeight="1" x14ac:dyDescent="0.25">
      <c r="A55" s="94" t="s">
        <v>366</v>
      </c>
      <c r="B55" s="121">
        <v>310003600</v>
      </c>
      <c r="C55" s="95"/>
      <c r="D55" s="95"/>
      <c r="E55" s="95"/>
      <c r="F55" s="93">
        <f t="shared" si="0"/>
        <v>0</v>
      </c>
    </row>
    <row r="56" spans="1:6" s="79" customFormat="1" ht="10.5" customHeight="1" x14ac:dyDescent="0.25">
      <c r="A56" s="94" t="s">
        <v>367</v>
      </c>
      <c r="B56" s="121">
        <v>310004100</v>
      </c>
      <c r="C56" s="95"/>
      <c r="D56" s="95"/>
      <c r="E56" s="95"/>
      <c r="F56" s="93">
        <f t="shared" si="0"/>
        <v>0</v>
      </c>
    </row>
    <row r="57" spans="1:6" s="79" customFormat="1" ht="10.5" customHeight="1" x14ac:dyDescent="0.25">
      <c r="A57" s="94" t="s">
        <v>368</v>
      </c>
      <c r="B57" s="121">
        <v>310004600</v>
      </c>
      <c r="C57" s="95"/>
      <c r="D57" s="95"/>
      <c r="E57" s="95"/>
      <c r="F57" s="93">
        <f t="shared" si="0"/>
        <v>0</v>
      </c>
    </row>
    <row r="58" spans="1:6" s="79" customFormat="1" ht="10.5" customHeight="1" x14ac:dyDescent="0.25">
      <c r="A58" s="94" t="s">
        <v>369</v>
      </c>
      <c r="B58" s="121">
        <v>310005100</v>
      </c>
      <c r="C58" s="95"/>
      <c r="D58" s="95"/>
      <c r="E58" s="95"/>
      <c r="F58" s="93">
        <f t="shared" si="0"/>
        <v>0</v>
      </c>
    </row>
    <row r="59" spans="1:6" s="79" customFormat="1" ht="10.5" customHeight="1" x14ac:dyDescent="0.25">
      <c r="A59" s="94" t="s">
        <v>370</v>
      </c>
      <c r="B59" s="121">
        <v>310005600</v>
      </c>
      <c r="C59" s="95"/>
      <c r="D59" s="95"/>
      <c r="E59" s="95"/>
      <c r="F59" s="93">
        <f t="shared" si="0"/>
        <v>0</v>
      </c>
    </row>
    <row r="60" spans="1:6" s="79" customFormat="1" ht="10.5" customHeight="1" x14ac:dyDescent="0.25">
      <c r="A60" s="94" t="s">
        <v>371</v>
      </c>
      <c r="B60" s="121">
        <v>310006100</v>
      </c>
      <c r="C60" s="95"/>
      <c r="D60" s="95"/>
      <c r="E60" s="95"/>
      <c r="F60" s="93">
        <f t="shared" si="0"/>
        <v>0</v>
      </c>
    </row>
    <row r="61" spans="1:6" s="79" customFormat="1" ht="10.5" customHeight="1" x14ac:dyDescent="0.25">
      <c r="A61" s="94" t="s">
        <v>372</v>
      </c>
      <c r="B61" s="121">
        <v>310006600</v>
      </c>
      <c r="C61" s="95"/>
      <c r="D61" s="95"/>
      <c r="E61" s="95"/>
      <c r="F61" s="93">
        <f t="shared" si="0"/>
        <v>0</v>
      </c>
    </row>
    <row r="62" spans="1:6" s="79" customFormat="1" ht="10.5" customHeight="1" x14ac:dyDescent="0.25">
      <c r="A62" s="85" t="s">
        <v>373</v>
      </c>
      <c r="B62" s="122" t="s">
        <v>28</v>
      </c>
      <c r="C62" s="86"/>
      <c r="D62" s="86"/>
      <c r="E62" s="86"/>
      <c r="F62" s="87">
        <f t="shared" si="0"/>
        <v>0</v>
      </c>
    </row>
    <row r="63" spans="1:6" s="79" customFormat="1" ht="10.5" customHeight="1" x14ac:dyDescent="0.25">
      <c r="A63" s="85" t="s">
        <v>374</v>
      </c>
      <c r="B63" s="122" t="s">
        <v>28</v>
      </c>
      <c r="C63" s="86"/>
      <c r="D63" s="86"/>
      <c r="E63" s="86"/>
      <c r="F63" s="87">
        <f t="shared" si="0"/>
        <v>0</v>
      </c>
    </row>
    <row r="64" spans="1:6" s="79" customFormat="1" ht="10.5" customHeight="1" x14ac:dyDescent="0.25">
      <c r="A64" s="85" t="s">
        <v>375</v>
      </c>
      <c r="B64" s="121">
        <v>304000000</v>
      </c>
      <c r="C64" s="86"/>
      <c r="D64" s="86"/>
      <c r="E64" s="86"/>
      <c r="F64" s="87">
        <f t="shared" si="0"/>
        <v>0</v>
      </c>
    </row>
    <row r="65" spans="1:9" s="79" customFormat="1" ht="10.5" customHeight="1" x14ac:dyDescent="0.25">
      <c r="A65" s="85" t="s">
        <v>376</v>
      </c>
      <c r="B65" s="121">
        <v>310500000</v>
      </c>
      <c r="C65" s="86">
        <f>SUM(C66:C69)</f>
        <v>738514.76</v>
      </c>
      <c r="D65" s="86">
        <f>SUM(D66:D69)</f>
        <v>52865910.173333362</v>
      </c>
      <c r="E65" s="86">
        <f>SUM(E66:E69)</f>
        <v>57331083.528082766</v>
      </c>
      <c r="F65" s="87">
        <f t="shared" si="0"/>
        <v>110935508.46141613</v>
      </c>
      <c r="I65" s="98"/>
    </row>
    <row r="66" spans="1:9" s="79" customFormat="1" ht="10.5" customHeight="1" x14ac:dyDescent="0.25">
      <c r="A66" s="88" t="s">
        <v>377</v>
      </c>
      <c r="B66" s="121">
        <v>310501100</v>
      </c>
      <c r="C66" s="89">
        <v>79684.740000000005</v>
      </c>
      <c r="D66" s="89">
        <f>13130804.1866667+15968639</f>
        <v>29099443.186666697</v>
      </c>
      <c r="E66" s="89">
        <f>20828816.7414161+8708000</f>
        <v>29536816.7414161</v>
      </c>
      <c r="F66" s="90">
        <f t="shared" si="0"/>
        <v>58715944.668082796</v>
      </c>
    </row>
    <row r="67" spans="1:9" s="79" customFormat="1" ht="10.5" customHeight="1" x14ac:dyDescent="0.25">
      <c r="A67" s="88" t="s">
        <v>378</v>
      </c>
      <c r="B67" s="121">
        <v>310501600</v>
      </c>
      <c r="C67" s="89">
        <v>5702.4</v>
      </c>
      <c r="D67" s="89">
        <v>2784505.51</v>
      </c>
      <c r="E67" s="89">
        <v>4458799.8599999994</v>
      </c>
      <c r="F67" s="90">
        <f t="shared" si="0"/>
        <v>7249007.7699999996</v>
      </c>
    </row>
    <row r="68" spans="1:9" s="79" customFormat="1" ht="10.5" customHeight="1" x14ac:dyDescent="0.25">
      <c r="A68" s="88" t="s">
        <v>379</v>
      </c>
      <c r="B68" s="121">
        <v>310502100</v>
      </c>
      <c r="C68" s="89">
        <v>653127.62</v>
      </c>
      <c r="D68" s="89">
        <v>20981961.476666667</v>
      </c>
      <c r="E68" s="89">
        <v>23335466.92666667</v>
      </c>
      <c r="F68" s="90">
        <f t="shared" ref="F68:F131" si="1">C68+D68+E68</f>
        <v>44970556.023333341</v>
      </c>
    </row>
    <row r="69" spans="1:9" s="79" customFormat="1" ht="10.5" customHeight="1" x14ac:dyDescent="0.25">
      <c r="A69" s="88" t="s">
        <v>380</v>
      </c>
      <c r="B69" s="121">
        <v>310503100</v>
      </c>
      <c r="C69" s="89"/>
      <c r="D69" s="89"/>
      <c r="E69" s="89"/>
      <c r="F69" s="90">
        <f t="shared" si="1"/>
        <v>0</v>
      </c>
      <c r="H69" s="98"/>
    </row>
    <row r="70" spans="1:9" s="79" customFormat="1" ht="10.5" customHeight="1" x14ac:dyDescent="0.25">
      <c r="A70" s="85" t="s">
        <v>381</v>
      </c>
      <c r="B70" s="121">
        <v>311000000</v>
      </c>
      <c r="C70" s="86"/>
      <c r="D70" s="86"/>
      <c r="E70" s="86"/>
      <c r="F70" s="87">
        <f t="shared" si="1"/>
        <v>0</v>
      </c>
    </row>
    <row r="71" spans="1:9" s="79" customFormat="1" ht="10.5" customHeight="1" x14ac:dyDescent="0.25">
      <c r="A71" s="88" t="s">
        <v>382</v>
      </c>
      <c r="B71" s="121">
        <v>311001100</v>
      </c>
      <c r="C71" s="89"/>
      <c r="D71" s="89"/>
      <c r="E71" s="89"/>
      <c r="F71" s="90">
        <f t="shared" si="1"/>
        <v>0</v>
      </c>
    </row>
    <row r="72" spans="1:9" s="79" customFormat="1" ht="10.5" customHeight="1" x14ac:dyDescent="0.25">
      <c r="A72" s="88" t="s">
        <v>383</v>
      </c>
      <c r="B72" s="121">
        <v>311001600</v>
      </c>
      <c r="C72" s="89"/>
      <c r="D72" s="89"/>
      <c r="E72" s="89"/>
      <c r="F72" s="90">
        <f t="shared" si="1"/>
        <v>0</v>
      </c>
    </row>
    <row r="73" spans="1:9" s="79" customFormat="1" ht="10.5" customHeight="1" x14ac:dyDescent="0.25">
      <c r="A73" s="85" t="s">
        <v>384</v>
      </c>
      <c r="B73" s="121">
        <v>303500000</v>
      </c>
      <c r="C73" s="86"/>
      <c r="D73" s="86"/>
      <c r="E73" s="86"/>
      <c r="F73" s="87">
        <f t="shared" si="1"/>
        <v>0</v>
      </c>
    </row>
    <row r="74" spans="1:9" s="79" customFormat="1" ht="10.5" customHeight="1" x14ac:dyDescent="0.25">
      <c r="A74" s="85" t="s">
        <v>385</v>
      </c>
      <c r="B74" s="121">
        <v>311500000</v>
      </c>
      <c r="C74" s="86">
        <f>SUM(C75,C78,C81,C84,C87,C88,C89)</f>
        <v>1710524.6099999999</v>
      </c>
      <c r="D74" s="86">
        <f>SUM(D75,D78,D81,D84,D87,D88,D89)</f>
        <v>20720654.77</v>
      </c>
      <c r="E74" s="86">
        <f>SUM(E75,E78,E81,E84,E87,E88,E89)</f>
        <v>23686786.160803933</v>
      </c>
      <c r="F74" s="87">
        <f t="shared" si="1"/>
        <v>46117965.540803932</v>
      </c>
      <c r="I74" s="98"/>
    </row>
    <row r="75" spans="1:9" s="79" customFormat="1" ht="10.5" customHeight="1" x14ac:dyDescent="0.25">
      <c r="A75" s="88" t="s">
        <v>386</v>
      </c>
      <c r="B75" s="121">
        <v>311500600</v>
      </c>
      <c r="C75" s="89"/>
      <c r="D75" s="89"/>
      <c r="E75" s="89"/>
      <c r="F75" s="90">
        <f t="shared" si="1"/>
        <v>0</v>
      </c>
    </row>
    <row r="76" spans="1:9" s="79" customFormat="1" ht="10.5" customHeight="1" x14ac:dyDescent="0.25">
      <c r="A76" s="91" t="s">
        <v>387</v>
      </c>
      <c r="B76" s="121">
        <v>311500610</v>
      </c>
      <c r="C76" s="92"/>
      <c r="D76" s="92"/>
      <c r="E76" s="92"/>
      <c r="F76" s="93">
        <f t="shared" si="1"/>
        <v>0</v>
      </c>
    </row>
    <row r="77" spans="1:9" s="79" customFormat="1" ht="10.5" customHeight="1" x14ac:dyDescent="0.25">
      <c r="A77" s="91" t="s">
        <v>388</v>
      </c>
      <c r="B77" s="121">
        <v>311500620</v>
      </c>
      <c r="C77" s="92"/>
      <c r="D77" s="92"/>
      <c r="E77" s="92"/>
      <c r="F77" s="93">
        <f t="shared" si="1"/>
        <v>0</v>
      </c>
    </row>
    <row r="78" spans="1:9" s="79" customFormat="1" ht="10.5" customHeight="1" x14ac:dyDescent="0.25">
      <c r="A78" s="88" t="s">
        <v>389</v>
      </c>
      <c r="B78" s="121">
        <v>311501500</v>
      </c>
      <c r="C78" s="89">
        <f>SUM(C79:C80)</f>
        <v>0</v>
      </c>
      <c r="D78" s="89">
        <f>SUM(D79:D80)</f>
        <v>0</v>
      </c>
      <c r="E78" s="89">
        <f>SUM(E79:E80)</f>
        <v>0</v>
      </c>
      <c r="F78" s="90">
        <f t="shared" si="1"/>
        <v>0</v>
      </c>
    </row>
    <row r="79" spans="1:9" s="79" customFormat="1" ht="10.5" customHeight="1" x14ac:dyDescent="0.25">
      <c r="A79" s="91" t="s">
        <v>390</v>
      </c>
      <c r="B79" s="121">
        <v>311501700</v>
      </c>
      <c r="C79" s="92"/>
      <c r="D79" s="92"/>
      <c r="E79" s="92"/>
      <c r="F79" s="93">
        <f t="shared" si="1"/>
        <v>0</v>
      </c>
    </row>
    <row r="80" spans="1:9" s="79" customFormat="1" ht="10.5" customHeight="1" x14ac:dyDescent="0.25">
      <c r="A80" s="91" t="s">
        <v>391</v>
      </c>
      <c r="B80" s="121">
        <v>311501800</v>
      </c>
      <c r="C80" s="92"/>
      <c r="D80" s="92"/>
      <c r="E80" s="92"/>
      <c r="F80" s="93">
        <f t="shared" si="1"/>
        <v>0</v>
      </c>
    </row>
    <row r="81" spans="1:6" s="79" customFormat="1" ht="10.5" customHeight="1" x14ac:dyDescent="0.25">
      <c r="A81" s="88" t="s">
        <v>392</v>
      </c>
      <c r="B81" s="121">
        <v>311502000</v>
      </c>
      <c r="C81" s="89"/>
      <c r="D81" s="89"/>
      <c r="E81" s="89"/>
      <c r="F81" s="90">
        <f t="shared" si="1"/>
        <v>0</v>
      </c>
    </row>
    <row r="82" spans="1:6" s="79" customFormat="1" ht="10.5" customHeight="1" x14ac:dyDescent="0.25">
      <c r="A82" s="91" t="s">
        <v>393</v>
      </c>
      <c r="B82" s="121">
        <v>311502200</v>
      </c>
      <c r="C82" s="92"/>
      <c r="D82" s="92"/>
      <c r="E82" s="92"/>
      <c r="F82" s="93">
        <f t="shared" si="1"/>
        <v>0</v>
      </c>
    </row>
    <row r="83" spans="1:6" s="79" customFormat="1" ht="10.5" customHeight="1" x14ac:dyDescent="0.25">
      <c r="A83" s="91" t="s">
        <v>394</v>
      </c>
      <c r="B83" s="121">
        <v>311502300</v>
      </c>
      <c r="C83" s="92"/>
      <c r="D83" s="92"/>
      <c r="E83" s="92"/>
      <c r="F83" s="93">
        <f t="shared" si="1"/>
        <v>0</v>
      </c>
    </row>
    <row r="84" spans="1:6" s="79" customFormat="1" ht="10.5" customHeight="1" x14ac:dyDescent="0.25">
      <c r="A84" s="88" t="s">
        <v>395</v>
      </c>
      <c r="B84" s="121">
        <v>311502500</v>
      </c>
      <c r="C84" s="89">
        <f>C85+C86</f>
        <v>0</v>
      </c>
      <c r="D84" s="89">
        <f>D85+D86</f>
        <v>2450000</v>
      </c>
      <c r="E84" s="89">
        <f>E85+E86</f>
        <v>5083693.5689564301</v>
      </c>
      <c r="F84" s="90">
        <f t="shared" si="1"/>
        <v>7533693.5689564301</v>
      </c>
    </row>
    <row r="85" spans="1:6" s="79" customFormat="1" ht="10.5" customHeight="1" x14ac:dyDescent="0.25">
      <c r="A85" s="91" t="s">
        <v>396</v>
      </c>
      <c r="B85" s="121">
        <v>311502700</v>
      </c>
      <c r="C85" s="92"/>
      <c r="D85" s="92">
        <f>2450000</f>
        <v>2450000</v>
      </c>
      <c r="E85" s="92">
        <f>2450000+2633693.56895643</f>
        <v>5083693.5689564301</v>
      </c>
      <c r="F85" s="93">
        <f t="shared" si="1"/>
        <v>7533693.5689564301</v>
      </c>
    </row>
    <row r="86" spans="1:6" s="79" customFormat="1" ht="10.5" customHeight="1" x14ac:dyDescent="0.25">
      <c r="A86" s="91" t="s">
        <v>397</v>
      </c>
      <c r="B86" s="121">
        <v>311502800</v>
      </c>
      <c r="C86" s="92"/>
      <c r="D86" s="92"/>
      <c r="E86" s="92"/>
      <c r="F86" s="93">
        <f t="shared" si="1"/>
        <v>0</v>
      </c>
    </row>
    <row r="87" spans="1:6" s="79" customFormat="1" ht="10.5" customHeight="1" x14ac:dyDescent="0.25">
      <c r="A87" s="88" t="s">
        <v>398</v>
      </c>
      <c r="B87" s="121">
        <v>311503100</v>
      </c>
      <c r="C87" s="89">
        <v>1710524.6099999999</v>
      </c>
      <c r="D87" s="89">
        <f>18457396.54-359150</f>
        <v>18098246.539999999</v>
      </c>
      <c r="E87" s="89">
        <f>18962242.5918475-359150</f>
        <v>18603092.591847502</v>
      </c>
      <c r="F87" s="90">
        <f t="shared" si="1"/>
        <v>38411863.7418475</v>
      </c>
    </row>
    <row r="88" spans="1:6" s="79" customFormat="1" ht="10.5" customHeight="1" x14ac:dyDescent="0.25">
      <c r="A88" s="88" t="s">
        <v>399</v>
      </c>
      <c r="B88" s="121">
        <v>311503600</v>
      </c>
      <c r="C88" s="89"/>
      <c r="D88" s="89"/>
      <c r="E88" s="89"/>
      <c r="F88" s="90">
        <f t="shared" si="1"/>
        <v>0</v>
      </c>
    </row>
    <row r="89" spans="1:6" s="79" customFormat="1" ht="10.5" customHeight="1" x14ac:dyDescent="0.25">
      <c r="A89" s="88" t="s">
        <v>400</v>
      </c>
      <c r="B89" s="121">
        <v>311504100</v>
      </c>
      <c r="C89" s="89"/>
      <c r="D89" s="89">
        <v>172408.23</v>
      </c>
      <c r="E89" s="89"/>
      <c r="F89" s="90">
        <f t="shared" si="1"/>
        <v>172408.23</v>
      </c>
    </row>
    <row r="90" spans="1:6" s="79" customFormat="1" ht="10.5" customHeight="1" x14ac:dyDescent="0.25">
      <c r="A90" s="85" t="s">
        <v>401</v>
      </c>
      <c r="B90" s="121">
        <v>312000000</v>
      </c>
      <c r="C90" s="86">
        <f>SUM(C91:C94)</f>
        <v>0</v>
      </c>
      <c r="D90" s="86">
        <f>SUM(D91:D94)</f>
        <v>37466.666666666701</v>
      </c>
      <c r="E90" s="86">
        <f>SUM(E91:E94)</f>
        <v>99400</v>
      </c>
      <c r="F90" s="87">
        <f t="shared" si="1"/>
        <v>136866.66666666669</v>
      </c>
    </row>
    <row r="91" spans="1:6" s="79" customFormat="1" ht="10.5" customHeight="1" x14ac:dyDescent="0.25">
      <c r="A91" s="88" t="s">
        <v>402</v>
      </c>
      <c r="B91" s="121">
        <v>312001100</v>
      </c>
      <c r="C91" s="89"/>
      <c r="D91" s="89"/>
      <c r="E91" s="89"/>
      <c r="F91" s="90">
        <f t="shared" si="1"/>
        <v>0</v>
      </c>
    </row>
    <row r="92" spans="1:6" s="79" customFormat="1" ht="10.5" customHeight="1" x14ac:dyDescent="0.25">
      <c r="A92" s="88" t="s">
        <v>403</v>
      </c>
      <c r="B92" s="121">
        <v>312001600</v>
      </c>
      <c r="C92" s="89"/>
      <c r="D92" s="89"/>
      <c r="E92" s="89"/>
      <c r="F92" s="90">
        <f t="shared" si="1"/>
        <v>0</v>
      </c>
    </row>
    <row r="93" spans="1:6" s="79" customFormat="1" ht="10.5" customHeight="1" x14ac:dyDescent="0.25">
      <c r="A93" s="88" t="s">
        <v>404</v>
      </c>
      <c r="B93" s="121">
        <v>312002100</v>
      </c>
      <c r="C93" s="89"/>
      <c r="D93" s="89">
        <v>37466.666666666701</v>
      </c>
      <c r="E93" s="89">
        <v>99400</v>
      </c>
      <c r="F93" s="90">
        <f t="shared" si="1"/>
        <v>136866.66666666669</v>
      </c>
    </row>
    <row r="94" spans="1:6" s="79" customFormat="1" ht="10.5" customHeight="1" x14ac:dyDescent="0.25">
      <c r="A94" s="88" t="s">
        <v>405</v>
      </c>
      <c r="B94" s="121">
        <v>312002600</v>
      </c>
      <c r="C94" s="89"/>
      <c r="D94" s="89"/>
      <c r="E94" s="89"/>
      <c r="F94" s="90">
        <f t="shared" si="1"/>
        <v>0</v>
      </c>
    </row>
    <row r="95" spans="1:6" s="79" customFormat="1" ht="10.5" customHeight="1" x14ac:dyDescent="0.25">
      <c r="A95" s="85" t="s">
        <v>406</v>
      </c>
      <c r="B95" s="121">
        <v>312201100</v>
      </c>
      <c r="C95" s="86"/>
      <c r="D95" s="86"/>
      <c r="E95" s="86"/>
      <c r="F95" s="87">
        <f t="shared" si="1"/>
        <v>0</v>
      </c>
    </row>
    <row r="96" spans="1:6" s="79" customFormat="1" ht="10.5" customHeight="1" x14ac:dyDescent="0.25">
      <c r="A96" s="85" t="s">
        <v>407</v>
      </c>
      <c r="B96" s="122" t="s">
        <v>28</v>
      </c>
      <c r="C96" s="86"/>
      <c r="D96" s="86"/>
      <c r="E96" s="86"/>
      <c r="F96" s="87">
        <f t="shared" si="1"/>
        <v>0</v>
      </c>
    </row>
    <row r="97" spans="1:6" s="79" customFormat="1" ht="10.5" customHeight="1" x14ac:dyDescent="0.25">
      <c r="A97" s="85" t="s">
        <v>408</v>
      </c>
      <c r="B97" s="121">
        <v>312500000</v>
      </c>
      <c r="C97" s="86">
        <f>SUM(C98:C103,C107,C111:C120)</f>
        <v>0</v>
      </c>
      <c r="D97" s="86">
        <f>SUM(D98:D103,D107,D111:D120)</f>
        <v>17140800</v>
      </c>
      <c r="E97" s="86"/>
      <c r="F97" s="87">
        <f t="shared" si="1"/>
        <v>17140800</v>
      </c>
    </row>
    <row r="98" spans="1:6" s="79" customFormat="1" ht="10.5" customHeight="1" x14ac:dyDescent="0.25">
      <c r="A98" s="88" t="s">
        <v>409</v>
      </c>
      <c r="B98" s="121">
        <v>312501100</v>
      </c>
      <c r="C98" s="89"/>
      <c r="D98" s="89"/>
      <c r="E98" s="89"/>
      <c r="F98" s="90">
        <f t="shared" si="1"/>
        <v>0</v>
      </c>
    </row>
    <row r="99" spans="1:6" s="79" customFormat="1" ht="10.5" customHeight="1" x14ac:dyDescent="0.25">
      <c r="A99" s="88" t="s">
        <v>410</v>
      </c>
      <c r="B99" s="121">
        <v>312501600</v>
      </c>
      <c r="C99" s="89"/>
      <c r="D99" s="89"/>
      <c r="E99" s="89"/>
      <c r="F99" s="90">
        <f t="shared" si="1"/>
        <v>0</v>
      </c>
    </row>
    <row r="100" spans="1:6" s="79" customFormat="1" ht="10.5" customHeight="1" x14ac:dyDescent="0.25">
      <c r="A100" s="88" t="s">
        <v>411</v>
      </c>
      <c r="B100" s="121">
        <v>312502100</v>
      </c>
      <c r="C100" s="89"/>
      <c r="D100" s="89">
        <v>17140800</v>
      </c>
      <c r="E100" s="89"/>
      <c r="F100" s="90">
        <f t="shared" si="1"/>
        <v>17140800</v>
      </c>
    </row>
    <row r="101" spans="1:6" s="79" customFormat="1" ht="10.5" customHeight="1" x14ac:dyDescent="0.25">
      <c r="A101" s="88" t="s">
        <v>412</v>
      </c>
      <c r="B101" s="121">
        <v>312502600</v>
      </c>
      <c r="C101" s="89"/>
      <c r="D101" s="89"/>
      <c r="E101" s="89"/>
      <c r="F101" s="90">
        <f t="shared" si="1"/>
        <v>0</v>
      </c>
    </row>
    <row r="102" spans="1:6" s="79" customFormat="1" ht="10.5" customHeight="1" x14ac:dyDescent="0.25">
      <c r="A102" s="88" t="s">
        <v>413</v>
      </c>
      <c r="B102" s="121">
        <v>312503200</v>
      </c>
      <c r="C102" s="89"/>
      <c r="D102" s="89"/>
      <c r="E102" s="89"/>
      <c r="F102" s="90">
        <f t="shared" si="1"/>
        <v>0</v>
      </c>
    </row>
    <row r="103" spans="1:6" s="79" customFormat="1" ht="10.5" customHeight="1" x14ac:dyDescent="0.25">
      <c r="A103" s="88" t="s">
        <v>414</v>
      </c>
      <c r="B103" s="121">
        <v>312503300</v>
      </c>
      <c r="C103" s="89"/>
      <c r="D103" s="89"/>
      <c r="E103" s="89"/>
      <c r="F103" s="90">
        <f t="shared" si="1"/>
        <v>0</v>
      </c>
    </row>
    <row r="104" spans="1:6" s="79" customFormat="1" ht="10.5" customHeight="1" x14ac:dyDescent="0.25">
      <c r="A104" s="91" t="s">
        <v>415</v>
      </c>
      <c r="B104" s="121">
        <v>312503311</v>
      </c>
      <c r="C104" s="92"/>
      <c r="D104" s="92"/>
      <c r="E104" s="92"/>
      <c r="F104" s="93">
        <f t="shared" si="1"/>
        <v>0</v>
      </c>
    </row>
    <row r="105" spans="1:6" s="79" customFormat="1" ht="10.5" customHeight="1" x14ac:dyDescent="0.25">
      <c r="A105" s="91" t="s">
        <v>416</v>
      </c>
      <c r="B105" s="121">
        <v>312503316</v>
      </c>
      <c r="C105" s="92"/>
      <c r="D105" s="92"/>
      <c r="E105" s="92"/>
      <c r="F105" s="93">
        <f t="shared" si="1"/>
        <v>0</v>
      </c>
    </row>
    <row r="106" spans="1:6" s="79" customFormat="1" ht="10.5" customHeight="1" x14ac:dyDescent="0.25">
      <c r="A106" s="91" t="s">
        <v>417</v>
      </c>
      <c r="B106" s="121">
        <v>312503321</v>
      </c>
      <c r="C106" s="92"/>
      <c r="D106" s="92"/>
      <c r="E106" s="92"/>
      <c r="F106" s="93">
        <f t="shared" si="1"/>
        <v>0</v>
      </c>
    </row>
    <row r="107" spans="1:6" s="79" customFormat="1" ht="10.5" customHeight="1" x14ac:dyDescent="0.25">
      <c r="A107" s="88" t="s">
        <v>418</v>
      </c>
      <c r="B107" s="121">
        <v>312503400</v>
      </c>
      <c r="C107" s="89"/>
      <c r="D107" s="89"/>
      <c r="E107" s="89"/>
      <c r="F107" s="90">
        <f t="shared" si="1"/>
        <v>0</v>
      </c>
    </row>
    <row r="108" spans="1:6" s="79" customFormat="1" ht="10.5" customHeight="1" x14ac:dyDescent="0.25">
      <c r="A108" s="91" t="s">
        <v>419</v>
      </c>
      <c r="B108" s="121">
        <v>312503411</v>
      </c>
      <c r="C108" s="92"/>
      <c r="D108" s="92"/>
      <c r="E108" s="92"/>
      <c r="F108" s="93">
        <f t="shared" si="1"/>
        <v>0</v>
      </c>
    </row>
    <row r="109" spans="1:6" s="79" customFormat="1" ht="10.5" customHeight="1" x14ac:dyDescent="0.25">
      <c r="A109" s="91" t="s">
        <v>420</v>
      </c>
      <c r="B109" s="121">
        <v>312503416</v>
      </c>
      <c r="C109" s="92"/>
      <c r="D109" s="92"/>
      <c r="E109" s="92"/>
      <c r="F109" s="93">
        <f t="shared" si="1"/>
        <v>0</v>
      </c>
    </row>
    <row r="110" spans="1:6" s="79" customFormat="1" ht="10.5" customHeight="1" x14ac:dyDescent="0.25">
      <c r="A110" s="91" t="s">
        <v>421</v>
      </c>
      <c r="B110" s="121">
        <v>312503421</v>
      </c>
      <c r="C110" s="92"/>
      <c r="D110" s="92"/>
      <c r="E110" s="92"/>
      <c r="F110" s="93">
        <f t="shared" si="1"/>
        <v>0</v>
      </c>
    </row>
    <row r="111" spans="1:6" s="79" customFormat="1" ht="10.5" customHeight="1" x14ac:dyDescent="0.25">
      <c r="A111" s="88" t="s">
        <v>422</v>
      </c>
      <c r="B111" s="121">
        <v>312504100</v>
      </c>
      <c r="C111" s="89"/>
      <c r="D111" s="89"/>
      <c r="E111" s="89"/>
      <c r="F111" s="90">
        <f t="shared" si="1"/>
        <v>0</v>
      </c>
    </row>
    <row r="112" spans="1:6" s="79" customFormat="1" ht="10.5" customHeight="1" x14ac:dyDescent="0.25">
      <c r="A112" s="88" t="s">
        <v>423</v>
      </c>
      <c r="B112" s="121">
        <v>312504200</v>
      </c>
      <c r="C112" s="89"/>
      <c r="D112" s="89"/>
      <c r="E112" s="89"/>
      <c r="F112" s="90">
        <f t="shared" si="1"/>
        <v>0</v>
      </c>
    </row>
    <row r="113" spans="1:6" s="79" customFormat="1" ht="10.5" customHeight="1" x14ac:dyDescent="0.25">
      <c r="A113" s="88" t="s">
        <v>424</v>
      </c>
      <c r="B113" s="121">
        <v>312504600</v>
      </c>
      <c r="C113" s="89"/>
      <c r="D113" s="89"/>
      <c r="E113" s="89"/>
      <c r="F113" s="90">
        <f t="shared" si="1"/>
        <v>0</v>
      </c>
    </row>
    <row r="114" spans="1:6" s="79" customFormat="1" ht="10.5" customHeight="1" x14ac:dyDescent="0.25">
      <c r="A114" s="88" t="s">
        <v>262</v>
      </c>
      <c r="B114" s="121">
        <v>312505100</v>
      </c>
      <c r="C114" s="89"/>
      <c r="D114" s="89"/>
      <c r="E114" s="89"/>
      <c r="F114" s="90">
        <f t="shared" si="1"/>
        <v>0</v>
      </c>
    </row>
    <row r="115" spans="1:6" s="79" customFormat="1" ht="10.5" customHeight="1" x14ac:dyDescent="0.25">
      <c r="A115" s="88" t="s">
        <v>425</v>
      </c>
      <c r="B115" s="121">
        <v>312505600</v>
      </c>
      <c r="C115" s="89"/>
      <c r="D115" s="89"/>
      <c r="E115" s="89"/>
      <c r="F115" s="90">
        <f t="shared" si="1"/>
        <v>0</v>
      </c>
    </row>
    <row r="116" spans="1:6" s="79" customFormat="1" ht="10.5" customHeight="1" x14ac:dyDescent="0.25">
      <c r="A116" s="88" t="s">
        <v>426</v>
      </c>
      <c r="B116" s="121">
        <v>312506100</v>
      </c>
      <c r="C116" s="89"/>
      <c r="D116" s="89"/>
      <c r="E116" s="89"/>
      <c r="F116" s="90">
        <f t="shared" si="1"/>
        <v>0</v>
      </c>
    </row>
    <row r="117" spans="1:6" s="79" customFormat="1" ht="10.5" customHeight="1" x14ac:dyDescent="0.25">
      <c r="A117" s="88" t="s">
        <v>427</v>
      </c>
      <c r="B117" s="121">
        <v>312506600</v>
      </c>
      <c r="C117" s="89"/>
      <c r="D117" s="89"/>
      <c r="E117" s="89"/>
      <c r="F117" s="90">
        <f t="shared" si="1"/>
        <v>0</v>
      </c>
    </row>
    <row r="118" spans="1:6" s="79" customFormat="1" ht="10.5" customHeight="1" x14ac:dyDescent="0.25">
      <c r="A118" s="88" t="s">
        <v>428</v>
      </c>
      <c r="B118" s="121">
        <v>312506700</v>
      </c>
      <c r="C118" s="89"/>
      <c r="D118" s="89"/>
      <c r="E118" s="89"/>
      <c r="F118" s="90">
        <f t="shared" si="1"/>
        <v>0</v>
      </c>
    </row>
    <row r="119" spans="1:6" s="79" customFormat="1" ht="10.5" customHeight="1" x14ac:dyDescent="0.25">
      <c r="A119" s="88" t="s">
        <v>429</v>
      </c>
      <c r="B119" s="121">
        <v>312506800</v>
      </c>
      <c r="C119" s="89"/>
      <c r="D119" s="89"/>
      <c r="E119" s="89"/>
      <c r="F119" s="90">
        <f t="shared" si="1"/>
        <v>0</v>
      </c>
    </row>
    <row r="120" spans="1:6" s="79" customFormat="1" ht="10.5" customHeight="1" x14ac:dyDescent="0.25">
      <c r="A120" s="88" t="s">
        <v>430</v>
      </c>
      <c r="B120" s="121">
        <v>312507100</v>
      </c>
      <c r="C120" s="89"/>
      <c r="D120" s="89"/>
      <c r="E120" s="89"/>
      <c r="F120" s="90">
        <f t="shared" si="1"/>
        <v>0</v>
      </c>
    </row>
    <row r="121" spans="1:6" s="79" customFormat="1" ht="10.5" customHeight="1" x14ac:dyDescent="0.25">
      <c r="A121" s="85" t="s">
        <v>431</v>
      </c>
      <c r="B121" s="121">
        <v>314000000</v>
      </c>
      <c r="C121" s="86"/>
      <c r="D121" s="86"/>
      <c r="E121" s="86"/>
      <c r="F121" s="87">
        <f t="shared" si="1"/>
        <v>0</v>
      </c>
    </row>
    <row r="122" spans="1:6" s="79" customFormat="1" ht="10.5" customHeight="1" x14ac:dyDescent="0.25">
      <c r="A122" s="88" t="s">
        <v>432</v>
      </c>
      <c r="B122" s="121">
        <v>314001100</v>
      </c>
      <c r="C122" s="89"/>
      <c r="D122" s="89"/>
      <c r="E122" s="89"/>
      <c r="F122" s="90">
        <f t="shared" si="1"/>
        <v>0</v>
      </c>
    </row>
    <row r="123" spans="1:6" s="79" customFormat="1" ht="10.5" customHeight="1" x14ac:dyDescent="0.25">
      <c r="A123" s="88" t="s">
        <v>433</v>
      </c>
      <c r="B123" s="121">
        <v>314001600</v>
      </c>
      <c r="C123" s="89"/>
      <c r="D123" s="89"/>
      <c r="E123" s="89"/>
      <c r="F123" s="90">
        <f t="shared" si="1"/>
        <v>0</v>
      </c>
    </row>
    <row r="124" spans="1:6" s="79" customFormat="1" ht="10.5" customHeight="1" x14ac:dyDescent="0.25">
      <c r="A124" s="88" t="s">
        <v>434</v>
      </c>
      <c r="B124" s="121">
        <v>314002100</v>
      </c>
      <c r="C124" s="89"/>
      <c r="D124" s="89"/>
      <c r="E124" s="89"/>
      <c r="F124" s="90">
        <f t="shared" si="1"/>
        <v>0</v>
      </c>
    </row>
    <row r="125" spans="1:6" s="79" customFormat="1" ht="10.5" customHeight="1" x14ac:dyDescent="0.25">
      <c r="A125" s="85" t="s">
        <v>435</v>
      </c>
      <c r="B125" s="122" t="s">
        <v>28</v>
      </c>
      <c r="C125" s="86"/>
      <c r="D125" s="86"/>
      <c r="E125" s="86"/>
      <c r="F125" s="87">
        <f t="shared" si="1"/>
        <v>0</v>
      </c>
    </row>
    <row r="126" spans="1:6" s="79" customFormat="1" ht="10.5" customHeight="1" x14ac:dyDescent="0.25">
      <c r="A126" s="85" t="s">
        <v>436</v>
      </c>
      <c r="B126" s="121">
        <v>303000000</v>
      </c>
      <c r="C126" s="86"/>
      <c r="D126" s="86"/>
      <c r="E126" s="86"/>
      <c r="F126" s="87">
        <f t="shared" si="1"/>
        <v>0</v>
      </c>
    </row>
    <row r="127" spans="1:6" s="79" customFormat="1" ht="10.5" customHeight="1" x14ac:dyDescent="0.25">
      <c r="A127" s="85" t="s">
        <v>437</v>
      </c>
      <c r="B127" s="121">
        <v>315000000</v>
      </c>
      <c r="C127" s="86"/>
      <c r="D127" s="86"/>
      <c r="E127" s="86"/>
      <c r="F127" s="87">
        <f t="shared" si="1"/>
        <v>0</v>
      </c>
    </row>
    <row r="128" spans="1:6" s="79" customFormat="1" ht="10.5" customHeight="1" x14ac:dyDescent="0.25">
      <c r="A128" s="88" t="s">
        <v>438</v>
      </c>
      <c r="B128" s="121">
        <v>315001100</v>
      </c>
      <c r="C128" s="89"/>
      <c r="D128" s="89"/>
      <c r="E128" s="89"/>
      <c r="F128" s="90">
        <f t="shared" si="1"/>
        <v>0</v>
      </c>
    </row>
    <row r="129" spans="1:6" s="79" customFormat="1" ht="10.5" customHeight="1" x14ac:dyDescent="0.25">
      <c r="A129" s="88" t="s">
        <v>263</v>
      </c>
      <c r="B129" s="121">
        <v>315001600</v>
      </c>
      <c r="C129" s="89"/>
      <c r="D129" s="89"/>
      <c r="E129" s="89"/>
      <c r="F129" s="90">
        <f t="shared" si="1"/>
        <v>0</v>
      </c>
    </row>
    <row r="130" spans="1:6" s="79" customFormat="1" ht="10.5" customHeight="1" x14ac:dyDescent="0.25">
      <c r="A130" s="88" t="s">
        <v>439</v>
      </c>
      <c r="B130" s="121">
        <v>315002100</v>
      </c>
      <c r="C130" s="89"/>
      <c r="D130" s="89"/>
      <c r="E130" s="89"/>
      <c r="F130" s="90">
        <f t="shared" si="1"/>
        <v>0</v>
      </c>
    </row>
    <row r="131" spans="1:6" s="79" customFormat="1" ht="10.5" customHeight="1" x14ac:dyDescent="0.25">
      <c r="A131" s="88" t="s">
        <v>440</v>
      </c>
      <c r="B131" s="121">
        <v>315002600</v>
      </c>
      <c r="C131" s="89"/>
      <c r="D131" s="89"/>
      <c r="E131" s="89"/>
      <c r="F131" s="90">
        <f t="shared" si="1"/>
        <v>0</v>
      </c>
    </row>
    <row r="132" spans="1:6" s="79" customFormat="1" ht="10.5" customHeight="1" x14ac:dyDescent="0.25">
      <c r="A132" s="88" t="s">
        <v>441</v>
      </c>
      <c r="B132" s="121">
        <v>315003600</v>
      </c>
      <c r="C132" s="89"/>
      <c r="D132" s="89"/>
      <c r="E132" s="89"/>
      <c r="F132" s="90">
        <f t="shared" ref="F132:F166" si="2">C132+D132+E132</f>
        <v>0</v>
      </c>
    </row>
    <row r="133" spans="1:6" s="79" customFormat="1" ht="10.5" customHeight="1" x14ac:dyDescent="0.25">
      <c r="A133" s="88" t="s">
        <v>442</v>
      </c>
      <c r="B133" s="121">
        <v>315004100</v>
      </c>
      <c r="C133" s="89"/>
      <c r="D133" s="89"/>
      <c r="E133" s="89"/>
      <c r="F133" s="90">
        <f t="shared" si="2"/>
        <v>0</v>
      </c>
    </row>
    <row r="134" spans="1:6" s="79" customFormat="1" ht="10.5" customHeight="1" x14ac:dyDescent="0.25">
      <c r="A134" s="85" t="s">
        <v>443</v>
      </c>
      <c r="B134" s="121">
        <v>302500000</v>
      </c>
      <c r="C134" s="86"/>
      <c r="D134" s="86"/>
      <c r="E134" s="86"/>
      <c r="F134" s="87">
        <f t="shared" si="2"/>
        <v>0</v>
      </c>
    </row>
    <row r="135" spans="1:6" s="79" customFormat="1" ht="10.5" customHeight="1" x14ac:dyDescent="0.25">
      <c r="A135" s="85" t="s">
        <v>444</v>
      </c>
      <c r="B135" s="121">
        <v>315500000</v>
      </c>
      <c r="C135" s="86">
        <f>SUM(C136:C149)</f>
        <v>0</v>
      </c>
      <c r="D135" s="86">
        <f>SUM(D136:D149)</f>
        <v>3398310.0028437176</v>
      </c>
      <c r="E135" s="86">
        <f>SUM(E136:E149)</f>
        <v>7803598.1983090099</v>
      </c>
      <c r="F135" s="87">
        <f t="shared" si="2"/>
        <v>11201908.201152727</v>
      </c>
    </row>
    <row r="136" spans="1:6" s="79" customFormat="1" ht="10.5" customHeight="1" x14ac:dyDescent="0.25">
      <c r="A136" s="88" t="s">
        <v>445</v>
      </c>
      <c r="B136" s="121">
        <v>315501100</v>
      </c>
      <c r="C136" s="89"/>
      <c r="D136" s="89"/>
      <c r="E136" s="89"/>
      <c r="F136" s="90">
        <f t="shared" si="2"/>
        <v>0</v>
      </c>
    </row>
    <row r="137" spans="1:6" s="79" customFormat="1" ht="10.5" customHeight="1" x14ac:dyDescent="0.25">
      <c r="A137" s="88" t="s">
        <v>446</v>
      </c>
      <c r="B137" s="121">
        <v>315501600</v>
      </c>
      <c r="C137" s="89"/>
      <c r="D137" s="89">
        <v>4258333.333333334</v>
      </c>
      <c r="E137" s="89">
        <v>9375000</v>
      </c>
      <c r="F137" s="90">
        <f t="shared" si="2"/>
        <v>13633333.333333334</v>
      </c>
    </row>
    <row r="138" spans="1:6" s="79" customFormat="1" ht="10.5" customHeight="1" x14ac:dyDescent="0.25">
      <c r="A138" s="88" t="s">
        <v>447</v>
      </c>
      <c r="B138" s="121">
        <v>315502100</v>
      </c>
      <c r="C138" s="89"/>
      <c r="D138" s="89"/>
      <c r="E138" s="89"/>
      <c r="F138" s="90">
        <f t="shared" si="2"/>
        <v>0</v>
      </c>
    </row>
    <row r="139" spans="1:6" s="79" customFormat="1" ht="10.5" customHeight="1" x14ac:dyDescent="0.25">
      <c r="A139" s="88" t="s">
        <v>448</v>
      </c>
      <c r="B139" s="121">
        <v>315502600</v>
      </c>
      <c r="C139" s="89"/>
      <c r="D139" s="89"/>
      <c r="E139" s="89"/>
      <c r="F139" s="90">
        <f t="shared" si="2"/>
        <v>0</v>
      </c>
    </row>
    <row r="140" spans="1:6" s="79" customFormat="1" ht="10.5" customHeight="1" x14ac:dyDescent="0.25">
      <c r="A140" s="88" t="s">
        <v>449</v>
      </c>
      <c r="B140" s="121">
        <v>315503100</v>
      </c>
      <c r="C140" s="89"/>
      <c r="D140" s="89">
        <v>-860023.33048961649</v>
      </c>
      <c r="E140" s="89">
        <v>-1571401.8016909901</v>
      </c>
      <c r="F140" s="90">
        <f t="shared" si="2"/>
        <v>-2431425.1321806065</v>
      </c>
    </row>
    <row r="141" spans="1:6" s="79" customFormat="1" ht="10.5" customHeight="1" x14ac:dyDescent="0.25">
      <c r="A141" s="88" t="s">
        <v>450</v>
      </c>
      <c r="B141" s="121">
        <v>315503600</v>
      </c>
      <c r="C141" s="89"/>
      <c r="D141" s="89"/>
      <c r="E141" s="89"/>
      <c r="F141" s="90">
        <f t="shared" si="2"/>
        <v>0</v>
      </c>
    </row>
    <row r="142" spans="1:6" s="79" customFormat="1" ht="10.5" customHeight="1" x14ac:dyDescent="0.25">
      <c r="A142" s="88" t="s">
        <v>451</v>
      </c>
      <c r="B142" s="121">
        <v>315504100</v>
      </c>
      <c r="C142" s="89"/>
      <c r="D142" s="89"/>
      <c r="E142" s="89"/>
      <c r="F142" s="90">
        <f t="shared" si="2"/>
        <v>0</v>
      </c>
    </row>
    <row r="143" spans="1:6" s="79" customFormat="1" ht="10.5" customHeight="1" x14ac:dyDescent="0.25">
      <c r="A143" s="88" t="s">
        <v>452</v>
      </c>
      <c r="B143" s="121">
        <v>315504600</v>
      </c>
      <c r="C143" s="89"/>
      <c r="D143" s="89"/>
      <c r="E143" s="89"/>
      <c r="F143" s="90">
        <f t="shared" si="2"/>
        <v>0</v>
      </c>
    </row>
    <row r="144" spans="1:6" s="79" customFormat="1" ht="10.5" customHeight="1" x14ac:dyDescent="0.25">
      <c r="A144" s="88" t="s">
        <v>453</v>
      </c>
      <c r="B144" s="121">
        <v>315505100</v>
      </c>
      <c r="C144" s="89"/>
      <c r="D144" s="89"/>
      <c r="E144" s="89"/>
      <c r="F144" s="90">
        <f t="shared" si="2"/>
        <v>0</v>
      </c>
    </row>
    <row r="145" spans="1:6" s="79" customFormat="1" ht="10.5" customHeight="1" x14ac:dyDescent="0.25">
      <c r="A145" s="88" t="s">
        <v>454</v>
      </c>
      <c r="B145" s="121">
        <v>315505600</v>
      </c>
      <c r="C145" s="89"/>
      <c r="D145" s="89"/>
      <c r="E145" s="89"/>
      <c r="F145" s="90">
        <f t="shared" si="2"/>
        <v>0</v>
      </c>
    </row>
    <row r="146" spans="1:6" s="79" customFormat="1" ht="10.5" customHeight="1" x14ac:dyDescent="0.25">
      <c r="A146" s="88" t="s">
        <v>455</v>
      </c>
      <c r="B146" s="121">
        <v>315506100</v>
      </c>
      <c r="C146" s="89"/>
      <c r="D146" s="89"/>
      <c r="E146" s="89"/>
      <c r="F146" s="90">
        <f t="shared" si="2"/>
        <v>0</v>
      </c>
    </row>
    <row r="147" spans="1:6" s="79" customFormat="1" ht="10.5" customHeight="1" x14ac:dyDescent="0.25">
      <c r="A147" s="88" t="s">
        <v>456</v>
      </c>
      <c r="B147" s="121">
        <v>315506600</v>
      </c>
      <c r="C147" s="89"/>
      <c r="D147" s="89"/>
      <c r="E147" s="89"/>
      <c r="F147" s="90">
        <f t="shared" si="2"/>
        <v>0</v>
      </c>
    </row>
    <row r="148" spans="1:6" s="79" customFormat="1" ht="10.5" customHeight="1" x14ac:dyDescent="0.25">
      <c r="A148" s="88" t="s">
        <v>457</v>
      </c>
      <c r="B148" s="121">
        <v>315507100</v>
      </c>
      <c r="C148" s="89"/>
      <c r="D148" s="89"/>
      <c r="E148" s="89"/>
      <c r="F148" s="90">
        <f t="shared" si="2"/>
        <v>0</v>
      </c>
    </row>
    <row r="149" spans="1:6" s="79" customFormat="1" ht="10.5" customHeight="1" x14ac:dyDescent="0.25">
      <c r="A149" s="88" t="s">
        <v>458</v>
      </c>
      <c r="B149" s="121">
        <v>315507600</v>
      </c>
      <c r="C149" s="89"/>
      <c r="D149" s="89"/>
      <c r="E149" s="89"/>
      <c r="F149" s="90">
        <f t="shared" si="2"/>
        <v>0</v>
      </c>
    </row>
    <row r="150" spans="1:6" s="79" customFormat="1" ht="10.5" customHeight="1" x14ac:dyDescent="0.25">
      <c r="A150" s="85" t="s">
        <v>459</v>
      </c>
      <c r="B150" s="121">
        <v>302000000</v>
      </c>
      <c r="C150" s="86"/>
      <c r="D150" s="86"/>
      <c r="E150" s="86"/>
      <c r="F150" s="87">
        <f t="shared" si="2"/>
        <v>0</v>
      </c>
    </row>
    <row r="151" spans="1:6" s="79" customFormat="1" ht="10.5" customHeight="1" x14ac:dyDescent="0.25">
      <c r="A151" s="85" t="s">
        <v>460</v>
      </c>
      <c r="B151" s="121">
        <v>316000000</v>
      </c>
      <c r="C151" s="86"/>
      <c r="D151" s="86"/>
      <c r="E151" s="86"/>
      <c r="F151" s="87">
        <f t="shared" si="2"/>
        <v>0</v>
      </c>
    </row>
    <row r="152" spans="1:6" s="79" customFormat="1" ht="10.5" customHeight="1" x14ac:dyDescent="0.25">
      <c r="A152" s="88" t="s">
        <v>461</v>
      </c>
      <c r="B152" s="121">
        <v>316001200</v>
      </c>
      <c r="C152" s="89"/>
      <c r="D152" s="89"/>
      <c r="E152" s="89"/>
      <c r="F152" s="90">
        <f t="shared" si="2"/>
        <v>0</v>
      </c>
    </row>
    <row r="153" spans="1:6" s="79" customFormat="1" ht="10.5" customHeight="1" x14ac:dyDescent="0.25">
      <c r="A153" s="88" t="s">
        <v>462</v>
      </c>
      <c r="B153" s="121">
        <v>316002100</v>
      </c>
      <c r="C153" s="89"/>
      <c r="D153" s="89"/>
      <c r="E153" s="89"/>
      <c r="F153" s="90">
        <f t="shared" si="2"/>
        <v>0</v>
      </c>
    </row>
    <row r="154" spans="1:6" s="79" customFormat="1" ht="10.5" customHeight="1" x14ac:dyDescent="0.25">
      <c r="A154" s="88" t="s">
        <v>463</v>
      </c>
      <c r="B154" s="121">
        <v>316002600</v>
      </c>
      <c r="C154" s="89"/>
      <c r="D154" s="89"/>
      <c r="E154" s="89"/>
      <c r="F154" s="90">
        <f t="shared" si="2"/>
        <v>0</v>
      </c>
    </row>
    <row r="155" spans="1:6" s="79" customFormat="1" ht="10.5" customHeight="1" x14ac:dyDescent="0.25">
      <c r="A155" s="88" t="s">
        <v>464</v>
      </c>
      <c r="B155" s="121">
        <v>316003100</v>
      </c>
      <c r="C155" s="89"/>
      <c r="D155" s="89"/>
      <c r="E155" s="89"/>
      <c r="F155" s="90">
        <f t="shared" si="2"/>
        <v>0</v>
      </c>
    </row>
    <row r="156" spans="1:6" s="79" customFormat="1" ht="10.5" customHeight="1" x14ac:dyDescent="0.25">
      <c r="A156" s="91" t="s">
        <v>464</v>
      </c>
      <c r="B156" s="121">
        <v>316003110</v>
      </c>
      <c r="C156" s="92"/>
      <c r="D156" s="92"/>
      <c r="E156" s="92"/>
      <c r="F156" s="93">
        <f t="shared" si="2"/>
        <v>0</v>
      </c>
    </row>
    <row r="157" spans="1:6" s="79" customFormat="1" ht="10.5" customHeight="1" x14ac:dyDescent="0.25">
      <c r="A157" s="91" t="s">
        <v>465</v>
      </c>
      <c r="B157" s="121">
        <v>316003120</v>
      </c>
      <c r="C157" s="92"/>
      <c r="D157" s="92"/>
      <c r="E157" s="92"/>
      <c r="F157" s="93">
        <f t="shared" si="2"/>
        <v>0</v>
      </c>
    </row>
    <row r="158" spans="1:6" s="79" customFormat="1" ht="10.5" customHeight="1" x14ac:dyDescent="0.25">
      <c r="A158" s="91" t="s">
        <v>466</v>
      </c>
      <c r="B158" s="121">
        <v>316003130</v>
      </c>
      <c r="C158" s="92"/>
      <c r="D158" s="92"/>
      <c r="E158" s="92"/>
      <c r="F158" s="93">
        <f t="shared" si="2"/>
        <v>0</v>
      </c>
    </row>
    <row r="159" spans="1:6" s="79" customFormat="1" ht="10.5" customHeight="1" x14ac:dyDescent="0.25">
      <c r="A159" s="85" t="s">
        <v>467</v>
      </c>
      <c r="B159" s="121">
        <v>301500000</v>
      </c>
      <c r="C159" s="86"/>
      <c r="D159" s="86"/>
      <c r="E159" s="86"/>
      <c r="F159" s="87">
        <f t="shared" si="2"/>
        <v>0</v>
      </c>
    </row>
    <row r="160" spans="1:6" s="79" customFormat="1" ht="10.5" customHeight="1" x14ac:dyDescent="0.25">
      <c r="A160" s="85" t="s">
        <v>468</v>
      </c>
      <c r="B160" s="121">
        <v>316400000</v>
      </c>
      <c r="C160" s="86"/>
      <c r="D160" s="86"/>
      <c r="E160" s="86"/>
      <c r="F160" s="87">
        <f t="shared" si="2"/>
        <v>0</v>
      </c>
    </row>
    <row r="161" spans="1:10" s="79" customFormat="1" ht="10.5" customHeight="1" x14ac:dyDescent="0.25">
      <c r="A161" s="85" t="s">
        <v>469</v>
      </c>
      <c r="B161" s="121">
        <v>318450000</v>
      </c>
      <c r="C161" s="86"/>
      <c r="D161" s="86"/>
      <c r="E161" s="86"/>
      <c r="F161" s="87">
        <f t="shared" si="2"/>
        <v>0</v>
      </c>
    </row>
    <row r="162" spans="1:10" s="79" customFormat="1" ht="10.5" customHeight="1" x14ac:dyDescent="0.25">
      <c r="A162" s="85" t="s">
        <v>470</v>
      </c>
      <c r="B162" s="121">
        <v>301000000</v>
      </c>
      <c r="C162" s="86"/>
      <c r="D162" s="86"/>
      <c r="E162" s="86"/>
      <c r="F162" s="87">
        <f t="shared" si="2"/>
        <v>0</v>
      </c>
    </row>
    <row r="163" spans="1:10" s="79" customFormat="1" ht="10.5" customHeight="1" x14ac:dyDescent="0.25">
      <c r="A163" s="85" t="s">
        <v>471</v>
      </c>
      <c r="B163" s="122" t="s">
        <v>28</v>
      </c>
      <c r="C163" s="86"/>
      <c r="D163" s="86"/>
      <c r="E163" s="86"/>
      <c r="F163" s="87">
        <f t="shared" si="2"/>
        <v>0</v>
      </c>
    </row>
    <row r="164" spans="1:10" s="79" customFormat="1" ht="10.5" customHeight="1" x14ac:dyDescent="0.25">
      <c r="A164" s="88" t="s">
        <v>472</v>
      </c>
      <c r="B164" s="121">
        <v>318501100</v>
      </c>
      <c r="C164" s="89"/>
      <c r="D164" s="89"/>
      <c r="E164" s="89"/>
      <c r="F164" s="90">
        <f t="shared" si="2"/>
        <v>0</v>
      </c>
    </row>
    <row r="165" spans="1:10" s="79" customFormat="1" ht="10.5" customHeight="1" x14ac:dyDescent="0.25">
      <c r="A165" s="88" t="s">
        <v>473</v>
      </c>
      <c r="B165" s="121">
        <v>318501600</v>
      </c>
      <c r="C165" s="89"/>
      <c r="D165" s="89"/>
      <c r="E165" s="89"/>
      <c r="F165" s="90">
        <f t="shared" si="2"/>
        <v>0</v>
      </c>
    </row>
    <row r="166" spans="1:10" s="79" customFormat="1" ht="10.5" customHeight="1" x14ac:dyDescent="0.25">
      <c r="A166" s="85" t="s">
        <v>474</v>
      </c>
      <c r="B166" s="121">
        <v>300000000</v>
      </c>
      <c r="C166" s="86"/>
      <c r="D166" s="86"/>
      <c r="E166" s="86"/>
      <c r="F166" s="87">
        <f t="shared" si="2"/>
        <v>0</v>
      </c>
    </row>
    <row r="167" spans="1:10" s="79" customFormat="1" ht="10.5" customHeight="1" x14ac:dyDescent="0.25">
      <c r="A167" s="99"/>
      <c r="B167" s="99"/>
      <c r="C167" s="99"/>
      <c r="D167" s="99"/>
      <c r="E167" s="99"/>
    </row>
    <row r="168" spans="1:10" s="79" customFormat="1" ht="10.5" customHeight="1" x14ac:dyDescent="0.25">
      <c r="A168" s="100" t="s">
        <v>475</v>
      </c>
      <c r="B168" s="123"/>
      <c r="C168" s="101">
        <f>C3-(C15+C65+C74+C90+C95)+C97</f>
        <v>-2449039.37</v>
      </c>
      <c r="D168" s="101">
        <f>D3-(D15+D65+D74+D90+D95)+D97</f>
        <v>-69327744.210000038</v>
      </c>
      <c r="E168" s="101">
        <f>E3-(E15+E65+E74+E90+E95)+E97</f>
        <v>-62433006.749507591</v>
      </c>
      <c r="F168" s="101"/>
    </row>
    <row r="169" spans="1:10" s="79" customFormat="1" ht="10.5" customHeight="1" x14ac:dyDescent="0.25">
      <c r="A169" s="100" t="s">
        <v>476</v>
      </c>
      <c r="B169" s="123"/>
      <c r="C169" s="101">
        <f>C3-(C15+C65+C74+C135+C90+C95+C151)+C97</f>
        <v>-2449039.37</v>
      </c>
      <c r="D169" s="101">
        <f>D3-(D15+D65+D74+D135+D90+D95+D151)+D97</f>
        <v>-72726054.212843761</v>
      </c>
      <c r="E169" s="101">
        <f>E168*75%</f>
        <v>-46824755.06213069</v>
      </c>
      <c r="F169" s="101"/>
      <c r="J169" s="98"/>
    </row>
    <row r="170" spans="1:10" s="79" customFormat="1" ht="10.5" customHeight="1" x14ac:dyDescent="0.25">
      <c r="A170" s="102" t="s">
        <v>477</v>
      </c>
      <c r="B170" s="124">
        <v>0.5</v>
      </c>
      <c r="C170" s="103">
        <f>C169*$B$170</f>
        <v>-1224519.6850000001</v>
      </c>
      <c r="D170" s="103">
        <f>D169*$B$170</f>
        <v>-36363027.10642188</v>
      </c>
      <c r="E170" s="103">
        <f>E169*$B$170</f>
        <v>-23412377.531065345</v>
      </c>
    </row>
    <row r="171" spans="1:10" s="79" customFormat="1" ht="10.5" customHeight="1" x14ac:dyDescent="0.25">
      <c r="A171" s="71"/>
      <c r="B171" s="125"/>
      <c r="C171" s="104"/>
      <c r="D171" s="104"/>
      <c r="E171" s="104"/>
      <c r="G171" s="80"/>
      <c r="H171" s="105" t="s">
        <v>478</v>
      </c>
      <c r="I171" s="105" t="s">
        <v>479</v>
      </c>
    </row>
    <row r="172" spans="1:10" s="79" customFormat="1" ht="10.5" customHeight="1" x14ac:dyDescent="0.25">
      <c r="A172" s="102" t="s">
        <v>480</v>
      </c>
      <c r="B172" s="124">
        <v>0.26298245172687101</v>
      </c>
      <c r="C172" s="103">
        <f t="shared" ref="C172:E174" si="3">C$170*$B172</f>
        <v>-322027.18894911581</v>
      </c>
      <c r="D172" s="103">
        <f t="shared" si="3"/>
        <v>-9562838.0206574947</v>
      </c>
      <c r="E172" s="103">
        <f t="shared" si="3"/>
        <v>-6157044.4438746721</v>
      </c>
      <c r="G172" s="106" t="s">
        <v>481</v>
      </c>
      <c r="H172" s="107">
        <v>0.3</v>
      </c>
      <c r="I172" s="107">
        <f>-16467279.9976807/-62617409.9813448</f>
        <v>0.26298245172687101</v>
      </c>
    </row>
    <row r="173" spans="1:10" s="79" customFormat="1" ht="10.5" customHeight="1" x14ac:dyDescent="0.25">
      <c r="A173" s="102" t="s">
        <v>482</v>
      </c>
      <c r="B173" s="124">
        <v>0.4844913153071787</v>
      </c>
      <c r="C173" s="103">
        <f t="shared" si="3"/>
        <v>-593269.15280518215</v>
      </c>
      <c r="D173" s="103">
        <f t="shared" si="3"/>
        <v>-17617570.831340928</v>
      </c>
      <c r="E173" s="103">
        <f t="shared" si="3"/>
        <v>-11343093.584494086</v>
      </c>
      <c r="G173" s="106" t="s">
        <v>483</v>
      </c>
      <c r="H173" s="107">
        <v>0.54</v>
      </c>
      <c r="I173" s="107">
        <f>-30337591.3229906/-62617409.9813448</f>
        <v>0.4844913153071787</v>
      </c>
    </row>
    <row r="174" spans="1:10" s="79" customFormat="1" ht="10.5" customHeight="1" x14ac:dyDescent="0.25">
      <c r="A174" s="102" t="s">
        <v>484</v>
      </c>
      <c r="B174" s="124">
        <v>0.25252623296595195</v>
      </c>
      <c r="C174" s="103">
        <f t="shared" si="3"/>
        <v>-309223.34324570413</v>
      </c>
      <c r="D174" s="103">
        <f t="shared" si="3"/>
        <v>-9182618.2544235177</v>
      </c>
      <c r="E174" s="103">
        <f t="shared" si="3"/>
        <v>-5912239.5026966259</v>
      </c>
      <c r="G174" s="106" t="s">
        <v>485</v>
      </c>
      <c r="H174" s="107">
        <v>0.16</v>
      </c>
      <c r="I174" s="107">
        <f>-15812538.6606736/-62617409.9813448</f>
        <v>0.25252623296595195</v>
      </c>
    </row>
    <row r="175" spans="1:10" s="79" customFormat="1" ht="10.5" customHeight="1" x14ac:dyDescent="0.25">
      <c r="A175" s="71"/>
      <c r="B175" s="125"/>
      <c r="C175" s="108" t="s">
        <v>486</v>
      </c>
      <c r="D175" s="108" t="s">
        <v>486</v>
      </c>
      <c r="E175" s="108" t="s">
        <v>486</v>
      </c>
    </row>
    <row r="176" spans="1:10" s="79" customFormat="1" ht="10.5" customHeight="1" x14ac:dyDescent="0.25">
      <c r="A176" s="102" t="s">
        <v>487</v>
      </c>
      <c r="B176" s="124"/>
      <c r="C176" s="109"/>
      <c r="D176" s="109">
        <v>125000000</v>
      </c>
      <c r="E176" s="109">
        <v>0</v>
      </c>
    </row>
    <row r="177" spans="1:6" s="79" customFormat="1" ht="10.5" customHeight="1" x14ac:dyDescent="0.25">
      <c r="A177" s="102" t="s">
        <v>488</v>
      </c>
      <c r="B177" s="124">
        <v>0.5</v>
      </c>
      <c r="C177" s="109">
        <f>C176/2</f>
        <v>0</v>
      </c>
      <c r="D177" s="109">
        <f>D176/2</f>
        <v>62500000</v>
      </c>
      <c r="E177" s="109">
        <f>E176/2</f>
        <v>0</v>
      </c>
    </row>
    <row r="178" spans="1:6" s="79" customFormat="1" ht="10.5" customHeight="1" x14ac:dyDescent="0.25">
      <c r="A178" s="102" t="s">
        <v>489</v>
      </c>
      <c r="B178" s="124">
        <v>0.26298245172687101</v>
      </c>
      <c r="C178" s="109">
        <f>C$177*$B178</f>
        <v>0</v>
      </c>
      <c r="D178" s="109">
        <f t="shared" ref="D178:E180" si="4">D$177*$B178</f>
        <v>16436403.232929438</v>
      </c>
      <c r="E178" s="109">
        <f t="shared" si="4"/>
        <v>0</v>
      </c>
    </row>
    <row r="179" spans="1:6" s="79" customFormat="1" ht="10.5" customHeight="1" x14ac:dyDescent="0.25">
      <c r="A179" s="102" t="s">
        <v>490</v>
      </c>
      <c r="B179" s="124">
        <v>0.4844913153071787</v>
      </c>
      <c r="C179" s="109">
        <f>C$177*$B179</f>
        <v>0</v>
      </c>
      <c r="D179" s="109">
        <f t="shared" si="4"/>
        <v>30280707.206698667</v>
      </c>
      <c r="E179" s="109">
        <f t="shared" si="4"/>
        <v>0</v>
      </c>
    </row>
    <row r="180" spans="1:6" s="79" customFormat="1" ht="10.5" customHeight="1" x14ac:dyDescent="0.25">
      <c r="A180" s="102" t="s">
        <v>491</v>
      </c>
      <c r="B180" s="124">
        <v>0.25252623296595195</v>
      </c>
      <c r="C180" s="109">
        <f>C$177*$B180</f>
        <v>0</v>
      </c>
      <c r="D180" s="109">
        <f t="shared" si="4"/>
        <v>15782889.560371997</v>
      </c>
      <c r="E180" s="109">
        <f t="shared" si="4"/>
        <v>0</v>
      </c>
    </row>
    <row r="181" spans="1:6" x14ac:dyDescent="0.2">
      <c r="C181" s="110">
        <f>SUM(C178:C180)-C177</f>
        <v>0</v>
      </c>
      <c r="D181" s="110">
        <f>SUM(D178:D180)-D177</f>
        <v>1.0430812835693359E-7</v>
      </c>
      <c r="E181" s="110">
        <f>SUM(E178:E180)-E177</f>
        <v>0</v>
      </c>
    </row>
    <row r="182" spans="1:6" x14ac:dyDescent="0.2">
      <c r="A182" s="102" t="s">
        <v>492</v>
      </c>
      <c r="B182" s="126"/>
      <c r="C182" s="111">
        <v>-4145117.5100000002</v>
      </c>
      <c r="D182" s="111">
        <v>-153639549.11048388</v>
      </c>
      <c r="E182" s="111"/>
      <c r="F182" s="71">
        <v>1000</v>
      </c>
    </row>
    <row r="183" spans="1:6" x14ac:dyDescent="0.2">
      <c r="A183" s="102" t="s">
        <v>493</v>
      </c>
      <c r="B183" s="124">
        <v>0.26298245172687101</v>
      </c>
      <c r="C183" s="111">
        <f>$C$182*$B183</f>
        <v>-1090093.1654757829</v>
      </c>
      <c r="D183" s="111">
        <f>$D$182*$B183</f>
        <v>-40404505.307286054</v>
      </c>
      <c r="E183" s="111"/>
    </row>
    <row r="184" spans="1:6" x14ac:dyDescent="0.2">
      <c r="A184" s="102" t="s">
        <v>494</v>
      </c>
      <c r="B184" s="124">
        <v>0.4844913153071787</v>
      </c>
      <c r="C184" s="111">
        <f>$C$182*$B184</f>
        <v>-2008273.4345227175</v>
      </c>
      <c r="D184" s="111">
        <f>$D$182*$B184</f>
        <v>-74437027.231740221</v>
      </c>
      <c r="E184" s="111"/>
    </row>
    <row r="185" spans="1:6" x14ac:dyDescent="0.2">
      <c r="A185" s="102" t="s">
        <v>495</v>
      </c>
      <c r="B185" s="124">
        <v>0.25252623296595195</v>
      </c>
      <c r="C185" s="111">
        <f>$C$182*$B185</f>
        <v>-1046750.9100015067</v>
      </c>
      <c r="D185" s="111">
        <f>$D$182*$B185</f>
        <v>-38798016.57145787</v>
      </c>
      <c r="E185" s="111"/>
    </row>
    <row r="186" spans="1:6" x14ac:dyDescent="0.2">
      <c r="A186" s="102" t="s">
        <v>496</v>
      </c>
      <c r="B186" s="126"/>
      <c r="C186" s="111">
        <v>0</v>
      </c>
      <c r="D186" s="111">
        <v>-29826836.098360851</v>
      </c>
      <c r="E186" s="111">
        <v>-39702499.98624</v>
      </c>
    </row>
    <row r="187" spans="1:6" x14ac:dyDescent="0.2">
      <c r="A187" s="102" t="s">
        <v>497</v>
      </c>
      <c r="B187" s="126"/>
      <c r="C187" s="111">
        <v>0</v>
      </c>
      <c r="D187" s="111">
        <v>-87584212.576639161</v>
      </c>
      <c r="E187" s="111">
        <v>-133995937.45355999</v>
      </c>
    </row>
    <row r="188" spans="1:6" x14ac:dyDescent="0.2">
      <c r="A188" s="102" t="s">
        <v>498</v>
      </c>
      <c r="B188" s="126"/>
      <c r="C188" s="111">
        <v>0</v>
      </c>
      <c r="D188" s="111">
        <v>-59459645.000000007</v>
      </c>
      <c r="E188" s="111">
        <v>-74442187.474199995</v>
      </c>
    </row>
    <row r="189" spans="1:6" x14ac:dyDescent="0.2">
      <c r="A189" s="112" t="s">
        <v>499</v>
      </c>
      <c r="B189" s="112"/>
      <c r="C189" s="113">
        <f>C183+C186</f>
        <v>-1090093.1654757829</v>
      </c>
      <c r="D189" s="113">
        <f>D183+D186</f>
        <v>-70231341.405646905</v>
      </c>
      <c r="E189" s="113">
        <f>E183+E186</f>
        <v>-39702499.98624</v>
      </c>
    </row>
    <row r="190" spans="1:6" x14ac:dyDescent="0.2">
      <c r="A190" s="112" t="s">
        <v>500</v>
      </c>
      <c r="B190" s="112"/>
      <c r="C190" s="113">
        <f t="shared" ref="C190:E191" si="5">C184+C187</f>
        <v>-2008273.4345227175</v>
      </c>
      <c r="D190" s="113">
        <f t="shared" si="5"/>
        <v>-162021239.80837938</v>
      </c>
      <c r="E190" s="113">
        <f t="shared" si="5"/>
        <v>-133995937.45355999</v>
      </c>
    </row>
    <row r="191" spans="1:6" x14ac:dyDescent="0.2">
      <c r="A191" s="112" t="s">
        <v>501</v>
      </c>
      <c r="B191" s="112"/>
      <c r="C191" s="113">
        <f t="shared" si="5"/>
        <v>-1046750.9100015067</v>
      </c>
      <c r="D191" s="113">
        <f t="shared" si="5"/>
        <v>-98257661.571457878</v>
      </c>
      <c r="E191" s="113">
        <f t="shared" si="5"/>
        <v>-74442187.474199995</v>
      </c>
    </row>
    <row r="192" spans="1:6" x14ac:dyDescent="0.2">
      <c r="C192" s="114">
        <f>SUBTOTAL(9,C183:C188)</f>
        <v>-4145117.5100000068</v>
      </c>
      <c r="D192" s="114">
        <f>SUBTOTAL(9,D183:D188)</f>
        <v>-330510242.78548419</v>
      </c>
      <c r="E192" s="114">
        <f>SUBTOTAL(9,E183:E188)</f>
        <v>-248140624.91399997</v>
      </c>
    </row>
    <row r="193" spans="1:5" x14ac:dyDescent="0.2">
      <c r="A193" s="71" t="s">
        <v>502</v>
      </c>
      <c r="C193" s="114"/>
      <c r="D193" s="114">
        <f>-339880.630135484*1000</f>
        <v>-339880630.13548398</v>
      </c>
      <c r="E193" s="114">
        <f>-325234.79215*1000</f>
        <v>-325234792.14999998</v>
      </c>
    </row>
    <row r="194" spans="1:5" x14ac:dyDescent="0.2">
      <c r="C194" s="114"/>
      <c r="D194" s="114"/>
      <c r="E194" s="114"/>
    </row>
    <row r="195" spans="1:5" x14ac:dyDescent="0.2">
      <c r="C195" s="114"/>
      <c r="D195" s="114"/>
    </row>
  </sheetData>
  <autoFilter ref="A1:CE167"/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Y343"/>
  <sheetViews>
    <sheetView workbookViewId="0"/>
  </sheetViews>
  <sheetFormatPr defaultColWidth="9.109375" defaultRowHeight="13.2" x14ac:dyDescent="0.25"/>
  <sheetData>
    <row r="1" spans="1:233" x14ac:dyDescent="0.25">
      <c r="A1">
        <v>9</v>
      </c>
    </row>
    <row r="2" spans="1:233" x14ac:dyDescent="0.25">
      <c r="A2">
        <v>1</v>
      </c>
      <c r="AE2">
        <v>11</v>
      </c>
      <c r="CM2">
        <v>37</v>
      </c>
      <c r="DG2">
        <v>13</v>
      </c>
      <c r="EA2">
        <v>340</v>
      </c>
      <c r="EU2">
        <v>0</v>
      </c>
      <c r="FY2">
        <v>8</v>
      </c>
      <c r="HW2">
        <v>30</v>
      </c>
    </row>
    <row r="3" spans="1:233" x14ac:dyDescent="0.25">
      <c r="A3">
        <v>24</v>
      </c>
      <c r="AE3">
        <v>54</v>
      </c>
      <c r="CM3">
        <v>9</v>
      </c>
      <c r="DG3">
        <v>11</v>
      </c>
      <c r="EA3">
        <v>13</v>
      </c>
      <c r="EU3">
        <v>11</v>
      </c>
      <c r="FY3">
        <v>20</v>
      </c>
      <c r="HW3">
        <v>2</v>
      </c>
    </row>
    <row r="4" spans="1:233" x14ac:dyDescent="0.25">
      <c r="B4">
        <v>0</v>
      </c>
      <c r="C4" t="s">
        <v>26</v>
      </c>
      <c r="D4" t="b">
        <v>1</v>
      </c>
      <c r="E4" t="b">
        <v>1</v>
      </c>
      <c r="F4" t="s">
        <v>27</v>
      </c>
      <c r="G4">
        <v>2</v>
      </c>
      <c r="H4">
        <v>5</v>
      </c>
      <c r="I4" t="b">
        <v>0</v>
      </c>
      <c r="L4" t="b">
        <v>1</v>
      </c>
      <c r="M4" t="b">
        <v>0</v>
      </c>
      <c r="O4" t="b">
        <v>1</v>
      </c>
      <c r="P4" t="b">
        <v>0</v>
      </c>
      <c r="Q4">
        <v>2</v>
      </c>
      <c r="S4">
        <v>5</v>
      </c>
      <c r="T4" t="b">
        <v>1</v>
      </c>
      <c r="U4" t="b">
        <v>0</v>
      </c>
      <c r="Y4" t="b">
        <v>0</v>
      </c>
      <c r="Z4" t="b">
        <v>0</v>
      </c>
      <c r="AE4">
        <v>4</v>
      </c>
      <c r="AF4" s="56" t="s">
        <v>80</v>
      </c>
      <c r="AG4" s="56" t="s">
        <v>81</v>
      </c>
      <c r="AH4" s="56" t="s">
        <v>28</v>
      </c>
      <c r="AI4" s="56" t="s">
        <v>35</v>
      </c>
      <c r="AJ4" s="56" t="s">
        <v>35</v>
      </c>
      <c r="AK4" s="56" t="s">
        <v>82</v>
      </c>
      <c r="AL4" s="56" t="s">
        <v>35</v>
      </c>
      <c r="AM4" s="56" t="s">
        <v>35</v>
      </c>
      <c r="AN4" s="56" t="s">
        <v>35</v>
      </c>
      <c r="AO4" s="56" t="s">
        <v>35</v>
      </c>
      <c r="AP4" s="56" t="s">
        <v>35</v>
      </c>
      <c r="AQ4" s="56" t="s">
        <v>35</v>
      </c>
      <c r="AR4" s="56" t="s">
        <v>35</v>
      </c>
      <c r="AS4" s="56" t="s">
        <v>38</v>
      </c>
      <c r="AT4" s="56" t="s">
        <v>73</v>
      </c>
      <c r="AU4" s="56" t="s">
        <v>35</v>
      </c>
      <c r="AV4" s="56" t="s">
        <v>35</v>
      </c>
      <c r="AW4" s="56" t="s">
        <v>35</v>
      </c>
      <c r="AX4" s="56" t="s">
        <v>74</v>
      </c>
      <c r="AY4" s="56" t="s">
        <v>75</v>
      </c>
      <c r="AZ4" s="56" t="s">
        <v>80</v>
      </c>
      <c r="BA4" s="56" t="s">
        <v>76</v>
      </c>
      <c r="BB4" s="56" t="s">
        <v>35</v>
      </c>
      <c r="BC4" s="56" t="s">
        <v>35</v>
      </c>
      <c r="BD4" s="56" t="s">
        <v>77</v>
      </c>
      <c r="BE4" s="56" t="s">
        <v>35</v>
      </c>
      <c r="BF4" s="56" t="s">
        <v>35</v>
      </c>
      <c r="BG4" s="56" t="s">
        <v>35</v>
      </c>
      <c r="BH4" s="56" t="s">
        <v>35</v>
      </c>
      <c r="BI4" s="56" t="s">
        <v>35</v>
      </c>
      <c r="BJ4" s="56" t="s">
        <v>74</v>
      </c>
      <c r="BK4" s="56" t="s">
        <v>78</v>
      </c>
      <c r="BL4" s="56" t="s">
        <v>35</v>
      </c>
      <c r="BM4" s="56" t="s">
        <v>38</v>
      </c>
      <c r="BN4" s="56" t="s">
        <v>35</v>
      </c>
      <c r="BO4" s="56" t="s">
        <v>35</v>
      </c>
      <c r="BP4" s="56" t="s">
        <v>35</v>
      </c>
      <c r="BQ4" s="56" t="s">
        <v>35</v>
      </c>
      <c r="BR4" s="56" t="s">
        <v>30</v>
      </c>
      <c r="BS4" s="56" t="s">
        <v>30</v>
      </c>
      <c r="BT4" s="56" t="s">
        <v>30</v>
      </c>
      <c r="BU4" s="56" t="s">
        <v>38</v>
      </c>
      <c r="BV4" s="56" t="s">
        <v>38</v>
      </c>
      <c r="BW4" s="56" t="s">
        <v>35</v>
      </c>
      <c r="BX4" s="56" t="s">
        <v>35</v>
      </c>
      <c r="BY4" s="56" t="s">
        <v>35</v>
      </c>
      <c r="BZ4" s="56" t="s">
        <v>35</v>
      </c>
      <c r="CA4" s="56" t="s">
        <v>35</v>
      </c>
      <c r="CB4" s="56" t="s">
        <v>83</v>
      </c>
      <c r="CC4" s="56" t="s">
        <v>35</v>
      </c>
      <c r="CD4" s="56" t="s">
        <v>35</v>
      </c>
      <c r="CE4" s="56" t="s">
        <v>35</v>
      </c>
      <c r="CF4" s="56" t="s">
        <v>35</v>
      </c>
      <c r="CG4" s="56" t="s">
        <v>35</v>
      </c>
      <c r="CM4">
        <v>4</v>
      </c>
      <c r="CN4" s="56" t="s">
        <v>105</v>
      </c>
      <c r="CO4" s="56" t="s">
        <v>129</v>
      </c>
      <c r="CP4" s="56" t="s">
        <v>130</v>
      </c>
      <c r="CQ4" s="56" t="s">
        <v>71</v>
      </c>
      <c r="CR4" s="56" t="s">
        <v>35</v>
      </c>
      <c r="CS4" s="56" t="s">
        <v>31</v>
      </c>
      <c r="CT4" s="56" t="s">
        <v>35</v>
      </c>
      <c r="CU4" s="56" t="s">
        <v>112</v>
      </c>
      <c r="CV4" s="56" t="s">
        <v>28</v>
      </c>
      <c r="DG4">
        <v>4</v>
      </c>
      <c r="DH4" s="56" t="s">
        <v>80</v>
      </c>
      <c r="DI4" s="56" t="s">
        <v>195</v>
      </c>
      <c r="DJ4" s="56" t="s">
        <v>196</v>
      </c>
      <c r="DK4" s="56" t="s">
        <v>78</v>
      </c>
      <c r="DL4" s="56" t="s">
        <v>28</v>
      </c>
      <c r="DM4" s="56" t="s">
        <v>35</v>
      </c>
      <c r="DN4" s="56" t="s">
        <v>38</v>
      </c>
      <c r="DO4" s="56" t="s">
        <v>38</v>
      </c>
      <c r="DP4" s="56" t="s">
        <v>35</v>
      </c>
      <c r="DQ4" s="56" t="s">
        <v>35</v>
      </c>
      <c r="DR4" s="56" t="s">
        <v>35</v>
      </c>
      <c r="EA4">
        <v>4</v>
      </c>
      <c r="EB4" s="56" t="s">
        <v>111</v>
      </c>
      <c r="EC4" s="56" t="s">
        <v>113</v>
      </c>
      <c r="ED4" s="56" t="s">
        <v>35</v>
      </c>
      <c r="EE4" s="56" t="s">
        <v>38</v>
      </c>
      <c r="EF4" s="56" t="s">
        <v>35</v>
      </c>
      <c r="EG4" s="56" t="s">
        <v>35</v>
      </c>
      <c r="EH4" s="56" t="s">
        <v>35</v>
      </c>
      <c r="EI4" s="56" t="s">
        <v>107</v>
      </c>
      <c r="EJ4" s="56" t="s">
        <v>35</v>
      </c>
      <c r="EK4" s="56" t="s">
        <v>38</v>
      </c>
      <c r="EL4" s="56" t="s">
        <v>38</v>
      </c>
      <c r="EM4" s="56" t="s">
        <v>35</v>
      </c>
      <c r="EN4" s="56" t="s">
        <v>35</v>
      </c>
      <c r="FY4">
        <v>4</v>
      </c>
      <c r="FZ4" s="56" t="s">
        <v>29</v>
      </c>
      <c r="GA4" s="56" t="s">
        <v>30</v>
      </c>
      <c r="GB4" s="56" t="s">
        <v>31</v>
      </c>
      <c r="GC4" s="56" t="s">
        <v>32</v>
      </c>
      <c r="GD4" s="56" t="s">
        <v>33</v>
      </c>
      <c r="GE4" s="56" t="s">
        <v>34</v>
      </c>
      <c r="GF4" s="56" t="s">
        <v>34</v>
      </c>
      <c r="GG4" s="56" t="s">
        <v>35</v>
      </c>
      <c r="GH4" s="56" t="s">
        <v>35</v>
      </c>
      <c r="GI4" s="56" t="s">
        <v>36</v>
      </c>
      <c r="GJ4" s="56" t="s">
        <v>37</v>
      </c>
      <c r="GK4" s="56" t="s">
        <v>35</v>
      </c>
      <c r="GL4" s="56" t="s">
        <v>38</v>
      </c>
      <c r="GM4" s="56" t="s">
        <v>35</v>
      </c>
      <c r="GN4" s="56" t="s">
        <v>38</v>
      </c>
      <c r="GO4" s="56" t="s">
        <v>39</v>
      </c>
      <c r="GP4" s="56" t="s">
        <v>37</v>
      </c>
      <c r="GQ4" s="56" t="s">
        <v>35</v>
      </c>
      <c r="GR4" s="56" t="s">
        <v>35</v>
      </c>
      <c r="GS4" s="56" t="s">
        <v>40</v>
      </c>
      <c r="HW4">
        <v>4</v>
      </c>
      <c r="HX4" s="56" t="s">
        <v>213</v>
      </c>
      <c r="HY4" s="56" t="s">
        <v>28</v>
      </c>
    </row>
    <row r="5" spans="1:233" x14ac:dyDescent="0.25">
      <c r="AE5">
        <v>4</v>
      </c>
      <c r="AF5" s="56" t="s">
        <v>40</v>
      </c>
      <c r="AG5" s="56" t="s">
        <v>84</v>
      </c>
      <c r="AH5" s="56" t="s">
        <v>28</v>
      </c>
      <c r="AI5" s="56" t="s">
        <v>35</v>
      </c>
      <c r="AJ5" s="56" t="s">
        <v>35</v>
      </c>
      <c r="AK5" s="56" t="s">
        <v>85</v>
      </c>
      <c r="AL5" s="56" t="s">
        <v>35</v>
      </c>
      <c r="AM5" s="56" t="s">
        <v>35</v>
      </c>
      <c r="AN5" s="56" t="s">
        <v>35</v>
      </c>
      <c r="AO5" s="56" t="s">
        <v>35</v>
      </c>
      <c r="AP5" s="56" t="s">
        <v>35</v>
      </c>
      <c r="AQ5" s="56" t="s">
        <v>35</v>
      </c>
      <c r="AR5" s="56" t="s">
        <v>35</v>
      </c>
      <c r="AS5" s="56" t="s">
        <v>30</v>
      </c>
      <c r="AT5" s="56" t="s">
        <v>73</v>
      </c>
      <c r="AU5" s="56" t="s">
        <v>35</v>
      </c>
      <c r="AV5" s="56" t="s">
        <v>35</v>
      </c>
      <c r="AW5" s="56" t="s">
        <v>35</v>
      </c>
      <c r="AX5" s="56" t="s">
        <v>74</v>
      </c>
      <c r="AY5" s="56" t="s">
        <v>31</v>
      </c>
      <c r="AZ5" s="56" t="s">
        <v>40</v>
      </c>
      <c r="BA5" s="56" t="s">
        <v>76</v>
      </c>
      <c r="BB5" s="56" t="s">
        <v>35</v>
      </c>
      <c r="BC5" s="56" t="s">
        <v>35</v>
      </c>
      <c r="BD5" s="56" t="s">
        <v>77</v>
      </c>
      <c r="BE5" s="56" t="s">
        <v>35</v>
      </c>
      <c r="BF5" s="56" t="s">
        <v>35</v>
      </c>
      <c r="BG5" s="56" t="s">
        <v>35</v>
      </c>
      <c r="BH5" s="56" t="s">
        <v>35</v>
      </c>
      <c r="BI5" s="56" t="s">
        <v>35</v>
      </c>
      <c r="BJ5" s="56" t="s">
        <v>74</v>
      </c>
      <c r="BK5" s="56" t="s">
        <v>78</v>
      </c>
      <c r="BL5" s="56" t="s">
        <v>35</v>
      </c>
      <c r="BM5" s="56" t="s">
        <v>38</v>
      </c>
      <c r="BN5" s="56" t="s">
        <v>35</v>
      </c>
      <c r="BO5" s="56" t="s">
        <v>35</v>
      </c>
      <c r="BP5" s="56" t="s">
        <v>35</v>
      </c>
      <c r="BQ5" s="56" t="s">
        <v>35</v>
      </c>
      <c r="BR5" s="56" t="s">
        <v>30</v>
      </c>
      <c r="BS5" s="56" t="s">
        <v>30</v>
      </c>
      <c r="BT5" s="56" t="s">
        <v>30</v>
      </c>
      <c r="BU5" s="56" t="s">
        <v>38</v>
      </c>
      <c r="BV5" s="56" t="s">
        <v>38</v>
      </c>
      <c r="BW5" s="56" t="s">
        <v>35</v>
      </c>
      <c r="BX5" s="56" t="s">
        <v>35</v>
      </c>
      <c r="BY5" s="56" t="s">
        <v>35</v>
      </c>
      <c r="BZ5" s="56" t="s">
        <v>35</v>
      </c>
      <c r="CA5" s="56" t="s">
        <v>35</v>
      </c>
      <c r="CB5" s="56" t="s">
        <v>86</v>
      </c>
      <c r="CC5" s="56" t="s">
        <v>35</v>
      </c>
      <c r="CD5" s="56" t="s">
        <v>35</v>
      </c>
      <c r="CE5" s="56" t="s">
        <v>35</v>
      </c>
      <c r="CF5" s="56" t="s">
        <v>35</v>
      </c>
      <c r="CG5" s="56" t="s">
        <v>35</v>
      </c>
      <c r="CM5">
        <v>4</v>
      </c>
      <c r="CN5" s="56" t="s">
        <v>108</v>
      </c>
      <c r="CO5" s="56" t="s">
        <v>117</v>
      </c>
      <c r="CP5" s="56" t="s">
        <v>8</v>
      </c>
      <c r="CQ5" s="56" t="s">
        <v>71</v>
      </c>
      <c r="CR5" s="56" t="s">
        <v>35</v>
      </c>
      <c r="CS5" s="56" t="s">
        <v>31</v>
      </c>
      <c r="CT5" s="56" t="s">
        <v>35</v>
      </c>
      <c r="CU5" s="56" t="s">
        <v>112</v>
      </c>
      <c r="CV5" s="56" t="s">
        <v>35</v>
      </c>
      <c r="DG5">
        <v>4</v>
      </c>
      <c r="DH5" s="56" t="s">
        <v>80</v>
      </c>
      <c r="DI5" s="56" t="s">
        <v>197</v>
      </c>
      <c r="DJ5" s="56" t="s">
        <v>198</v>
      </c>
      <c r="DK5" s="56" t="s">
        <v>78</v>
      </c>
      <c r="DL5" s="56" t="s">
        <v>28</v>
      </c>
      <c r="DM5" s="56" t="s">
        <v>35</v>
      </c>
      <c r="DN5" s="56" t="s">
        <v>38</v>
      </c>
      <c r="DO5" s="56" t="s">
        <v>38</v>
      </c>
      <c r="DP5" s="56" t="s">
        <v>35</v>
      </c>
      <c r="DQ5" s="56" t="s">
        <v>35</v>
      </c>
      <c r="DR5" s="56" t="s">
        <v>35</v>
      </c>
      <c r="EA5">
        <v>4</v>
      </c>
      <c r="EB5" s="56" t="s">
        <v>111</v>
      </c>
      <c r="EC5" s="56" t="s">
        <v>115</v>
      </c>
      <c r="ED5" s="56" t="s">
        <v>35</v>
      </c>
      <c r="EE5" s="56" t="s">
        <v>38</v>
      </c>
      <c r="EF5" s="56" t="s">
        <v>35</v>
      </c>
      <c r="EG5" s="56" t="s">
        <v>35</v>
      </c>
      <c r="EH5" s="56" t="s">
        <v>35</v>
      </c>
      <c r="EI5" s="56" t="s">
        <v>107</v>
      </c>
      <c r="EJ5" s="56" t="s">
        <v>35</v>
      </c>
      <c r="EK5" s="56" t="s">
        <v>38</v>
      </c>
      <c r="EL5" s="56" t="s">
        <v>38</v>
      </c>
      <c r="EM5" s="56" t="s">
        <v>35</v>
      </c>
      <c r="EN5" s="56" t="s">
        <v>35</v>
      </c>
      <c r="FY5">
        <v>4</v>
      </c>
      <c r="FZ5" s="56" t="s">
        <v>41</v>
      </c>
      <c r="GA5" s="56" t="s">
        <v>30</v>
      </c>
      <c r="GB5" s="56" t="s">
        <v>42</v>
      </c>
      <c r="GC5" s="56" t="s">
        <v>35</v>
      </c>
      <c r="GD5" s="56" t="s">
        <v>35</v>
      </c>
      <c r="GE5" s="56" t="s">
        <v>35</v>
      </c>
      <c r="GF5" s="56" t="s">
        <v>35</v>
      </c>
      <c r="GG5" s="56" t="s">
        <v>35</v>
      </c>
      <c r="GH5" s="56" t="s">
        <v>35</v>
      </c>
      <c r="GI5" s="56" t="s">
        <v>35</v>
      </c>
      <c r="GJ5" s="56" t="s">
        <v>38</v>
      </c>
      <c r="GK5" s="56" t="s">
        <v>35</v>
      </c>
      <c r="GL5" s="56" t="s">
        <v>38</v>
      </c>
      <c r="GM5" s="56" t="s">
        <v>35</v>
      </c>
      <c r="GN5" s="56" t="s">
        <v>38</v>
      </c>
      <c r="GO5" s="56" t="s">
        <v>43</v>
      </c>
      <c r="GP5" s="56" t="s">
        <v>37</v>
      </c>
      <c r="GQ5" s="56" t="s">
        <v>35</v>
      </c>
      <c r="GR5" s="56" t="s">
        <v>35</v>
      </c>
      <c r="GS5" s="56" t="s">
        <v>44</v>
      </c>
      <c r="HW5">
        <v>4</v>
      </c>
      <c r="HX5" s="56" t="s">
        <v>214</v>
      </c>
      <c r="HY5" s="56" t="s">
        <v>35</v>
      </c>
    </row>
    <row r="6" spans="1:233" x14ac:dyDescent="0.25">
      <c r="AE6">
        <v>4</v>
      </c>
      <c r="AF6" s="56" t="s">
        <v>44</v>
      </c>
      <c r="AG6" s="56" t="s">
        <v>43</v>
      </c>
      <c r="AH6" s="56" t="s">
        <v>28</v>
      </c>
      <c r="AI6" s="56" t="s">
        <v>35</v>
      </c>
      <c r="AJ6" s="56" t="s">
        <v>35</v>
      </c>
      <c r="AK6" s="56" t="s">
        <v>87</v>
      </c>
      <c r="AL6" s="56" t="s">
        <v>35</v>
      </c>
      <c r="AM6" s="56" t="s">
        <v>35</v>
      </c>
      <c r="AN6" s="56" t="s">
        <v>35</v>
      </c>
      <c r="AO6" s="56" t="s">
        <v>35</v>
      </c>
      <c r="AP6" s="56" t="s">
        <v>35</v>
      </c>
      <c r="AQ6" s="56" t="s">
        <v>35</v>
      </c>
      <c r="AR6" s="56" t="s">
        <v>35</v>
      </c>
      <c r="AS6" s="56" t="s">
        <v>30</v>
      </c>
      <c r="AT6" s="56" t="s">
        <v>73</v>
      </c>
      <c r="AU6" s="56" t="s">
        <v>35</v>
      </c>
      <c r="AV6" s="56" t="s">
        <v>35</v>
      </c>
      <c r="AW6" s="56" t="s">
        <v>35</v>
      </c>
      <c r="AX6" s="56" t="s">
        <v>74</v>
      </c>
      <c r="AY6" s="56" t="s">
        <v>75</v>
      </c>
      <c r="AZ6" s="56" t="s">
        <v>44</v>
      </c>
      <c r="BA6" s="56" t="s">
        <v>76</v>
      </c>
      <c r="BB6" s="56" t="s">
        <v>35</v>
      </c>
      <c r="BC6" s="56" t="s">
        <v>35</v>
      </c>
      <c r="BD6" s="56" t="s">
        <v>77</v>
      </c>
      <c r="BE6" s="56" t="s">
        <v>35</v>
      </c>
      <c r="BF6" s="56" t="s">
        <v>35</v>
      </c>
      <c r="BG6" s="56" t="s">
        <v>35</v>
      </c>
      <c r="BH6" s="56" t="s">
        <v>35</v>
      </c>
      <c r="BI6" s="56" t="s">
        <v>35</v>
      </c>
      <c r="BJ6" s="56" t="s">
        <v>74</v>
      </c>
      <c r="BK6" s="56" t="s">
        <v>78</v>
      </c>
      <c r="BL6" s="56" t="s">
        <v>35</v>
      </c>
      <c r="BM6" s="56" t="s">
        <v>38</v>
      </c>
      <c r="BN6" s="56" t="s">
        <v>35</v>
      </c>
      <c r="BO6" s="56" t="s">
        <v>35</v>
      </c>
      <c r="BP6" s="56" t="s">
        <v>35</v>
      </c>
      <c r="BQ6" s="56" t="s">
        <v>35</v>
      </c>
      <c r="BR6" s="56" t="s">
        <v>30</v>
      </c>
      <c r="BS6" s="56" t="s">
        <v>30</v>
      </c>
      <c r="BT6" s="56" t="s">
        <v>30</v>
      </c>
      <c r="BU6" s="56" t="s">
        <v>38</v>
      </c>
      <c r="BV6" s="56" t="s">
        <v>38</v>
      </c>
      <c r="BW6" s="56" t="s">
        <v>35</v>
      </c>
      <c r="BX6" s="56" t="s">
        <v>35</v>
      </c>
      <c r="BY6" s="56" t="s">
        <v>35</v>
      </c>
      <c r="BZ6" s="56" t="s">
        <v>35</v>
      </c>
      <c r="CA6" s="56" t="s">
        <v>35</v>
      </c>
      <c r="CB6" s="56" t="s">
        <v>88</v>
      </c>
      <c r="CC6" s="56" t="s">
        <v>35</v>
      </c>
      <c r="CD6" s="56" t="s">
        <v>35</v>
      </c>
      <c r="CE6" s="56" t="s">
        <v>35</v>
      </c>
      <c r="CF6" s="56" t="s">
        <v>35</v>
      </c>
      <c r="CG6" s="56" t="s">
        <v>35</v>
      </c>
      <c r="CM6">
        <v>4</v>
      </c>
      <c r="CN6" s="56" t="s">
        <v>105</v>
      </c>
      <c r="CO6" s="56" t="s">
        <v>118</v>
      </c>
      <c r="CP6" s="56" t="s">
        <v>119</v>
      </c>
      <c r="CQ6" s="56" t="s">
        <v>82</v>
      </c>
      <c r="CR6" s="56" t="s">
        <v>35</v>
      </c>
      <c r="CS6" s="56" t="s">
        <v>31</v>
      </c>
      <c r="CT6" s="56" t="s">
        <v>35</v>
      </c>
      <c r="CU6" s="56" t="s">
        <v>112</v>
      </c>
      <c r="CV6" s="56" t="s">
        <v>28</v>
      </c>
      <c r="DG6">
        <v>4</v>
      </c>
      <c r="DH6" s="56" t="s">
        <v>80</v>
      </c>
      <c r="DI6" s="56" t="s">
        <v>199</v>
      </c>
      <c r="DJ6" s="56" t="s">
        <v>200</v>
      </c>
      <c r="DK6" s="56" t="s">
        <v>78</v>
      </c>
      <c r="DL6" s="56" t="s">
        <v>28</v>
      </c>
      <c r="DM6" s="56" t="s">
        <v>35</v>
      </c>
      <c r="DN6" s="56" t="s">
        <v>38</v>
      </c>
      <c r="DO6" s="56" t="s">
        <v>38</v>
      </c>
      <c r="DP6" s="56" t="s">
        <v>35</v>
      </c>
      <c r="DQ6" s="56" t="s">
        <v>35</v>
      </c>
      <c r="DR6" s="56" t="s">
        <v>35</v>
      </c>
      <c r="EA6">
        <v>4</v>
      </c>
      <c r="EB6" s="56" t="s">
        <v>111</v>
      </c>
      <c r="EC6" s="56" t="s">
        <v>118</v>
      </c>
      <c r="ED6" s="56" t="s">
        <v>35</v>
      </c>
      <c r="EE6" s="56" t="s">
        <v>38</v>
      </c>
      <c r="EF6" s="56" t="s">
        <v>35</v>
      </c>
      <c r="EG6" s="56" t="s">
        <v>35</v>
      </c>
      <c r="EH6" s="56" t="s">
        <v>35</v>
      </c>
      <c r="EI6" s="56" t="s">
        <v>107</v>
      </c>
      <c r="EJ6" s="56" t="s">
        <v>35</v>
      </c>
      <c r="EK6" s="56" t="s">
        <v>38</v>
      </c>
      <c r="EL6" s="56" t="s">
        <v>38</v>
      </c>
      <c r="EM6" s="56" t="s">
        <v>35</v>
      </c>
      <c r="EN6" s="56" t="s">
        <v>35</v>
      </c>
      <c r="FY6">
        <v>4</v>
      </c>
      <c r="FZ6" s="56" t="s">
        <v>45</v>
      </c>
      <c r="GA6" s="56" t="s">
        <v>30</v>
      </c>
      <c r="GB6" s="56" t="s">
        <v>42</v>
      </c>
      <c r="GC6" s="56" t="s">
        <v>35</v>
      </c>
      <c r="GD6" s="56" t="s">
        <v>35</v>
      </c>
      <c r="GE6" s="56" t="s">
        <v>35</v>
      </c>
      <c r="GF6" s="56" t="s">
        <v>35</v>
      </c>
      <c r="GG6" s="56" t="s">
        <v>35</v>
      </c>
      <c r="GH6" s="56" t="s">
        <v>35</v>
      </c>
      <c r="GI6" s="56" t="s">
        <v>35</v>
      </c>
      <c r="GJ6" s="56" t="s">
        <v>38</v>
      </c>
      <c r="GK6" s="56" t="s">
        <v>35</v>
      </c>
      <c r="GL6" s="56" t="s">
        <v>38</v>
      </c>
      <c r="GM6" s="56" t="s">
        <v>35</v>
      </c>
      <c r="GN6" s="56" t="s">
        <v>38</v>
      </c>
      <c r="GO6" s="56" t="s">
        <v>46</v>
      </c>
      <c r="GP6" s="56" t="s">
        <v>37</v>
      </c>
      <c r="GQ6" s="56" t="s">
        <v>35</v>
      </c>
      <c r="GR6" s="56" t="s">
        <v>35</v>
      </c>
      <c r="GS6" s="56" t="s">
        <v>47</v>
      </c>
      <c r="HW6">
        <v>4</v>
      </c>
      <c r="HX6" s="56" t="s">
        <v>215</v>
      </c>
      <c r="HY6" s="56" t="s">
        <v>35</v>
      </c>
    </row>
    <row r="7" spans="1:233" x14ac:dyDescent="0.25">
      <c r="AE7">
        <v>4</v>
      </c>
      <c r="AF7" s="56" t="s">
        <v>50</v>
      </c>
      <c r="AG7" s="56" t="s">
        <v>49</v>
      </c>
      <c r="AH7" s="56" t="s">
        <v>28</v>
      </c>
      <c r="AI7" s="56" t="s">
        <v>35</v>
      </c>
      <c r="AJ7" s="56" t="s">
        <v>35</v>
      </c>
      <c r="AK7" s="56" t="s">
        <v>91</v>
      </c>
      <c r="AL7" s="56" t="s">
        <v>35</v>
      </c>
      <c r="AM7" s="56" t="s">
        <v>35</v>
      </c>
      <c r="AN7" s="56" t="s">
        <v>35</v>
      </c>
      <c r="AO7" s="56" t="s">
        <v>35</v>
      </c>
      <c r="AP7" s="56" t="s">
        <v>35</v>
      </c>
      <c r="AQ7" s="56" t="s">
        <v>35</v>
      </c>
      <c r="AR7" s="56" t="s">
        <v>35</v>
      </c>
      <c r="AS7" s="56" t="s">
        <v>30</v>
      </c>
      <c r="AT7" s="56" t="s">
        <v>73</v>
      </c>
      <c r="AU7" s="56" t="s">
        <v>35</v>
      </c>
      <c r="AV7" s="56" t="s">
        <v>35</v>
      </c>
      <c r="AW7" s="56" t="s">
        <v>35</v>
      </c>
      <c r="AX7" s="56" t="s">
        <v>74</v>
      </c>
      <c r="AY7" s="56" t="s">
        <v>75</v>
      </c>
      <c r="AZ7" s="56" t="s">
        <v>50</v>
      </c>
      <c r="BA7" s="56" t="s">
        <v>76</v>
      </c>
      <c r="BB7" s="56" t="s">
        <v>35</v>
      </c>
      <c r="BC7" s="56" t="s">
        <v>35</v>
      </c>
      <c r="BD7" s="56" t="s">
        <v>77</v>
      </c>
      <c r="BE7" s="56" t="s">
        <v>35</v>
      </c>
      <c r="BF7" s="56" t="s">
        <v>35</v>
      </c>
      <c r="BG7" s="56" t="s">
        <v>35</v>
      </c>
      <c r="BH7" s="56" t="s">
        <v>35</v>
      </c>
      <c r="BI7" s="56" t="s">
        <v>35</v>
      </c>
      <c r="BJ7" s="56" t="s">
        <v>74</v>
      </c>
      <c r="BK7" s="56" t="s">
        <v>78</v>
      </c>
      <c r="BL7" s="56" t="s">
        <v>35</v>
      </c>
      <c r="BM7" s="56" t="s">
        <v>38</v>
      </c>
      <c r="BN7" s="56" t="s">
        <v>35</v>
      </c>
      <c r="BO7" s="56" t="s">
        <v>35</v>
      </c>
      <c r="BP7" s="56" t="s">
        <v>35</v>
      </c>
      <c r="BQ7" s="56" t="s">
        <v>35</v>
      </c>
      <c r="BR7" s="56" t="s">
        <v>30</v>
      </c>
      <c r="BS7" s="56" t="s">
        <v>30</v>
      </c>
      <c r="BT7" s="56" t="s">
        <v>30</v>
      </c>
      <c r="BU7" s="56" t="s">
        <v>38</v>
      </c>
      <c r="BV7" s="56" t="s">
        <v>38</v>
      </c>
      <c r="BW7" s="56" t="s">
        <v>35</v>
      </c>
      <c r="BX7" s="56" t="s">
        <v>35</v>
      </c>
      <c r="BY7" s="56" t="s">
        <v>35</v>
      </c>
      <c r="BZ7" s="56" t="s">
        <v>35</v>
      </c>
      <c r="CA7" s="56" t="s">
        <v>35</v>
      </c>
      <c r="CB7" s="56" t="s">
        <v>92</v>
      </c>
      <c r="CC7" s="56" t="s">
        <v>35</v>
      </c>
      <c r="CD7" s="56" t="s">
        <v>35</v>
      </c>
      <c r="CE7" s="56" t="s">
        <v>35</v>
      </c>
      <c r="CF7" s="56" t="s">
        <v>35</v>
      </c>
      <c r="CG7" s="56" t="s">
        <v>35</v>
      </c>
      <c r="CM7">
        <v>4</v>
      </c>
      <c r="CN7" s="56" t="s">
        <v>108</v>
      </c>
      <c r="CO7" s="56" t="s">
        <v>120</v>
      </c>
      <c r="CP7" s="56" t="s">
        <v>121</v>
      </c>
      <c r="CQ7" s="56" t="s">
        <v>82</v>
      </c>
      <c r="CR7" s="56" t="s">
        <v>35</v>
      </c>
      <c r="CS7" s="56" t="s">
        <v>31</v>
      </c>
      <c r="CT7" s="56" t="s">
        <v>35</v>
      </c>
      <c r="CU7" s="56" t="s">
        <v>112</v>
      </c>
      <c r="CV7" s="56" t="s">
        <v>35</v>
      </c>
      <c r="DG7">
        <v>4</v>
      </c>
      <c r="DH7" s="56" t="s">
        <v>80</v>
      </c>
      <c r="DI7" s="56" t="s">
        <v>201</v>
      </c>
      <c r="DJ7" s="56" t="s">
        <v>202</v>
      </c>
      <c r="DK7" s="56" t="s">
        <v>78</v>
      </c>
      <c r="DL7" s="56" t="s">
        <v>28</v>
      </c>
      <c r="DM7" s="56" t="s">
        <v>35</v>
      </c>
      <c r="DN7" s="56" t="s">
        <v>38</v>
      </c>
      <c r="DO7" s="56" t="s">
        <v>38</v>
      </c>
      <c r="DP7" s="56" t="s">
        <v>35</v>
      </c>
      <c r="DQ7" s="56" t="s">
        <v>35</v>
      </c>
      <c r="DR7" s="56" t="s">
        <v>35</v>
      </c>
      <c r="EA7">
        <v>4</v>
      </c>
      <c r="EB7" s="56" t="s">
        <v>111</v>
      </c>
      <c r="EC7" s="56" t="s">
        <v>122</v>
      </c>
      <c r="ED7" s="56" t="s">
        <v>35</v>
      </c>
      <c r="EE7" s="56" t="s">
        <v>38</v>
      </c>
      <c r="EF7" s="56" t="s">
        <v>35</v>
      </c>
      <c r="EG7" s="56" t="s">
        <v>35</v>
      </c>
      <c r="EH7" s="56" t="s">
        <v>35</v>
      </c>
      <c r="EI7" s="56" t="s">
        <v>107</v>
      </c>
      <c r="EJ7" s="56" t="s">
        <v>35</v>
      </c>
      <c r="EK7" s="56" t="s">
        <v>38</v>
      </c>
      <c r="EL7" s="56" t="s">
        <v>38</v>
      </c>
      <c r="EM7" s="56" t="s">
        <v>35</v>
      </c>
      <c r="EN7" s="56" t="s">
        <v>35</v>
      </c>
      <c r="FY7">
        <v>4</v>
      </c>
      <c r="FZ7" s="56" t="s">
        <v>48</v>
      </c>
      <c r="GA7" s="56" t="s">
        <v>30</v>
      </c>
      <c r="GB7" s="56" t="s">
        <v>42</v>
      </c>
      <c r="GC7" s="56" t="s">
        <v>35</v>
      </c>
      <c r="GD7" s="56" t="s">
        <v>35</v>
      </c>
      <c r="GE7" s="56" t="s">
        <v>35</v>
      </c>
      <c r="GF7" s="56" t="s">
        <v>35</v>
      </c>
      <c r="GG7" s="56" t="s">
        <v>35</v>
      </c>
      <c r="GH7" s="56" t="s">
        <v>35</v>
      </c>
      <c r="GI7" s="56" t="s">
        <v>35</v>
      </c>
      <c r="GJ7" s="56" t="s">
        <v>38</v>
      </c>
      <c r="GK7" s="56" t="s">
        <v>35</v>
      </c>
      <c r="GL7" s="56" t="s">
        <v>38</v>
      </c>
      <c r="GM7" s="56" t="s">
        <v>35</v>
      </c>
      <c r="GN7" s="56" t="s">
        <v>38</v>
      </c>
      <c r="GO7" s="56" t="s">
        <v>49</v>
      </c>
      <c r="GP7" s="56" t="s">
        <v>37</v>
      </c>
      <c r="GQ7" s="56" t="s">
        <v>35</v>
      </c>
      <c r="GR7" s="56" t="s">
        <v>35</v>
      </c>
      <c r="GS7" s="56" t="s">
        <v>50</v>
      </c>
      <c r="HW7">
        <v>4</v>
      </c>
      <c r="HX7" s="56" t="s">
        <v>216</v>
      </c>
      <c r="HY7" s="56" t="s">
        <v>30</v>
      </c>
    </row>
    <row r="8" spans="1:233" x14ac:dyDescent="0.25">
      <c r="AE8">
        <v>4</v>
      </c>
      <c r="AF8" s="56" t="s">
        <v>93</v>
      </c>
      <c r="AG8" s="56" t="s">
        <v>94</v>
      </c>
      <c r="AH8" s="56" t="s">
        <v>28</v>
      </c>
      <c r="AI8" s="56" t="s">
        <v>35</v>
      </c>
      <c r="AJ8" s="56" t="s">
        <v>35</v>
      </c>
      <c r="AK8" s="56" t="s">
        <v>95</v>
      </c>
      <c r="AL8" s="56" t="s">
        <v>35</v>
      </c>
      <c r="AM8" s="56" t="s">
        <v>35</v>
      </c>
      <c r="AN8" s="56" t="s">
        <v>35</v>
      </c>
      <c r="AO8" s="56" t="s">
        <v>35</v>
      </c>
      <c r="AP8" s="56" t="s">
        <v>35</v>
      </c>
      <c r="AQ8" s="56" t="s">
        <v>35</v>
      </c>
      <c r="AR8" s="56" t="s">
        <v>35</v>
      </c>
      <c r="AS8" s="56" t="s">
        <v>30</v>
      </c>
      <c r="AT8" s="56" t="s">
        <v>73</v>
      </c>
      <c r="AU8" s="56" t="s">
        <v>35</v>
      </c>
      <c r="AV8" s="56" t="s">
        <v>35</v>
      </c>
      <c r="AW8" s="56" t="s">
        <v>35</v>
      </c>
      <c r="AX8" s="56" t="s">
        <v>74</v>
      </c>
      <c r="AY8" s="56" t="s">
        <v>75</v>
      </c>
      <c r="AZ8" s="56" t="s">
        <v>93</v>
      </c>
      <c r="BA8" s="56" t="s">
        <v>76</v>
      </c>
      <c r="BB8" s="56" t="s">
        <v>35</v>
      </c>
      <c r="BC8" s="56" t="s">
        <v>35</v>
      </c>
      <c r="BD8" s="56" t="s">
        <v>77</v>
      </c>
      <c r="BE8" s="56" t="s">
        <v>35</v>
      </c>
      <c r="BF8" s="56" t="s">
        <v>35</v>
      </c>
      <c r="BG8" s="56" t="s">
        <v>35</v>
      </c>
      <c r="BH8" s="56" t="s">
        <v>35</v>
      </c>
      <c r="BI8" s="56" t="s">
        <v>35</v>
      </c>
      <c r="BJ8" s="56" t="s">
        <v>74</v>
      </c>
      <c r="BK8" s="56" t="s">
        <v>78</v>
      </c>
      <c r="BL8" s="56" t="s">
        <v>35</v>
      </c>
      <c r="BM8" s="56" t="s">
        <v>38</v>
      </c>
      <c r="BN8" s="56" t="s">
        <v>35</v>
      </c>
      <c r="BO8" s="56" t="s">
        <v>35</v>
      </c>
      <c r="BP8" s="56" t="s">
        <v>35</v>
      </c>
      <c r="BQ8" s="56" t="s">
        <v>35</v>
      </c>
      <c r="BR8" s="56" t="s">
        <v>30</v>
      </c>
      <c r="BS8" s="56" t="s">
        <v>30</v>
      </c>
      <c r="BT8" s="56" t="s">
        <v>30</v>
      </c>
      <c r="BU8" s="56" t="s">
        <v>38</v>
      </c>
      <c r="BV8" s="56" t="s">
        <v>38</v>
      </c>
      <c r="BW8" s="56" t="s">
        <v>35</v>
      </c>
      <c r="BX8" s="56" t="s">
        <v>35</v>
      </c>
      <c r="BY8" s="56" t="s">
        <v>35</v>
      </c>
      <c r="BZ8" s="56" t="s">
        <v>35</v>
      </c>
      <c r="CA8" s="56" t="s">
        <v>35</v>
      </c>
      <c r="CB8" s="56" t="s">
        <v>96</v>
      </c>
      <c r="CC8" s="56" t="s">
        <v>35</v>
      </c>
      <c r="CD8" s="56" t="s">
        <v>35</v>
      </c>
      <c r="CE8" s="56" t="s">
        <v>35</v>
      </c>
      <c r="CF8" s="56" t="s">
        <v>35</v>
      </c>
      <c r="CG8" s="56" t="s">
        <v>35</v>
      </c>
      <c r="CM8">
        <v>4</v>
      </c>
      <c r="CN8" s="56" t="s">
        <v>105</v>
      </c>
      <c r="CO8" s="56" t="s">
        <v>147</v>
      </c>
      <c r="CP8" s="56" t="s">
        <v>148</v>
      </c>
      <c r="CQ8" s="56" t="s">
        <v>85</v>
      </c>
      <c r="CR8" s="56" t="s">
        <v>35</v>
      </c>
      <c r="CS8" s="56" t="s">
        <v>31</v>
      </c>
      <c r="CT8" s="56" t="s">
        <v>35</v>
      </c>
      <c r="CU8" s="56" t="s">
        <v>112</v>
      </c>
      <c r="CV8" s="56" t="s">
        <v>28</v>
      </c>
      <c r="DG8">
        <v>4</v>
      </c>
      <c r="DH8" s="56" t="s">
        <v>80</v>
      </c>
      <c r="DI8" s="56" t="s">
        <v>203</v>
      </c>
      <c r="DJ8" s="56" t="s">
        <v>204</v>
      </c>
      <c r="DK8" s="56" t="s">
        <v>78</v>
      </c>
      <c r="DL8" s="56" t="s">
        <v>28</v>
      </c>
      <c r="DM8" s="56" t="s">
        <v>35</v>
      </c>
      <c r="DN8" s="56" t="s">
        <v>38</v>
      </c>
      <c r="DO8" s="56" t="s">
        <v>38</v>
      </c>
      <c r="DP8" s="56" t="s">
        <v>35</v>
      </c>
      <c r="DQ8" s="56" t="s">
        <v>35</v>
      </c>
      <c r="DR8" s="56" t="s">
        <v>35</v>
      </c>
      <c r="EA8">
        <v>4</v>
      </c>
      <c r="EB8" s="56" t="s">
        <v>111</v>
      </c>
      <c r="EC8" s="56" t="s">
        <v>129</v>
      </c>
      <c r="ED8" s="56" t="s">
        <v>35</v>
      </c>
      <c r="EE8" s="56" t="s">
        <v>38</v>
      </c>
      <c r="EF8" s="56" t="s">
        <v>35</v>
      </c>
      <c r="EG8" s="56" t="s">
        <v>35</v>
      </c>
      <c r="EH8" s="56" t="s">
        <v>35</v>
      </c>
      <c r="EI8" s="56" t="s">
        <v>107</v>
      </c>
      <c r="EJ8" s="56" t="s">
        <v>35</v>
      </c>
      <c r="EK8" s="56" t="s">
        <v>38</v>
      </c>
      <c r="EL8" s="56" t="s">
        <v>38</v>
      </c>
      <c r="EM8" s="56" t="s">
        <v>35</v>
      </c>
      <c r="EN8" s="56" t="s">
        <v>35</v>
      </c>
      <c r="FY8">
        <v>4</v>
      </c>
      <c r="FZ8" s="56" t="s">
        <v>51</v>
      </c>
      <c r="GA8" s="56" t="s">
        <v>30</v>
      </c>
      <c r="GB8" s="56" t="s">
        <v>42</v>
      </c>
      <c r="GC8" s="56" t="s">
        <v>32</v>
      </c>
      <c r="GD8" s="56" t="s">
        <v>33</v>
      </c>
      <c r="GE8" s="56" t="s">
        <v>52</v>
      </c>
      <c r="GF8" s="56" t="s">
        <v>52</v>
      </c>
      <c r="GG8" s="56" t="s">
        <v>35</v>
      </c>
      <c r="GH8" s="56" t="s">
        <v>35</v>
      </c>
      <c r="GI8" s="56" t="s">
        <v>35</v>
      </c>
      <c r="GJ8" s="56" t="s">
        <v>37</v>
      </c>
      <c r="GK8" s="56" t="s">
        <v>35</v>
      </c>
      <c r="GL8" s="56" t="s">
        <v>38</v>
      </c>
      <c r="GM8" s="56" t="s">
        <v>35</v>
      </c>
      <c r="GN8" s="56" t="s">
        <v>38</v>
      </c>
      <c r="GO8" s="56" t="s">
        <v>53</v>
      </c>
      <c r="GP8" s="56" t="s">
        <v>37</v>
      </c>
      <c r="GQ8" s="56" t="s">
        <v>35</v>
      </c>
      <c r="GR8" s="56" t="s">
        <v>35</v>
      </c>
      <c r="GS8" s="56" t="s">
        <v>54</v>
      </c>
      <c r="HW8">
        <v>4</v>
      </c>
      <c r="HX8" s="56" t="s">
        <v>217</v>
      </c>
      <c r="HY8" s="56" t="s">
        <v>35</v>
      </c>
    </row>
    <row r="9" spans="1:233" x14ac:dyDescent="0.25">
      <c r="AE9">
        <v>4</v>
      </c>
      <c r="AF9" s="56" t="s">
        <v>97</v>
      </c>
      <c r="AG9" s="56" t="s">
        <v>98</v>
      </c>
      <c r="AH9" s="56" t="s">
        <v>28</v>
      </c>
      <c r="AI9" s="56" t="s">
        <v>35</v>
      </c>
      <c r="AJ9" s="56" t="s">
        <v>35</v>
      </c>
      <c r="AK9" s="56" t="s">
        <v>99</v>
      </c>
      <c r="AL9" s="56" t="s">
        <v>35</v>
      </c>
      <c r="AM9" s="56" t="s">
        <v>35</v>
      </c>
      <c r="AN9" s="56" t="s">
        <v>35</v>
      </c>
      <c r="AO9" s="56" t="s">
        <v>35</v>
      </c>
      <c r="AP9" s="56" t="s">
        <v>35</v>
      </c>
      <c r="AQ9" s="56" t="s">
        <v>35</v>
      </c>
      <c r="AR9" s="56" t="s">
        <v>35</v>
      </c>
      <c r="AS9" s="56" t="s">
        <v>38</v>
      </c>
      <c r="AT9" s="56" t="s">
        <v>73</v>
      </c>
      <c r="AU9" s="56" t="s">
        <v>35</v>
      </c>
      <c r="AV9" s="56" t="s">
        <v>35</v>
      </c>
      <c r="AW9" s="56" t="s">
        <v>35</v>
      </c>
      <c r="AX9" s="56" t="s">
        <v>74</v>
      </c>
      <c r="AY9" s="56" t="s">
        <v>75</v>
      </c>
      <c r="AZ9" s="56" t="s">
        <v>97</v>
      </c>
      <c r="BA9" s="56" t="s">
        <v>76</v>
      </c>
      <c r="BB9" s="56" t="s">
        <v>35</v>
      </c>
      <c r="BC9" s="56" t="s">
        <v>35</v>
      </c>
      <c r="BD9" s="56" t="s">
        <v>77</v>
      </c>
      <c r="BE9" s="56" t="s">
        <v>35</v>
      </c>
      <c r="BF9" s="56" t="s">
        <v>35</v>
      </c>
      <c r="BG9" s="56" t="s">
        <v>35</v>
      </c>
      <c r="BH9" s="56" t="s">
        <v>35</v>
      </c>
      <c r="BI9" s="56" t="s">
        <v>35</v>
      </c>
      <c r="BJ9" s="56" t="s">
        <v>74</v>
      </c>
      <c r="BK9" s="56" t="s">
        <v>78</v>
      </c>
      <c r="BL9" s="56" t="s">
        <v>35</v>
      </c>
      <c r="BM9" s="56" t="s">
        <v>38</v>
      </c>
      <c r="BN9" s="56" t="s">
        <v>35</v>
      </c>
      <c r="BO9" s="56" t="s">
        <v>35</v>
      </c>
      <c r="BP9" s="56" t="s">
        <v>35</v>
      </c>
      <c r="BQ9" s="56" t="s">
        <v>35</v>
      </c>
      <c r="BR9" s="56" t="s">
        <v>30</v>
      </c>
      <c r="BS9" s="56" t="s">
        <v>30</v>
      </c>
      <c r="BT9" s="56" t="s">
        <v>30</v>
      </c>
      <c r="BU9" s="56" t="s">
        <v>38</v>
      </c>
      <c r="BV9" s="56" t="s">
        <v>38</v>
      </c>
      <c r="BW9" s="56" t="s">
        <v>35</v>
      </c>
      <c r="BX9" s="56" t="s">
        <v>35</v>
      </c>
      <c r="BY9" s="56" t="s">
        <v>35</v>
      </c>
      <c r="BZ9" s="56" t="s">
        <v>35</v>
      </c>
      <c r="CA9" s="56" t="s">
        <v>35</v>
      </c>
      <c r="CB9" s="56" t="s">
        <v>100</v>
      </c>
      <c r="CC9" s="56" t="s">
        <v>35</v>
      </c>
      <c r="CD9" s="56" t="s">
        <v>35</v>
      </c>
      <c r="CE9" s="56" t="s">
        <v>35</v>
      </c>
      <c r="CF9" s="56" t="s">
        <v>35</v>
      </c>
      <c r="CG9" s="56" t="s">
        <v>35</v>
      </c>
      <c r="CM9">
        <v>4</v>
      </c>
      <c r="CN9" s="56" t="s">
        <v>108</v>
      </c>
      <c r="CO9" s="56" t="s">
        <v>141</v>
      </c>
      <c r="CP9" s="56" t="s">
        <v>142</v>
      </c>
      <c r="CQ9" s="56" t="s">
        <v>85</v>
      </c>
      <c r="CR9" s="56" t="s">
        <v>35</v>
      </c>
      <c r="CS9" s="56" t="s">
        <v>31</v>
      </c>
      <c r="CT9" s="56" t="s">
        <v>35</v>
      </c>
      <c r="CU9" s="56" t="s">
        <v>112</v>
      </c>
      <c r="CV9" s="56" t="s">
        <v>35</v>
      </c>
      <c r="DG9">
        <v>4</v>
      </c>
      <c r="DH9" s="56" t="s">
        <v>80</v>
      </c>
      <c r="DI9" s="56" t="s">
        <v>205</v>
      </c>
      <c r="DJ9" s="56" t="s">
        <v>206</v>
      </c>
      <c r="DK9" s="56" t="s">
        <v>78</v>
      </c>
      <c r="DL9" s="56" t="s">
        <v>28</v>
      </c>
      <c r="DM9" s="56" t="s">
        <v>35</v>
      </c>
      <c r="DN9" s="56" t="s">
        <v>38</v>
      </c>
      <c r="DO9" s="56" t="s">
        <v>38</v>
      </c>
      <c r="DP9" s="56" t="s">
        <v>35</v>
      </c>
      <c r="DQ9" s="56" t="s">
        <v>35</v>
      </c>
      <c r="DR9" s="56" t="s">
        <v>35</v>
      </c>
      <c r="EA9">
        <v>4</v>
      </c>
      <c r="EB9" s="56" t="s">
        <v>111</v>
      </c>
      <c r="EC9" s="56" t="s">
        <v>131</v>
      </c>
      <c r="ED9" s="56" t="s">
        <v>35</v>
      </c>
      <c r="EE9" s="56" t="s">
        <v>38</v>
      </c>
      <c r="EF9" s="56" t="s">
        <v>35</v>
      </c>
      <c r="EG9" s="56" t="s">
        <v>35</v>
      </c>
      <c r="EH9" s="56" t="s">
        <v>35</v>
      </c>
      <c r="EI9" s="56" t="s">
        <v>107</v>
      </c>
      <c r="EJ9" s="56" t="s">
        <v>35</v>
      </c>
      <c r="EK9" s="56" t="s">
        <v>38</v>
      </c>
      <c r="EL9" s="56" t="s">
        <v>38</v>
      </c>
      <c r="EM9" s="56" t="s">
        <v>35</v>
      </c>
      <c r="EN9" s="56" t="s">
        <v>35</v>
      </c>
      <c r="FY9">
        <v>4</v>
      </c>
      <c r="FZ9" s="56" t="s">
        <v>55</v>
      </c>
      <c r="GA9" s="56" t="s">
        <v>30</v>
      </c>
      <c r="GB9" s="56" t="s">
        <v>42</v>
      </c>
      <c r="GC9" s="56" t="s">
        <v>32</v>
      </c>
      <c r="GD9" s="56" t="s">
        <v>33</v>
      </c>
      <c r="GE9" s="56" t="s">
        <v>56</v>
      </c>
      <c r="GF9" s="56" t="s">
        <v>57</v>
      </c>
      <c r="GG9" s="56" t="s">
        <v>35</v>
      </c>
      <c r="GH9" s="56" t="s">
        <v>35</v>
      </c>
      <c r="GI9" s="56" t="s">
        <v>35</v>
      </c>
      <c r="GJ9" s="56" t="s">
        <v>38</v>
      </c>
      <c r="GK9" s="56" t="s">
        <v>35</v>
      </c>
      <c r="GL9" s="56" t="s">
        <v>38</v>
      </c>
      <c r="GM9" s="56" t="s">
        <v>35</v>
      </c>
      <c r="GN9" s="56" t="s">
        <v>38</v>
      </c>
      <c r="GO9" s="56" t="s">
        <v>58</v>
      </c>
      <c r="GP9" s="56" t="s">
        <v>37</v>
      </c>
      <c r="GQ9" s="56" t="s">
        <v>35</v>
      </c>
      <c r="GR9" s="56" t="s">
        <v>35</v>
      </c>
      <c r="GS9" s="56" t="s">
        <v>59</v>
      </c>
      <c r="HW9">
        <v>4</v>
      </c>
      <c r="HX9" s="56" t="s">
        <v>218</v>
      </c>
      <c r="HY9" s="56" t="s">
        <v>30</v>
      </c>
    </row>
    <row r="10" spans="1:233" x14ac:dyDescent="0.25">
      <c r="AE10">
        <v>4</v>
      </c>
      <c r="AF10" s="56" t="s">
        <v>105</v>
      </c>
      <c r="AG10" s="56" t="s">
        <v>106</v>
      </c>
      <c r="AH10" s="56" t="s">
        <v>35</v>
      </c>
      <c r="AI10" s="56" t="s">
        <v>28</v>
      </c>
      <c r="AJ10" s="56" t="s">
        <v>28</v>
      </c>
      <c r="AK10" s="56" t="s">
        <v>71</v>
      </c>
      <c r="AL10" s="56" t="s">
        <v>35</v>
      </c>
      <c r="AM10" s="56" t="s">
        <v>246</v>
      </c>
      <c r="AN10" s="56" t="s">
        <v>35</v>
      </c>
      <c r="AO10" s="56" t="s">
        <v>35</v>
      </c>
      <c r="AP10" s="56" t="s">
        <v>35</v>
      </c>
      <c r="AQ10" s="56" t="s">
        <v>35</v>
      </c>
      <c r="AR10" s="56" t="s">
        <v>61</v>
      </c>
      <c r="AS10" s="56" t="s">
        <v>35</v>
      </c>
      <c r="AT10" s="56" t="s">
        <v>107</v>
      </c>
      <c r="AU10" s="56" t="s">
        <v>35</v>
      </c>
      <c r="AV10" s="56" t="s">
        <v>35</v>
      </c>
      <c r="AW10" s="56" t="s">
        <v>35</v>
      </c>
      <c r="AX10" s="56" t="s">
        <v>35</v>
      </c>
      <c r="AY10" s="56" t="s">
        <v>75</v>
      </c>
      <c r="AZ10" s="56" t="s">
        <v>105</v>
      </c>
      <c r="BA10" s="56" t="s">
        <v>76</v>
      </c>
      <c r="BB10" s="56" t="s">
        <v>35</v>
      </c>
      <c r="BC10" s="56" t="s">
        <v>35</v>
      </c>
      <c r="BD10" s="56" t="s">
        <v>35</v>
      </c>
      <c r="BE10" s="56" t="s">
        <v>35</v>
      </c>
      <c r="BF10" s="56" t="s">
        <v>35</v>
      </c>
      <c r="BG10" s="56" t="s">
        <v>35</v>
      </c>
      <c r="BH10" s="56" t="s">
        <v>35</v>
      </c>
      <c r="BI10" s="56" t="s">
        <v>35</v>
      </c>
      <c r="BJ10" s="56" t="s">
        <v>74</v>
      </c>
      <c r="BK10" s="56" t="s">
        <v>78</v>
      </c>
      <c r="BL10" s="56" t="s">
        <v>28</v>
      </c>
      <c r="BM10" s="56" t="s">
        <v>38</v>
      </c>
      <c r="BN10" s="56" t="s">
        <v>35</v>
      </c>
      <c r="BO10" s="56" t="s">
        <v>28</v>
      </c>
      <c r="BP10" s="56" t="s">
        <v>35</v>
      </c>
      <c r="BQ10" s="56" t="s">
        <v>35</v>
      </c>
      <c r="BR10" s="56" t="s">
        <v>38</v>
      </c>
      <c r="BS10" s="56" t="s">
        <v>38</v>
      </c>
      <c r="BT10" s="56" t="s">
        <v>38</v>
      </c>
      <c r="BU10" s="56" t="s">
        <v>38</v>
      </c>
      <c r="BV10" s="56" t="s">
        <v>38</v>
      </c>
      <c r="BW10" s="56" t="s">
        <v>35</v>
      </c>
      <c r="BX10" s="56" t="s">
        <v>35</v>
      </c>
      <c r="BY10" s="56" t="s">
        <v>35</v>
      </c>
      <c r="BZ10" s="56" t="s">
        <v>35</v>
      </c>
      <c r="CA10" s="56" t="s">
        <v>35</v>
      </c>
      <c r="CB10" s="56" t="s">
        <v>35</v>
      </c>
      <c r="CC10" s="56" t="s">
        <v>35</v>
      </c>
      <c r="CD10" s="56" t="s">
        <v>35</v>
      </c>
      <c r="CE10" s="56" t="s">
        <v>35</v>
      </c>
      <c r="CF10" s="56" t="s">
        <v>35</v>
      </c>
      <c r="CG10" s="56" t="s">
        <v>35</v>
      </c>
      <c r="CM10">
        <v>4</v>
      </c>
      <c r="CN10" s="56" t="s">
        <v>108</v>
      </c>
      <c r="CO10" s="56" t="s">
        <v>143</v>
      </c>
      <c r="CP10" s="56" t="s">
        <v>144</v>
      </c>
      <c r="CQ10" s="56" t="s">
        <v>87</v>
      </c>
      <c r="CR10" s="56" t="s">
        <v>35</v>
      </c>
      <c r="CS10" s="56" t="s">
        <v>31</v>
      </c>
      <c r="CT10" s="56" t="s">
        <v>35</v>
      </c>
      <c r="CU10" s="56" t="s">
        <v>112</v>
      </c>
      <c r="CV10" s="56" t="s">
        <v>35</v>
      </c>
      <c r="DG10">
        <v>4</v>
      </c>
      <c r="DH10" s="56" t="s">
        <v>80</v>
      </c>
      <c r="DI10" s="56" t="s">
        <v>207</v>
      </c>
      <c r="DJ10" s="56" t="s">
        <v>208</v>
      </c>
      <c r="DK10" s="56" t="s">
        <v>78</v>
      </c>
      <c r="DL10" s="56" t="s">
        <v>28</v>
      </c>
      <c r="DM10" s="56" t="s">
        <v>35</v>
      </c>
      <c r="DN10" s="56" t="s">
        <v>38</v>
      </c>
      <c r="DO10" s="56" t="s">
        <v>38</v>
      </c>
      <c r="DP10" s="56" t="s">
        <v>35</v>
      </c>
      <c r="DQ10" s="56" t="s">
        <v>35</v>
      </c>
      <c r="DR10" s="56" t="s">
        <v>35</v>
      </c>
      <c r="EA10">
        <v>4</v>
      </c>
      <c r="EB10" s="56" t="s">
        <v>111</v>
      </c>
      <c r="EC10" s="56" t="s">
        <v>135</v>
      </c>
      <c r="ED10" s="56" t="s">
        <v>35</v>
      </c>
      <c r="EE10" s="56" t="s">
        <v>38</v>
      </c>
      <c r="EF10" s="56" t="s">
        <v>35</v>
      </c>
      <c r="EG10" s="56" t="s">
        <v>35</v>
      </c>
      <c r="EH10" s="56" t="s">
        <v>35</v>
      </c>
      <c r="EI10" s="56" t="s">
        <v>107</v>
      </c>
      <c r="EJ10" s="56" t="s">
        <v>35</v>
      </c>
      <c r="EK10" s="56" t="s">
        <v>38</v>
      </c>
      <c r="EL10" s="56" t="s">
        <v>38</v>
      </c>
      <c r="EM10" s="56" t="s">
        <v>35</v>
      </c>
      <c r="EN10" s="56" t="s">
        <v>35</v>
      </c>
      <c r="FY10">
        <v>4</v>
      </c>
      <c r="FZ10" s="56" t="s">
        <v>60</v>
      </c>
      <c r="GA10" s="56" t="s">
        <v>30</v>
      </c>
      <c r="GB10" s="56" t="s">
        <v>42</v>
      </c>
      <c r="GC10" s="56" t="s">
        <v>32</v>
      </c>
      <c r="GD10" s="56" t="s">
        <v>33</v>
      </c>
      <c r="GE10" s="56" t="s">
        <v>61</v>
      </c>
      <c r="GF10" s="56" t="s">
        <v>61</v>
      </c>
      <c r="GG10" s="56" t="s">
        <v>35</v>
      </c>
      <c r="GH10" s="56" t="s">
        <v>35</v>
      </c>
      <c r="GI10" s="56" t="s">
        <v>62</v>
      </c>
      <c r="GJ10" s="56" t="s">
        <v>63</v>
      </c>
      <c r="GK10" s="56" t="s">
        <v>35</v>
      </c>
      <c r="GL10" s="56" t="s">
        <v>38</v>
      </c>
      <c r="GM10" s="56" t="s">
        <v>35</v>
      </c>
      <c r="GN10" s="56" t="s">
        <v>38</v>
      </c>
      <c r="GO10" s="56" t="s">
        <v>64</v>
      </c>
      <c r="GP10" s="56" t="s">
        <v>37</v>
      </c>
      <c r="GQ10" s="56" t="s">
        <v>35</v>
      </c>
      <c r="GR10" s="56" t="s">
        <v>35</v>
      </c>
      <c r="GS10" s="56" t="s">
        <v>65</v>
      </c>
      <c r="HW10">
        <v>4</v>
      </c>
      <c r="HX10" s="56" t="s">
        <v>219</v>
      </c>
      <c r="HY10" s="56" t="s">
        <v>35</v>
      </c>
    </row>
    <row r="11" spans="1:233" x14ac:dyDescent="0.25">
      <c r="AE11">
        <v>4</v>
      </c>
      <c r="AF11" s="56" t="s">
        <v>108</v>
      </c>
      <c r="AG11" s="56" t="s">
        <v>109</v>
      </c>
      <c r="AH11" s="56" t="s">
        <v>35</v>
      </c>
      <c r="AI11" s="56" t="s">
        <v>28</v>
      </c>
      <c r="AJ11" s="56" t="s">
        <v>110</v>
      </c>
      <c r="AK11" s="56" t="s">
        <v>71</v>
      </c>
      <c r="AL11" s="56" t="s">
        <v>35</v>
      </c>
      <c r="AM11" s="56" t="s">
        <v>246</v>
      </c>
      <c r="AN11" s="56" t="s">
        <v>35</v>
      </c>
      <c r="AO11" s="56" t="s">
        <v>35</v>
      </c>
      <c r="AP11" s="56" t="s">
        <v>35</v>
      </c>
      <c r="AQ11" s="56" t="s">
        <v>35</v>
      </c>
      <c r="AR11" s="56" t="s">
        <v>61</v>
      </c>
      <c r="AS11" s="56" t="s">
        <v>35</v>
      </c>
      <c r="AT11" s="56" t="s">
        <v>107</v>
      </c>
      <c r="AU11" s="56" t="s">
        <v>35</v>
      </c>
      <c r="AV11" s="56" t="s">
        <v>35</v>
      </c>
      <c r="AW11" s="56" t="s">
        <v>35</v>
      </c>
      <c r="AX11" s="56" t="s">
        <v>35</v>
      </c>
      <c r="AY11" s="56" t="s">
        <v>75</v>
      </c>
      <c r="AZ11" s="56" t="s">
        <v>108</v>
      </c>
      <c r="BA11" s="56" t="s">
        <v>76</v>
      </c>
      <c r="BB11" s="56" t="s">
        <v>35</v>
      </c>
      <c r="BC11" s="56" t="s">
        <v>35</v>
      </c>
      <c r="BD11" s="56" t="s">
        <v>35</v>
      </c>
      <c r="BE11" s="56" t="s">
        <v>35</v>
      </c>
      <c r="BF11" s="56" t="s">
        <v>35</v>
      </c>
      <c r="BG11" s="56" t="s">
        <v>35</v>
      </c>
      <c r="BH11" s="56" t="s">
        <v>35</v>
      </c>
      <c r="BI11" s="56" t="s">
        <v>35</v>
      </c>
      <c r="BJ11" s="56" t="s">
        <v>74</v>
      </c>
      <c r="BK11" s="56" t="s">
        <v>78</v>
      </c>
      <c r="BL11" s="56" t="s">
        <v>35</v>
      </c>
      <c r="BM11" s="56" t="s">
        <v>38</v>
      </c>
      <c r="BN11" s="56" t="s">
        <v>35</v>
      </c>
      <c r="BO11" s="56" t="s">
        <v>28</v>
      </c>
      <c r="BP11" s="56" t="s">
        <v>35</v>
      </c>
      <c r="BQ11" s="56" t="s">
        <v>35</v>
      </c>
      <c r="BR11" s="56" t="s">
        <v>38</v>
      </c>
      <c r="BS11" s="56" t="s">
        <v>38</v>
      </c>
      <c r="BT11" s="56" t="s">
        <v>38</v>
      </c>
      <c r="BU11" s="56" t="s">
        <v>38</v>
      </c>
      <c r="BV11" s="56" t="s">
        <v>38</v>
      </c>
      <c r="BW11" s="56" t="s">
        <v>35</v>
      </c>
      <c r="BX11" s="56" t="s">
        <v>35</v>
      </c>
      <c r="BY11" s="56" t="s">
        <v>35</v>
      </c>
      <c r="BZ11" s="56" t="s">
        <v>35</v>
      </c>
      <c r="CA11" s="56" t="s">
        <v>35</v>
      </c>
      <c r="CB11" s="56" t="s">
        <v>35</v>
      </c>
      <c r="CC11" s="56" t="s">
        <v>35</v>
      </c>
      <c r="CD11" s="56" t="s">
        <v>35</v>
      </c>
      <c r="CE11" s="56" t="s">
        <v>35</v>
      </c>
      <c r="CF11" s="56" t="s">
        <v>35</v>
      </c>
      <c r="CG11" s="56" t="s">
        <v>35</v>
      </c>
      <c r="CM11">
        <v>4</v>
      </c>
      <c r="CN11" s="56" t="s">
        <v>105</v>
      </c>
      <c r="CO11" s="56" t="s">
        <v>139</v>
      </c>
      <c r="CP11" s="56" t="s">
        <v>140</v>
      </c>
      <c r="CQ11" s="56" t="s">
        <v>87</v>
      </c>
      <c r="CR11" s="56" t="s">
        <v>35</v>
      </c>
      <c r="CS11" s="56" t="s">
        <v>31</v>
      </c>
      <c r="CT11" s="56" t="s">
        <v>35</v>
      </c>
      <c r="CU11" s="56" t="s">
        <v>112</v>
      </c>
      <c r="CV11" s="56" t="s">
        <v>28</v>
      </c>
      <c r="DG11">
        <v>4</v>
      </c>
      <c r="DH11" s="56" t="s">
        <v>80</v>
      </c>
      <c r="DI11" s="56" t="s">
        <v>209</v>
      </c>
      <c r="DJ11" s="56" t="s">
        <v>210</v>
      </c>
      <c r="DK11" s="56" t="s">
        <v>78</v>
      </c>
      <c r="DL11" s="56" t="s">
        <v>28</v>
      </c>
      <c r="DM11" s="56" t="s">
        <v>35</v>
      </c>
      <c r="DN11" s="56" t="s">
        <v>38</v>
      </c>
      <c r="DO11" s="56" t="s">
        <v>38</v>
      </c>
      <c r="DP11" s="56" t="s">
        <v>35</v>
      </c>
      <c r="DQ11" s="56" t="s">
        <v>35</v>
      </c>
      <c r="DR11" s="56" t="s">
        <v>35</v>
      </c>
      <c r="EA11">
        <v>4</v>
      </c>
      <c r="EB11" s="56" t="s">
        <v>111</v>
      </c>
      <c r="EC11" s="56" t="s">
        <v>139</v>
      </c>
      <c r="ED11" s="56" t="s">
        <v>35</v>
      </c>
      <c r="EE11" s="56" t="s">
        <v>38</v>
      </c>
      <c r="EF11" s="56" t="s">
        <v>35</v>
      </c>
      <c r="EG11" s="56" t="s">
        <v>35</v>
      </c>
      <c r="EH11" s="56" t="s">
        <v>35</v>
      </c>
      <c r="EI11" s="56" t="s">
        <v>107</v>
      </c>
      <c r="EJ11" s="56" t="s">
        <v>35</v>
      </c>
      <c r="EK11" s="56" t="s">
        <v>38</v>
      </c>
      <c r="EL11" s="56" t="s">
        <v>38</v>
      </c>
      <c r="EM11" s="56" t="s">
        <v>35</v>
      </c>
      <c r="EN11" s="56" t="s">
        <v>35</v>
      </c>
      <c r="FY11">
        <v>4</v>
      </c>
      <c r="FZ11" s="56" t="s">
        <v>66</v>
      </c>
      <c r="GA11" s="56" t="s">
        <v>30</v>
      </c>
      <c r="GB11" s="56" t="s">
        <v>42</v>
      </c>
      <c r="GC11" s="56" t="s">
        <v>32</v>
      </c>
      <c r="GD11" s="56" t="s">
        <v>33</v>
      </c>
      <c r="GE11" s="56" t="s">
        <v>67</v>
      </c>
      <c r="GF11" s="56" t="s">
        <v>67</v>
      </c>
      <c r="GG11" s="56" t="s">
        <v>35</v>
      </c>
      <c r="GH11" s="56" t="s">
        <v>35</v>
      </c>
      <c r="GI11" s="56" t="s">
        <v>67</v>
      </c>
      <c r="GJ11" s="56" t="s">
        <v>37</v>
      </c>
      <c r="GK11" s="56" t="s">
        <v>35</v>
      </c>
      <c r="GL11" s="56" t="s">
        <v>38</v>
      </c>
      <c r="GM11" s="56" t="s">
        <v>35</v>
      </c>
      <c r="GN11" s="56" t="s">
        <v>38</v>
      </c>
      <c r="GO11" s="56" t="s">
        <v>35</v>
      </c>
      <c r="GP11" s="56" t="s">
        <v>37</v>
      </c>
      <c r="GQ11" s="56" t="s">
        <v>35</v>
      </c>
      <c r="GR11" s="56" t="s">
        <v>35</v>
      </c>
      <c r="GS11" s="56" t="s">
        <v>68</v>
      </c>
      <c r="HW11">
        <v>4</v>
      </c>
      <c r="HX11" s="56" t="s">
        <v>220</v>
      </c>
      <c r="HY11" s="56" t="s">
        <v>221</v>
      </c>
    </row>
    <row r="12" spans="1:233" x14ac:dyDescent="0.25">
      <c r="AE12">
        <v>4</v>
      </c>
      <c r="AF12" s="56" t="s">
        <v>47</v>
      </c>
      <c r="AG12" s="56" t="s">
        <v>46</v>
      </c>
      <c r="AH12" s="56" t="s">
        <v>28</v>
      </c>
      <c r="AI12" s="56" t="s">
        <v>35</v>
      </c>
      <c r="AJ12" s="56" t="s">
        <v>110</v>
      </c>
      <c r="AK12" s="56" t="s">
        <v>82</v>
      </c>
      <c r="AL12" s="56" t="s">
        <v>35</v>
      </c>
      <c r="AM12" s="56" t="s">
        <v>248</v>
      </c>
      <c r="AN12" s="56" t="s">
        <v>35</v>
      </c>
      <c r="AO12" s="56" t="s">
        <v>35</v>
      </c>
      <c r="AP12" s="56" t="s">
        <v>35</v>
      </c>
      <c r="AQ12" s="56" t="s">
        <v>35</v>
      </c>
      <c r="AR12" s="56" t="s">
        <v>35</v>
      </c>
      <c r="AS12" s="56" t="s">
        <v>30</v>
      </c>
      <c r="AT12" s="56" t="s">
        <v>73</v>
      </c>
      <c r="AU12" s="56" t="s">
        <v>35</v>
      </c>
      <c r="AV12" s="56" t="s">
        <v>35</v>
      </c>
      <c r="AW12" s="56" t="s">
        <v>35</v>
      </c>
      <c r="AX12" s="56" t="s">
        <v>74</v>
      </c>
      <c r="AY12" s="56" t="s">
        <v>75</v>
      </c>
      <c r="AZ12" s="56" t="s">
        <v>47</v>
      </c>
      <c r="BA12" s="56" t="s">
        <v>76</v>
      </c>
      <c r="BB12" s="56" t="s">
        <v>35</v>
      </c>
      <c r="BC12" s="56" t="s">
        <v>35</v>
      </c>
      <c r="BD12" s="56" t="s">
        <v>77</v>
      </c>
      <c r="BE12" s="56" t="s">
        <v>35</v>
      </c>
      <c r="BF12" s="56" t="s">
        <v>35</v>
      </c>
      <c r="BG12" s="56" t="s">
        <v>35</v>
      </c>
      <c r="BH12" s="56" t="s">
        <v>35</v>
      </c>
      <c r="BI12" s="56" t="s">
        <v>35</v>
      </c>
      <c r="BJ12" s="56" t="s">
        <v>74</v>
      </c>
      <c r="BK12" s="56" t="s">
        <v>78</v>
      </c>
      <c r="BL12" s="56" t="s">
        <v>35</v>
      </c>
      <c r="BM12" s="56" t="s">
        <v>38</v>
      </c>
      <c r="BN12" s="56" t="s">
        <v>35</v>
      </c>
      <c r="BO12" s="56" t="s">
        <v>30</v>
      </c>
      <c r="BP12" s="56" t="s">
        <v>35</v>
      </c>
      <c r="BQ12" s="56" t="s">
        <v>35</v>
      </c>
      <c r="BR12" s="56" t="s">
        <v>30</v>
      </c>
      <c r="BS12" s="56" t="s">
        <v>30</v>
      </c>
      <c r="BT12" s="56" t="s">
        <v>30</v>
      </c>
      <c r="BU12" s="56" t="s">
        <v>38</v>
      </c>
      <c r="BV12" s="56" t="s">
        <v>38</v>
      </c>
      <c r="BW12" s="56" t="s">
        <v>35</v>
      </c>
      <c r="BX12" s="56" t="s">
        <v>35</v>
      </c>
      <c r="BY12" s="56" t="s">
        <v>35</v>
      </c>
      <c r="BZ12" s="56" t="s">
        <v>35</v>
      </c>
      <c r="CA12" s="56" t="s">
        <v>35</v>
      </c>
      <c r="CB12" s="56" t="s">
        <v>90</v>
      </c>
      <c r="CC12" s="56" t="s">
        <v>35</v>
      </c>
      <c r="CD12" s="56" t="s">
        <v>35</v>
      </c>
      <c r="CE12" s="56" t="s">
        <v>35</v>
      </c>
      <c r="CF12" s="56" t="s">
        <v>35</v>
      </c>
      <c r="CG12" s="56" t="s">
        <v>35</v>
      </c>
      <c r="CM12">
        <v>4</v>
      </c>
      <c r="CN12" s="56" t="s">
        <v>105</v>
      </c>
      <c r="CO12" s="56" t="s">
        <v>184</v>
      </c>
      <c r="CP12" s="56" t="s">
        <v>185</v>
      </c>
      <c r="CQ12" s="56" t="s">
        <v>89</v>
      </c>
      <c r="CR12" s="56" t="s">
        <v>35</v>
      </c>
      <c r="CS12" s="56" t="s">
        <v>31</v>
      </c>
      <c r="CT12" s="56" t="s">
        <v>35</v>
      </c>
      <c r="CU12" s="56" t="s">
        <v>112</v>
      </c>
      <c r="CV12" s="56" t="s">
        <v>28</v>
      </c>
      <c r="DG12">
        <v>4</v>
      </c>
      <c r="DH12" s="56" t="s">
        <v>93</v>
      </c>
      <c r="DI12" s="56" t="s">
        <v>50</v>
      </c>
      <c r="DJ12" s="56" t="s">
        <v>49</v>
      </c>
      <c r="DK12" s="56" t="s">
        <v>78</v>
      </c>
      <c r="DL12" s="56" t="s">
        <v>28</v>
      </c>
      <c r="DM12" s="56" t="s">
        <v>35</v>
      </c>
      <c r="DN12" s="56" t="s">
        <v>38</v>
      </c>
      <c r="DO12" s="56" t="s">
        <v>38</v>
      </c>
      <c r="DP12" s="56" t="s">
        <v>35</v>
      </c>
      <c r="DQ12" s="56" t="s">
        <v>35</v>
      </c>
      <c r="DR12" s="56" t="s">
        <v>35</v>
      </c>
      <c r="EA12">
        <v>4</v>
      </c>
      <c r="EB12" s="56" t="s">
        <v>111</v>
      </c>
      <c r="EC12" s="56" t="s">
        <v>145</v>
      </c>
      <c r="ED12" s="56" t="s">
        <v>35</v>
      </c>
      <c r="EE12" s="56" t="s">
        <v>38</v>
      </c>
      <c r="EF12" s="56" t="s">
        <v>35</v>
      </c>
      <c r="EG12" s="56" t="s">
        <v>35</v>
      </c>
      <c r="EH12" s="56" t="s">
        <v>35</v>
      </c>
      <c r="EI12" s="56" t="s">
        <v>107</v>
      </c>
      <c r="EJ12" s="56" t="s">
        <v>35</v>
      </c>
      <c r="EK12" s="56" t="s">
        <v>38</v>
      </c>
      <c r="EL12" s="56" t="s">
        <v>38</v>
      </c>
      <c r="EM12" s="56" t="s">
        <v>35</v>
      </c>
      <c r="EN12" s="56" t="s">
        <v>35</v>
      </c>
      <c r="HW12">
        <v>4</v>
      </c>
      <c r="HX12" s="56" t="s">
        <v>222</v>
      </c>
      <c r="HY12" s="56" t="s">
        <v>223</v>
      </c>
    </row>
    <row r="13" spans="1:233" x14ac:dyDescent="0.25">
      <c r="AE13">
        <v>4</v>
      </c>
      <c r="AF13" s="56" t="s">
        <v>101</v>
      </c>
      <c r="AG13" s="56" t="s">
        <v>102</v>
      </c>
      <c r="AH13" s="56" t="s">
        <v>28</v>
      </c>
      <c r="AI13" s="56" t="s">
        <v>35</v>
      </c>
      <c r="AJ13" s="56" t="s">
        <v>110</v>
      </c>
      <c r="AK13" s="56" t="s">
        <v>85</v>
      </c>
      <c r="AL13" s="56" t="s">
        <v>35</v>
      </c>
      <c r="AM13" s="56" t="s">
        <v>247</v>
      </c>
      <c r="AN13" s="56" t="s">
        <v>35</v>
      </c>
      <c r="AO13" s="56" t="s">
        <v>35</v>
      </c>
      <c r="AP13" s="56" t="s">
        <v>35</v>
      </c>
      <c r="AQ13" s="56" t="s">
        <v>35</v>
      </c>
      <c r="AR13" s="56" t="s">
        <v>35</v>
      </c>
      <c r="AS13" s="56" t="s">
        <v>30</v>
      </c>
      <c r="AT13" s="56" t="s">
        <v>73</v>
      </c>
      <c r="AU13" s="56" t="s">
        <v>35</v>
      </c>
      <c r="AV13" s="56" t="s">
        <v>35</v>
      </c>
      <c r="AW13" s="56" t="s">
        <v>35</v>
      </c>
      <c r="AX13" s="56" t="s">
        <v>74</v>
      </c>
      <c r="AY13" s="56" t="s">
        <v>75</v>
      </c>
      <c r="AZ13" s="56" t="s">
        <v>101</v>
      </c>
      <c r="BA13" s="56" t="s">
        <v>76</v>
      </c>
      <c r="BB13" s="56" t="s">
        <v>35</v>
      </c>
      <c r="BC13" s="56" t="s">
        <v>35</v>
      </c>
      <c r="BD13" s="56" t="s">
        <v>77</v>
      </c>
      <c r="BE13" s="56" t="s">
        <v>35</v>
      </c>
      <c r="BF13" s="56" t="s">
        <v>35</v>
      </c>
      <c r="BG13" s="56" t="s">
        <v>35</v>
      </c>
      <c r="BH13" s="56" t="s">
        <v>35</v>
      </c>
      <c r="BI13" s="56" t="s">
        <v>35</v>
      </c>
      <c r="BJ13" s="56" t="s">
        <v>74</v>
      </c>
      <c r="BK13" s="56" t="s">
        <v>78</v>
      </c>
      <c r="BL13" s="56" t="s">
        <v>35</v>
      </c>
      <c r="BM13" s="56" t="s">
        <v>38</v>
      </c>
      <c r="BN13" s="56" t="s">
        <v>35</v>
      </c>
      <c r="BO13" s="56" t="s">
        <v>30</v>
      </c>
      <c r="BP13" s="56" t="s">
        <v>35</v>
      </c>
      <c r="BQ13" s="56" t="s">
        <v>35</v>
      </c>
      <c r="BR13" s="56" t="s">
        <v>30</v>
      </c>
      <c r="BS13" s="56" t="s">
        <v>30</v>
      </c>
      <c r="BT13" s="56" t="s">
        <v>30</v>
      </c>
      <c r="BU13" s="56" t="s">
        <v>38</v>
      </c>
      <c r="BV13" s="56" t="s">
        <v>38</v>
      </c>
      <c r="BW13" s="56" t="s">
        <v>35</v>
      </c>
      <c r="BX13" s="56" t="s">
        <v>35</v>
      </c>
      <c r="BY13" s="56" t="s">
        <v>35</v>
      </c>
      <c r="BZ13" s="56" t="s">
        <v>35</v>
      </c>
      <c r="CA13" s="56" t="s">
        <v>35</v>
      </c>
      <c r="CB13" s="56" t="s">
        <v>104</v>
      </c>
      <c r="CC13" s="56" t="s">
        <v>35</v>
      </c>
      <c r="CD13" s="56" t="s">
        <v>35</v>
      </c>
      <c r="CE13" s="56" t="s">
        <v>35</v>
      </c>
      <c r="CF13" s="56" t="s">
        <v>35</v>
      </c>
      <c r="CG13" s="56" t="s">
        <v>35</v>
      </c>
      <c r="CM13">
        <v>4</v>
      </c>
      <c r="CN13" s="56" t="s">
        <v>108</v>
      </c>
      <c r="CO13" s="56" t="s">
        <v>171</v>
      </c>
      <c r="CP13" s="56" t="s">
        <v>172</v>
      </c>
      <c r="CQ13" s="56" t="s">
        <v>89</v>
      </c>
      <c r="CR13" s="56" t="s">
        <v>35</v>
      </c>
      <c r="CS13" s="56" t="s">
        <v>31</v>
      </c>
      <c r="CT13" s="56" t="s">
        <v>35</v>
      </c>
      <c r="CU13" s="56" t="s">
        <v>112</v>
      </c>
      <c r="CV13" s="56" t="s">
        <v>35</v>
      </c>
      <c r="DG13">
        <v>4</v>
      </c>
      <c r="DH13" s="56" t="s">
        <v>93</v>
      </c>
      <c r="DI13" s="56" t="s">
        <v>47</v>
      </c>
      <c r="DJ13" s="56" t="s">
        <v>46</v>
      </c>
      <c r="DK13" s="56" t="s">
        <v>78</v>
      </c>
      <c r="DL13" s="56" t="s">
        <v>28</v>
      </c>
      <c r="DM13" s="56" t="s">
        <v>35</v>
      </c>
      <c r="DN13" s="56" t="s">
        <v>38</v>
      </c>
      <c r="DO13" s="56" t="s">
        <v>38</v>
      </c>
      <c r="DP13" s="56" t="s">
        <v>35</v>
      </c>
      <c r="DQ13" s="56" t="s">
        <v>35</v>
      </c>
      <c r="DR13" s="56" t="s">
        <v>35</v>
      </c>
      <c r="EA13">
        <v>4</v>
      </c>
      <c r="EB13" s="56" t="s">
        <v>111</v>
      </c>
      <c r="EC13" s="56" t="s">
        <v>147</v>
      </c>
      <c r="ED13" s="56" t="s">
        <v>35</v>
      </c>
      <c r="EE13" s="56" t="s">
        <v>38</v>
      </c>
      <c r="EF13" s="56" t="s">
        <v>35</v>
      </c>
      <c r="EG13" s="56" t="s">
        <v>35</v>
      </c>
      <c r="EH13" s="56" t="s">
        <v>35</v>
      </c>
      <c r="EI13" s="56" t="s">
        <v>107</v>
      </c>
      <c r="EJ13" s="56" t="s">
        <v>35</v>
      </c>
      <c r="EK13" s="56" t="s">
        <v>38</v>
      </c>
      <c r="EL13" s="56" t="s">
        <v>38</v>
      </c>
      <c r="EM13" s="56" t="s">
        <v>35</v>
      </c>
      <c r="EN13" s="56" t="s">
        <v>35</v>
      </c>
      <c r="HW13">
        <v>4</v>
      </c>
      <c r="HX13" s="56" t="s">
        <v>224</v>
      </c>
      <c r="HY13" s="56" t="s">
        <v>26</v>
      </c>
    </row>
    <row r="14" spans="1:233" x14ac:dyDescent="0.25">
      <c r="AE14">
        <v>4</v>
      </c>
      <c r="AF14" s="56" t="s">
        <v>69</v>
      </c>
      <c r="AG14" s="56" t="s">
        <v>70</v>
      </c>
      <c r="AH14" s="56" t="s">
        <v>28</v>
      </c>
      <c r="AI14" s="56" t="s">
        <v>35</v>
      </c>
      <c r="AJ14" s="56" t="s">
        <v>110</v>
      </c>
      <c r="AK14" s="56" t="s">
        <v>87</v>
      </c>
      <c r="AL14" s="56" t="s">
        <v>35</v>
      </c>
      <c r="AM14" s="56" t="s">
        <v>35</v>
      </c>
      <c r="AN14" s="56" t="s">
        <v>35</v>
      </c>
      <c r="AO14" s="56" t="s">
        <v>35</v>
      </c>
      <c r="AP14" s="56" t="s">
        <v>35</v>
      </c>
      <c r="AQ14" s="56" t="s">
        <v>35</v>
      </c>
      <c r="AR14" s="56" t="s">
        <v>35</v>
      </c>
      <c r="AS14" s="56" t="s">
        <v>72</v>
      </c>
      <c r="AT14" s="56" t="s">
        <v>73</v>
      </c>
      <c r="AU14" s="56" t="s">
        <v>35</v>
      </c>
      <c r="AV14" s="56" t="s">
        <v>35</v>
      </c>
      <c r="AW14" s="56" t="s">
        <v>35</v>
      </c>
      <c r="AX14" s="56" t="s">
        <v>74</v>
      </c>
      <c r="AY14" s="56" t="s">
        <v>75</v>
      </c>
      <c r="AZ14" s="56" t="s">
        <v>69</v>
      </c>
      <c r="BA14" s="56" t="s">
        <v>76</v>
      </c>
      <c r="BB14" s="56" t="s">
        <v>35</v>
      </c>
      <c r="BC14" s="56" t="s">
        <v>35</v>
      </c>
      <c r="BD14" s="56" t="s">
        <v>77</v>
      </c>
      <c r="BE14" s="56" t="s">
        <v>35</v>
      </c>
      <c r="BF14" s="56" t="s">
        <v>35</v>
      </c>
      <c r="BG14" s="56" t="s">
        <v>35</v>
      </c>
      <c r="BH14" s="56" t="s">
        <v>35</v>
      </c>
      <c r="BI14" s="56" t="s">
        <v>35</v>
      </c>
      <c r="BJ14" s="56" t="s">
        <v>74</v>
      </c>
      <c r="BK14" s="56" t="s">
        <v>78</v>
      </c>
      <c r="BL14" s="56" t="s">
        <v>35</v>
      </c>
      <c r="BM14" s="56" t="s">
        <v>38</v>
      </c>
      <c r="BN14" s="56" t="s">
        <v>35</v>
      </c>
      <c r="BO14" s="56" t="s">
        <v>35</v>
      </c>
      <c r="BP14" s="56" t="s">
        <v>35</v>
      </c>
      <c r="BQ14" s="56" t="s">
        <v>35</v>
      </c>
      <c r="BR14" s="56" t="s">
        <v>30</v>
      </c>
      <c r="BS14" s="56" t="s">
        <v>30</v>
      </c>
      <c r="BT14" s="56" t="s">
        <v>30</v>
      </c>
      <c r="BU14" s="56" t="s">
        <v>38</v>
      </c>
      <c r="BV14" s="56" t="s">
        <v>38</v>
      </c>
      <c r="BW14" s="56" t="s">
        <v>35</v>
      </c>
      <c r="BX14" s="56" t="s">
        <v>35</v>
      </c>
      <c r="BY14" s="56" t="s">
        <v>35</v>
      </c>
      <c r="BZ14" s="56" t="s">
        <v>35</v>
      </c>
      <c r="CA14" s="56" t="s">
        <v>35</v>
      </c>
      <c r="CB14" s="56" t="s">
        <v>79</v>
      </c>
      <c r="CC14" s="56" t="s">
        <v>35</v>
      </c>
      <c r="CD14" s="56" t="s">
        <v>35</v>
      </c>
      <c r="CE14" s="56" t="s">
        <v>35</v>
      </c>
      <c r="CF14" s="56" t="s">
        <v>35</v>
      </c>
      <c r="CG14" s="56" t="s">
        <v>35</v>
      </c>
      <c r="CM14">
        <v>4</v>
      </c>
      <c r="CN14" s="56" t="s">
        <v>105</v>
      </c>
      <c r="CO14" s="56" t="s">
        <v>165</v>
      </c>
      <c r="CP14" s="56" t="s">
        <v>166</v>
      </c>
      <c r="CQ14" s="56" t="s">
        <v>91</v>
      </c>
      <c r="CR14" s="56" t="s">
        <v>35</v>
      </c>
      <c r="CS14" s="56" t="s">
        <v>31</v>
      </c>
      <c r="CT14" s="56" t="s">
        <v>35</v>
      </c>
      <c r="CU14" s="56" t="s">
        <v>112</v>
      </c>
      <c r="CV14" s="56" t="s">
        <v>28</v>
      </c>
      <c r="DG14">
        <v>4</v>
      </c>
      <c r="DH14" s="56" t="s">
        <v>93</v>
      </c>
      <c r="DI14" s="56" t="s">
        <v>44</v>
      </c>
      <c r="DJ14" s="56" t="s">
        <v>43</v>
      </c>
      <c r="DK14" s="56" t="s">
        <v>78</v>
      </c>
      <c r="DL14" s="56" t="s">
        <v>28</v>
      </c>
      <c r="DM14" s="56" t="s">
        <v>35</v>
      </c>
      <c r="DN14" s="56" t="s">
        <v>38</v>
      </c>
      <c r="DO14" s="56" t="s">
        <v>38</v>
      </c>
      <c r="DP14" s="56" t="s">
        <v>35</v>
      </c>
      <c r="DQ14" s="56" t="s">
        <v>35</v>
      </c>
      <c r="DR14" s="56" t="s">
        <v>35</v>
      </c>
      <c r="EA14">
        <v>4</v>
      </c>
      <c r="EB14" s="56" t="s">
        <v>111</v>
      </c>
      <c r="EC14" s="56" t="s">
        <v>155</v>
      </c>
      <c r="ED14" s="56" t="s">
        <v>35</v>
      </c>
      <c r="EE14" s="56" t="s">
        <v>38</v>
      </c>
      <c r="EF14" s="56" t="s">
        <v>35</v>
      </c>
      <c r="EG14" s="56" t="s">
        <v>35</v>
      </c>
      <c r="EH14" s="56" t="s">
        <v>35</v>
      </c>
      <c r="EI14" s="56" t="s">
        <v>107</v>
      </c>
      <c r="EJ14" s="56" t="s">
        <v>35</v>
      </c>
      <c r="EK14" s="56" t="s">
        <v>38</v>
      </c>
      <c r="EL14" s="56" t="s">
        <v>38</v>
      </c>
      <c r="EM14" s="56" t="s">
        <v>35</v>
      </c>
      <c r="EN14" s="56" t="s">
        <v>35</v>
      </c>
      <c r="HW14">
        <v>4</v>
      </c>
      <c r="HX14" s="56" t="s">
        <v>225</v>
      </c>
      <c r="HY14" s="56" t="s">
        <v>226</v>
      </c>
    </row>
    <row r="15" spans="1:233" x14ac:dyDescent="0.25">
      <c r="CM15">
        <v>4</v>
      </c>
      <c r="CN15" s="56" t="s">
        <v>108</v>
      </c>
      <c r="CO15" s="56" t="s">
        <v>111</v>
      </c>
      <c r="CP15" s="56" t="s">
        <v>11</v>
      </c>
      <c r="CQ15" s="56" t="s">
        <v>91</v>
      </c>
      <c r="CR15" s="56" t="s">
        <v>110</v>
      </c>
      <c r="CS15" s="56" t="s">
        <v>31</v>
      </c>
      <c r="CT15" s="56" t="s">
        <v>35</v>
      </c>
      <c r="CU15" s="56" t="s">
        <v>112</v>
      </c>
      <c r="CV15" s="56" t="s">
        <v>35</v>
      </c>
      <c r="DG15">
        <v>4</v>
      </c>
      <c r="DH15" s="56" t="s">
        <v>93</v>
      </c>
      <c r="DI15" s="56" t="s">
        <v>40</v>
      </c>
      <c r="DJ15" s="56" t="s">
        <v>84</v>
      </c>
      <c r="DK15" s="56" t="s">
        <v>78</v>
      </c>
      <c r="DL15" s="56" t="s">
        <v>28</v>
      </c>
      <c r="DM15" s="56" t="s">
        <v>35</v>
      </c>
      <c r="DN15" s="56" t="s">
        <v>38</v>
      </c>
      <c r="DO15" s="56" t="s">
        <v>38</v>
      </c>
      <c r="DP15" s="56" t="s">
        <v>35</v>
      </c>
      <c r="DQ15" s="56" t="s">
        <v>35</v>
      </c>
      <c r="DR15" s="56" t="s">
        <v>35</v>
      </c>
      <c r="EA15">
        <v>4</v>
      </c>
      <c r="EB15" s="56" t="s">
        <v>111</v>
      </c>
      <c r="EC15" s="56" t="s">
        <v>157</v>
      </c>
      <c r="ED15" s="56" t="s">
        <v>35</v>
      </c>
      <c r="EE15" s="56" t="s">
        <v>38</v>
      </c>
      <c r="EF15" s="56" t="s">
        <v>35</v>
      </c>
      <c r="EG15" s="56" t="s">
        <v>35</v>
      </c>
      <c r="EH15" s="56" t="s">
        <v>35</v>
      </c>
      <c r="EI15" s="56" t="s">
        <v>107</v>
      </c>
      <c r="EJ15" s="56" t="s">
        <v>35</v>
      </c>
      <c r="EK15" s="56" t="s">
        <v>38</v>
      </c>
      <c r="EL15" s="56" t="s">
        <v>38</v>
      </c>
      <c r="EM15" s="56" t="s">
        <v>35</v>
      </c>
      <c r="EN15" s="56" t="s">
        <v>35</v>
      </c>
      <c r="HW15">
        <v>4</v>
      </c>
      <c r="HX15" s="56" t="s">
        <v>227</v>
      </c>
      <c r="HY15" s="56" t="s">
        <v>35</v>
      </c>
    </row>
    <row r="16" spans="1:233" x14ac:dyDescent="0.25">
      <c r="CM16">
        <v>4</v>
      </c>
      <c r="CN16" s="56" t="s">
        <v>105</v>
      </c>
      <c r="CO16" s="56" t="s">
        <v>174</v>
      </c>
      <c r="CP16" s="56" t="s">
        <v>175</v>
      </c>
      <c r="CQ16" s="56" t="s">
        <v>95</v>
      </c>
      <c r="CR16" s="56" t="s">
        <v>35</v>
      </c>
      <c r="CS16" s="56" t="s">
        <v>31</v>
      </c>
      <c r="CT16" s="56" t="s">
        <v>35</v>
      </c>
      <c r="CU16" s="56" t="s">
        <v>112</v>
      </c>
      <c r="CV16" s="56" t="s">
        <v>28</v>
      </c>
      <c r="DG16">
        <v>4</v>
      </c>
      <c r="DH16" s="56" t="s">
        <v>93</v>
      </c>
      <c r="DI16" s="56" t="s">
        <v>211</v>
      </c>
      <c r="DJ16" s="56" t="s">
        <v>212</v>
      </c>
      <c r="DK16" s="56" t="s">
        <v>78</v>
      </c>
      <c r="DL16" s="56" t="s">
        <v>28</v>
      </c>
      <c r="DM16" s="56" t="s">
        <v>35</v>
      </c>
      <c r="DN16" s="56" t="s">
        <v>38</v>
      </c>
      <c r="DO16" s="56" t="s">
        <v>38</v>
      </c>
      <c r="DP16" s="56" t="s">
        <v>35</v>
      </c>
      <c r="DQ16" s="56" t="s">
        <v>35</v>
      </c>
      <c r="DR16" s="56" t="s">
        <v>35</v>
      </c>
      <c r="EA16">
        <v>4</v>
      </c>
      <c r="EB16" s="56" t="s">
        <v>111</v>
      </c>
      <c r="EC16" s="56" t="s">
        <v>165</v>
      </c>
      <c r="ED16" s="56" t="s">
        <v>35</v>
      </c>
      <c r="EE16" s="56" t="s">
        <v>38</v>
      </c>
      <c r="EF16" s="56" t="s">
        <v>35</v>
      </c>
      <c r="EG16" s="56" t="s">
        <v>35</v>
      </c>
      <c r="EH16" s="56" t="s">
        <v>35</v>
      </c>
      <c r="EI16" s="56" t="s">
        <v>107</v>
      </c>
      <c r="EJ16" s="56" t="s">
        <v>35</v>
      </c>
      <c r="EK16" s="56" t="s">
        <v>38</v>
      </c>
      <c r="EL16" s="56" t="s">
        <v>38</v>
      </c>
      <c r="EM16" s="56" t="s">
        <v>35</v>
      </c>
      <c r="EN16" s="56" t="s">
        <v>35</v>
      </c>
      <c r="HW16">
        <v>4</v>
      </c>
      <c r="HX16" s="56" t="s">
        <v>228</v>
      </c>
      <c r="HY16" s="56" t="s">
        <v>38</v>
      </c>
    </row>
    <row r="17" spans="91:233" x14ac:dyDescent="0.25">
      <c r="CM17">
        <v>4</v>
      </c>
      <c r="CN17" s="56" t="s">
        <v>108</v>
      </c>
      <c r="CO17" s="56" t="s">
        <v>124</v>
      </c>
      <c r="CP17" s="56" t="s">
        <v>125</v>
      </c>
      <c r="CQ17" s="56" t="s">
        <v>95</v>
      </c>
      <c r="CR17" s="56" t="s">
        <v>110</v>
      </c>
      <c r="CS17" s="56" t="s">
        <v>126</v>
      </c>
      <c r="CT17" s="56" t="s">
        <v>35</v>
      </c>
      <c r="CU17" s="56" t="s">
        <v>112</v>
      </c>
      <c r="CV17" s="56" t="s">
        <v>35</v>
      </c>
      <c r="EA17">
        <v>4</v>
      </c>
      <c r="EB17" s="56" t="s">
        <v>111</v>
      </c>
      <c r="EC17" s="56" t="s">
        <v>167</v>
      </c>
      <c r="ED17" s="56" t="s">
        <v>35</v>
      </c>
      <c r="EE17" s="56" t="s">
        <v>38</v>
      </c>
      <c r="EF17" s="56" t="s">
        <v>35</v>
      </c>
      <c r="EG17" s="56" t="s">
        <v>35</v>
      </c>
      <c r="EH17" s="56" t="s">
        <v>35</v>
      </c>
      <c r="EI17" s="56" t="s">
        <v>107</v>
      </c>
      <c r="EJ17" s="56" t="s">
        <v>35</v>
      </c>
      <c r="EK17" s="56" t="s">
        <v>38</v>
      </c>
      <c r="EL17" s="56" t="s">
        <v>38</v>
      </c>
      <c r="EM17" s="56" t="s">
        <v>35</v>
      </c>
      <c r="EN17" s="56" t="s">
        <v>35</v>
      </c>
      <c r="HW17">
        <v>4</v>
      </c>
      <c r="HX17" s="56" t="s">
        <v>229</v>
      </c>
      <c r="HY17" s="56" t="s">
        <v>35</v>
      </c>
    </row>
    <row r="18" spans="91:233" x14ac:dyDescent="0.25">
      <c r="CM18">
        <v>4</v>
      </c>
      <c r="CN18" s="56" t="s">
        <v>108</v>
      </c>
      <c r="CO18" s="56" t="s">
        <v>127</v>
      </c>
      <c r="CP18" s="56" t="s">
        <v>128</v>
      </c>
      <c r="CQ18" s="56" t="s">
        <v>99</v>
      </c>
      <c r="CR18" s="56" t="s">
        <v>110</v>
      </c>
      <c r="CS18" s="56" t="s">
        <v>126</v>
      </c>
      <c r="CT18" s="56" t="s">
        <v>35</v>
      </c>
      <c r="CU18" s="56" t="s">
        <v>112</v>
      </c>
      <c r="CV18" s="56" t="s">
        <v>35</v>
      </c>
      <c r="EA18">
        <v>4</v>
      </c>
      <c r="EB18" s="56" t="s">
        <v>111</v>
      </c>
      <c r="EC18" s="56" t="s">
        <v>174</v>
      </c>
      <c r="ED18" s="56" t="s">
        <v>35</v>
      </c>
      <c r="EE18" s="56" t="s">
        <v>38</v>
      </c>
      <c r="EF18" s="56" t="s">
        <v>35</v>
      </c>
      <c r="EG18" s="56" t="s">
        <v>35</v>
      </c>
      <c r="EH18" s="56" t="s">
        <v>35</v>
      </c>
      <c r="EI18" s="56" t="s">
        <v>107</v>
      </c>
      <c r="EJ18" s="56" t="s">
        <v>35</v>
      </c>
      <c r="EK18" s="56" t="s">
        <v>38</v>
      </c>
      <c r="EL18" s="56" t="s">
        <v>38</v>
      </c>
      <c r="EM18" s="56" t="s">
        <v>35</v>
      </c>
      <c r="EN18" s="56" t="s">
        <v>35</v>
      </c>
      <c r="HW18">
        <v>4</v>
      </c>
      <c r="HX18" s="56" t="s">
        <v>230</v>
      </c>
      <c r="HY18" s="56" t="s">
        <v>35</v>
      </c>
    </row>
    <row r="19" spans="91:233" x14ac:dyDescent="0.25">
      <c r="CM19">
        <v>4</v>
      </c>
      <c r="CN19" s="56" t="s">
        <v>105</v>
      </c>
      <c r="CO19" s="56" t="s">
        <v>113</v>
      </c>
      <c r="CP19" s="56" t="s">
        <v>114</v>
      </c>
      <c r="CQ19" s="56" t="s">
        <v>99</v>
      </c>
      <c r="CR19" s="56" t="s">
        <v>110</v>
      </c>
      <c r="CS19" s="56" t="s">
        <v>31</v>
      </c>
      <c r="CT19" s="56" t="s">
        <v>35</v>
      </c>
      <c r="CU19" s="56" t="s">
        <v>112</v>
      </c>
      <c r="CV19" s="56" t="s">
        <v>28</v>
      </c>
      <c r="EA19">
        <v>4</v>
      </c>
      <c r="EB19" s="56" t="s">
        <v>111</v>
      </c>
      <c r="EC19" s="56" t="s">
        <v>179</v>
      </c>
      <c r="ED19" s="56" t="s">
        <v>35</v>
      </c>
      <c r="EE19" s="56" t="s">
        <v>38</v>
      </c>
      <c r="EF19" s="56" t="s">
        <v>35</v>
      </c>
      <c r="EG19" s="56" t="s">
        <v>35</v>
      </c>
      <c r="EH19" s="56" t="s">
        <v>35</v>
      </c>
      <c r="EI19" s="56" t="s">
        <v>107</v>
      </c>
      <c r="EJ19" s="56" t="s">
        <v>35</v>
      </c>
      <c r="EK19" s="56" t="s">
        <v>38</v>
      </c>
      <c r="EL19" s="56" t="s">
        <v>38</v>
      </c>
      <c r="EM19" s="56" t="s">
        <v>35</v>
      </c>
      <c r="EN19" s="56" t="s">
        <v>35</v>
      </c>
      <c r="HW19">
        <v>4</v>
      </c>
      <c r="HX19" s="56" t="s">
        <v>231</v>
      </c>
      <c r="HY19" s="56" t="s">
        <v>35</v>
      </c>
    </row>
    <row r="20" spans="91:233" x14ac:dyDescent="0.25">
      <c r="CM20">
        <v>4</v>
      </c>
      <c r="CN20" s="56" t="s">
        <v>105</v>
      </c>
      <c r="CO20" s="56" t="s">
        <v>115</v>
      </c>
      <c r="CP20" s="56" t="s">
        <v>116</v>
      </c>
      <c r="CQ20" s="56" t="s">
        <v>103</v>
      </c>
      <c r="CR20" s="56" t="s">
        <v>110</v>
      </c>
      <c r="CS20" s="56" t="s">
        <v>31</v>
      </c>
      <c r="CT20" s="56" t="s">
        <v>35</v>
      </c>
      <c r="CU20" s="56" t="s">
        <v>112</v>
      </c>
      <c r="CV20" s="56" t="s">
        <v>28</v>
      </c>
      <c r="EA20">
        <v>4</v>
      </c>
      <c r="EB20" s="56" t="s">
        <v>111</v>
      </c>
      <c r="EC20" s="56" t="s">
        <v>184</v>
      </c>
      <c r="ED20" s="56" t="s">
        <v>35</v>
      </c>
      <c r="EE20" s="56" t="s">
        <v>38</v>
      </c>
      <c r="EF20" s="56" t="s">
        <v>35</v>
      </c>
      <c r="EG20" s="56" t="s">
        <v>35</v>
      </c>
      <c r="EH20" s="56" t="s">
        <v>35</v>
      </c>
      <c r="EI20" s="56" t="s">
        <v>107</v>
      </c>
      <c r="EJ20" s="56" t="s">
        <v>35</v>
      </c>
      <c r="EK20" s="56" t="s">
        <v>38</v>
      </c>
      <c r="EL20" s="56" t="s">
        <v>38</v>
      </c>
      <c r="EM20" s="56" t="s">
        <v>35</v>
      </c>
      <c r="EN20" s="56" t="s">
        <v>35</v>
      </c>
      <c r="HW20">
        <v>4</v>
      </c>
      <c r="HX20" s="56" t="s">
        <v>232</v>
      </c>
      <c r="HY20" s="56" t="s">
        <v>35</v>
      </c>
    </row>
    <row r="21" spans="91:233" x14ac:dyDescent="0.25">
      <c r="CM21">
        <v>4</v>
      </c>
      <c r="CN21" s="56" t="s">
        <v>108</v>
      </c>
      <c r="CO21" s="56" t="s">
        <v>133</v>
      </c>
      <c r="CP21" s="56" t="s">
        <v>134</v>
      </c>
      <c r="CQ21" s="56" t="s">
        <v>103</v>
      </c>
      <c r="CR21" s="56" t="s">
        <v>110</v>
      </c>
      <c r="CS21" s="56" t="s">
        <v>31</v>
      </c>
      <c r="CT21" s="56" t="s">
        <v>35</v>
      </c>
      <c r="CU21" s="56" t="s">
        <v>112</v>
      </c>
      <c r="CV21" s="56" t="s">
        <v>35</v>
      </c>
      <c r="EA21">
        <v>4</v>
      </c>
      <c r="EB21" s="56" t="s">
        <v>111</v>
      </c>
      <c r="EC21" s="56" t="s">
        <v>186</v>
      </c>
      <c r="ED21" s="56" t="s">
        <v>35</v>
      </c>
      <c r="EE21" s="56" t="s">
        <v>38</v>
      </c>
      <c r="EF21" s="56" t="s">
        <v>35</v>
      </c>
      <c r="EG21" s="56" t="s">
        <v>35</v>
      </c>
      <c r="EH21" s="56" t="s">
        <v>35</v>
      </c>
      <c r="EI21" s="56" t="s">
        <v>107</v>
      </c>
      <c r="EJ21" s="56" t="s">
        <v>35</v>
      </c>
      <c r="EK21" s="56" t="s">
        <v>38</v>
      </c>
      <c r="EL21" s="56" t="s">
        <v>38</v>
      </c>
      <c r="EM21" s="56" t="s">
        <v>35</v>
      </c>
      <c r="EN21" s="56" t="s">
        <v>35</v>
      </c>
      <c r="HW21">
        <v>4</v>
      </c>
      <c r="HX21" s="56" t="s">
        <v>233</v>
      </c>
      <c r="HY21" s="56" t="s">
        <v>35</v>
      </c>
    </row>
    <row r="22" spans="91:233" x14ac:dyDescent="0.25">
      <c r="CM22">
        <v>4</v>
      </c>
      <c r="CN22" s="56" t="s">
        <v>108</v>
      </c>
      <c r="CO22" s="56" t="s">
        <v>137</v>
      </c>
      <c r="CP22" s="56" t="s">
        <v>138</v>
      </c>
      <c r="CQ22" s="56" t="s">
        <v>149</v>
      </c>
      <c r="CR22" s="56" t="s">
        <v>110</v>
      </c>
      <c r="CS22" s="56" t="s">
        <v>126</v>
      </c>
      <c r="CT22" s="56" t="s">
        <v>35</v>
      </c>
      <c r="CU22" s="56" t="s">
        <v>112</v>
      </c>
      <c r="CV22" s="56" t="s">
        <v>35</v>
      </c>
      <c r="EA22">
        <v>4</v>
      </c>
      <c r="EB22" s="56" t="s">
        <v>111</v>
      </c>
      <c r="EC22" s="56" t="s">
        <v>189</v>
      </c>
      <c r="ED22" s="56" t="s">
        <v>35</v>
      </c>
      <c r="EE22" s="56" t="s">
        <v>38</v>
      </c>
      <c r="EF22" s="56" t="s">
        <v>35</v>
      </c>
      <c r="EG22" s="56" t="s">
        <v>35</v>
      </c>
      <c r="EH22" s="56" t="s">
        <v>35</v>
      </c>
      <c r="EI22" s="56" t="s">
        <v>107</v>
      </c>
      <c r="EJ22" s="56" t="s">
        <v>35</v>
      </c>
      <c r="EK22" s="56" t="s">
        <v>38</v>
      </c>
      <c r="EL22" s="56" t="s">
        <v>38</v>
      </c>
      <c r="EM22" s="56" t="s">
        <v>35</v>
      </c>
      <c r="EN22" s="56" t="s">
        <v>35</v>
      </c>
      <c r="HW22">
        <v>4</v>
      </c>
      <c r="HX22" s="56" t="s">
        <v>234</v>
      </c>
      <c r="HY22" s="56" t="s">
        <v>107</v>
      </c>
    </row>
    <row r="23" spans="91:233" x14ac:dyDescent="0.25">
      <c r="CM23">
        <v>4</v>
      </c>
      <c r="CN23" s="56" t="s">
        <v>105</v>
      </c>
      <c r="CO23" s="56" t="s">
        <v>122</v>
      </c>
      <c r="CP23" s="56" t="s">
        <v>123</v>
      </c>
      <c r="CQ23" s="56" t="s">
        <v>149</v>
      </c>
      <c r="CR23" s="56" t="s">
        <v>110</v>
      </c>
      <c r="CS23" s="56" t="s">
        <v>31</v>
      </c>
      <c r="CT23" s="56" t="s">
        <v>35</v>
      </c>
      <c r="CU23" s="56" t="s">
        <v>112</v>
      </c>
      <c r="CV23" s="56" t="s">
        <v>28</v>
      </c>
      <c r="EA23">
        <v>4</v>
      </c>
      <c r="EB23" s="56" t="s">
        <v>111</v>
      </c>
      <c r="EC23" s="56" t="s">
        <v>192</v>
      </c>
      <c r="ED23" s="56" t="s">
        <v>35</v>
      </c>
      <c r="EE23" s="56" t="s">
        <v>38</v>
      </c>
      <c r="EF23" s="56" t="s">
        <v>35</v>
      </c>
      <c r="EG23" s="56" t="s">
        <v>35</v>
      </c>
      <c r="EH23" s="56" t="s">
        <v>35</v>
      </c>
      <c r="EI23" s="56" t="s">
        <v>107</v>
      </c>
      <c r="EJ23" s="56" t="s">
        <v>28</v>
      </c>
      <c r="EK23" s="56" t="s">
        <v>38</v>
      </c>
      <c r="EL23" s="56" t="s">
        <v>38</v>
      </c>
      <c r="EM23" s="56" t="s">
        <v>35</v>
      </c>
      <c r="EN23" s="56" t="s">
        <v>35</v>
      </c>
      <c r="HW23">
        <v>4</v>
      </c>
      <c r="HX23" s="56" t="s">
        <v>235</v>
      </c>
      <c r="HY23" s="56" t="s">
        <v>107</v>
      </c>
    </row>
    <row r="24" spans="91:233" x14ac:dyDescent="0.25">
      <c r="CM24">
        <v>4</v>
      </c>
      <c r="CN24" s="56" t="s">
        <v>108</v>
      </c>
      <c r="CO24" s="56" t="s">
        <v>150</v>
      </c>
      <c r="CP24" s="56" t="s">
        <v>151</v>
      </c>
      <c r="CQ24" s="56" t="s">
        <v>154</v>
      </c>
      <c r="CR24" s="56" t="s">
        <v>28</v>
      </c>
      <c r="CS24" s="56" t="s">
        <v>31</v>
      </c>
      <c r="CT24" s="56" t="s">
        <v>35</v>
      </c>
      <c r="CU24" s="56" t="s">
        <v>112</v>
      </c>
      <c r="CV24" s="56" t="s">
        <v>35</v>
      </c>
      <c r="EA24">
        <v>4</v>
      </c>
      <c r="EB24" s="56" t="s">
        <v>117</v>
      </c>
      <c r="EC24" s="56" t="s">
        <v>113</v>
      </c>
      <c r="ED24" s="56" t="s">
        <v>35</v>
      </c>
      <c r="EE24" s="56" t="s">
        <v>38</v>
      </c>
      <c r="EF24" s="56" t="s">
        <v>35</v>
      </c>
      <c r="EG24" s="56" t="s">
        <v>35</v>
      </c>
      <c r="EH24" s="56" t="s">
        <v>35</v>
      </c>
      <c r="EI24" s="56" t="s">
        <v>107</v>
      </c>
      <c r="EJ24" s="56" t="s">
        <v>35</v>
      </c>
      <c r="EK24" s="56" t="s">
        <v>38</v>
      </c>
      <c r="EL24" s="56" t="s">
        <v>38</v>
      </c>
      <c r="EM24" s="56" t="s">
        <v>35</v>
      </c>
      <c r="EN24" s="56" t="s">
        <v>35</v>
      </c>
      <c r="HW24">
        <v>4</v>
      </c>
      <c r="HX24" s="56" t="s">
        <v>236</v>
      </c>
      <c r="HY24" s="56" t="s">
        <v>35</v>
      </c>
    </row>
    <row r="25" spans="91:233" x14ac:dyDescent="0.25">
      <c r="CM25">
        <v>4</v>
      </c>
      <c r="CN25" s="56" t="s">
        <v>105</v>
      </c>
      <c r="CO25" s="56" t="s">
        <v>131</v>
      </c>
      <c r="CP25" s="56" t="s">
        <v>132</v>
      </c>
      <c r="CQ25" s="56" t="s">
        <v>154</v>
      </c>
      <c r="CR25" s="56" t="s">
        <v>110</v>
      </c>
      <c r="CS25" s="56" t="s">
        <v>31</v>
      </c>
      <c r="CT25" s="56" t="s">
        <v>35</v>
      </c>
      <c r="CU25" s="56" t="s">
        <v>112</v>
      </c>
      <c r="CV25" s="56" t="s">
        <v>28</v>
      </c>
      <c r="EA25">
        <v>4</v>
      </c>
      <c r="EB25" s="56" t="s">
        <v>117</v>
      </c>
      <c r="EC25" s="56" t="s">
        <v>115</v>
      </c>
      <c r="ED25" s="56" t="s">
        <v>35</v>
      </c>
      <c r="EE25" s="56" t="s">
        <v>38</v>
      </c>
      <c r="EF25" s="56" t="s">
        <v>35</v>
      </c>
      <c r="EG25" s="56" t="s">
        <v>35</v>
      </c>
      <c r="EH25" s="56" t="s">
        <v>35</v>
      </c>
      <c r="EI25" s="56" t="s">
        <v>107</v>
      </c>
      <c r="EJ25" s="56" t="s">
        <v>35</v>
      </c>
      <c r="EK25" s="56" t="s">
        <v>38</v>
      </c>
      <c r="EL25" s="56" t="s">
        <v>38</v>
      </c>
      <c r="EM25" s="56" t="s">
        <v>35</v>
      </c>
      <c r="EN25" s="56" t="s">
        <v>35</v>
      </c>
      <c r="HW25">
        <v>4</v>
      </c>
      <c r="HX25" s="56" t="s">
        <v>237</v>
      </c>
      <c r="HY25" s="56" t="s">
        <v>35</v>
      </c>
    </row>
    <row r="26" spans="91:233" x14ac:dyDescent="0.25">
      <c r="CM26">
        <v>4</v>
      </c>
      <c r="CN26" s="56" t="s">
        <v>108</v>
      </c>
      <c r="CO26" s="56" t="s">
        <v>152</v>
      </c>
      <c r="CP26" s="56" t="s">
        <v>153</v>
      </c>
      <c r="CQ26" s="56" t="s">
        <v>159</v>
      </c>
      <c r="CR26" s="56" t="s">
        <v>28</v>
      </c>
      <c r="CS26" s="56" t="s">
        <v>31</v>
      </c>
      <c r="CT26" s="56" t="s">
        <v>35</v>
      </c>
      <c r="CU26" s="56" t="s">
        <v>112</v>
      </c>
      <c r="CV26" s="56" t="s">
        <v>35</v>
      </c>
      <c r="EA26">
        <v>4</v>
      </c>
      <c r="EB26" s="56" t="s">
        <v>117</v>
      </c>
      <c r="EC26" s="56" t="s">
        <v>118</v>
      </c>
      <c r="ED26" s="56" t="s">
        <v>35</v>
      </c>
      <c r="EE26" s="56" t="s">
        <v>38</v>
      </c>
      <c r="EF26" s="56" t="s">
        <v>35</v>
      </c>
      <c r="EG26" s="56" t="s">
        <v>35</v>
      </c>
      <c r="EH26" s="56" t="s">
        <v>35</v>
      </c>
      <c r="EI26" s="56" t="s">
        <v>107</v>
      </c>
      <c r="EJ26" s="56" t="s">
        <v>35</v>
      </c>
      <c r="EK26" s="56" t="s">
        <v>38</v>
      </c>
      <c r="EL26" s="56" t="s">
        <v>38</v>
      </c>
      <c r="EM26" s="56" t="s">
        <v>35</v>
      </c>
      <c r="EN26" s="56" t="s">
        <v>35</v>
      </c>
      <c r="HW26">
        <v>4</v>
      </c>
      <c r="HX26" s="56" t="s">
        <v>238</v>
      </c>
      <c r="HY26" s="56" t="s">
        <v>35</v>
      </c>
    </row>
    <row r="27" spans="91:233" x14ac:dyDescent="0.25">
      <c r="CM27">
        <v>4</v>
      </c>
      <c r="CN27" s="56" t="s">
        <v>105</v>
      </c>
      <c r="CO27" s="56" t="s">
        <v>135</v>
      </c>
      <c r="CP27" s="56" t="s">
        <v>136</v>
      </c>
      <c r="CQ27" s="56" t="s">
        <v>159</v>
      </c>
      <c r="CR27" s="56" t="s">
        <v>110</v>
      </c>
      <c r="CS27" s="56" t="s">
        <v>31</v>
      </c>
      <c r="CT27" s="56" t="s">
        <v>35</v>
      </c>
      <c r="CU27" s="56" t="s">
        <v>112</v>
      </c>
      <c r="CV27" s="56" t="s">
        <v>28</v>
      </c>
      <c r="EA27">
        <v>4</v>
      </c>
      <c r="EB27" s="56" t="s">
        <v>117</v>
      </c>
      <c r="EC27" s="56" t="s">
        <v>122</v>
      </c>
      <c r="ED27" s="56" t="s">
        <v>35</v>
      </c>
      <c r="EE27" s="56" t="s">
        <v>38</v>
      </c>
      <c r="EF27" s="56" t="s">
        <v>35</v>
      </c>
      <c r="EG27" s="56" t="s">
        <v>35</v>
      </c>
      <c r="EH27" s="56" t="s">
        <v>35</v>
      </c>
      <c r="EI27" s="56" t="s">
        <v>107</v>
      </c>
      <c r="EJ27" s="56" t="s">
        <v>35</v>
      </c>
      <c r="EK27" s="56" t="s">
        <v>38</v>
      </c>
      <c r="EL27" s="56" t="s">
        <v>38</v>
      </c>
      <c r="EM27" s="56" t="s">
        <v>35</v>
      </c>
      <c r="EN27" s="56" t="s">
        <v>35</v>
      </c>
      <c r="HW27">
        <v>4</v>
      </c>
      <c r="HX27" s="56" t="s">
        <v>239</v>
      </c>
      <c r="HY27" s="56" t="s">
        <v>221</v>
      </c>
    </row>
    <row r="28" spans="91:233" x14ac:dyDescent="0.25">
      <c r="CM28">
        <v>4</v>
      </c>
      <c r="CN28" s="56" t="s">
        <v>108</v>
      </c>
      <c r="CO28" s="56" t="s">
        <v>160</v>
      </c>
      <c r="CP28" s="56" t="s">
        <v>161</v>
      </c>
      <c r="CQ28" s="56" t="s">
        <v>164</v>
      </c>
      <c r="CR28" s="56" t="s">
        <v>28</v>
      </c>
      <c r="CS28" s="56" t="s">
        <v>31</v>
      </c>
      <c r="CT28" s="56" t="s">
        <v>35</v>
      </c>
      <c r="CU28" s="56" t="s">
        <v>112</v>
      </c>
      <c r="CV28" s="56" t="s">
        <v>35</v>
      </c>
      <c r="EA28">
        <v>4</v>
      </c>
      <c r="EB28" s="56" t="s">
        <v>117</v>
      </c>
      <c r="EC28" s="56" t="s">
        <v>129</v>
      </c>
      <c r="ED28" s="56" t="s">
        <v>35</v>
      </c>
      <c r="EE28" s="56" t="s">
        <v>38</v>
      </c>
      <c r="EF28" s="56" t="s">
        <v>35</v>
      </c>
      <c r="EG28" s="56" t="s">
        <v>35</v>
      </c>
      <c r="EH28" s="56" t="s">
        <v>35</v>
      </c>
      <c r="EI28" s="56" t="s">
        <v>107</v>
      </c>
      <c r="EJ28" s="56" t="s">
        <v>35</v>
      </c>
      <c r="EK28" s="56" t="s">
        <v>38</v>
      </c>
      <c r="EL28" s="56" t="s">
        <v>38</v>
      </c>
      <c r="EM28" s="56" t="s">
        <v>35</v>
      </c>
      <c r="EN28" s="56" t="s">
        <v>35</v>
      </c>
      <c r="HW28">
        <v>4</v>
      </c>
      <c r="HX28" s="56" t="s">
        <v>240</v>
      </c>
      <c r="HY28" s="56" t="s">
        <v>35</v>
      </c>
    </row>
    <row r="29" spans="91:233" x14ac:dyDescent="0.25">
      <c r="CM29">
        <v>4</v>
      </c>
      <c r="CN29" s="56" t="s">
        <v>105</v>
      </c>
      <c r="CO29" s="56" t="s">
        <v>145</v>
      </c>
      <c r="CP29" s="56" t="s">
        <v>146</v>
      </c>
      <c r="CQ29" s="56" t="s">
        <v>164</v>
      </c>
      <c r="CR29" s="56" t="s">
        <v>110</v>
      </c>
      <c r="CS29" s="56" t="s">
        <v>31</v>
      </c>
      <c r="CT29" s="56" t="s">
        <v>35</v>
      </c>
      <c r="CU29" s="56" t="s">
        <v>112</v>
      </c>
      <c r="CV29" s="56" t="s">
        <v>28</v>
      </c>
      <c r="EA29">
        <v>4</v>
      </c>
      <c r="EB29" s="56" t="s">
        <v>117</v>
      </c>
      <c r="EC29" s="56" t="s">
        <v>131</v>
      </c>
      <c r="ED29" s="56" t="s">
        <v>35</v>
      </c>
      <c r="EE29" s="56" t="s">
        <v>38</v>
      </c>
      <c r="EF29" s="56" t="s">
        <v>35</v>
      </c>
      <c r="EG29" s="56" t="s">
        <v>35</v>
      </c>
      <c r="EH29" s="56" t="s">
        <v>35</v>
      </c>
      <c r="EI29" s="56" t="s">
        <v>107</v>
      </c>
      <c r="EJ29" s="56" t="s">
        <v>35</v>
      </c>
      <c r="EK29" s="56" t="s">
        <v>38</v>
      </c>
      <c r="EL29" s="56" t="s">
        <v>38</v>
      </c>
      <c r="EM29" s="56" t="s">
        <v>35</v>
      </c>
      <c r="EN29" s="56" t="s">
        <v>35</v>
      </c>
      <c r="HW29">
        <v>4</v>
      </c>
      <c r="HX29" s="56" t="s">
        <v>241</v>
      </c>
      <c r="HY29" s="56" t="s">
        <v>35</v>
      </c>
    </row>
    <row r="30" spans="91:233" x14ac:dyDescent="0.25">
      <c r="CM30">
        <v>4</v>
      </c>
      <c r="CN30" s="56" t="s">
        <v>108</v>
      </c>
      <c r="CO30" s="56" t="s">
        <v>162</v>
      </c>
      <c r="CP30" s="56" t="s">
        <v>163</v>
      </c>
      <c r="CQ30" s="56" t="s">
        <v>169</v>
      </c>
      <c r="CR30" s="56" t="s">
        <v>110</v>
      </c>
      <c r="CS30" s="56" t="s">
        <v>126</v>
      </c>
      <c r="CT30" s="56" t="s">
        <v>35</v>
      </c>
      <c r="CU30" s="56" t="s">
        <v>112</v>
      </c>
      <c r="CV30" s="56" t="s">
        <v>35</v>
      </c>
      <c r="EA30">
        <v>4</v>
      </c>
      <c r="EB30" s="56" t="s">
        <v>117</v>
      </c>
      <c r="EC30" s="56" t="s">
        <v>135</v>
      </c>
      <c r="ED30" s="56" t="s">
        <v>35</v>
      </c>
      <c r="EE30" s="56" t="s">
        <v>38</v>
      </c>
      <c r="EF30" s="56" t="s">
        <v>35</v>
      </c>
      <c r="EG30" s="56" t="s">
        <v>35</v>
      </c>
      <c r="EH30" s="56" t="s">
        <v>35</v>
      </c>
      <c r="EI30" s="56" t="s">
        <v>107</v>
      </c>
      <c r="EJ30" s="56" t="s">
        <v>35</v>
      </c>
      <c r="EK30" s="56" t="s">
        <v>38</v>
      </c>
      <c r="EL30" s="56" t="s">
        <v>38</v>
      </c>
      <c r="EM30" s="56" t="s">
        <v>35</v>
      </c>
      <c r="EN30" s="56" t="s">
        <v>35</v>
      </c>
      <c r="HW30">
        <v>4</v>
      </c>
      <c r="HX30" s="56" t="s">
        <v>242</v>
      </c>
      <c r="HY30" s="56" t="s">
        <v>38</v>
      </c>
    </row>
    <row r="31" spans="91:233" x14ac:dyDescent="0.25">
      <c r="CM31">
        <v>4</v>
      </c>
      <c r="CN31" s="56" t="s">
        <v>105</v>
      </c>
      <c r="CO31" s="56" t="s">
        <v>155</v>
      </c>
      <c r="CP31" s="56" t="s">
        <v>156</v>
      </c>
      <c r="CQ31" s="56" t="s">
        <v>169</v>
      </c>
      <c r="CR31" s="56" t="s">
        <v>110</v>
      </c>
      <c r="CS31" s="56" t="s">
        <v>31</v>
      </c>
      <c r="CT31" s="56" t="s">
        <v>35</v>
      </c>
      <c r="CU31" s="56" t="s">
        <v>112</v>
      </c>
      <c r="CV31" s="56" t="s">
        <v>28</v>
      </c>
      <c r="EA31">
        <v>4</v>
      </c>
      <c r="EB31" s="56" t="s">
        <v>117</v>
      </c>
      <c r="EC31" s="56" t="s">
        <v>139</v>
      </c>
      <c r="ED31" s="56" t="s">
        <v>35</v>
      </c>
      <c r="EE31" s="56" t="s">
        <v>38</v>
      </c>
      <c r="EF31" s="56" t="s">
        <v>35</v>
      </c>
      <c r="EG31" s="56" t="s">
        <v>35</v>
      </c>
      <c r="EH31" s="56" t="s">
        <v>35</v>
      </c>
      <c r="EI31" s="56" t="s">
        <v>107</v>
      </c>
      <c r="EJ31" s="56" t="s">
        <v>35</v>
      </c>
      <c r="EK31" s="56" t="s">
        <v>38</v>
      </c>
      <c r="EL31" s="56" t="s">
        <v>38</v>
      </c>
      <c r="EM31" s="56" t="s">
        <v>35</v>
      </c>
      <c r="EN31" s="56" t="s">
        <v>35</v>
      </c>
      <c r="HW31">
        <v>4</v>
      </c>
      <c r="HX31" s="56" t="s">
        <v>243</v>
      </c>
      <c r="HY31" s="56" t="s">
        <v>28</v>
      </c>
    </row>
    <row r="32" spans="91:233" x14ac:dyDescent="0.25">
      <c r="CM32">
        <v>4</v>
      </c>
      <c r="CN32" s="56" t="s">
        <v>105</v>
      </c>
      <c r="CO32" s="56" t="s">
        <v>157</v>
      </c>
      <c r="CP32" s="56" t="s">
        <v>158</v>
      </c>
      <c r="CQ32" s="56" t="s">
        <v>173</v>
      </c>
      <c r="CR32" s="56" t="s">
        <v>110</v>
      </c>
      <c r="CS32" s="56" t="s">
        <v>31</v>
      </c>
      <c r="CT32" s="56" t="s">
        <v>35</v>
      </c>
      <c r="CU32" s="56" t="s">
        <v>112</v>
      </c>
      <c r="CV32" s="56" t="s">
        <v>28</v>
      </c>
      <c r="EA32">
        <v>4</v>
      </c>
      <c r="EB32" s="56" t="s">
        <v>117</v>
      </c>
      <c r="EC32" s="56" t="s">
        <v>145</v>
      </c>
      <c r="ED32" s="56" t="s">
        <v>35</v>
      </c>
      <c r="EE32" s="56" t="s">
        <v>38</v>
      </c>
      <c r="EF32" s="56" t="s">
        <v>35</v>
      </c>
      <c r="EG32" s="56" t="s">
        <v>35</v>
      </c>
      <c r="EH32" s="56" t="s">
        <v>35</v>
      </c>
      <c r="EI32" s="56" t="s">
        <v>107</v>
      </c>
      <c r="EJ32" s="56" t="s">
        <v>35</v>
      </c>
      <c r="EK32" s="56" t="s">
        <v>38</v>
      </c>
      <c r="EL32" s="56" t="s">
        <v>38</v>
      </c>
      <c r="EM32" s="56" t="s">
        <v>35</v>
      </c>
      <c r="EN32" s="56" t="s">
        <v>35</v>
      </c>
      <c r="HW32">
        <v>4</v>
      </c>
      <c r="HX32" s="56" t="s">
        <v>244</v>
      </c>
      <c r="HY32" s="56" t="s">
        <v>28</v>
      </c>
    </row>
    <row r="33" spans="91:233" x14ac:dyDescent="0.25">
      <c r="CM33">
        <v>4</v>
      </c>
      <c r="CN33" s="56" t="s">
        <v>108</v>
      </c>
      <c r="CO33" s="56" t="s">
        <v>170</v>
      </c>
      <c r="CP33" s="56" t="s">
        <v>9</v>
      </c>
      <c r="CQ33" s="56" t="s">
        <v>173</v>
      </c>
      <c r="CR33" s="56" t="s">
        <v>110</v>
      </c>
      <c r="CS33" s="56" t="s">
        <v>31</v>
      </c>
      <c r="CT33" s="56" t="s">
        <v>35</v>
      </c>
      <c r="CU33" s="56" t="s">
        <v>112</v>
      </c>
      <c r="CV33" s="56" t="s">
        <v>35</v>
      </c>
      <c r="EA33">
        <v>4</v>
      </c>
      <c r="EB33" s="56" t="s">
        <v>117</v>
      </c>
      <c r="EC33" s="56" t="s">
        <v>147</v>
      </c>
      <c r="ED33" s="56" t="s">
        <v>35</v>
      </c>
      <c r="EE33" s="56" t="s">
        <v>38</v>
      </c>
      <c r="EF33" s="56" t="s">
        <v>35</v>
      </c>
      <c r="EG33" s="56" t="s">
        <v>35</v>
      </c>
      <c r="EH33" s="56" t="s">
        <v>35</v>
      </c>
      <c r="EI33" s="56" t="s">
        <v>107</v>
      </c>
      <c r="EJ33" s="56" t="s">
        <v>35</v>
      </c>
      <c r="EK33" s="56" t="s">
        <v>38</v>
      </c>
      <c r="EL33" s="56" t="s">
        <v>38</v>
      </c>
      <c r="EM33" s="56" t="s">
        <v>35</v>
      </c>
      <c r="EN33" s="56" t="s">
        <v>35</v>
      </c>
      <c r="HW33">
        <v>4</v>
      </c>
      <c r="HX33" s="56" t="s">
        <v>245</v>
      </c>
      <c r="HY33" s="56" t="s">
        <v>30</v>
      </c>
    </row>
    <row r="34" spans="91:233" x14ac:dyDescent="0.25">
      <c r="CM34">
        <v>4</v>
      </c>
      <c r="CN34" s="56" t="s">
        <v>108</v>
      </c>
      <c r="CO34" s="56" t="s">
        <v>176</v>
      </c>
      <c r="CP34" s="56" t="s">
        <v>177</v>
      </c>
      <c r="CQ34" s="56" t="s">
        <v>178</v>
      </c>
      <c r="CR34" s="56" t="s">
        <v>28</v>
      </c>
      <c r="CS34" s="56" t="s">
        <v>31</v>
      </c>
      <c r="CT34" s="56" t="s">
        <v>35</v>
      </c>
      <c r="CU34" s="56" t="s">
        <v>112</v>
      </c>
      <c r="CV34" s="56" t="s">
        <v>35</v>
      </c>
      <c r="EA34">
        <v>4</v>
      </c>
      <c r="EB34" s="56" t="s">
        <v>117</v>
      </c>
      <c r="EC34" s="56" t="s">
        <v>155</v>
      </c>
      <c r="ED34" s="56" t="s">
        <v>35</v>
      </c>
      <c r="EE34" s="56" t="s">
        <v>38</v>
      </c>
      <c r="EF34" s="56" t="s">
        <v>35</v>
      </c>
      <c r="EG34" s="56" t="s">
        <v>35</v>
      </c>
      <c r="EH34" s="56" t="s">
        <v>35</v>
      </c>
      <c r="EI34" s="56" t="s">
        <v>107</v>
      </c>
      <c r="EJ34" s="56" t="s">
        <v>35</v>
      </c>
      <c r="EK34" s="56" t="s">
        <v>38</v>
      </c>
      <c r="EL34" s="56" t="s">
        <v>38</v>
      </c>
      <c r="EM34" s="56" t="s">
        <v>35</v>
      </c>
      <c r="EN34" s="56" t="s">
        <v>35</v>
      </c>
    </row>
    <row r="35" spans="91:233" x14ac:dyDescent="0.25">
      <c r="CM35">
        <v>4</v>
      </c>
      <c r="CN35" s="56" t="s">
        <v>105</v>
      </c>
      <c r="CO35" s="56" t="s">
        <v>167</v>
      </c>
      <c r="CP35" s="56" t="s">
        <v>168</v>
      </c>
      <c r="CQ35" s="56" t="s">
        <v>178</v>
      </c>
      <c r="CR35" s="56" t="s">
        <v>110</v>
      </c>
      <c r="CS35" s="56" t="s">
        <v>31</v>
      </c>
      <c r="CT35" s="56" t="s">
        <v>35</v>
      </c>
      <c r="CU35" s="56" t="s">
        <v>112</v>
      </c>
      <c r="CV35" s="56" t="s">
        <v>28</v>
      </c>
      <c r="EA35">
        <v>4</v>
      </c>
      <c r="EB35" s="56" t="s">
        <v>117</v>
      </c>
      <c r="EC35" s="56" t="s">
        <v>157</v>
      </c>
      <c r="ED35" s="56" t="s">
        <v>35</v>
      </c>
      <c r="EE35" s="56" t="s">
        <v>38</v>
      </c>
      <c r="EF35" s="56" t="s">
        <v>35</v>
      </c>
      <c r="EG35" s="56" t="s">
        <v>35</v>
      </c>
      <c r="EH35" s="56" t="s">
        <v>35</v>
      </c>
      <c r="EI35" s="56" t="s">
        <v>107</v>
      </c>
      <c r="EJ35" s="56" t="s">
        <v>35</v>
      </c>
      <c r="EK35" s="56" t="s">
        <v>38</v>
      </c>
      <c r="EL35" s="56" t="s">
        <v>38</v>
      </c>
      <c r="EM35" s="56" t="s">
        <v>35</v>
      </c>
      <c r="EN35" s="56" t="s">
        <v>35</v>
      </c>
    </row>
    <row r="36" spans="91:233" x14ac:dyDescent="0.25">
      <c r="CM36">
        <v>4</v>
      </c>
      <c r="CN36" s="56" t="s">
        <v>105</v>
      </c>
      <c r="CO36" s="56" t="s">
        <v>179</v>
      </c>
      <c r="CP36" s="56" t="s">
        <v>180</v>
      </c>
      <c r="CQ36" s="56" t="s">
        <v>183</v>
      </c>
      <c r="CR36" s="56" t="s">
        <v>110</v>
      </c>
      <c r="CS36" s="56" t="s">
        <v>31</v>
      </c>
      <c r="CT36" s="56" t="s">
        <v>35</v>
      </c>
      <c r="CU36" s="56" t="s">
        <v>112</v>
      </c>
      <c r="CV36" s="56" t="s">
        <v>28</v>
      </c>
      <c r="EA36">
        <v>4</v>
      </c>
      <c r="EB36" s="56" t="s">
        <v>117</v>
      </c>
      <c r="EC36" s="56" t="s">
        <v>165</v>
      </c>
      <c r="ED36" s="56" t="s">
        <v>35</v>
      </c>
      <c r="EE36" s="56" t="s">
        <v>38</v>
      </c>
      <c r="EF36" s="56" t="s">
        <v>35</v>
      </c>
      <c r="EG36" s="56" t="s">
        <v>35</v>
      </c>
      <c r="EH36" s="56" t="s">
        <v>35</v>
      </c>
      <c r="EI36" s="56" t="s">
        <v>107</v>
      </c>
      <c r="EJ36" s="56" t="s">
        <v>35</v>
      </c>
      <c r="EK36" s="56" t="s">
        <v>38</v>
      </c>
      <c r="EL36" s="56" t="s">
        <v>38</v>
      </c>
      <c r="EM36" s="56" t="s">
        <v>35</v>
      </c>
      <c r="EN36" s="56" t="s">
        <v>35</v>
      </c>
    </row>
    <row r="37" spans="91:233" x14ac:dyDescent="0.25">
      <c r="CM37">
        <v>4</v>
      </c>
      <c r="CN37" s="56" t="s">
        <v>108</v>
      </c>
      <c r="CO37" s="56" t="s">
        <v>181</v>
      </c>
      <c r="CP37" s="56" t="s">
        <v>182</v>
      </c>
      <c r="CQ37" s="56" t="s">
        <v>183</v>
      </c>
      <c r="CR37" s="56" t="s">
        <v>28</v>
      </c>
      <c r="CS37" s="56" t="s">
        <v>31</v>
      </c>
      <c r="CT37" s="56" t="s">
        <v>35</v>
      </c>
      <c r="CU37" s="56" t="s">
        <v>112</v>
      </c>
      <c r="CV37" s="56" t="s">
        <v>35</v>
      </c>
      <c r="EA37">
        <v>4</v>
      </c>
      <c r="EB37" s="56" t="s">
        <v>117</v>
      </c>
      <c r="EC37" s="56" t="s">
        <v>167</v>
      </c>
      <c r="ED37" s="56" t="s">
        <v>35</v>
      </c>
      <c r="EE37" s="56" t="s">
        <v>38</v>
      </c>
      <c r="EF37" s="56" t="s">
        <v>35</v>
      </c>
      <c r="EG37" s="56" t="s">
        <v>35</v>
      </c>
      <c r="EH37" s="56" t="s">
        <v>35</v>
      </c>
      <c r="EI37" s="56" t="s">
        <v>107</v>
      </c>
      <c r="EJ37" s="56" t="s">
        <v>35</v>
      </c>
      <c r="EK37" s="56" t="s">
        <v>38</v>
      </c>
      <c r="EL37" s="56" t="s">
        <v>38</v>
      </c>
      <c r="EM37" s="56" t="s">
        <v>35</v>
      </c>
      <c r="EN37" s="56" t="s">
        <v>35</v>
      </c>
    </row>
    <row r="38" spans="91:233" x14ac:dyDescent="0.25">
      <c r="CM38">
        <v>4</v>
      </c>
      <c r="CN38" s="56" t="s">
        <v>105</v>
      </c>
      <c r="CO38" s="56" t="s">
        <v>186</v>
      </c>
      <c r="CP38" s="56" t="s">
        <v>187</v>
      </c>
      <c r="CQ38" s="56" t="s">
        <v>188</v>
      </c>
      <c r="CR38" s="56" t="s">
        <v>110</v>
      </c>
      <c r="CS38" s="56" t="s">
        <v>31</v>
      </c>
      <c r="CT38" s="56" t="s">
        <v>35</v>
      </c>
      <c r="CU38" s="56" t="s">
        <v>112</v>
      </c>
      <c r="CV38" s="56" t="s">
        <v>28</v>
      </c>
      <c r="EA38">
        <v>4</v>
      </c>
      <c r="EB38" s="56" t="s">
        <v>117</v>
      </c>
      <c r="EC38" s="56" t="s">
        <v>174</v>
      </c>
      <c r="ED38" s="56" t="s">
        <v>35</v>
      </c>
      <c r="EE38" s="56" t="s">
        <v>38</v>
      </c>
      <c r="EF38" s="56" t="s">
        <v>35</v>
      </c>
      <c r="EG38" s="56" t="s">
        <v>35</v>
      </c>
      <c r="EH38" s="56" t="s">
        <v>35</v>
      </c>
      <c r="EI38" s="56" t="s">
        <v>107</v>
      </c>
      <c r="EJ38" s="56" t="s">
        <v>35</v>
      </c>
      <c r="EK38" s="56" t="s">
        <v>38</v>
      </c>
      <c r="EL38" s="56" t="s">
        <v>38</v>
      </c>
      <c r="EM38" s="56" t="s">
        <v>35</v>
      </c>
      <c r="EN38" s="56" t="s">
        <v>35</v>
      </c>
    </row>
    <row r="39" spans="91:233" x14ac:dyDescent="0.25">
      <c r="CM39">
        <v>4</v>
      </c>
      <c r="CN39" s="56" t="s">
        <v>105</v>
      </c>
      <c r="CO39" s="56" t="s">
        <v>189</v>
      </c>
      <c r="CP39" s="56" t="s">
        <v>190</v>
      </c>
      <c r="CQ39" s="56" t="s">
        <v>191</v>
      </c>
      <c r="CR39" s="56" t="s">
        <v>110</v>
      </c>
      <c r="CS39" s="56" t="s">
        <v>31</v>
      </c>
      <c r="CT39" s="56" t="s">
        <v>35</v>
      </c>
      <c r="CU39" s="56" t="s">
        <v>112</v>
      </c>
      <c r="CV39" s="56" t="s">
        <v>28</v>
      </c>
      <c r="EA39">
        <v>4</v>
      </c>
      <c r="EB39" s="56" t="s">
        <v>117</v>
      </c>
      <c r="EC39" s="56" t="s">
        <v>179</v>
      </c>
      <c r="ED39" s="56" t="s">
        <v>35</v>
      </c>
      <c r="EE39" s="56" t="s">
        <v>38</v>
      </c>
      <c r="EF39" s="56" t="s">
        <v>35</v>
      </c>
      <c r="EG39" s="56" t="s">
        <v>35</v>
      </c>
      <c r="EH39" s="56" t="s">
        <v>35</v>
      </c>
      <c r="EI39" s="56" t="s">
        <v>107</v>
      </c>
      <c r="EJ39" s="56" t="s">
        <v>35</v>
      </c>
      <c r="EK39" s="56" t="s">
        <v>38</v>
      </c>
      <c r="EL39" s="56" t="s">
        <v>38</v>
      </c>
      <c r="EM39" s="56" t="s">
        <v>35</v>
      </c>
      <c r="EN39" s="56" t="s">
        <v>35</v>
      </c>
    </row>
    <row r="40" spans="91:233" x14ac:dyDescent="0.25">
      <c r="CM40">
        <v>4</v>
      </c>
      <c r="CN40" s="56" t="s">
        <v>105</v>
      </c>
      <c r="CO40" s="56" t="s">
        <v>192</v>
      </c>
      <c r="CP40" s="56" t="s">
        <v>193</v>
      </c>
      <c r="CQ40" s="56" t="s">
        <v>194</v>
      </c>
      <c r="CR40" s="56" t="s">
        <v>28</v>
      </c>
      <c r="CS40" s="56" t="s">
        <v>31</v>
      </c>
      <c r="CT40" s="56" t="s">
        <v>35</v>
      </c>
      <c r="CU40" s="56" t="s">
        <v>112</v>
      </c>
      <c r="CV40" s="56" t="s">
        <v>28</v>
      </c>
      <c r="EA40">
        <v>4</v>
      </c>
      <c r="EB40" s="56" t="s">
        <v>117</v>
      </c>
      <c r="EC40" s="56" t="s">
        <v>184</v>
      </c>
      <c r="ED40" s="56" t="s">
        <v>35</v>
      </c>
      <c r="EE40" s="56" t="s">
        <v>38</v>
      </c>
      <c r="EF40" s="56" t="s">
        <v>35</v>
      </c>
      <c r="EG40" s="56" t="s">
        <v>35</v>
      </c>
      <c r="EH40" s="56" t="s">
        <v>35</v>
      </c>
      <c r="EI40" s="56" t="s">
        <v>107</v>
      </c>
      <c r="EJ40" s="56" t="s">
        <v>35</v>
      </c>
      <c r="EK40" s="56" t="s">
        <v>38</v>
      </c>
      <c r="EL40" s="56" t="s">
        <v>38</v>
      </c>
      <c r="EM40" s="56" t="s">
        <v>35</v>
      </c>
      <c r="EN40" s="56" t="s">
        <v>35</v>
      </c>
    </row>
    <row r="41" spans="91:233" x14ac:dyDescent="0.25">
      <c r="EA41">
        <v>4</v>
      </c>
      <c r="EB41" s="56" t="s">
        <v>117</v>
      </c>
      <c r="EC41" s="56" t="s">
        <v>186</v>
      </c>
      <c r="ED41" s="56" t="s">
        <v>35</v>
      </c>
      <c r="EE41" s="56" t="s">
        <v>38</v>
      </c>
      <c r="EF41" s="56" t="s">
        <v>35</v>
      </c>
      <c r="EG41" s="56" t="s">
        <v>35</v>
      </c>
      <c r="EH41" s="56" t="s">
        <v>35</v>
      </c>
      <c r="EI41" s="56" t="s">
        <v>107</v>
      </c>
      <c r="EJ41" s="56" t="s">
        <v>35</v>
      </c>
      <c r="EK41" s="56" t="s">
        <v>38</v>
      </c>
      <c r="EL41" s="56" t="s">
        <v>38</v>
      </c>
      <c r="EM41" s="56" t="s">
        <v>35</v>
      </c>
      <c r="EN41" s="56" t="s">
        <v>35</v>
      </c>
    </row>
    <row r="42" spans="91:233" x14ac:dyDescent="0.25">
      <c r="EA42">
        <v>4</v>
      </c>
      <c r="EB42" s="56" t="s">
        <v>117</v>
      </c>
      <c r="EC42" s="56" t="s">
        <v>189</v>
      </c>
      <c r="ED42" s="56" t="s">
        <v>35</v>
      </c>
      <c r="EE42" s="56" t="s">
        <v>38</v>
      </c>
      <c r="EF42" s="56" t="s">
        <v>35</v>
      </c>
      <c r="EG42" s="56" t="s">
        <v>35</v>
      </c>
      <c r="EH42" s="56" t="s">
        <v>35</v>
      </c>
      <c r="EI42" s="56" t="s">
        <v>107</v>
      </c>
      <c r="EJ42" s="56" t="s">
        <v>35</v>
      </c>
      <c r="EK42" s="56" t="s">
        <v>38</v>
      </c>
      <c r="EL42" s="56" t="s">
        <v>38</v>
      </c>
      <c r="EM42" s="56" t="s">
        <v>35</v>
      </c>
      <c r="EN42" s="56" t="s">
        <v>35</v>
      </c>
    </row>
    <row r="43" spans="91:233" x14ac:dyDescent="0.25">
      <c r="EA43">
        <v>4</v>
      </c>
      <c r="EB43" s="56" t="s">
        <v>117</v>
      </c>
      <c r="EC43" s="56" t="s">
        <v>192</v>
      </c>
      <c r="ED43" s="56" t="s">
        <v>35</v>
      </c>
      <c r="EE43" s="56" t="s">
        <v>38</v>
      </c>
      <c r="EF43" s="56" t="s">
        <v>35</v>
      </c>
      <c r="EG43" s="56" t="s">
        <v>35</v>
      </c>
      <c r="EH43" s="56" t="s">
        <v>35</v>
      </c>
      <c r="EI43" s="56" t="s">
        <v>107</v>
      </c>
      <c r="EJ43" s="56" t="s">
        <v>28</v>
      </c>
      <c r="EK43" s="56" t="s">
        <v>38</v>
      </c>
      <c r="EL43" s="56" t="s">
        <v>38</v>
      </c>
      <c r="EM43" s="56" t="s">
        <v>35</v>
      </c>
      <c r="EN43" s="56" t="s">
        <v>35</v>
      </c>
    </row>
    <row r="44" spans="91:233" x14ac:dyDescent="0.25">
      <c r="EA44">
        <v>4</v>
      </c>
      <c r="EB44" s="56" t="s">
        <v>120</v>
      </c>
      <c r="EC44" s="56" t="s">
        <v>113</v>
      </c>
      <c r="ED44" s="56" t="s">
        <v>35</v>
      </c>
      <c r="EE44" s="56" t="s">
        <v>38</v>
      </c>
      <c r="EF44" s="56" t="s">
        <v>35</v>
      </c>
      <c r="EG44" s="56" t="s">
        <v>35</v>
      </c>
      <c r="EH44" s="56" t="s">
        <v>35</v>
      </c>
      <c r="EI44" s="56" t="s">
        <v>107</v>
      </c>
      <c r="EJ44" s="56" t="s">
        <v>35</v>
      </c>
      <c r="EK44" s="56" t="s">
        <v>38</v>
      </c>
      <c r="EL44" s="56" t="s">
        <v>38</v>
      </c>
      <c r="EM44" s="56" t="s">
        <v>35</v>
      </c>
      <c r="EN44" s="56" t="s">
        <v>35</v>
      </c>
    </row>
    <row r="45" spans="91:233" x14ac:dyDescent="0.25">
      <c r="EA45">
        <v>4</v>
      </c>
      <c r="EB45" s="56" t="s">
        <v>120</v>
      </c>
      <c r="EC45" s="56" t="s">
        <v>115</v>
      </c>
      <c r="ED45" s="56" t="s">
        <v>35</v>
      </c>
      <c r="EE45" s="56" t="s">
        <v>38</v>
      </c>
      <c r="EF45" s="56" t="s">
        <v>35</v>
      </c>
      <c r="EG45" s="56" t="s">
        <v>35</v>
      </c>
      <c r="EH45" s="56" t="s">
        <v>35</v>
      </c>
      <c r="EI45" s="56" t="s">
        <v>107</v>
      </c>
      <c r="EJ45" s="56" t="s">
        <v>35</v>
      </c>
      <c r="EK45" s="56" t="s">
        <v>38</v>
      </c>
      <c r="EL45" s="56" t="s">
        <v>38</v>
      </c>
      <c r="EM45" s="56" t="s">
        <v>35</v>
      </c>
      <c r="EN45" s="56" t="s">
        <v>35</v>
      </c>
    </row>
    <row r="46" spans="91:233" x14ac:dyDescent="0.25">
      <c r="EA46">
        <v>4</v>
      </c>
      <c r="EB46" s="56" t="s">
        <v>120</v>
      </c>
      <c r="EC46" s="56" t="s">
        <v>118</v>
      </c>
      <c r="ED46" s="56" t="s">
        <v>35</v>
      </c>
      <c r="EE46" s="56" t="s">
        <v>38</v>
      </c>
      <c r="EF46" s="56" t="s">
        <v>35</v>
      </c>
      <c r="EG46" s="56" t="s">
        <v>35</v>
      </c>
      <c r="EH46" s="56" t="s">
        <v>35</v>
      </c>
      <c r="EI46" s="56" t="s">
        <v>107</v>
      </c>
      <c r="EJ46" s="56" t="s">
        <v>35</v>
      </c>
      <c r="EK46" s="56" t="s">
        <v>38</v>
      </c>
      <c r="EL46" s="56" t="s">
        <v>38</v>
      </c>
      <c r="EM46" s="56" t="s">
        <v>35</v>
      </c>
      <c r="EN46" s="56" t="s">
        <v>35</v>
      </c>
    </row>
    <row r="47" spans="91:233" x14ac:dyDescent="0.25">
      <c r="EA47">
        <v>4</v>
      </c>
      <c r="EB47" s="56" t="s">
        <v>120</v>
      </c>
      <c r="EC47" s="56" t="s">
        <v>122</v>
      </c>
      <c r="ED47" s="56" t="s">
        <v>35</v>
      </c>
      <c r="EE47" s="56" t="s">
        <v>38</v>
      </c>
      <c r="EF47" s="56" t="s">
        <v>35</v>
      </c>
      <c r="EG47" s="56" t="s">
        <v>35</v>
      </c>
      <c r="EH47" s="56" t="s">
        <v>35</v>
      </c>
      <c r="EI47" s="56" t="s">
        <v>107</v>
      </c>
      <c r="EJ47" s="56" t="s">
        <v>35</v>
      </c>
      <c r="EK47" s="56" t="s">
        <v>38</v>
      </c>
      <c r="EL47" s="56" t="s">
        <v>38</v>
      </c>
      <c r="EM47" s="56" t="s">
        <v>35</v>
      </c>
      <c r="EN47" s="56" t="s">
        <v>35</v>
      </c>
    </row>
    <row r="48" spans="91:233" x14ac:dyDescent="0.25">
      <c r="EA48">
        <v>4</v>
      </c>
      <c r="EB48" s="56" t="s">
        <v>120</v>
      </c>
      <c r="EC48" s="56" t="s">
        <v>129</v>
      </c>
      <c r="ED48" s="56" t="s">
        <v>35</v>
      </c>
      <c r="EE48" s="56" t="s">
        <v>38</v>
      </c>
      <c r="EF48" s="56" t="s">
        <v>35</v>
      </c>
      <c r="EG48" s="56" t="s">
        <v>35</v>
      </c>
      <c r="EH48" s="56" t="s">
        <v>35</v>
      </c>
      <c r="EI48" s="56" t="s">
        <v>107</v>
      </c>
      <c r="EJ48" s="56" t="s">
        <v>35</v>
      </c>
      <c r="EK48" s="56" t="s">
        <v>38</v>
      </c>
      <c r="EL48" s="56" t="s">
        <v>38</v>
      </c>
      <c r="EM48" s="56" t="s">
        <v>35</v>
      </c>
      <c r="EN48" s="56" t="s">
        <v>35</v>
      </c>
    </row>
    <row r="49" spans="131:144" x14ac:dyDescent="0.25">
      <c r="EA49">
        <v>4</v>
      </c>
      <c r="EB49" s="56" t="s">
        <v>120</v>
      </c>
      <c r="EC49" s="56" t="s">
        <v>131</v>
      </c>
      <c r="ED49" s="56" t="s">
        <v>35</v>
      </c>
      <c r="EE49" s="56" t="s">
        <v>38</v>
      </c>
      <c r="EF49" s="56" t="s">
        <v>35</v>
      </c>
      <c r="EG49" s="56" t="s">
        <v>35</v>
      </c>
      <c r="EH49" s="56" t="s">
        <v>35</v>
      </c>
      <c r="EI49" s="56" t="s">
        <v>107</v>
      </c>
      <c r="EJ49" s="56" t="s">
        <v>35</v>
      </c>
      <c r="EK49" s="56" t="s">
        <v>38</v>
      </c>
      <c r="EL49" s="56" t="s">
        <v>38</v>
      </c>
      <c r="EM49" s="56" t="s">
        <v>35</v>
      </c>
      <c r="EN49" s="56" t="s">
        <v>35</v>
      </c>
    </row>
    <row r="50" spans="131:144" x14ac:dyDescent="0.25">
      <c r="EA50">
        <v>4</v>
      </c>
      <c r="EB50" s="56" t="s">
        <v>120</v>
      </c>
      <c r="EC50" s="56" t="s">
        <v>135</v>
      </c>
      <c r="ED50" s="56" t="s">
        <v>35</v>
      </c>
      <c r="EE50" s="56" t="s">
        <v>38</v>
      </c>
      <c r="EF50" s="56" t="s">
        <v>35</v>
      </c>
      <c r="EG50" s="56" t="s">
        <v>35</v>
      </c>
      <c r="EH50" s="56" t="s">
        <v>35</v>
      </c>
      <c r="EI50" s="56" t="s">
        <v>107</v>
      </c>
      <c r="EJ50" s="56" t="s">
        <v>35</v>
      </c>
      <c r="EK50" s="56" t="s">
        <v>38</v>
      </c>
      <c r="EL50" s="56" t="s">
        <v>38</v>
      </c>
      <c r="EM50" s="56" t="s">
        <v>35</v>
      </c>
      <c r="EN50" s="56" t="s">
        <v>35</v>
      </c>
    </row>
    <row r="51" spans="131:144" x14ac:dyDescent="0.25">
      <c r="EA51">
        <v>4</v>
      </c>
      <c r="EB51" s="56" t="s">
        <v>120</v>
      </c>
      <c r="EC51" s="56" t="s">
        <v>139</v>
      </c>
      <c r="ED51" s="56" t="s">
        <v>35</v>
      </c>
      <c r="EE51" s="56" t="s">
        <v>38</v>
      </c>
      <c r="EF51" s="56" t="s">
        <v>35</v>
      </c>
      <c r="EG51" s="56" t="s">
        <v>35</v>
      </c>
      <c r="EH51" s="56" t="s">
        <v>35</v>
      </c>
      <c r="EI51" s="56" t="s">
        <v>107</v>
      </c>
      <c r="EJ51" s="56" t="s">
        <v>35</v>
      </c>
      <c r="EK51" s="56" t="s">
        <v>38</v>
      </c>
      <c r="EL51" s="56" t="s">
        <v>38</v>
      </c>
      <c r="EM51" s="56" t="s">
        <v>35</v>
      </c>
      <c r="EN51" s="56" t="s">
        <v>35</v>
      </c>
    </row>
    <row r="52" spans="131:144" x14ac:dyDescent="0.25">
      <c r="EA52">
        <v>4</v>
      </c>
      <c r="EB52" s="56" t="s">
        <v>120</v>
      </c>
      <c r="EC52" s="56" t="s">
        <v>145</v>
      </c>
      <c r="ED52" s="56" t="s">
        <v>35</v>
      </c>
      <c r="EE52" s="56" t="s">
        <v>38</v>
      </c>
      <c r="EF52" s="56" t="s">
        <v>35</v>
      </c>
      <c r="EG52" s="56" t="s">
        <v>35</v>
      </c>
      <c r="EH52" s="56" t="s">
        <v>35</v>
      </c>
      <c r="EI52" s="56" t="s">
        <v>107</v>
      </c>
      <c r="EJ52" s="56" t="s">
        <v>35</v>
      </c>
      <c r="EK52" s="56" t="s">
        <v>38</v>
      </c>
      <c r="EL52" s="56" t="s">
        <v>38</v>
      </c>
      <c r="EM52" s="56" t="s">
        <v>35</v>
      </c>
      <c r="EN52" s="56" t="s">
        <v>35</v>
      </c>
    </row>
    <row r="53" spans="131:144" x14ac:dyDescent="0.25">
      <c r="EA53">
        <v>4</v>
      </c>
      <c r="EB53" s="56" t="s">
        <v>120</v>
      </c>
      <c r="EC53" s="56" t="s">
        <v>147</v>
      </c>
      <c r="ED53" s="56" t="s">
        <v>35</v>
      </c>
      <c r="EE53" s="56" t="s">
        <v>38</v>
      </c>
      <c r="EF53" s="56" t="s">
        <v>35</v>
      </c>
      <c r="EG53" s="56" t="s">
        <v>35</v>
      </c>
      <c r="EH53" s="56" t="s">
        <v>35</v>
      </c>
      <c r="EI53" s="56" t="s">
        <v>107</v>
      </c>
      <c r="EJ53" s="56" t="s">
        <v>35</v>
      </c>
      <c r="EK53" s="56" t="s">
        <v>38</v>
      </c>
      <c r="EL53" s="56" t="s">
        <v>38</v>
      </c>
      <c r="EM53" s="56" t="s">
        <v>35</v>
      </c>
      <c r="EN53" s="56" t="s">
        <v>35</v>
      </c>
    </row>
    <row r="54" spans="131:144" x14ac:dyDescent="0.25">
      <c r="EA54">
        <v>4</v>
      </c>
      <c r="EB54" s="56" t="s">
        <v>120</v>
      </c>
      <c r="EC54" s="56" t="s">
        <v>155</v>
      </c>
      <c r="ED54" s="56" t="s">
        <v>35</v>
      </c>
      <c r="EE54" s="56" t="s">
        <v>38</v>
      </c>
      <c r="EF54" s="56" t="s">
        <v>35</v>
      </c>
      <c r="EG54" s="56" t="s">
        <v>35</v>
      </c>
      <c r="EH54" s="56" t="s">
        <v>35</v>
      </c>
      <c r="EI54" s="56" t="s">
        <v>107</v>
      </c>
      <c r="EJ54" s="56" t="s">
        <v>35</v>
      </c>
      <c r="EK54" s="56" t="s">
        <v>38</v>
      </c>
      <c r="EL54" s="56" t="s">
        <v>38</v>
      </c>
      <c r="EM54" s="56" t="s">
        <v>35</v>
      </c>
      <c r="EN54" s="56" t="s">
        <v>35</v>
      </c>
    </row>
    <row r="55" spans="131:144" x14ac:dyDescent="0.25">
      <c r="EA55">
        <v>4</v>
      </c>
      <c r="EB55" s="56" t="s">
        <v>120</v>
      </c>
      <c r="EC55" s="56" t="s">
        <v>157</v>
      </c>
      <c r="ED55" s="56" t="s">
        <v>35</v>
      </c>
      <c r="EE55" s="56" t="s">
        <v>38</v>
      </c>
      <c r="EF55" s="56" t="s">
        <v>35</v>
      </c>
      <c r="EG55" s="56" t="s">
        <v>35</v>
      </c>
      <c r="EH55" s="56" t="s">
        <v>35</v>
      </c>
      <c r="EI55" s="56" t="s">
        <v>107</v>
      </c>
      <c r="EJ55" s="56" t="s">
        <v>35</v>
      </c>
      <c r="EK55" s="56" t="s">
        <v>38</v>
      </c>
      <c r="EL55" s="56" t="s">
        <v>38</v>
      </c>
      <c r="EM55" s="56" t="s">
        <v>35</v>
      </c>
      <c r="EN55" s="56" t="s">
        <v>35</v>
      </c>
    </row>
    <row r="56" spans="131:144" x14ac:dyDescent="0.25">
      <c r="EA56">
        <v>4</v>
      </c>
      <c r="EB56" s="56" t="s">
        <v>120</v>
      </c>
      <c r="EC56" s="56" t="s">
        <v>165</v>
      </c>
      <c r="ED56" s="56" t="s">
        <v>35</v>
      </c>
      <c r="EE56" s="56" t="s">
        <v>38</v>
      </c>
      <c r="EF56" s="56" t="s">
        <v>35</v>
      </c>
      <c r="EG56" s="56" t="s">
        <v>35</v>
      </c>
      <c r="EH56" s="56" t="s">
        <v>35</v>
      </c>
      <c r="EI56" s="56" t="s">
        <v>107</v>
      </c>
      <c r="EJ56" s="56" t="s">
        <v>35</v>
      </c>
      <c r="EK56" s="56" t="s">
        <v>38</v>
      </c>
      <c r="EL56" s="56" t="s">
        <v>38</v>
      </c>
      <c r="EM56" s="56" t="s">
        <v>35</v>
      </c>
      <c r="EN56" s="56" t="s">
        <v>35</v>
      </c>
    </row>
    <row r="57" spans="131:144" x14ac:dyDescent="0.25">
      <c r="EA57">
        <v>4</v>
      </c>
      <c r="EB57" s="56" t="s">
        <v>120</v>
      </c>
      <c r="EC57" s="56" t="s">
        <v>167</v>
      </c>
      <c r="ED57" s="56" t="s">
        <v>35</v>
      </c>
      <c r="EE57" s="56" t="s">
        <v>38</v>
      </c>
      <c r="EF57" s="56" t="s">
        <v>35</v>
      </c>
      <c r="EG57" s="56" t="s">
        <v>35</v>
      </c>
      <c r="EH57" s="56" t="s">
        <v>35</v>
      </c>
      <c r="EI57" s="56" t="s">
        <v>107</v>
      </c>
      <c r="EJ57" s="56" t="s">
        <v>35</v>
      </c>
      <c r="EK57" s="56" t="s">
        <v>38</v>
      </c>
      <c r="EL57" s="56" t="s">
        <v>38</v>
      </c>
      <c r="EM57" s="56" t="s">
        <v>35</v>
      </c>
      <c r="EN57" s="56" t="s">
        <v>35</v>
      </c>
    </row>
    <row r="58" spans="131:144" x14ac:dyDescent="0.25">
      <c r="EA58">
        <v>4</v>
      </c>
      <c r="EB58" s="56" t="s">
        <v>120</v>
      </c>
      <c r="EC58" s="56" t="s">
        <v>174</v>
      </c>
      <c r="ED58" s="56" t="s">
        <v>35</v>
      </c>
      <c r="EE58" s="56" t="s">
        <v>38</v>
      </c>
      <c r="EF58" s="56" t="s">
        <v>35</v>
      </c>
      <c r="EG58" s="56" t="s">
        <v>35</v>
      </c>
      <c r="EH58" s="56" t="s">
        <v>35</v>
      </c>
      <c r="EI58" s="56" t="s">
        <v>107</v>
      </c>
      <c r="EJ58" s="56" t="s">
        <v>35</v>
      </c>
      <c r="EK58" s="56" t="s">
        <v>38</v>
      </c>
      <c r="EL58" s="56" t="s">
        <v>38</v>
      </c>
      <c r="EM58" s="56" t="s">
        <v>35</v>
      </c>
      <c r="EN58" s="56" t="s">
        <v>35</v>
      </c>
    </row>
    <row r="59" spans="131:144" x14ac:dyDescent="0.25">
      <c r="EA59">
        <v>4</v>
      </c>
      <c r="EB59" s="56" t="s">
        <v>120</v>
      </c>
      <c r="EC59" s="56" t="s">
        <v>179</v>
      </c>
      <c r="ED59" s="56" t="s">
        <v>35</v>
      </c>
      <c r="EE59" s="56" t="s">
        <v>38</v>
      </c>
      <c r="EF59" s="56" t="s">
        <v>35</v>
      </c>
      <c r="EG59" s="56" t="s">
        <v>35</v>
      </c>
      <c r="EH59" s="56" t="s">
        <v>35</v>
      </c>
      <c r="EI59" s="56" t="s">
        <v>107</v>
      </c>
      <c r="EJ59" s="56" t="s">
        <v>35</v>
      </c>
      <c r="EK59" s="56" t="s">
        <v>38</v>
      </c>
      <c r="EL59" s="56" t="s">
        <v>38</v>
      </c>
      <c r="EM59" s="56" t="s">
        <v>35</v>
      </c>
      <c r="EN59" s="56" t="s">
        <v>35</v>
      </c>
    </row>
    <row r="60" spans="131:144" x14ac:dyDescent="0.25">
      <c r="EA60">
        <v>4</v>
      </c>
      <c r="EB60" s="56" t="s">
        <v>120</v>
      </c>
      <c r="EC60" s="56" t="s">
        <v>184</v>
      </c>
      <c r="ED60" s="56" t="s">
        <v>35</v>
      </c>
      <c r="EE60" s="56" t="s">
        <v>38</v>
      </c>
      <c r="EF60" s="56" t="s">
        <v>35</v>
      </c>
      <c r="EG60" s="56" t="s">
        <v>35</v>
      </c>
      <c r="EH60" s="56" t="s">
        <v>35</v>
      </c>
      <c r="EI60" s="56" t="s">
        <v>107</v>
      </c>
      <c r="EJ60" s="56" t="s">
        <v>35</v>
      </c>
      <c r="EK60" s="56" t="s">
        <v>38</v>
      </c>
      <c r="EL60" s="56" t="s">
        <v>38</v>
      </c>
      <c r="EM60" s="56" t="s">
        <v>35</v>
      </c>
      <c r="EN60" s="56" t="s">
        <v>35</v>
      </c>
    </row>
    <row r="61" spans="131:144" x14ac:dyDescent="0.25">
      <c r="EA61">
        <v>4</v>
      </c>
      <c r="EB61" s="56" t="s">
        <v>120</v>
      </c>
      <c r="EC61" s="56" t="s">
        <v>186</v>
      </c>
      <c r="ED61" s="56" t="s">
        <v>35</v>
      </c>
      <c r="EE61" s="56" t="s">
        <v>38</v>
      </c>
      <c r="EF61" s="56" t="s">
        <v>35</v>
      </c>
      <c r="EG61" s="56" t="s">
        <v>35</v>
      </c>
      <c r="EH61" s="56" t="s">
        <v>35</v>
      </c>
      <c r="EI61" s="56" t="s">
        <v>107</v>
      </c>
      <c r="EJ61" s="56" t="s">
        <v>35</v>
      </c>
      <c r="EK61" s="56" t="s">
        <v>38</v>
      </c>
      <c r="EL61" s="56" t="s">
        <v>38</v>
      </c>
      <c r="EM61" s="56" t="s">
        <v>35</v>
      </c>
      <c r="EN61" s="56" t="s">
        <v>35</v>
      </c>
    </row>
    <row r="62" spans="131:144" x14ac:dyDescent="0.25">
      <c r="EA62">
        <v>4</v>
      </c>
      <c r="EB62" s="56" t="s">
        <v>120</v>
      </c>
      <c r="EC62" s="56" t="s">
        <v>189</v>
      </c>
      <c r="ED62" s="56" t="s">
        <v>35</v>
      </c>
      <c r="EE62" s="56" t="s">
        <v>38</v>
      </c>
      <c r="EF62" s="56" t="s">
        <v>35</v>
      </c>
      <c r="EG62" s="56" t="s">
        <v>35</v>
      </c>
      <c r="EH62" s="56" t="s">
        <v>35</v>
      </c>
      <c r="EI62" s="56" t="s">
        <v>107</v>
      </c>
      <c r="EJ62" s="56" t="s">
        <v>35</v>
      </c>
      <c r="EK62" s="56" t="s">
        <v>38</v>
      </c>
      <c r="EL62" s="56" t="s">
        <v>38</v>
      </c>
      <c r="EM62" s="56" t="s">
        <v>35</v>
      </c>
      <c r="EN62" s="56" t="s">
        <v>35</v>
      </c>
    </row>
    <row r="63" spans="131:144" x14ac:dyDescent="0.25">
      <c r="EA63">
        <v>4</v>
      </c>
      <c r="EB63" s="56" t="s">
        <v>120</v>
      </c>
      <c r="EC63" s="56" t="s">
        <v>192</v>
      </c>
      <c r="ED63" s="56" t="s">
        <v>35</v>
      </c>
      <c r="EE63" s="56" t="s">
        <v>38</v>
      </c>
      <c r="EF63" s="56" t="s">
        <v>35</v>
      </c>
      <c r="EG63" s="56" t="s">
        <v>35</v>
      </c>
      <c r="EH63" s="56" t="s">
        <v>35</v>
      </c>
      <c r="EI63" s="56" t="s">
        <v>107</v>
      </c>
      <c r="EJ63" s="56" t="s">
        <v>28</v>
      </c>
      <c r="EK63" s="56" t="s">
        <v>38</v>
      </c>
      <c r="EL63" s="56" t="s">
        <v>38</v>
      </c>
      <c r="EM63" s="56" t="s">
        <v>35</v>
      </c>
      <c r="EN63" s="56" t="s">
        <v>35</v>
      </c>
    </row>
    <row r="64" spans="131:144" x14ac:dyDescent="0.25">
      <c r="EA64">
        <v>4</v>
      </c>
      <c r="EB64" s="56" t="s">
        <v>124</v>
      </c>
      <c r="EC64" s="56" t="s">
        <v>113</v>
      </c>
      <c r="ED64" s="56" t="s">
        <v>35</v>
      </c>
      <c r="EE64" s="56" t="s">
        <v>38</v>
      </c>
      <c r="EF64" s="56" t="s">
        <v>35</v>
      </c>
      <c r="EG64" s="56" t="s">
        <v>35</v>
      </c>
      <c r="EH64" s="56" t="s">
        <v>35</v>
      </c>
      <c r="EI64" s="56" t="s">
        <v>107</v>
      </c>
      <c r="EJ64" s="56" t="s">
        <v>35</v>
      </c>
      <c r="EK64" s="56" t="s">
        <v>38</v>
      </c>
      <c r="EL64" s="56" t="s">
        <v>38</v>
      </c>
      <c r="EM64" s="56" t="s">
        <v>35</v>
      </c>
      <c r="EN64" s="56" t="s">
        <v>35</v>
      </c>
    </row>
    <row r="65" spans="131:144" x14ac:dyDescent="0.25">
      <c r="EA65">
        <v>4</v>
      </c>
      <c r="EB65" s="56" t="s">
        <v>124</v>
      </c>
      <c r="EC65" s="56" t="s">
        <v>115</v>
      </c>
      <c r="ED65" s="56" t="s">
        <v>35</v>
      </c>
      <c r="EE65" s="56" t="s">
        <v>38</v>
      </c>
      <c r="EF65" s="56" t="s">
        <v>35</v>
      </c>
      <c r="EG65" s="56" t="s">
        <v>35</v>
      </c>
      <c r="EH65" s="56" t="s">
        <v>35</v>
      </c>
      <c r="EI65" s="56" t="s">
        <v>107</v>
      </c>
      <c r="EJ65" s="56" t="s">
        <v>35</v>
      </c>
      <c r="EK65" s="56" t="s">
        <v>38</v>
      </c>
      <c r="EL65" s="56" t="s">
        <v>38</v>
      </c>
      <c r="EM65" s="56" t="s">
        <v>35</v>
      </c>
      <c r="EN65" s="56" t="s">
        <v>35</v>
      </c>
    </row>
    <row r="66" spans="131:144" x14ac:dyDescent="0.25">
      <c r="EA66">
        <v>4</v>
      </c>
      <c r="EB66" s="56" t="s">
        <v>124</v>
      </c>
      <c r="EC66" s="56" t="s">
        <v>118</v>
      </c>
      <c r="ED66" s="56" t="s">
        <v>35</v>
      </c>
      <c r="EE66" s="56" t="s">
        <v>38</v>
      </c>
      <c r="EF66" s="56" t="s">
        <v>35</v>
      </c>
      <c r="EG66" s="56" t="s">
        <v>35</v>
      </c>
      <c r="EH66" s="56" t="s">
        <v>35</v>
      </c>
      <c r="EI66" s="56" t="s">
        <v>107</v>
      </c>
      <c r="EJ66" s="56" t="s">
        <v>35</v>
      </c>
      <c r="EK66" s="56" t="s">
        <v>38</v>
      </c>
      <c r="EL66" s="56" t="s">
        <v>38</v>
      </c>
      <c r="EM66" s="56" t="s">
        <v>35</v>
      </c>
      <c r="EN66" s="56" t="s">
        <v>35</v>
      </c>
    </row>
    <row r="67" spans="131:144" x14ac:dyDescent="0.25">
      <c r="EA67">
        <v>4</v>
      </c>
      <c r="EB67" s="56" t="s">
        <v>124</v>
      </c>
      <c r="EC67" s="56" t="s">
        <v>122</v>
      </c>
      <c r="ED67" s="56" t="s">
        <v>35</v>
      </c>
      <c r="EE67" s="56" t="s">
        <v>38</v>
      </c>
      <c r="EF67" s="56" t="s">
        <v>35</v>
      </c>
      <c r="EG67" s="56" t="s">
        <v>35</v>
      </c>
      <c r="EH67" s="56" t="s">
        <v>35</v>
      </c>
      <c r="EI67" s="56" t="s">
        <v>107</v>
      </c>
      <c r="EJ67" s="56" t="s">
        <v>35</v>
      </c>
      <c r="EK67" s="56" t="s">
        <v>38</v>
      </c>
      <c r="EL67" s="56" t="s">
        <v>38</v>
      </c>
      <c r="EM67" s="56" t="s">
        <v>35</v>
      </c>
      <c r="EN67" s="56" t="s">
        <v>35</v>
      </c>
    </row>
    <row r="68" spans="131:144" x14ac:dyDescent="0.25">
      <c r="EA68">
        <v>4</v>
      </c>
      <c r="EB68" s="56" t="s">
        <v>124</v>
      </c>
      <c r="EC68" s="56" t="s">
        <v>129</v>
      </c>
      <c r="ED68" s="56" t="s">
        <v>35</v>
      </c>
      <c r="EE68" s="56" t="s">
        <v>38</v>
      </c>
      <c r="EF68" s="56" t="s">
        <v>35</v>
      </c>
      <c r="EG68" s="56" t="s">
        <v>35</v>
      </c>
      <c r="EH68" s="56" t="s">
        <v>35</v>
      </c>
      <c r="EI68" s="56" t="s">
        <v>107</v>
      </c>
      <c r="EJ68" s="56" t="s">
        <v>35</v>
      </c>
      <c r="EK68" s="56" t="s">
        <v>38</v>
      </c>
      <c r="EL68" s="56" t="s">
        <v>38</v>
      </c>
      <c r="EM68" s="56" t="s">
        <v>35</v>
      </c>
      <c r="EN68" s="56" t="s">
        <v>35</v>
      </c>
    </row>
    <row r="69" spans="131:144" x14ac:dyDescent="0.25">
      <c r="EA69">
        <v>4</v>
      </c>
      <c r="EB69" s="56" t="s">
        <v>124</v>
      </c>
      <c r="EC69" s="56" t="s">
        <v>131</v>
      </c>
      <c r="ED69" s="56" t="s">
        <v>35</v>
      </c>
      <c r="EE69" s="56" t="s">
        <v>38</v>
      </c>
      <c r="EF69" s="56" t="s">
        <v>35</v>
      </c>
      <c r="EG69" s="56" t="s">
        <v>35</v>
      </c>
      <c r="EH69" s="56" t="s">
        <v>35</v>
      </c>
      <c r="EI69" s="56" t="s">
        <v>107</v>
      </c>
      <c r="EJ69" s="56" t="s">
        <v>35</v>
      </c>
      <c r="EK69" s="56" t="s">
        <v>38</v>
      </c>
      <c r="EL69" s="56" t="s">
        <v>38</v>
      </c>
      <c r="EM69" s="56" t="s">
        <v>35</v>
      </c>
      <c r="EN69" s="56" t="s">
        <v>35</v>
      </c>
    </row>
    <row r="70" spans="131:144" x14ac:dyDescent="0.25">
      <c r="EA70">
        <v>4</v>
      </c>
      <c r="EB70" s="56" t="s">
        <v>124</v>
      </c>
      <c r="EC70" s="56" t="s">
        <v>135</v>
      </c>
      <c r="ED70" s="56" t="s">
        <v>35</v>
      </c>
      <c r="EE70" s="56" t="s">
        <v>38</v>
      </c>
      <c r="EF70" s="56" t="s">
        <v>35</v>
      </c>
      <c r="EG70" s="56" t="s">
        <v>35</v>
      </c>
      <c r="EH70" s="56" t="s">
        <v>35</v>
      </c>
      <c r="EI70" s="56" t="s">
        <v>107</v>
      </c>
      <c r="EJ70" s="56" t="s">
        <v>35</v>
      </c>
      <c r="EK70" s="56" t="s">
        <v>38</v>
      </c>
      <c r="EL70" s="56" t="s">
        <v>38</v>
      </c>
      <c r="EM70" s="56" t="s">
        <v>35</v>
      </c>
      <c r="EN70" s="56" t="s">
        <v>35</v>
      </c>
    </row>
    <row r="71" spans="131:144" x14ac:dyDescent="0.25">
      <c r="EA71">
        <v>4</v>
      </c>
      <c r="EB71" s="56" t="s">
        <v>124</v>
      </c>
      <c r="EC71" s="56" t="s">
        <v>139</v>
      </c>
      <c r="ED71" s="56" t="s">
        <v>35</v>
      </c>
      <c r="EE71" s="56" t="s">
        <v>38</v>
      </c>
      <c r="EF71" s="56" t="s">
        <v>35</v>
      </c>
      <c r="EG71" s="56" t="s">
        <v>35</v>
      </c>
      <c r="EH71" s="56" t="s">
        <v>35</v>
      </c>
      <c r="EI71" s="56" t="s">
        <v>107</v>
      </c>
      <c r="EJ71" s="56" t="s">
        <v>35</v>
      </c>
      <c r="EK71" s="56" t="s">
        <v>38</v>
      </c>
      <c r="EL71" s="56" t="s">
        <v>38</v>
      </c>
      <c r="EM71" s="56" t="s">
        <v>35</v>
      </c>
      <c r="EN71" s="56" t="s">
        <v>35</v>
      </c>
    </row>
    <row r="72" spans="131:144" x14ac:dyDescent="0.25">
      <c r="EA72">
        <v>4</v>
      </c>
      <c r="EB72" s="56" t="s">
        <v>124</v>
      </c>
      <c r="EC72" s="56" t="s">
        <v>145</v>
      </c>
      <c r="ED72" s="56" t="s">
        <v>35</v>
      </c>
      <c r="EE72" s="56" t="s">
        <v>38</v>
      </c>
      <c r="EF72" s="56" t="s">
        <v>35</v>
      </c>
      <c r="EG72" s="56" t="s">
        <v>35</v>
      </c>
      <c r="EH72" s="56" t="s">
        <v>35</v>
      </c>
      <c r="EI72" s="56" t="s">
        <v>107</v>
      </c>
      <c r="EJ72" s="56" t="s">
        <v>35</v>
      </c>
      <c r="EK72" s="56" t="s">
        <v>38</v>
      </c>
      <c r="EL72" s="56" t="s">
        <v>38</v>
      </c>
      <c r="EM72" s="56" t="s">
        <v>35</v>
      </c>
      <c r="EN72" s="56" t="s">
        <v>35</v>
      </c>
    </row>
    <row r="73" spans="131:144" x14ac:dyDescent="0.25">
      <c r="EA73">
        <v>4</v>
      </c>
      <c r="EB73" s="56" t="s">
        <v>124</v>
      </c>
      <c r="EC73" s="56" t="s">
        <v>147</v>
      </c>
      <c r="ED73" s="56" t="s">
        <v>35</v>
      </c>
      <c r="EE73" s="56" t="s">
        <v>38</v>
      </c>
      <c r="EF73" s="56" t="s">
        <v>35</v>
      </c>
      <c r="EG73" s="56" t="s">
        <v>35</v>
      </c>
      <c r="EH73" s="56" t="s">
        <v>35</v>
      </c>
      <c r="EI73" s="56" t="s">
        <v>107</v>
      </c>
      <c r="EJ73" s="56" t="s">
        <v>35</v>
      </c>
      <c r="EK73" s="56" t="s">
        <v>38</v>
      </c>
      <c r="EL73" s="56" t="s">
        <v>38</v>
      </c>
      <c r="EM73" s="56" t="s">
        <v>35</v>
      </c>
      <c r="EN73" s="56" t="s">
        <v>35</v>
      </c>
    </row>
    <row r="74" spans="131:144" x14ac:dyDescent="0.25">
      <c r="EA74">
        <v>4</v>
      </c>
      <c r="EB74" s="56" t="s">
        <v>124</v>
      </c>
      <c r="EC74" s="56" t="s">
        <v>155</v>
      </c>
      <c r="ED74" s="56" t="s">
        <v>35</v>
      </c>
      <c r="EE74" s="56" t="s">
        <v>38</v>
      </c>
      <c r="EF74" s="56" t="s">
        <v>35</v>
      </c>
      <c r="EG74" s="56" t="s">
        <v>35</v>
      </c>
      <c r="EH74" s="56" t="s">
        <v>35</v>
      </c>
      <c r="EI74" s="56" t="s">
        <v>107</v>
      </c>
      <c r="EJ74" s="56" t="s">
        <v>35</v>
      </c>
      <c r="EK74" s="56" t="s">
        <v>38</v>
      </c>
      <c r="EL74" s="56" t="s">
        <v>38</v>
      </c>
      <c r="EM74" s="56" t="s">
        <v>35</v>
      </c>
      <c r="EN74" s="56" t="s">
        <v>35</v>
      </c>
    </row>
    <row r="75" spans="131:144" x14ac:dyDescent="0.25">
      <c r="EA75">
        <v>4</v>
      </c>
      <c r="EB75" s="56" t="s">
        <v>124</v>
      </c>
      <c r="EC75" s="56" t="s">
        <v>157</v>
      </c>
      <c r="ED75" s="56" t="s">
        <v>35</v>
      </c>
      <c r="EE75" s="56" t="s">
        <v>38</v>
      </c>
      <c r="EF75" s="56" t="s">
        <v>35</v>
      </c>
      <c r="EG75" s="56" t="s">
        <v>35</v>
      </c>
      <c r="EH75" s="56" t="s">
        <v>35</v>
      </c>
      <c r="EI75" s="56" t="s">
        <v>107</v>
      </c>
      <c r="EJ75" s="56" t="s">
        <v>35</v>
      </c>
      <c r="EK75" s="56" t="s">
        <v>38</v>
      </c>
      <c r="EL75" s="56" t="s">
        <v>38</v>
      </c>
      <c r="EM75" s="56" t="s">
        <v>35</v>
      </c>
      <c r="EN75" s="56" t="s">
        <v>35</v>
      </c>
    </row>
    <row r="76" spans="131:144" x14ac:dyDescent="0.25">
      <c r="EA76">
        <v>4</v>
      </c>
      <c r="EB76" s="56" t="s">
        <v>124</v>
      </c>
      <c r="EC76" s="56" t="s">
        <v>165</v>
      </c>
      <c r="ED76" s="56" t="s">
        <v>35</v>
      </c>
      <c r="EE76" s="56" t="s">
        <v>38</v>
      </c>
      <c r="EF76" s="56" t="s">
        <v>35</v>
      </c>
      <c r="EG76" s="56" t="s">
        <v>35</v>
      </c>
      <c r="EH76" s="56" t="s">
        <v>35</v>
      </c>
      <c r="EI76" s="56" t="s">
        <v>107</v>
      </c>
      <c r="EJ76" s="56" t="s">
        <v>35</v>
      </c>
      <c r="EK76" s="56" t="s">
        <v>38</v>
      </c>
      <c r="EL76" s="56" t="s">
        <v>38</v>
      </c>
      <c r="EM76" s="56" t="s">
        <v>35</v>
      </c>
      <c r="EN76" s="56" t="s">
        <v>35</v>
      </c>
    </row>
    <row r="77" spans="131:144" x14ac:dyDescent="0.25">
      <c r="EA77">
        <v>4</v>
      </c>
      <c r="EB77" s="56" t="s">
        <v>124</v>
      </c>
      <c r="EC77" s="56" t="s">
        <v>167</v>
      </c>
      <c r="ED77" s="56" t="s">
        <v>35</v>
      </c>
      <c r="EE77" s="56" t="s">
        <v>38</v>
      </c>
      <c r="EF77" s="56" t="s">
        <v>35</v>
      </c>
      <c r="EG77" s="56" t="s">
        <v>35</v>
      </c>
      <c r="EH77" s="56" t="s">
        <v>35</v>
      </c>
      <c r="EI77" s="56" t="s">
        <v>107</v>
      </c>
      <c r="EJ77" s="56" t="s">
        <v>35</v>
      </c>
      <c r="EK77" s="56" t="s">
        <v>38</v>
      </c>
      <c r="EL77" s="56" t="s">
        <v>38</v>
      </c>
      <c r="EM77" s="56" t="s">
        <v>35</v>
      </c>
      <c r="EN77" s="56" t="s">
        <v>35</v>
      </c>
    </row>
    <row r="78" spans="131:144" x14ac:dyDescent="0.25">
      <c r="EA78">
        <v>4</v>
      </c>
      <c r="EB78" s="56" t="s">
        <v>124</v>
      </c>
      <c r="EC78" s="56" t="s">
        <v>174</v>
      </c>
      <c r="ED78" s="56" t="s">
        <v>35</v>
      </c>
      <c r="EE78" s="56" t="s">
        <v>38</v>
      </c>
      <c r="EF78" s="56" t="s">
        <v>35</v>
      </c>
      <c r="EG78" s="56" t="s">
        <v>35</v>
      </c>
      <c r="EH78" s="56" t="s">
        <v>35</v>
      </c>
      <c r="EI78" s="56" t="s">
        <v>107</v>
      </c>
      <c r="EJ78" s="56" t="s">
        <v>35</v>
      </c>
      <c r="EK78" s="56" t="s">
        <v>38</v>
      </c>
      <c r="EL78" s="56" t="s">
        <v>38</v>
      </c>
      <c r="EM78" s="56" t="s">
        <v>35</v>
      </c>
      <c r="EN78" s="56" t="s">
        <v>35</v>
      </c>
    </row>
    <row r="79" spans="131:144" x14ac:dyDescent="0.25">
      <c r="EA79">
        <v>4</v>
      </c>
      <c r="EB79" s="56" t="s">
        <v>124</v>
      </c>
      <c r="EC79" s="56" t="s">
        <v>179</v>
      </c>
      <c r="ED79" s="56" t="s">
        <v>35</v>
      </c>
      <c r="EE79" s="56" t="s">
        <v>38</v>
      </c>
      <c r="EF79" s="56" t="s">
        <v>35</v>
      </c>
      <c r="EG79" s="56" t="s">
        <v>35</v>
      </c>
      <c r="EH79" s="56" t="s">
        <v>35</v>
      </c>
      <c r="EI79" s="56" t="s">
        <v>107</v>
      </c>
      <c r="EJ79" s="56" t="s">
        <v>35</v>
      </c>
      <c r="EK79" s="56" t="s">
        <v>38</v>
      </c>
      <c r="EL79" s="56" t="s">
        <v>38</v>
      </c>
      <c r="EM79" s="56" t="s">
        <v>35</v>
      </c>
      <c r="EN79" s="56" t="s">
        <v>35</v>
      </c>
    </row>
    <row r="80" spans="131:144" x14ac:dyDescent="0.25">
      <c r="EA80">
        <v>4</v>
      </c>
      <c r="EB80" s="56" t="s">
        <v>124</v>
      </c>
      <c r="EC80" s="56" t="s">
        <v>184</v>
      </c>
      <c r="ED80" s="56" t="s">
        <v>35</v>
      </c>
      <c r="EE80" s="56" t="s">
        <v>38</v>
      </c>
      <c r="EF80" s="56" t="s">
        <v>35</v>
      </c>
      <c r="EG80" s="56" t="s">
        <v>35</v>
      </c>
      <c r="EH80" s="56" t="s">
        <v>35</v>
      </c>
      <c r="EI80" s="56" t="s">
        <v>107</v>
      </c>
      <c r="EJ80" s="56" t="s">
        <v>35</v>
      </c>
      <c r="EK80" s="56" t="s">
        <v>38</v>
      </c>
      <c r="EL80" s="56" t="s">
        <v>38</v>
      </c>
      <c r="EM80" s="56" t="s">
        <v>35</v>
      </c>
      <c r="EN80" s="56" t="s">
        <v>35</v>
      </c>
    </row>
    <row r="81" spans="131:144" x14ac:dyDescent="0.25">
      <c r="EA81">
        <v>4</v>
      </c>
      <c r="EB81" s="56" t="s">
        <v>124</v>
      </c>
      <c r="EC81" s="56" t="s">
        <v>186</v>
      </c>
      <c r="ED81" s="56" t="s">
        <v>35</v>
      </c>
      <c r="EE81" s="56" t="s">
        <v>38</v>
      </c>
      <c r="EF81" s="56" t="s">
        <v>35</v>
      </c>
      <c r="EG81" s="56" t="s">
        <v>35</v>
      </c>
      <c r="EH81" s="56" t="s">
        <v>35</v>
      </c>
      <c r="EI81" s="56" t="s">
        <v>107</v>
      </c>
      <c r="EJ81" s="56" t="s">
        <v>35</v>
      </c>
      <c r="EK81" s="56" t="s">
        <v>38</v>
      </c>
      <c r="EL81" s="56" t="s">
        <v>38</v>
      </c>
      <c r="EM81" s="56" t="s">
        <v>35</v>
      </c>
      <c r="EN81" s="56" t="s">
        <v>35</v>
      </c>
    </row>
    <row r="82" spans="131:144" x14ac:dyDescent="0.25">
      <c r="EA82">
        <v>4</v>
      </c>
      <c r="EB82" s="56" t="s">
        <v>124</v>
      </c>
      <c r="EC82" s="56" t="s">
        <v>189</v>
      </c>
      <c r="ED82" s="56" t="s">
        <v>35</v>
      </c>
      <c r="EE82" s="56" t="s">
        <v>38</v>
      </c>
      <c r="EF82" s="56" t="s">
        <v>35</v>
      </c>
      <c r="EG82" s="56" t="s">
        <v>35</v>
      </c>
      <c r="EH82" s="56" t="s">
        <v>35</v>
      </c>
      <c r="EI82" s="56" t="s">
        <v>107</v>
      </c>
      <c r="EJ82" s="56" t="s">
        <v>35</v>
      </c>
      <c r="EK82" s="56" t="s">
        <v>38</v>
      </c>
      <c r="EL82" s="56" t="s">
        <v>38</v>
      </c>
      <c r="EM82" s="56" t="s">
        <v>35</v>
      </c>
      <c r="EN82" s="56" t="s">
        <v>35</v>
      </c>
    </row>
    <row r="83" spans="131:144" x14ac:dyDescent="0.25">
      <c r="EA83">
        <v>4</v>
      </c>
      <c r="EB83" s="56" t="s">
        <v>124</v>
      </c>
      <c r="EC83" s="56" t="s">
        <v>192</v>
      </c>
      <c r="ED83" s="56" t="s">
        <v>35</v>
      </c>
      <c r="EE83" s="56" t="s">
        <v>38</v>
      </c>
      <c r="EF83" s="56" t="s">
        <v>35</v>
      </c>
      <c r="EG83" s="56" t="s">
        <v>35</v>
      </c>
      <c r="EH83" s="56" t="s">
        <v>35</v>
      </c>
      <c r="EI83" s="56" t="s">
        <v>107</v>
      </c>
      <c r="EJ83" s="56" t="s">
        <v>28</v>
      </c>
      <c r="EK83" s="56" t="s">
        <v>38</v>
      </c>
      <c r="EL83" s="56" t="s">
        <v>38</v>
      </c>
      <c r="EM83" s="56" t="s">
        <v>35</v>
      </c>
      <c r="EN83" s="56" t="s">
        <v>35</v>
      </c>
    </row>
    <row r="84" spans="131:144" x14ac:dyDescent="0.25">
      <c r="EA84">
        <v>4</v>
      </c>
      <c r="EB84" s="56" t="s">
        <v>141</v>
      </c>
      <c r="EC84" s="56" t="s">
        <v>113</v>
      </c>
      <c r="ED84" s="56" t="s">
        <v>35</v>
      </c>
      <c r="EE84" s="56" t="s">
        <v>38</v>
      </c>
      <c r="EF84" s="56" t="s">
        <v>35</v>
      </c>
      <c r="EG84" s="56" t="s">
        <v>35</v>
      </c>
      <c r="EH84" s="56" t="s">
        <v>35</v>
      </c>
      <c r="EI84" s="56" t="s">
        <v>107</v>
      </c>
      <c r="EJ84" s="56" t="s">
        <v>35</v>
      </c>
      <c r="EK84" s="56" t="s">
        <v>38</v>
      </c>
      <c r="EL84" s="56" t="s">
        <v>38</v>
      </c>
      <c r="EM84" s="56" t="s">
        <v>35</v>
      </c>
      <c r="EN84" s="56" t="s">
        <v>35</v>
      </c>
    </row>
    <row r="85" spans="131:144" x14ac:dyDescent="0.25">
      <c r="EA85">
        <v>4</v>
      </c>
      <c r="EB85" s="56" t="s">
        <v>141</v>
      </c>
      <c r="EC85" s="56" t="s">
        <v>115</v>
      </c>
      <c r="ED85" s="56" t="s">
        <v>35</v>
      </c>
      <c r="EE85" s="56" t="s">
        <v>38</v>
      </c>
      <c r="EF85" s="56" t="s">
        <v>35</v>
      </c>
      <c r="EG85" s="56" t="s">
        <v>35</v>
      </c>
      <c r="EH85" s="56" t="s">
        <v>35</v>
      </c>
      <c r="EI85" s="56" t="s">
        <v>107</v>
      </c>
      <c r="EJ85" s="56" t="s">
        <v>35</v>
      </c>
      <c r="EK85" s="56" t="s">
        <v>38</v>
      </c>
      <c r="EL85" s="56" t="s">
        <v>38</v>
      </c>
      <c r="EM85" s="56" t="s">
        <v>35</v>
      </c>
      <c r="EN85" s="56" t="s">
        <v>35</v>
      </c>
    </row>
    <row r="86" spans="131:144" x14ac:dyDescent="0.25">
      <c r="EA86">
        <v>4</v>
      </c>
      <c r="EB86" s="56" t="s">
        <v>141</v>
      </c>
      <c r="EC86" s="56" t="s">
        <v>118</v>
      </c>
      <c r="ED86" s="56" t="s">
        <v>35</v>
      </c>
      <c r="EE86" s="56" t="s">
        <v>38</v>
      </c>
      <c r="EF86" s="56" t="s">
        <v>35</v>
      </c>
      <c r="EG86" s="56" t="s">
        <v>35</v>
      </c>
      <c r="EH86" s="56" t="s">
        <v>35</v>
      </c>
      <c r="EI86" s="56" t="s">
        <v>107</v>
      </c>
      <c r="EJ86" s="56" t="s">
        <v>35</v>
      </c>
      <c r="EK86" s="56" t="s">
        <v>38</v>
      </c>
      <c r="EL86" s="56" t="s">
        <v>38</v>
      </c>
      <c r="EM86" s="56" t="s">
        <v>35</v>
      </c>
      <c r="EN86" s="56" t="s">
        <v>35</v>
      </c>
    </row>
    <row r="87" spans="131:144" x14ac:dyDescent="0.25">
      <c r="EA87">
        <v>4</v>
      </c>
      <c r="EB87" s="56" t="s">
        <v>141</v>
      </c>
      <c r="EC87" s="56" t="s">
        <v>122</v>
      </c>
      <c r="ED87" s="56" t="s">
        <v>35</v>
      </c>
      <c r="EE87" s="56" t="s">
        <v>38</v>
      </c>
      <c r="EF87" s="56" t="s">
        <v>35</v>
      </c>
      <c r="EG87" s="56" t="s">
        <v>35</v>
      </c>
      <c r="EH87" s="56" t="s">
        <v>35</v>
      </c>
      <c r="EI87" s="56" t="s">
        <v>107</v>
      </c>
      <c r="EJ87" s="56" t="s">
        <v>35</v>
      </c>
      <c r="EK87" s="56" t="s">
        <v>38</v>
      </c>
      <c r="EL87" s="56" t="s">
        <v>38</v>
      </c>
      <c r="EM87" s="56" t="s">
        <v>35</v>
      </c>
      <c r="EN87" s="56" t="s">
        <v>35</v>
      </c>
    </row>
    <row r="88" spans="131:144" x14ac:dyDescent="0.25">
      <c r="EA88">
        <v>4</v>
      </c>
      <c r="EB88" s="56" t="s">
        <v>141</v>
      </c>
      <c r="EC88" s="56" t="s">
        <v>129</v>
      </c>
      <c r="ED88" s="56" t="s">
        <v>35</v>
      </c>
      <c r="EE88" s="56" t="s">
        <v>38</v>
      </c>
      <c r="EF88" s="56" t="s">
        <v>35</v>
      </c>
      <c r="EG88" s="56" t="s">
        <v>35</v>
      </c>
      <c r="EH88" s="56" t="s">
        <v>35</v>
      </c>
      <c r="EI88" s="56" t="s">
        <v>107</v>
      </c>
      <c r="EJ88" s="56" t="s">
        <v>35</v>
      </c>
      <c r="EK88" s="56" t="s">
        <v>38</v>
      </c>
      <c r="EL88" s="56" t="s">
        <v>38</v>
      </c>
      <c r="EM88" s="56" t="s">
        <v>35</v>
      </c>
      <c r="EN88" s="56" t="s">
        <v>35</v>
      </c>
    </row>
    <row r="89" spans="131:144" x14ac:dyDescent="0.25">
      <c r="EA89">
        <v>4</v>
      </c>
      <c r="EB89" s="56" t="s">
        <v>141</v>
      </c>
      <c r="EC89" s="56" t="s">
        <v>131</v>
      </c>
      <c r="ED89" s="56" t="s">
        <v>35</v>
      </c>
      <c r="EE89" s="56" t="s">
        <v>38</v>
      </c>
      <c r="EF89" s="56" t="s">
        <v>35</v>
      </c>
      <c r="EG89" s="56" t="s">
        <v>35</v>
      </c>
      <c r="EH89" s="56" t="s">
        <v>35</v>
      </c>
      <c r="EI89" s="56" t="s">
        <v>107</v>
      </c>
      <c r="EJ89" s="56" t="s">
        <v>35</v>
      </c>
      <c r="EK89" s="56" t="s">
        <v>38</v>
      </c>
      <c r="EL89" s="56" t="s">
        <v>38</v>
      </c>
      <c r="EM89" s="56" t="s">
        <v>35</v>
      </c>
      <c r="EN89" s="56" t="s">
        <v>35</v>
      </c>
    </row>
    <row r="90" spans="131:144" x14ac:dyDescent="0.25">
      <c r="EA90">
        <v>4</v>
      </c>
      <c r="EB90" s="56" t="s">
        <v>141</v>
      </c>
      <c r="EC90" s="56" t="s">
        <v>135</v>
      </c>
      <c r="ED90" s="56" t="s">
        <v>35</v>
      </c>
      <c r="EE90" s="56" t="s">
        <v>38</v>
      </c>
      <c r="EF90" s="56" t="s">
        <v>35</v>
      </c>
      <c r="EG90" s="56" t="s">
        <v>35</v>
      </c>
      <c r="EH90" s="56" t="s">
        <v>35</v>
      </c>
      <c r="EI90" s="56" t="s">
        <v>107</v>
      </c>
      <c r="EJ90" s="56" t="s">
        <v>35</v>
      </c>
      <c r="EK90" s="56" t="s">
        <v>38</v>
      </c>
      <c r="EL90" s="56" t="s">
        <v>38</v>
      </c>
      <c r="EM90" s="56" t="s">
        <v>35</v>
      </c>
      <c r="EN90" s="56" t="s">
        <v>35</v>
      </c>
    </row>
    <row r="91" spans="131:144" x14ac:dyDescent="0.25">
      <c r="EA91">
        <v>4</v>
      </c>
      <c r="EB91" s="56" t="s">
        <v>141</v>
      </c>
      <c r="EC91" s="56" t="s">
        <v>139</v>
      </c>
      <c r="ED91" s="56" t="s">
        <v>35</v>
      </c>
      <c r="EE91" s="56" t="s">
        <v>38</v>
      </c>
      <c r="EF91" s="56" t="s">
        <v>35</v>
      </c>
      <c r="EG91" s="56" t="s">
        <v>35</v>
      </c>
      <c r="EH91" s="56" t="s">
        <v>35</v>
      </c>
      <c r="EI91" s="56" t="s">
        <v>107</v>
      </c>
      <c r="EJ91" s="56" t="s">
        <v>35</v>
      </c>
      <c r="EK91" s="56" t="s">
        <v>38</v>
      </c>
      <c r="EL91" s="56" t="s">
        <v>38</v>
      </c>
      <c r="EM91" s="56" t="s">
        <v>35</v>
      </c>
      <c r="EN91" s="56" t="s">
        <v>35</v>
      </c>
    </row>
    <row r="92" spans="131:144" x14ac:dyDescent="0.25">
      <c r="EA92">
        <v>4</v>
      </c>
      <c r="EB92" s="56" t="s">
        <v>141</v>
      </c>
      <c r="EC92" s="56" t="s">
        <v>145</v>
      </c>
      <c r="ED92" s="56" t="s">
        <v>35</v>
      </c>
      <c r="EE92" s="56" t="s">
        <v>38</v>
      </c>
      <c r="EF92" s="56" t="s">
        <v>35</v>
      </c>
      <c r="EG92" s="56" t="s">
        <v>35</v>
      </c>
      <c r="EH92" s="56" t="s">
        <v>35</v>
      </c>
      <c r="EI92" s="56" t="s">
        <v>107</v>
      </c>
      <c r="EJ92" s="56" t="s">
        <v>35</v>
      </c>
      <c r="EK92" s="56" t="s">
        <v>38</v>
      </c>
      <c r="EL92" s="56" t="s">
        <v>38</v>
      </c>
      <c r="EM92" s="56" t="s">
        <v>35</v>
      </c>
      <c r="EN92" s="56" t="s">
        <v>35</v>
      </c>
    </row>
    <row r="93" spans="131:144" x14ac:dyDescent="0.25">
      <c r="EA93">
        <v>4</v>
      </c>
      <c r="EB93" s="56" t="s">
        <v>141</v>
      </c>
      <c r="EC93" s="56" t="s">
        <v>147</v>
      </c>
      <c r="ED93" s="56" t="s">
        <v>35</v>
      </c>
      <c r="EE93" s="56" t="s">
        <v>38</v>
      </c>
      <c r="EF93" s="56" t="s">
        <v>35</v>
      </c>
      <c r="EG93" s="56" t="s">
        <v>35</v>
      </c>
      <c r="EH93" s="56" t="s">
        <v>35</v>
      </c>
      <c r="EI93" s="56" t="s">
        <v>107</v>
      </c>
      <c r="EJ93" s="56" t="s">
        <v>35</v>
      </c>
      <c r="EK93" s="56" t="s">
        <v>38</v>
      </c>
      <c r="EL93" s="56" t="s">
        <v>38</v>
      </c>
      <c r="EM93" s="56" t="s">
        <v>35</v>
      </c>
      <c r="EN93" s="56" t="s">
        <v>35</v>
      </c>
    </row>
    <row r="94" spans="131:144" x14ac:dyDescent="0.25">
      <c r="EA94">
        <v>4</v>
      </c>
      <c r="EB94" s="56" t="s">
        <v>141</v>
      </c>
      <c r="EC94" s="56" t="s">
        <v>155</v>
      </c>
      <c r="ED94" s="56" t="s">
        <v>35</v>
      </c>
      <c r="EE94" s="56" t="s">
        <v>38</v>
      </c>
      <c r="EF94" s="56" t="s">
        <v>35</v>
      </c>
      <c r="EG94" s="56" t="s">
        <v>35</v>
      </c>
      <c r="EH94" s="56" t="s">
        <v>35</v>
      </c>
      <c r="EI94" s="56" t="s">
        <v>107</v>
      </c>
      <c r="EJ94" s="56" t="s">
        <v>35</v>
      </c>
      <c r="EK94" s="56" t="s">
        <v>38</v>
      </c>
      <c r="EL94" s="56" t="s">
        <v>38</v>
      </c>
      <c r="EM94" s="56" t="s">
        <v>35</v>
      </c>
      <c r="EN94" s="56" t="s">
        <v>35</v>
      </c>
    </row>
    <row r="95" spans="131:144" x14ac:dyDescent="0.25">
      <c r="EA95">
        <v>4</v>
      </c>
      <c r="EB95" s="56" t="s">
        <v>141</v>
      </c>
      <c r="EC95" s="56" t="s">
        <v>157</v>
      </c>
      <c r="ED95" s="56" t="s">
        <v>35</v>
      </c>
      <c r="EE95" s="56" t="s">
        <v>38</v>
      </c>
      <c r="EF95" s="56" t="s">
        <v>35</v>
      </c>
      <c r="EG95" s="56" t="s">
        <v>35</v>
      </c>
      <c r="EH95" s="56" t="s">
        <v>35</v>
      </c>
      <c r="EI95" s="56" t="s">
        <v>107</v>
      </c>
      <c r="EJ95" s="56" t="s">
        <v>35</v>
      </c>
      <c r="EK95" s="56" t="s">
        <v>38</v>
      </c>
      <c r="EL95" s="56" t="s">
        <v>38</v>
      </c>
      <c r="EM95" s="56" t="s">
        <v>35</v>
      </c>
      <c r="EN95" s="56" t="s">
        <v>35</v>
      </c>
    </row>
    <row r="96" spans="131:144" x14ac:dyDescent="0.25">
      <c r="EA96">
        <v>4</v>
      </c>
      <c r="EB96" s="56" t="s">
        <v>141</v>
      </c>
      <c r="EC96" s="56" t="s">
        <v>165</v>
      </c>
      <c r="ED96" s="56" t="s">
        <v>35</v>
      </c>
      <c r="EE96" s="56" t="s">
        <v>38</v>
      </c>
      <c r="EF96" s="56" t="s">
        <v>35</v>
      </c>
      <c r="EG96" s="56" t="s">
        <v>35</v>
      </c>
      <c r="EH96" s="56" t="s">
        <v>35</v>
      </c>
      <c r="EI96" s="56" t="s">
        <v>107</v>
      </c>
      <c r="EJ96" s="56" t="s">
        <v>35</v>
      </c>
      <c r="EK96" s="56" t="s">
        <v>38</v>
      </c>
      <c r="EL96" s="56" t="s">
        <v>38</v>
      </c>
      <c r="EM96" s="56" t="s">
        <v>35</v>
      </c>
      <c r="EN96" s="56" t="s">
        <v>35</v>
      </c>
    </row>
    <row r="97" spans="131:144" x14ac:dyDescent="0.25">
      <c r="EA97">
        <v>4</v>
      </c>
      <c r="EB97" s="56" t="s">
        <v>141</v>
      </c>
      <c r="EC97" s="56" t="s">
        <v>167</v>
      </c>
      <c r="ED97" s="56" t="s">
        <v>35</v>
      </c>
      <c r="EE97" s="56" t="s">
        <v>38</v>
      </c>
      <c r="EF97" s="56" t="s">
        <v>35</v>
      </c>
      <c r="EG97" s="56" t="s">
        <v>35</v>
      </c>
      <c r="EH97" s="56" t="s">
        <v>35</v>
      </c>
      <c r="EI97" s="56" t="s">
        <v>107</v>
      </c>
      <c r="EJ97" s="56" t="s">
        <v>35</v>
      </c>
      <c r="EK97" s="56" t="s">
        <v>38</v>
      </c>
      <c r="EL97" s="56" t="s">
        <v>38</v>
      </c>
      <c r="EM97" s="56" t="s">
        <v>35</v>
      </c>
      <c r="EN97" s="56" t="s">
        <v>35</v>
      </c>
    </row>
    <row r="98" spans="131:144" x14ac:dyDescent="0.25">
      <c r="EA98">
        <v>4</v>
      </c>
      <c r="EB98" s="56" t="s">
        <v>141</v>
      </c>
      <c r="EC98" s="56" t="s">
        <v>174</v>
      </c>
      <c r="ED98" s="56" t="s">
        <v>35</v>
      </c>
      <c r="EE98" s="56" t="s">
        <v>38</v>
      </c>
      <c r="EF98" s="56" t="s">
        <v>35</v>
      </c>
      <c r="EG98" s="56" t="s">
        <v>35</v>
      </c>
      <c r="EH98" s="56" t="s">
        <v>35</v>
      </c>
      <c r="EI98" s="56" t="s">
        <v>107</v>
      </c>
      <c r="EJ98" s="56" t="s">
        <v>35</v>
      </c>
      <c r="EK98" s="56" t="s">
        <v>38</v>
      </c>
      <c r="EL98" s="56" t="s">
        <v>38</v>
      </c>
      <c r="EM98" s="56" t="s">
        <v>35</v>
      </c>
      <c r="EN98" s="56" t="s">
        <v>35</v>
      </c>
    </row>
    <row r="99" spans="131:144" x14ac:dyDescent="0.25">
      <c r="EA99">
        <v>4</v>
      </c>
      <c r="EB99" s="56" t="s">
        <v>141</v>
      </c>
      <c r="EC99" s="56" t="s">
        <v>179</v>
      </c>
      <c r="ED99" s="56" t="s">
        <v>35</v>
      </c>
      <c r="EE99" s="56" t="s">
        <v>38</v>
      </c>
      <c r="EF99" s="56" t="s">
        <v>35</v>
      </c>
      <c r="EG99" s="56" t="s">
        <v>35</v>
      </c>
      <c r="EH99" s="56" t="s">
        <v>35</v>
      </c>
      <c r="EI99" s="56" t="s">
        <v>107</v>
      </c>
      <c r="EJ99" s="56" t="s">
        <v>35</v>
      </c>
      <c r="EK99" s="56" t="s">
        <v>38</v>
      </c>
      <c r="EL99" s="56" t="s">
        <v>38</v>
      </c>
      <c r="EM99" s="56" t="s">
        <v>35</v>
      </c>
      <c r="EN99" s="56" t="s">
        <v>35</v>
      </c>
    </row>
    <row r="100" spans="131:144" x14ac:dyDescent="0.25">
      <c r="EA100">
        <v>4</v>
      </c>
      <c r="EB100" s="56" t="s">
        <v>141</v>
      </c>
      <c r="EC100" s="56" t="s">
        <v>184</v>
      </c>
      <c r="ED100" s="56" t="s">
        <v>35</v>
      </c>
      <c r="EE100" s="56" t="s">
        <v>38</v>
      </c>
      <c r="EF100" s="56" t="s">
        <v>35</v>
      </c>
      <c r="EG100" s="56" t="s">
        <v>35</v>
      </c>
      <c r="EH100" s="56" t="s">
        <v>35</v>
      </c>
      <c r="EI100" s="56" t="s">
        <v>107</v>
      </c>
      <c r="EJ100" s="56" t="s">
        <v>35</v>
      </c>
      <c r="EK100" s="56" t="s">
        <v>38</v>
      </c>
      <c r="EL100" s="56" t="s">
        <v>38</v>
      </c>
      <c r="EM100" s="56" t="s">
        <v>35</v>
      </c>
      <c r="EN100" s="56" t="s">
        <v>35</v>
      </c>
    </row>
    <row r="101" spans="131:144" x14ac:dyDescent="0.25">
      <c r="EA101">
        <v>4</v>
      </c>
      <c r="EB101" s="56" t="s">
        <v>141</v>
      </c>
      <c r="EC101" s="56" t="s">
        <v>186</v>
      </c>
      <c r="ED101" s="56" t="s">
        <v>35</v>
      </c>
      <c r="EE101" s="56" t="s">
        <v>38</v>
      </c>
      <c r="EF101" s="56" t="s">
        <v>35</v>
      </c>
      <c r="EG101" s="56" t="s">
        <v>35</v>
      </c>
      <c r="EH101" s="56" t="s">
        <v>35</v>
      </c>
      <c r="EI101" s="56" t="s">
        <v>107</v>
      </c>
      <c r="EJ101" s="56" t="s">
        <v>35</v>
      </c>
      <c r="EK101" s="56" t="s">
        <v>38</v>
      </c>
      <c r="EL101" s="56" t="s">
        <v>38</v>
      </c>
      <c r="EM101" s="56" t="s">
        <v>35</v>
      </c>
      <c r="EN101" s="56" t="s">
        <v>35</v>
      </c>
    </row>
    <row r="102" spans="131:144" x14ac:dyDescent="0.25">
      <c r="EA102">
        <v>4</v>
      </c>
      <c r="EB102" s="56" t="s">
        <v>141</v>
      </c>
      <c r="EC102" s="56" t="s">
        <v>189</v>
      </c>
      <c r="ED102" s="56" t="s">
        <v>35</v>
      </c>
      <c r="EE102" s="56" t="s">
        <v>38</v>
      </c>
      <c r="EF102" s="56" t="s">
        <v>35</v>
      </c>
      <c r="EG102" s="56" t="s">
        <v>35</v>
      </c>
      <c r="EH102" s="56" t="s">
        <v>35</v>
      </c>
      <c r="EI102" s="56" t="s">
        <v>107</v>
      </c>
      <c r="EJ102" s="56" t="s">
        <v>35</v>
      </c>
      <c r="EK102" s="56" t="s">
        <v>38</v>
      </c>
      <c r="EL102" s="56" t="s">
        <v>38</v>
      </c>
      <c r="EM102" s="56" t="s">
        <v>35</v>
      </c>
      <c r="EN102" s="56" t="s">
        <v>35</v>
      </c>
    </row>
    <row r="103" spans="131:144" x14ac:dyDescent="0.25">
      <c r="EA103">
        <v>4</v>
      </c>
      <c r="EB103" s="56" t="s">
        <v>141</v>
      </c>
      <c r="EC103" s="56" t="s">
        <v>192</v>
      </c>
      <c r="ED103" s="56" t="s">
        <v>35</v>
      </c>
      <c r="EE103" s="56" t="s">
        <v>38</v>
      </c>
      <c r="EF103" s="56" t="s">
        <v>35</v>
      </c>
      <c r="EG103" s="56" t="s">
        <v>35</v>
      </c>
      <c r="EH103" s="56" t="s">
        <v>35</v>
      </c>
      <c r="EI103" s="56" t="s">
        <v>107</v>
      </c>
      <c r="EJ103" s="56" t="s">
        <v>28</v>
      </c>
      <c r="EK103" s="56" t="s">
        <v>38</v>
      </c>
      <c r="EL103" s="56" t="s">
        <v>38</v>
      </c>
      <c r="EM103" s="56" t="s">
        <v>35</v>
      </c>
      <c r="EN103" s="56" t="s">
        <v>35</v>
      </c>
    </row>
    <row r="104" spans="131:144" x14ac:dyDescent="0.25">
      <c r="EA104">
        <v>4</v>
      </c>
      <c r="EB104" s="56" t="s">
        <v>143</v>
      </c>
      <c r="EC104" s="56" t="s">
        <v>113</v>
      </c>
      <c r="ED104" s="56" t="s">
        <v>35</v>
      </c>
      <c r="EE104" s="56" t="s">
        <v>38</v>
      </c>
      <c r="EF104" s="56" t="s">
        <v>35</v>
      </c>
      <c r="EG104" s="56" t="s">
        <v>35</v>
      </c>
      <c r="EH104" s="56" t="s">
        <v>35</v>
      </c>
      <c r="EI104" s="56" t="s">
        <v>107</v>
      </c>
      <c r="EJ104" s="56" t="s">
        <v>35</v>
      </c>
      <c r="EK104" s="56" t="s">
        <v>38</v>
      </c>
      <c r="EL104" s="56" t="s">
        <v>38</v>
      </c>
      <c r="EM104" s="56" t="s">
        <v>35</v>
      </c>
      <c r="EN104" s="56" t="s">
        <v>35</v>
      </c>
    </row>
    <row r="105" spans="131:144" x14ac:dyDescent="0.25">
      <c r="EA105">
        <v>4</v>
      </c>
      <c r="EB105" s="56" t="s">
        <v>143</v>
      </c>
      <c r="EC105" s="56" t="s">
        <v>115</v>
      </c>
      <c r="ED105" s="56" t="s">
        <v>35</v>
      </c>
      <c r="EE105" s="56" t="s">
        <v>38</v>
      </c>
      <c r="EF105" s="56" t="s">
        <v>35</v>
      </c>
      <c r="EG105" s="56" t="s">
        <v>35</v>
      </c>
      <c r="EH105" s="56" t="s">
        <v>35</v>
      </c>
      <c r="EI105" s="56" t="s">
        <v>107</v>
      </c>
      <c r="EJ105" s="56" t="s">
        <v>35</v>
      </c>
      <c r="EK105" s="56" t="s">
        <v>38</v>
      </c>
      <c r="EL105" s="56" t="s">
        <v>38</v>
      </c>
      <c r="EM105" s="56" t="s">
        <v>35</v>
      </c>
      <c r="EN105" s="56" t="s">
        <v>35</v>
      </c>
    </row>
    <row r="106" spans="131:144" x14ac:dyDescent="0.25">
      <c r="EA106">
        <v>4</v>
      </c>
      <c r="EB106" s="56" t="s">
        <v>143</v>
      </c>
      <c r="EC106" s="56" t="s">
        <v>118</v>
      </c>
      <c r="ED106" s="56" t="s">
        <v>35</v>
      </c>
      <c r="EE106" s="56" t="s">
        <v>38</v>
      </c>
      <c r="EF106" s="56" t="s">
        <v>35</v>
      </c>
      <c r="EG106" s="56" t="s">
        <v>35</v>
      </c>
      <c r="EH106" s="56" t="s">
        <v>35</v>
      </c>
      <c r="EI106" s="56" t="s">
        <v>107</v>
      </c>
      <c r="EJ106" s="56" t="s">
        <v>35</v>
      </c>
      <c r="EK106" s="56" t="s">
        <v>38</v>
      </c>
      <c r="EL106" s="56" t="s">
        <v>38</v>
      </c>
      <c r="EM106" s="56" t="s">
        <v>35</v>
      </c>
      <c r="EN106" s="56" t="s">
        <v>35</v>
      </c>
    </row>
    <row r="107" spans="131:144" x14ac:dyDescent="0.25">
      <c r="EA107">
        <v>4</v>
      </c>
      <c r="EB107" s="56" t="s">
        <v>143</v>
      </c>
      <c r="EC107" s="56" t="s">
        <v>122</v>
      </c>
      <c r="ED107" s="56" t="s">
        <v>35</v>
      </c>
      <c r="EE107" s="56" t="s">
        <v>38</v>
      </c>
      <c r="EF107" s="56" t="s">
        <v>35</v>
      </c>
      <c r="EG107" s="56" t="s">
        <v>35</v>
      </c>
      <c r="EH107" s="56" t="s">
        <v>35</v>
      </c>
      <c r="EI107" s="56" t="s">
        <v>107</v>
      </c>
      <c r="EJ107" s="56" t="s">
        <v>35</v>
      </c>
      <c r="EK107" s="56" t="s">
        <v>38</v>
      </c>
      <c r="EL107" s="56" t="s">
        <v>38</v>
      </c>
      <c r="EM107" s="56" t="s">
        <v>35</v>
      </c>
      <c r="EN107" s="56" t="s">
        <v>35</v>
      </c>
    </row>
    <row r="108" spans="131:144" x14ac:dyDescent="0.25">
      <c r="EA108">
        <v>4</v>
      </c>
      <c r="EB108" s="56" t="s">
        <v>143</v>
      </c>
      <c r="EC108" s="56" t="s">
        <v>129</v>
      </c>
      <c r="ED108" s="56" t="s">
        <v>35</v>
      </c>
      <c r="EE108" s="56" t="s">
        <v>38</v>
      </c>
      <c r="EF108" s="56" t="s">
        <v>35</v>
      </c>
      <c r="EG108" s="56" t="s">
        <v>35</v>
      </c>
      <c r="EH108" s="56" t="s">
        <v>35</v>
      </c>
      <c r="EI108" s="56" t="s">
        <v>107</v>
      </c>
      <c r="EJ108" s="56" t="s">
        <v>35</v>
      </c>
      <c r="EK108" s="56" t="s">
        <v>38</v>
      </c>
      <c r="EL108" s="56" t="s">
        <v>38</v>
      </c>
      <c r="EM108" s="56" t="s">
        <v>35</v>
      </c>
      <c r="EN108" s="56" t="s">
        <v>35</v>
      </c>
    </row>
    <row r="109" spans="131:144" x14ac:dyDescent="0.25">
      <c r="EA109">
        <v>4</v>
      </c>
      <c r="EB109" s="56" t="s">
        <v>143</v>
      </c>
      <c r="EC109" s="56" t="s">
        <v>131</v>
      </c>
      <c r="ED109" s="56" t="s">
        <v>35</v>
      </c>
      <c r="EE109" s="56" t="s">
        <v>38</v>
      </c>
      <c r="EF109" s="56" t="s">
        <v>35</v>
      </c>
      <c r="EG109" s="56" t="s">
        <v>35</v>
      </c>
      <c r="EH109" s="56" t="s">
        <v>35</v>
      </c>
      <c r="EI109" s="56" t="s">
        <v>107</v>
      </c>
      <c r="EJ109" s="56" t="s">
        <v>35</v>
      </c>
      <c r="EK109" s="56" t="s">
        <v>38</v>
      </c>
      <c r="EL109" s="56" t="s">
        <v>38</v>
      </c>
      <c r="EM109" s="56" t="s">
        <v>35</v>
      </c>
      <c r="EN109" s="56" t="s">
        <v>35</v>
      </c>
    </row>
    <row r="110" spans="131:144" x14ac:dyDescent="0.25">
      <c r="EA110">
        <v>4</v>
      </c>
      <c r="EB110" s="56" t="s">
        <v>143</v>
      </c>
      <c r="EC110" s="56" t="s">
        <v>135</v>
      </c>
      <c r="ED110" s="56" t="s">
        <v>35</v>
      </c>
      <c r="EE110" s="56" t="s">
        <v>38</v>
      </c>
      <c r="EF110" s="56" t="s">
        <v>35</v>
      </c>
      <c r="EG110" s="56" t="s">
        <v>35</v>
      </c>
      <c r="EH110" s="56" t="s">
        <v>35</v>
      </c>
      <c r="EI110" s="56" t="s">
        <v>107</v>
      </c>
      <c r="EJ110" s="56" t="s">
        <v>35</v>
      </c>
      <c r="EK110" s="56" t="s">
        <v>38</v>
      </c>
      <c r="EL110" s="56" t="s">
        <v>38</v>
      </c>
      <c r="EM110" s="56" t="s">
        <v>35</v>
      </c>
      <c r="EN110" s="56" t="s">
        <v>35</v>
      </c>
    </row>
    <row r="111" spans="131:144" x14ac:dyDescent="0.25">
      <c r="EA111">
        <v>4</v>
      </c>
      <c r="EB111" s="56" t="s">
        <v>143</v>
      </c>
      <c r="EC111" s="56" t="s">
        <v>139</v>
      </c>
      <c r="ED111" s="56" t="s">
        <v>35</v>
      </c>
      <c r="EE111" s="56" t="s">
        <v>38</v>
      </c>
      <c r="EF111" s="56" t="s">
        <v>35</v>
      </c>
      <c r="EG111" s="56" t="s">
        <v>35</v>
      </c>
      <c r="EH111" s="56" t="s">
        <v>35</v>
      </c>
      <c r="EI111" s="56" t="s">
        <v>107</v>
      </c>
      <c r="EJ111" s="56" t="s">
        <v>35</v>
      </c>
      <c r="EK111" s="56" t="s">
        <v>38</v>
      </c>
      <c r="EL111" s="56" t="s">
        <v>38</v>
      </c>
      <c r="EM111" s="56" t="s">
        <v>35</v>
      </c>
      <c r="EN111" s="56" t="s">
        <v>35</v>
      </c>
    </row>
    <row r="112" spans="131:144" x14ac:dyDescent="0.25">
      <c r="EA112">
        <v>4</v>
      </c>
      <c r="EB112" s="56" t="s">
        <v>143</v>
      </c>
      <c r="EC112" s="56" t="s">
        <v>145</v>
      </c>
      <c r="ED112" s="56" t="s">
        <v>35</v>
      </c>
      <c r="EE112" s="56" t="s">
        <v>38</v>
      </c>
      <c r="EF112" s="56" t="s">
        <v>35</v>
      </c>
      <c r="EG112" s="56" t="s">
        <v>35</v>
      </c>
      <c r="EH112" s="56" t="s">
        <v>35</v>
      </c>
      <c r="EI112" s="56" t="s">
        <v>107</v>
      </c>
      <c r="EJ112" s="56" t="s">
        <v>35</v>
      </c>
      <c r="EK112" s="56" t="s">
        <v>38</v>
      </c>
      <c r="EL112" s="56" t="s">
        <v>38</v>
      </c>
      <c r="EM112" s="56" t="s">
        <v>35</v>
      </c>
      <c r="EN112" s="56" t="s">
        <v>35</v>
      </c>
    </row>
    <row r="113" spans="131:144" x14ac:dyDescent="0.25">
      <c r="EA113">
        <v>4</v>
      </c>
      <c r="EB113" s="56" t="s">
        <v>143</v>
      </c>
      <c r="EC113" s="56" t="s">
        <v>147</v>
      </c>
      <c r="ED113" s="56" t="s">
        <v>35</v>
      </c>
      <c r="EE113" s="56" t="s">
        <v>38</v>
      </c>
      <c r="EF113" s="56" t="s">
        <v>35</v>
      </c>
      <c r="EG113" s="56" t="s">
        <v>35</v>
      </c>
      <c r="EH113" s="56" t="s">
        <v>35</v>
      </c>
      <c r="EI113" s="56" t="s">
        <v>107</v>
      </c>
      <c r="EJ113" s="56" t="s">
        <v>35</v>
      </c>
      <c r="EK113" s="56" t="s">
        <v>38</v>
      </c>
      <c r="EL113" s="56" t="s">
        <v>38</v>
      </c>
      <c r="EM113" s="56" t="s">
        <v>35</v>
      </c>
      <c r="EN113" s="56" t="s">
        <v>35</v>
      </c>
    </row>
    <row r="114" spans="131:144" x14ac:dyDescent="0.25">
      <c r="EA114">
        <v>4</v>
      </c>
      <c r="EB114" s="56" t="s">
        <v>143</v>
      </c>
      <c r="EC114" s="56" t="s">
        <v>155</v>
      </c>
      <c r="ED114" s="56" t="s">
        <v>35</v>
      </c>
      <c r="EE114" s="56" t="s">
        <v>38</v>
      </c>
      <c r="EF114" s="56" t="s">
        <v>35</v>
      </c>
      <c r="EG114" s="56" t="s">
        <v>35</v>
      </c>
      <c r="EH114" s="56" t="s">
        <v>35</v>
      </c>
      <c r="EI114" s="56" t="s">
        <v>107</v>
      </c>
      <c r="EJ114" s="56" t="s">
        <v>35</v>
      </c>
      <c r="EK114" s="56" t="s">
        <v>38</v>
      </c>
      <c r="EL114" s="56" t="s">
        <v>38</v>
      </c>
      <c r="EM114" s="56" t="s">
        <v>35</v>
      </c>
      <c r="EN114" s="56" t="s">
        <v>35</v>
      </c>
    </row>
    <row r="115" spans="131:144" x14ac:dyDescent="0.25">
      <c r="EA115">
        <v>4</v>
      </c>
      <c r="EB115" s="56" t="s">
        <v>143</v>
      </c>
      <c r="EC115" s="56" t="s">
        <v>157</v>
      </c>
      <c r="ED115" s="56" t="s">
        <v>35</v>
      </c>
      <c r="EE115" s="56" t="s">
        <v>38</v>
      </c>
      <c r="EF115" s="56" t="s">
        <v>35</v>
      </c>
      <c r="EG115" s="56" t="s">
        <v>35</v>
      </c>
      <c r="EH115" s="56" t="s">
        <v>35</v>
      </c>
      <c r="EI115" s="56" t="s">
        <v>107</v>
      </c>
      <c r="EJ115" s="56" t="s">
        <v>35</v>
      </c>
      <c r="EK115" s="56" t="s">
        <v>38</v>
      </c>
      <c r="EL115" s="56" t="s">
        <v>38</v>
      </c>
      <c r="EM115" s="56" t="s">
        <v>35</v>
      </c>
      <c r="EN115" s="56" t="s">
        <v>35</v>
      </c>
    </row>
    <row r="116" spans="131:144" x14ac:dyDescent="0.25">
      <c r="EA116">
        <v>4</v>
      </c>
      <c r="EB116" s="56" t="s">
        <v>143</v>
      </c>
      <c r="EC116" s="56" t="s">
        <v>165</v>
      </c>
      <c r="ED116" s="56" t="s">
        <v>35</v>
      </c>
      <c r="EE116" s="56" t="s">
        <v>38</v>
      </c>
      <c r="EF116" s="56" t="s">
        <v>35</v>
      </c>
      <c r="EG116" s="56" t="s">
        <v>35</v>
      </c>
      <c r="EH116" s="56" t="s">
        <v>35</v>
      </c>
      <c r="EI116" s="56" t="s">
        <v>107</v>
      </c>
      <c r="EJ116" s="56" t="s">
        <v>35</v>
      </c>
      <c r="EK116" s="56" t="s">
        <v>38</v>
      </c>
      <c r="EL116" s="56" t="s">
        <v>38</v>
      </c>
      <c r="EM116" s="56" t="s">
        <v>35</v>
      </c>
      <c r="EN116" s="56" t="s">
        <v>35</v>
      </c>
    </row>
    <row r="117" spans="131:144" x14ac:dyDescent="0.25">
      <c r="EA117">
        <v>4</v>
      </c>
      <c r="EB117" s="56" t="s">
        <v>143</v>
      </c>
      <c r="EC117" s="56" t="s">
        <v>167</v>
      </c>
      <c r="ED117" s="56" t="s">
        <v>35</v>
      </c>
      <c r="EE117" s="56" t="s">
        <v>38</v>
      </c>
      <c r="EF117" s="56" t="s">
        <v>35</v>
      </c>
      <c r="EG117" s="56" t="s">
        <v>35</v>
      </c>
      <c r="EH117" s="56" t="s">
        <v>35</v>
      </c>
      <c r="EI117" s="56" t="s">
        <v>107</v>
      </c>
      <c r="EJ117" s="56" t="s">
        <v>35</v>
      </c>
      <c r="EK117" s="56" t="s">
        <v>38</v>
      </c>
      <c r="EL117" s="56" t="s">
        <v>38</v>
      </c>
      <c r="EM117" s="56" t="s">
        <v>35</v>
      </c>
      <c r="EN117" s="56" t="s">
        <v>35</v>
      </c>
    </row>
    <row r="118" spans="131:144" x14ac:dyDescent="0.25">
      <c r="EA118">
        <v>4</v>
      </c>
      <c r="EB118" s="56" t="s">
        <v>143</v>
      </c>
      <c r="EC118" s="56" t="s">
        <v>174</v>
      </c>
      <c r="ED118" s="56" t="s">
        <v>35</v>
      </c>
      <c r="EE118" s="56" t="s">
        <v>38</v>
      </c>
      <c r="EF118" s="56" t="s">
        <v>35</v>
      </c>
      <c r="EG118" s="56" t="s">
        <v>35</v>
      </c>
      <c r="EH118" s="56" t="s">
        <v>35</v>
      </c>
      <c r="EI118" s="56" t="s">
        <v>107</v>
      </c>
      <c r="EJ118" s="56" t="s">
        <v>35</v>
      </c>
      <c r="EK118" s="56" t="s">
        <v>38</v>
      </c>
      <c r="EL118" s="56" t="s">
        <v>38</v>
      </c>
      <c r="EM118" s="56" t="s">
        <v>35</v>
      </c>
      <c r="EN118" s="56" t="s">
        <v>35</v>
      </c>
    </row>
    <row r="119" spans="131:144" x14ac:dyDescent="0.25">
      <c r="EA119">
        <v>4</v>
      </c>
      <c r="EB119" s="56" t="s">
        <v>143</v>
      </c>
      <c r="EC119" s="56" t="s">
        <v>179</v>
      </c>
      <c r="ED119" s="56" t="s">
        <v>35</v>
      </c>
      <c r="EE119" s="56" t="s">
        <v>38</v>
      </c>
      <c r="EF119" s="56" t="s">
        <v>35</v>
      </c>
      <c r="EG119" s="56" t="s">
        <v>35</v>
      </c>
      <c r="EH119" s="56" t="s">
        <v>35</v>
      </c>
      <c r="EI119" s="56" t="s">
        <v>107</v>
      </c>
      <c r="EJ119" s="56" t="s">
        <v>35</v>
      </c>
      <c r="EK119" s="56" t="s">
        <v>38</v>
      </c>
      <c r="EL119" s="56" t="s">
        <v>38</v>
      </c>
      <c r="EM119" s="56" t="s">
        <v>35</v>
      </c>
      <c r="EN119" s="56" t="s">
        <v>35</v>
      </c>
    </row>
    <row r="120" spans="131:144" x14ac:dyDescent="0.25">
      <c r="EA120">
        <v>4</v>
      </c>
      <c r="EB120" s="56" t="s">
        <v>143</v>
      </c>
      <c r="EC120" s="56" t="s">
        <v>184</v>
      </c>
      <c r="ED120" s="56" t="s">
        <v>35</v>
      </c>
      <c r="EE120" s="56" t="s">
        <v>38</v>
      </c>
      <c r="EF120" s="56" t="s">
        <v>35</v>
      </c>
      <c r="EG120" s="56" t="s">
        <v>35</v>
      </c>
      <c r="EH120" s="56" t="s">
        <v>35</v>
      </c>
      <c r="EI120" s="56" t="s">
        <v>107</v>
      </c>
      <c r="EJ120" s="56" t="s">
        <v>35</v>
      </c>
      <c r="EK120" s="56" t="s">
        <v>38</v>
      </c>
      <c r="EL120" s="56" t="s">
        <v>38</v>
      </c>
      <c r="EM120" s="56" t="s">
        <v>35</v>
      </c>
      <c r="EN120" s="56" t="s">
        <v>35</v>
      </c>
    </row>
    <row r="121" spans="131:144" x14ac:dyDescent="0.25">
      <c r="EA121">
        <v>4</v>
      </c>
      <c r="EB121" s="56" t="s">
        <v>143</v>
      </c>
      <c r="EC121" s="56" t="s">
        <v>186</v>
      </c>
      <c r="ED121" s="56" t="s">
        <v>35</v>
      </c>
      <c r="EE121" s="56" t="s">
        <v>38</v>
      </c>
      <c r="EF121" s="56" t="s">
        <v>35</v>
      </c>
      <c r="EG121" s="56" t="s">
        <v>35</v>
      </c>
      <c r="EH121" s="56" t="s">
        <v>35</v>
      </c>
      <c r="EI121" s="56" t="s">
        <v>107</v>
      </c>
      <c r="EJ121" s="56" t="s">
        <v>35</v>
      </c>
      <c r="EK121" s="56" t="s">
        <v>38</v>
      </c>
      <c r="EL121" s="56" t="s">
        <v>38</v>
      </c>
      <c r="EM121" s="56" t="s">
        <v>35</v>
      </c>
      <c r="EN121" s="56" t="s">
        <v>35</v>
      </c>
    </row>
    <row r="122" spans="131:144" x14ac:dyDescent="0.25">
      <c r="EA122">
        <v>4</v>
      </c>
      <c r="EB122" s="56" t="s">
        <v>143</v>
      </c>
      <c r="EC122" s="56" t="s">
        <v>189</v>
      </c>
      <c r="ED122" s="56" t="s">
        <v>35</v>
      </c>
      <c r="EE122" s="56" t="s">
        <v>38</v>
      </c>
      <c r="EF122" s="56" t="s">
        <v>35</v>
      </c>
      <c r="EG122" s="56" t="s">
        <v>35</v>
      </c>
      <c r="EH122" s="56" t="s">
        <v>35</v>
      </c>
      <c r="EI122" s="56" t="s">
        <v>107</v>
      </c>
      <c r="EJ122" s="56" t="s">
        <v>35</v>
      </c>
      <c r="EK122" s="56" t="s">
        <v>38</v>
      </c>
      <c r="EL122" s="56" t="s">
        <v>38</v>
      </c>
      <c r="EM122" s="56" t="s">
        <v>35</v>
      </c>
      <c r="EN122" s="56" t="s">
        <v>35</v>
      </c>
    </row>
    <row r="123" spans="131:144" x14ac:dyDescent="0.25">
      <c r="EA123">
        <v>4</v>
      </c>
      <c r="EB123" s="56" t="s">
        <v>143</v>
      </c>
      <c r="EC123" s="56" t="s">
        <v>192</v>
      </c>
      <c r="ED123" s="56" t="s">
        <v>35</v>
      </c>
      <c r="EE123" s="56" t="s">
        <v>38</v>
      </c>
      <c r="EF123" s="56" t="s">
        <v>35</v>
      </c>
      <c r="EG123" s="56" t="s">
        <v>35</v>
      </c>
      <c r="EH123" s="56" t="s">
        <v>35</v>
      </c>
      <c r="EI123" s="56" t="s">
        <v>107</v>
      </c>
      <c r="EJ123" s="56" t="s">
        <v>28</v>
      </c>
      <c r="EK123" s="56" t="s">
        <v>38</v>
      </c>
      <c r="EL123" s="56" t="s">
        <v>38</v>
      </c>
      <c r="EM123" s="56" t="s">
        <v>35</v>
      </c>
      <c r="EN123" s="56" t="s">
        <v>35</v>
      </c>
    </row>
    <row r="124" spans="131:144" x14ac:dyDescent="0.25">
      <c r="EA124">
        <v>4</v>
      </c>
      <c r="EB124" s="56" t="s">
        <v>160</v>
      </c>
      <c r="EC124" s="56" t="s">
        <v>113</v>
      </c>
      <c r="ED124" s="56" t="s">
        <v>35</v>
      </c>
      <c r="EE124" s="56" t="s">
        <v>38</v>
      </c>
      <c r="EF124" s="56" t="s">
        <v>35</v>
      </c>
      <c r="EG124" s="56" t="s">
        <v>35</v>
      </c>
      <c r="EH124" s="56" t="s">
        <v>35</v>
      </c>
      <c r="EI124" s="56" t="s">
        <v>107</v>
      </c>
      <c r="EJ124" s="56" t="s">
        <v>35</v>
      </c>
      <c r="EK124" s="56" t="s">
        <v>38</v>
      </c>
      <c r="EL124" s="56" t="s">
        <v>38</v>
      </c>
      <c r="EM124" s="56" t="s">
        <v>35</v>
      </c>
      <c r="EN124" s="56" t="s">
        <v>35</v>
      </c>
    </row>
    <row r="125" spans="131:144" x14ac:dyDescent="0.25">
      <c r="EA125">
        <v>4</v>
      </c>
      <c r="EB125" s="56" t="s">
        <v>160</v>
      </c>
      <c r="EC125" s="56" t="s">
        <v>115</v>
      </c>
      <c r="ED125" s="56" t="s">
        <v>35</v>
      </c>
      <c r="EE125" s="56" t="s">
        <v>38</v>
      </c>
      <c r="EF125" s="56" t="s">
        <v>35</v>
      </c>
      <c r="EG125" s="56" t="s">
        <v>35</v>
      </c>
      <c r="EH125" s="56" t="s">
        <v>35</v>
      </c>
      <c r="EI125" s="56" t="s">
        <v>107</v>
      </c>
      <c r="EJ125" s="56" t="s">
        <v>35</v>
      </c>
      <c r="EK125" s="56" t="s">
        <v>38</v>
      </c>
      <c r="EL125" s="56" t="s">
        <v>38</v>
      </c>
      <c r="EM125" s="56" t="s">
        <v>35</v>
      </c>
      <c r="EN125" s="56" t="s">
        <v>35</v>
      </c>
    </row>
    <row r="126" spans="131:144" x14ac:dyDescent="0.25">
      <c r="EA126">
        <v>4</v>
      </c>
      <c r="EB126" s="56" t="s">
        <v>160</v>
      </c>
      <c r="EC126" s="56" t="s">
        <v>118</v>
      </c>
      <c r="ED126" s="56" t="s">
        <v>35</v>
      </c>
      <c r="EE126" s="56" t="s">
        <v>38</v>
      </c>
      <c r="EF126" s="56" t="s">
        <v>35</v>
      </c>
      <c r="EG126" s="56" t="s">
        <v>35</v>
      </c>
      <c r="EH126" s="56" t="s">
        <v>35</v>
      </c>
      <c r="EI126" s="56" t="s">
        <v>107</v>
      </c>
      <c r="EJ126" s="56" t="s">
        <v>35</v>
      </c>
      <c r="EK126" s="56" t="s">
        <v>38</v>
      </c>
      <c r="EL126" s="56" t="s">
        <v>38</v>
      </c>
      <c r="EM126" s="56" t="s">
        <v>35</v>
      </c>
      <c r="EN126" s="56" t="s">
        <v>35</v>
      </c>
    </row>
    <row r="127" spans="131:144" x14ac:dyDescent="0.25">
      <c r="EA127">
        <v>4</v>
      </c>
      <c r="EB127" s="56" t="s">
        <v>160</v>
      </c>
      <c r="EC127" s="56" t="s">
        <v>122</v>
      </c>
      <c r="ED127" s="56" t="s">
        <v>35</v>
      </c>
      <c r="EE127" s="56" t="s">
        <v>38</v>
      </c>
      <c r="EF127" s="56" t="s">
        <v>35</v>
      </c>
      <c r="EG127" s="56" t="s">
        <v>35</v>
      </c>
      <c r="EH127" s="56" t="s">
        <v>35</v>
      </c>
      <c r="EI127" s="56" t="s">
        <v>107</v>
      </c>
      <c r="EJ127" s="56" t="s">
        <v>35</v>
      </c>
      <c r="EK127" s="56" t="s">
        <v>38</v>
      </c>
      <c r="EL127" s="56" t="s">
        <v>38</v>
      </c>
      <c r="EM127" s="56" t="s">
        <v>35</v>
      </c>
      <c r="EN127" s="56" t="s">
        <v>35</v>
      </c>
    </row>
    <row r="128" spans="131:144" x14ac:dyDescent="0.25">
      <c r="EA128">
        <v>4</v>
      </c>
      <c r="EB128" s="56" t="s">
        <v>160</v>
      </c>
      <c r="EC128" s="56" t="s">
        <v>129</v>
      </c>
      <c r="ED128" s="56" t="s">
        <v>35</v>
      </c>
      <c r="EE128" s="56" t="s">
        <v>38</v>
      </c>
      <c r="EF128" s="56" t="s">
        <v>35</v>
      </c>
      <c r="EG128" s="56" t="s">
        <v>35</v>
      </c>
      <c r="EH128" s="56" t="s">
        <v>35</v>
      </c>
      <c r="EI128" s="56" t="s">
        <v>107</v>
      </c>
      <c r="EJ128" s="56" t="s">
        <v>35</v>
      </c>
      <c r="EK128" s="56" t="s">
        <v>38</v>
      </c>
      <c r="EL128" s="56" t="s">
        <v>38</v>
      </c>
      <c r="EM128" s="56" t="s">
        <v>35</v>
      </c>
      <c r="EN128" s="56" t="s">
        <v>35</v>
      </c>
    </row>
    <row r="129" spans="131:144" x14ac:dyDescent="0.25">
      <c r="EA129">
        <v>4</v>
      </c>
      <c r="EB129" s="56" t="s">
        <v>160</v>
      </c>
      <c r="EC129" s="56" t="s">
        <v>131</v>
      </c>
      <c r="ED129" s="56" t="s">
        <v>35</v>
      </c>
      <c r="EE129" s="56" t="s">
        <v>38</v>
      </c>
      <c r="EF129" s="56" t="s">
        <v>35</v>
      </c>
      <c r="EG129" s="56" t="s">
        <v>35</v>
      </c>
      <c r="EH129" s="56" t="s">
        <v>35</v>
      </c>
      <c r="EI129" s="56" t="s">
        <v>107</v>
      </c>
      <c r="EJ129" s="56" t="s">
        <v>35</v>
      </c>
      <c r="EK129" s="56" t="s">
        <v>38</v>
      </c>
      <c r="EL129" s="56" t="s">
        <v>38</v>
      </c>
      <c r="EM129" s="56" t="s">
        <v>35</v>
      </c>
      <c r="EN129" s="56" t="s">
        <v>35</v>
      </c>
    </row>
    <row r="130" spans="131:144" x14ac:dyDescent="0.25">
      <c r="EA130">
        <v>4</v>
      </c>
      <c r="EB130" s="56" t="s">
        <v>160</v>
      </c>
      <c r="EC130" s="56" t="s">
        <v>135</v>
      </c>
      <c r="ED130" s="56" t="s">
        <v>35</v>
      </c>
      <c r="EE130" s="56" t="s">
        <v>38</v>
      </c>
      <c r="EF130" s="56" t="s">
        <v>35</v>
      </c>
      <c r="EG130" s="56" t="s">
        <v>35</v>
      </c>
      <c r="EH130" s="56" t="s">
        <v>35</v>
      </c>
      <c r="EI130" s="56" t="s">
        <v>107</v>
      </c>
      <c r="EJ130" s="56" t="s">
        <v>35</v>
      </c>
      <c r="EK130" s="56" t="s">
        <v>38</v>
      </c>
      <c r="EL130" s="56" t="s">
        <v>38</v>
      </c>
      <c r="EM130" s="56" t="s">
        <v>35</v>
      </c>
      <c r="EN130" s="56" t="s">
        <v>35</v>
      </c>
    </row>
    <row r="131" spans="131:144" x14ac:dyDescent="0.25">
      <c r="EA131">
        <v>4</v>
      </c>
      <c r="EB131" s="56" t="s">
        <v>160</v>
      </c>
      <c r="EC131" s="56" t="s">
        <v>139</v>
      </c>
      <c r="ED131" s="56" t="s">
        <v>35</v>
      </c>
      <c r="EE131" s="56" t="s">
        <v>38</v>
      </c>
      <c r="EF131" s="56" t="s">
        <v>35</v>
      </c>
      <c r="EG131" s="56" t="s">
        <v>35</v>
      </c>
      <c r="EH131" s="56" t="s">
        <v>35</v>
      </c>
      <c r="EI131" s="56" t="s">
        <v>107</v>
      </c>
      <c r="EJ131" s="56" t="s">
        <v>35</v>
      </c>
      <c r="EK131" s="56" t="s">
        <v>38</v>
      </c>
      <c r="EL131" s="56" t="s">
        <v>38</v>
      </c>
      <c r="EM131" s="56" t="s">
        <v>35</v>
      </c>
      <c r="EN131" s="56" t="s">
        <v>35</v>
      </c>
    </row>
    <row r="132" spans="131:144" x14ac:dyDescent="0.25">
      <c r="EA132">
        <v>4</v>
      </c>
      <c r="EB132" s="56" t="s">
        <v>160</v>
      </c>
      <c r="EC132" s="56" t="s">
        <v>145</v>
      </c>
      <c r="ED132" s="56" t="s">
        <v>35</v>
      </c>
      <c r="EE132" s="56" t="s">
        <v>38</v>
      </c>
      <c r="EF132" s="56" t="s">
        <v>35</v>
      </c>
      <c r="EG132" s="56" t="s">
        <v>35</v>
      </c>
      <c r="EH132" s="56" t="s">
        <v>35</v>
      </c>
      <c r="EI132" s="56" t="s">
        <v>107</v>
      </c>
      <c r="EJ132" s="56" t="s">
        <v>35</v>
      </c>
      <c r="EK132" s="56" t="s">
        <v>38</v>
      </c>
      <c r="EL132" s="56" t="s">
        <v>38</v>
      </c>
      <c r="EM132" s="56" t="s">
        <v>35</v>
      </c>
      <c r="EN132" s="56" t="s">
        <v>35</v>
      </c>
    </row>
    <row r="133" spans="131:144" x14ac:dyDescent="0.25">
      <c r="EA133">
        <v>4</v>
      </c>
      <c r="EB133" s="56" t="s">
        <v>160</v>
      </c>
      <c r="EC133" s="56" t="s">
        <v>147</v>
      </c>
      <c r="ED133" s="56" t="s">
        <v>35</v>
      </c>
      <c r="EE133" s="56" t="s">
        <v>38</v>
      </c>
      <c r="EF133" s="56" t="s">
        <v>35</v>
      </c>
      <c r="EG133" s="56" t="s">
        <v>35</v>
      </c>
      <c r="EH133" s="56" t="s">
        <v>35</v>
      </c>
      <c r="EI133" s="56" t="s">
        <v>107</v>
      </c>
      <c r="EJ133" s="56" t="s">
        <v>35</v>
      </c>
      <c r="EK133" s="56" t="s">
        <v>38</v>
      </c>
      <c r="EL133" s="56" t="s">
        <v>38</v>
      </c>
      <c r="EM133" s="56" t="s">
        <v>35</v>
      </c>
      <c r="EN133" s="56" t="s">
        <v>35</v>
      </c>
    </row>
    <row r="134" spans="131:144" x14ac:dyDescent="0.25">
      <c r="EA134">
        <v>4</v>
      </c>
      <c r="EB134" s="56" t="s">
        <v>160</v>
      </c>
      <c r="EC134" s="56" t="s">
        <v>155</v>
      </c>
      <c r="ED134" s="56" t="s">
        <v>35</v>
      </c>
      <c r="EE134" s="56" t="s">
        <v>38</v>
      </c>
      <c r="EF134" s="56" t="s">
        <v>35</v>
      </c>
      <c r="EG134" s="56" t="s">
        <v>35</v>
      </c>
      <c r="EH134" s="56" t="s">
        <v>35</v>
      </c>
      <c r="EI134" s="56" t="s">
        <v>107</v>
      </c>
      <c r="EJ134" s="56" t="s">
        <v>35</v>
      </c>
      <c r="EK134" s="56" t="s">
        <v>38</v>
      </c>
      <c r="EL134" s="56" t="s">
        <v>38</v>
      </c>
      <c r="EM134" s="56" t="s">
        <v>35</v>
      </c>
      <c r="EN134" s="56" t="s">
        <v>35</v>
      </c>
    </row>
    <row r="135" spans="131:144" x14ac:dyDescent="0.25">
      <c r="EA135">
        <v>4</v>
      </c>
      <c r="EB135" s="56" t="s">
        <v>160</v>
      </c>
      <c r="EC135" s="56" t="s">
        <v>157</v>
      </c>
      <c r="ED135" s="56" t="s">
        <v>35</v>
      </c>
      <c r="EE135" s="56" t="s">
        <v>38</v>
      </c>
      <c r="EF135" s="56" t="s">
        <v>35</v>
      </c>
      <c r="EG135" s="56" t="s">
        <v>35</v>
      </c>
      <c r="EH135" s="56" t="s">
        <v>35</v>
      </c>
      <c r="EI135" s="56" t="s">
        <v>107</v>
      </c>
      <c r="EJ135" s="56" t="s">
        <v>35</v>
      </c>
      <c r="EK135" s="56" t="s">
        <v>38</v>
      </c>
      <c r="EL135" s="56" t="s">
        <v>38</v>
      </c>
      <c r="EM135" s="56" t="s">
        <v>35</v>
      </c>
      <c r="EN135" s="56" t="s">
        <v>35</v>
      </c>
    </row>
    <row r="136" spans="131:144" x14ac:dyDescent="0.25">
      <c r="EA136">
        <v>4</v>
      </c>
      <c r="EB136" s="56" t="s">
        <v>160</v>
      </c>
      <c r="EC136" s="56" t="s">
        <v>165</v>
      </c>
      <c r="ED136" s="56" t="s">
        <v>35</v>
      </c>
      <c r="EE136" s="56" t="s">
        <v>38</v>
      </c>
      <c r="EF136" s="56" t="s">
        <v>35</v>
      </c>
      <c r="EG136" s="56" t="s">
        <v>35</v>
      </c>
      <c r="EH136" s="56" t="s">
        <v>35</v>
      </c>
      <c r="EI136" s="56" t="s">
        <v>107</v>
      </c>
      <c r="EJ136" s="56" t="s">
        <v>35</v>
      </c>
      <c r="EK136" s="56" t="s">
        <v>38</v>
      </c>
      <c r="EL136" s="56" t="s">
        <v>38</v>
      </c>
      <c r="EM136" s="56" t="s">
        <v>35</v>
      </c>
      <c r="EN136" s="56" t="s">
        <v>35</v>
      </c>
    </row>
    <row r="137" spans="131:144" x14ac:dyDescent="0.25">
      <c r="EA137">
        <v>4</v>
      </c>
      <c r="EB137" s="56" t="s">
        <v>160</v>
      </c>
      <c r="EC137" s="56" t="s">
        <v>167</v>
      </c>
      <c r="ED137" s="56" t="s">
        <v>35</v>
      </c>
      <c r="EE137" s="56" t="s">
        <v>38</v>
      </c>
      <c r="EF137" s="56" t="s">
        <v>35</v>
      </c>
      <c r="EG137" s="56" t="s">
        <v>35</v>
      </c>
      <c r="EH137" s="56" t="s">
        <v>35</v>
      </c>
      <c r="EI137" s="56" t="s">
        <v>107</v>
      </c>
      <c r="EJ137" s="56" t="s">
        <v>35</v>
      </c>
      <c r="EK137" s="56" t="s">
        <v>38</v>
      </c>
      <c r="EL137" s="56" t="s">
        <v>38</v>
      </c>
      <c r="EM137" s="56" t="s">
        <v>35</v>
      </c>
      <c r="EN137" s="56" t="s">
        <v>35</v>
      </c>
    </row>
    <row r="138" spans="131:144" x14ac:dyDescent="0.25">
      <c r="EA138">
        <v>4</v>
      </c>
      <c r="EB138" s="56" t="s">
        <v>160</v>
      </c>
      <c r="EC138" s="56" t="s">
        <v>174</v>
      </c>
      <c r="ED138" s="56" t="s">
        <v>35</v>
      </c>
      <c r="EE138" s="56" t="s">
        <v>38</v>
      </c>
      <c r="EF138" s="56" t="s">
        <v>35</v>
      </c>
      <c r="EG138" s="56" t="s">
        <v>35</v>
      </c>
      <c r="EH138" s="56" t="s">
        <v>35</v>
      </c>
      <c r="EI138" s="56" t="s">
        <v>107</v>
      </c>
      <c r="EJ138" s="56" t="s">
        <v>35</v>
      </c>
      <c r="EK138" s="56" t="s">
        <v>38</v>
      </c>
      <c r="EL138" s="56" t="s">
        <v>38</v>
      </c>
      <c r="EM138" s="56" t="s">
        <v>35</v>
      </c>
      <c r="EN138" s="56" t="s">
        <v>35</v>
      </c>
    </row>
    <row r="139" spans="131:144" x14ac:dyDescent="0.25">
      <c r="EA139">
        <v>4</v>
      </c>
      <c r="EB139" s="56" t="s">
        <v>160</v>
      </c>
      <c r="EC139" s="56" t="s">
        <v>179</v>
      </c>
      <c r="ED139" s="56" t="s">
        <v>35</v>
      </c>
      <c r="EE139" s="56" t="s">
        <v>38</v>
      </c>
      <c r="EF139" s="56" t="s">
        <v>35</v>
      </c>
      <c r="EG139" s="56" t="s">
        <v>35</v>
      </c>
      <c r="EH139" s="56" t="s">
        <v>35</v>
      </c>
      <c r="EI139" s="56" t="s">
        <v>107</v>
      </c>
      <c r="EJ139" s="56" t="s">
        <v>35</v>
      </c>
      <c r="EK139" s="56" t="s">
        <v>38</v>
      </c>
      <c r="EL139" s="56" t="s">
        <v>38</v>
      </c>
      <c r="EM139" s="56" t="s">
        <v>35</v>
      </c>
      <c r="EN139" s="56" t="s">
        <v>35</v>
      </c>
    </row>
    <row r="140" spans="131:144" x14ac:dyDescent="0.25">
      <c r="EA140">
        <v>4</v>
      </c>
      <c r="EB140" s="56" t="s">
        <v>160</v>
      </c>
      <c r="EC140" s="56" t="s">
        <v>184</v>
      </c>
      <c r="ED140" s="56" t="s">
        <v>35</v>
      </c>
      <c r="EE140" s="56" t="s">
        <v>38</v>
      </c>
      <c r="EF140" s="56" t="s">
        <v>35</v>
      </c>
      <c r="EG140" s="56" t="s">
        <v>35</v>
      </c>
      <c r="EH140" s="56" t="s">
        <v>35</v>
      </c>
      <c r="EI140" s="56" t="s">
        <v>107</v>
      </c>
      <c r="EJ140" s="56" t="s">
        <v>35</v>
      </c>
      <c r="EK140" s="56" t="s">
        <v>38</v>
      </c>
      <c r="EL140" s="56" t="s">
        <v>38</v>
      </c>
      <c r="EM140" s="56" t="s">
        <v>35</v>
      </c>
      <c r="EN140" s="56" t="s">
        <v>35</v>
      </c>
    </row>
    <row r="141" spans="131:144" x14ac:dyDescent="0.25">
      <c r="EA141">
        <v>4</v>
      </c>
      <c r="EB141" s="56" t="s">
        <v>160</v>
      </c>
      <c r="EC141" s="56" t="s">
        <v>186</v>
      </c>
      <c r="ED141" s="56" t="s">
        <v>35</v>
      </c>
      <c r="EE141" s="56" t="s">
        <v>38</v>
      </c>
      <c r="EF141" s="56" t="s">
        <v>35</v>
      </c>
      <c r="EG141" s="56" t="s">
        <v>35</v>
      </c>
      <c r="EH141" s="56" t="s">
        <v>35</v>
      </c>
      <c r="EI141" s="56" t="s">
        <v>107</v>
      </c>
      <c r="EJ141" s="56" t="s">
        <v>35</v>
      </c>
      <c r="EK141" s="56" t="s">
        <v>38</v>
      </c>
      <c r="EL141" s="56" t="s">
        <v>38</v>
      </c>
      <c r="EM141" s="56" t="s">
        <v>35</v>
      </c>
      <c r="EN141" s="56" t="s">
        <v>35</v>
      </c>
    </row>
    <row r="142" spans="131:144" x14ac:dyDescent="0.25">
      <c r="EA142">
        <v>4</v>
      </c>
      <c r="EB142" s="56" t="s">
        <v>160</v>
      </c>
      <c r="EC142" s="56" t="s">
        <v>189</v>
      </c>
      <c r="ED142" s="56" t="s">
        <v>35</v>
      </c>
      <c r="EE142" s="56" t="s">
        <v>38</v>
      </c>
      <c r="EF142" s="56" t="s">
        <v>35</v>
      </c>
      <c r="EG142" s="56" t="s">
        <v>35</v>
      </c>
      <c r="EH142" s="56" t="s">
        <v>35</v>
      </c>
      <c r="EI142" s="56" t="s">
        <v>107</v>
      </c>
      <c r="EJ142" s="56" t="s">
        <v>35</v>
      </c>
      <c r="EK142" s="56" t="s">
        <v>38</v>
      </c>
      <c r="EL142" s="56" t="s">
        <v>38</v>
      </c>
      <c r="EM142" s="56" t="s">
        <v>35</v>
      </c>
      <c r="EN142" s="56" t="s">
        <v>35</v>
      </c>
    </row>
    <row r="143" spans="131:144" x14ac:dyDescent="0.25">
      <c r="EA143">
        <v>4</v>
      </c>
      <c r="EB143" s="56" t="s">
        <v>160</v>
      </c>
      <c r="EC143" s="56" t="s">
        <v>192</v>
      </c>
      <c r="ED143" s="56" t="s">
        <v>35</v>
      </c>
      <c r="EE143" s="56" t="s">
        <v>38</v>
      </c>
      <c r="EF143" s="56" t="s">
        <v>35</v>
      </c>
      <c r="EG143" s="56" t="s">
        <v>35</v>
      </c>
      <c r="EH143" s="56" t="s">
        <v>35</v>
      </c>
      <c r="EI143" s="56" t="s">
        <v>107</v>
      </c>
      <c r="EJ143" s="56" t="s">
        <v>28</v>
      </c>
      <c r="EK143" s="56" t="s">
        <v>38</v>
      </c>
      <c r="EL143" s="56" t="s">
        <v>38</v>
      </c>
      <c r="EM143" s="56" t="s">
        <v>35</v>
      </c>
      <c r="EN143" s="56" t="s">
        <v>35</v>
      </c>
    </row>
    <row r="144" spans="131:144" x14ac:dyDescent="0.25">
      <c r="EA144">
        <v>4</v>
      </c>
      <c r="EB144" s="56" t="s">
        <v>170</v>
      </c>
      <c r="EC144" s="56" t="s">
        <v>113</v>
      </c>
      <c r="ED144" s="56" t="s">
        <v>35</v>
      </c>
      <c r="EE144" s="56" t="s">
        <v>38</v>
      </c>
      <c r="EF144" s="56" t="s">
        <v>35</v>
      </c>
      <c r="EG144" s="56" t="s">
        <v>35</v>
      </c>
      <c r="EH144" s="56" t="s">
        <v>35</v>
      </c>
      <c r="EI144" s="56" t="s">
        <v>107</v>
      </c>
      <c r="EJ144" s="56" t="s">
        <v>35</v>
      </c>
      <c r="EK144" s="56" t="s">
        <v>38</v>
      </c>
      <c r="EL144" s="56" t="s">
        <v>38</v>
      </c>
      <c r="EM144" s="56" t="s">
        <v>35</v>
      </c>
      <c r="EN144" s="56" t="s">
        <v>35</v>
      </c>
    </row>
    <row r="145" spans="131:144" x14ac:dyDescent="0.25">
      <c r="EA145">
        <v>4</v>
      </c>
      <c r="EB145" s="56" t="s">
        <v>170</v>
      </c>
      <c r="EC145" s="56" t="s">
        <v>115</v>
      </c>
      <c r="ED145" s="56" t="s">
        <v>35</v>
      </c>
      <c r="EE145" s="56" t="s">
        <v>38</v>
      </c>
      <c r="EF145" s="56" t="s">
        <v>35</v>
      </c>
      <c r="EG145" s="56" t="s">
        <v>35</v>
      </c>
      <c r="EH145" s="56" t="s">
        <v>35</v>
      </c>
      <c r="EI145" s="56" t="s">
        <v>107</v>
      </c>
      <c r="EJ145" s="56" t="s">
        <v>35</v>
      </c>
      <c r="EK145" s="56" t="s">
        <v>38</v>
      </c>
      <c r="EL145" s="56" t="s">
        <v>38</v>
      </c>
      <c r="EM145" s="56" t="s">
        <v>35</v>
      </c>
      <c r="EN145" s="56" t="s">
        <v>35</v>
      </c>
    </row>
    <row r="146" spans="131:144" x14ac:dyDescent="0.25">
      <c r="EA146">
        <v>4</v>
      </c>
      <c r="EB146" s="56" t="s">
        <v>170</v>
      </c>
      <c r="EC146" s="56" t="s">
        <v>118</v>
      </c>
      <c r="ED146" s="56" t="s">
        <v>35</v>
      </c>
      <c r="EE146" s="56" t="s">
        <v>38</v>
      </c>
      <c r="EF146" s="56" t="s">
        <v>35</v>
      </c>
      <c r="EG146" s="56" t="s">
        <v>35</v>
      </c>
      <c r="EH146" s="56" t="s">
        <v>35</v>
      </c>
      <c r="EI146" s="56" t="s">
        <v>107</v>
      </c>
      <c r="EJ146" s="56" t="s">
        <v>35</v>
      </c>
      <c r="EK146" s="56" t="s">
        <v>38</v>
      </c>
      <c r="EL146" s="56" t="s">
        <v>38</v>
      </c>
      <c r="EM146" s="56" t="s">
        <v>35</v>
      </c>
      <c r="EN146" s="56" t="s">
        <v>35</v>
      </c>
    </row>
    <row r="147" spans="131:144" x14ac:dyDescent="0.25">
      <c r="EA147">
        <v>4</v>
      </c>
      <c r="EB147" s="56" t="s">
        <v>170</v>
      </c>
      <c r="EC147" s="56" t="s">
        <v>122</v>
      </c>
      <c r="ED147" s="56" t="s">
        <v>35</v>
      </c>
      <c r="EE147" s="56" t="s">
        <v>38</v>
      </c>
      <c r="EF147" s="56" t="s">
        <v>35</v>
      </c>
      <c r="EG147" s="56" t="s">
        <v>35</v>
      </c>
      <c r="EH147" s="56" t="s">
        <v>35</v>
      </c>
      <c r="EI147" s="56" t="s">
        <v>107</v>
      </c>
      <c r="EJ147" s="56" t="s">
        <v>35</v>
      </c>
      <c r="EK147" s="56" t="s">
        <v>38</v>
      </c>
      <c r="EL147" s="56" t="s">
        <v>38</v>
      </c>
      <c r="EM147" s="56" t="s">
        <v>35</v>
      </c>
      <c r="EN147" s="56" t="s">
        <v>35</v>
      </c>
    </row>
    <row r="148" spans="131:144" x14ac:dyDescent="0.25">
      <c r="EA148">
        <v>4</v>
      </c>
      <c r="EB148" s="56" t="s">
        <v>170</v>
      </c>
      <c r="EC148" s="56" t="s">
        <v>129</v>
      </c>
      <c r="ED148" s="56" t="s">
        <v>35</v>
      </c>
      <c r="EE148" s="56" t="s">
        <v>38</v>
      </c>
      <c r="EF148" s="56" t="s">
        <v>35</v>
      </c>
      <c r="EG148" s="56" t="s">
        <v>35</v>
      </c>
      <c r="EH148" s="56" t="s">
        <v>35</v>
      </c>
      <c r="EI148" s="56" t="s">
        <v>107</v>
      </c>
      <c r="EJ148" s="56" t="s">
        <v>35</v>
      </c>
      <c r="EK148" s="56" t="s">
        <v>38</v>
      </c>
      <c r="EL148" s="56" t="s">
        <v>38</v>
      </c>
      <c r="EM148" s="56" t="s">
        <v>35</v>
      </c>
      <c r="EN148" s="56" t="s">
        <v>35</v>
      </c>
    </row>
    <row r="149" spans="131:144" x14ac:dyDescent="0.25">
      <c r="EA149">
        <v>4</v>
      </c>
      <c r="EB149" s="56" t="s">
        <v>170</v>
      </c>
      <c r="EC149" s="56" t="s">
        <v>131</v>
      </c>
      <c r="ED149" s="56" t="s">
        <v>35</v>
      </c>
      <c r="EE149" s="56" t="s">
        <v>38</v>
      </c>
      <c r="EF149" s="56" t="s">
        <v>35</v>
      </c>
      <c r="EG149" s="56" t="s">
        <v>35</v>
      </c>
      <c r="EH149" s="56" t="s">
        <v>35</v>
      </c>
      <c r="EI149" s="56" t="s">
        <v>107</v>
      </c>
      <c r="EJ149" s="56" t="s">
        <v>35</v>
      </c>
      <c r="EK149" s="56" t="s">
        <v>38</v>
      </c>
      <c r="EL149" s="56" t="s">
        <v>38</v>
      </c>
      <c r="EM149" s="56" t="s">
        <v>35</v>
      </c>
      <c r="EN149" s="56" t="s">
        <v>35</v>
      </c>
    </row>
    <row r="150" spans="131:144" x14ac:dyDescent="0.25">
      <c r="EA150">
        <v>4</v>
      </c>
      <c r="EB150" s="56" t="s">
        <v>170</v>
      </c>
      <c r="EC150" s="56" t="s">
        <v>135</v>
      </c>
      <c r="ED150" s="56" t="s">
        <v>35</v>
      </c>
      <c r="EE150" s="56" t="s">
        <v>38</v>
      </c>
      <c r="EF150" s="56" t="s">
        <v>35</v>
      </c>
      <c r="EG150" s="56" t="s">
        <v>35</v>
      </c>
      <c r="EH150" s="56" t="s">
        <v>35</v>
      </c>
      <c r="EI150" s="56" t="s">
        <v>107</v>
      </c>
      <c r="EJ150" s="56" t="s">
        <v>35</v>
      </c>
      <c r="EK150" s="56" t="s">
        <v>38</v>
      </c>
      <c r="EL150" s="56" t="s">
        <v>38</v>
      </c>
      <c r="EM150" s="56" t="s">
        <v>35</v>
      </c>
      <c r="EN150" s="56" t="s">
        <v>35</v>
      </c>
    </row>
    <row r="151" spans="131:144" x14ac:dyDescent="0.25">
      <c r="EA151">
        <v>4</v>
      </c>
      <c r="EB151" s="56" t="s">
        <v>170</v>
      </c>
      <c r="EC151" s="56" t="s">
        <v>139</v>
      </c>
      <c r="ED151" s="56" t="s">
        <v>35</v>
      </c>
      <c r="EE151" s="56" t="s">
        <v>38</v>
      </c>
      <c r="EF151" s="56" t="s">
        <v>35</v>
      </c>
      <c r="EG151" s="56" t="s">
        <v>35</v>
      </c>
      <c r="EH151" s="56" t="s">
        <v>35</v>
      </c>
      <c r="EI151" s="56" t="s">
        <v>107</v>
      </c>
      <c r="EJ151" s="56" t="s">
        <v>35</v>
      </c>
      <c r="EK151" s="56" t="s">
        <v>38</v>
      </c>
      <c r="EL151" s="56" t="s">
        <v>38</v>
      </c>
      <c r="EM151" s="56" t="s">
        <v>35</v>
      </c>
      <c r="EN151" s="56" t="s">
        <v>35</v>
      </c>
    </row>
    <row r="152" spans="131:144" x14ac:dyDescent="0.25">
      <c r="EA152">
        <v>4</v>
      </c>
      <c r="EB152" s="56" t="s">
        <v>170</v>
      </c>
      <c r="EC152" s="56" t="s">
        <v>145</v>
      </c>
      <c r="ED152" s="56" t="s">
        <v>35</v>
      </c>
      <c r="EE152" s="56" t="s">
        <v>38</v>
      </c>
      <c r="EF152" s="56" t="s">
        <v>35</v>
      </c>
      <c r="EG152" s="56" t="s">
        <v>35</v>
      </c>
      <c r="EH152" s="56" t="s">
        <v>35</v>
      </c>
      <c r="EI152" s="56" t="s">
        <v>107</v>
      </c>
      <c r="EJ152" s="56" t="s">
        <v>35</v>
      </c>
      <c r="EK152" s="56" t="s">
        <v>38</v>
      </c>
      <c r="EL152" s="56" t="s">
        <v>38</v>
      </c>
      <c r="EM152" s="56" t="s">
        <v>35</v>
      </c>
      <c r="EN152" s="56" t="s">
        <v>35</v>
      </c>
    </row>
    <row r="153" spans="131:144" x14ac:dyDescent="0.25">
      <c r="EA153">
        <v>4</v>
      </c>
      <c r="EB153" s="56" t="s">
        <v>170</v>
      </c>
      <c r="EC153" s="56" t="s">
        <v>147</v>
      </c>
      <c r="ED153" s="56" t="s">
        <v>35</v>
      </c>
      <c r="EE153" s="56" t="s">
        <v>38</v>
      </c>
      <c r="EF153" s="56" t="s">
        <v>35</v>
      </c>
      <c r="EG153" s="56" t="s">
        <v>35</v>
      </c>
      <c r="EH153" s="56" t="s">
        <v>35</v>
      </c>
      <c r="EI153" s="56" t="s">
        <v>107</v>
      </c>
      <c r="EJ153" s="56" t="s">
        <v>35</v>
      </c>
      <c r="EK153" s="56" t="s">
        <v>38</v>
      </c>
      <c r="EL153" s="56" t="s">
        <v>38</v>
      </c>
      <c r="EM153" s="56" t="s">
        <v>35</v>
      </c>
      <c r="EN153" s="56" t="s">
        <v>35</v>
      </c>
    </row>
    <row r="154" spans="131:144" x14ac:dyDescent="0.25">
      <c r="EA154">
        <v>4</v>
      </c>
      <c r="EB154" s="56" t="s">
        <v>170</v>
      </c>
      <c r="EC154" s="56" t="s">
        <v>155</v>
      </c>
      <c r="ED154" s="56" t="s">
        <v>35</v>
      </c>
      <c r="EE154" s="56" t="s">
        <v>38</v>
      </c>
      <c r="EF154" s="56" t="s">
        <v>35</v>
      </c>
      <c r="EG154" s="56" t="s">
        <v>35</v>
      </c>
      <c r="EH154" s="56" t="s">
        <v>35</v>
      </c>
      <c r="EI154" s="56" t="s">
        <v>107</v>
      </c>
      <c r="EJ154" s="56" t="s">
        <v>35</v>
      </c>
      <c r="EK154" s="56" t="s">
        <v>38</v>
      </c>
      <c r="EL154" s="56" t="s">
        <v>38</v>
      </c>
      <c r="EM154" s="56" t="s">
        <v>35</v>
      </c>
      <c r="EN154" s="56" t="s">
        <v>35</v>
      </c>
    </row>
    <row r="155" spans="131:144" x14ac:dyDescent="0.25">
      <c r="EA155">
        <v>4</v>
      </c>
      <c r="EB155" s="56" t="s">
        <v>170</v>
      </c>
      <c r="EC155" s="56" t="s">
        <v>157</v>
      </c>
      <c r="ED155" s="56" t="s">
        <v>35</v>
      </c>
      <c r="EE155" s="56" t="s">
        <v>38</v>
      </c>
      <c r="EF155" s="56" t="s">
        <v>35</v>
      </c>
      <c r="EG155" s="56" t="s">
        <v>35</v>
      </c>
      <c r="EH155" s="56" t="s">
        <v>35</v>
      </c>
      <c r="EI155" s="56" t="s">
        <v>107</v>
      </c>
      <c r="EJ155" s="56" t="s">
        <v>35</v>
      </c>
      <c r="EK155" s="56" t="s">
        <v>38</v>
      </c>
      <c r="EL155" s="56" t="s">
        <v>38</v>
      </c>
      <c r="EM155" s="56" t="s">
        <v>35</v>
      </c>
      <c r="EN155" s="56" t="s">
        <v>35</v>
      </c>
    </row>
    <row r="156" spans="131:144" x14ac:dyDescent="0.25">
      <c r="EA156">
        <v>4</v>
      </c>
      <c r="EB156" s="56" t="s">
        <v>170</v>
      </c>
      <c r="EC156" s="56" t="s">
        <v>165</v>
      </c>
      <c r="ED156" s="56" t="s">
        <v>35</v>
      </c>
      <c r="EE156" s="56" t="s">
        <v>38</v>
      </c>
      <c r="EF156" s="56" t="s">
        <v>35</v>
      </c>
      <c r="EG156" s="56" t="s">
        <v>35</v>
      </c>
      <c r="EH156" s="56" t="s">
        <v>35</v>
      </c>
      <c r="EI156" s="56" t="s">
        <v>107</v>
      </c>
      <c r="EJ156" s="56" t="s">
        <v>35</v>
      </c>
      <c r="EK156" s="56" t="s">
        <v>38</v>
      </c>
      <c r="EL156" s="56" t="s">
        <v>38</v>
      </c>
      <c r="EM156" s="56" t="s">
        <v>35</v>
      </c>
      <c r="EN156" s="56" t="s">
        <v>35</v>
      </c>
    </row>
    <row r="157" spans="131:144" x14ac:dyDescent="0.25">
      <c r="EA157">
        <v>4</v>
      </c>
      <c r="EB157" s="56" t="s">
        <v>170</v>
      </c>
      <c r="EC157" s="56" t="s">
        <v>167</v>
      </c>
      <c r="ED157" s="56" t="s">
        <v>35</v>
      </c>
      <c r="EE157" s="56" t="s">
        <v>38</v>
      </c>
      <c r="EF157" s="56" t="s">
        <v>35</v>
      </c>
      <c r="EG157" s="56" t="s">
        <v>35</v>
      </c>
      <c r="EH157" s="56" t="s">
        <v>35</v>
      </c>
      <c r="EI157" s="56" t="s">
        <v>107</v>
      </c>
      <c r="EJ157" s="56" t="s">
        <v>35</v>
      </c>
      <c r="EK157" s="56" t="s">
        <v>38</v>
      </c>
      <c r="EL157" s="56" t="s">
        <v>38</v>
      </c>
      <c r="EM157" s="56" t="s">
        <v>35</v>
      </c>
      <c r="EN157" s="56" t="s">
        <v>35</v>
      </c>
    </row>
    <row r="158" spans="131:144" x14ac:dyDescent="0.25">
      <c r="EA158">
        <v>4</v>
      </c>
      <c r="EB158" s="56" t="s">
        <v>170</v>
      </c>
      <c r="EC158" s="56" t="s">
        <v>174</v>
      </c>
      <c r="ED158" s="56" t="s">
        <v>35</v>
      </c>
      <c r="EE158" s="56" t="s">
        <v>38</v>
      </c>
      <c r="EF158" s="56" t="s">
        <v>35</v>
      </c>
      <c r="EG158" s="56" t="s">
        <v>35</v>
      </c>
      <c r="EH158" s="56" t="s">
        <v>35</v>
      </c>
      <c r="EI158" s="56" t="s">
        <v>107</v>
      </c>
      <c r="EJ158" s="56" t="s">
        <v>35</v>
      </c>
      <c r="EK158" s="56" t="s">
        <v>38</v>
      </c>
      <c r="EL158" s="56" t="s">
        <v>38</v>
      </c>
      <c r="EM158" s="56" t="s">
        <v>35</v>
      </c>
      <c r="EN158" s="56" t="s">
        <v>35</v>
      </c>
    </row>
    <row r="159" spans="131:144" x14ac:dyDescent="0.25">
      <c r="EA159">
        <v>4</v>
      </c>
      <c r="EB159" s="56" t="s">
        <v>170</v>
      </c>
      <c r="EC159" s="56" t="s">
        <v>179</v>
      </c>
      <c r="ED159" s="56" t="s">
        <v>35</v>
      </c>
      <c r="EE159" s="56" t="s">
        <v>38</v>
      </c>
      <c r="EF159" s="56" t="s">
        <v>35</v>
      </c>
      <c r="EG159" s="56" t="s">
        <v>35</v>
      </c>
      <c r="EH159" s="56" t="s">
        <v>35</v>
      </c>
      <c r="EI159" s="56" t="s">
        <v>107</v>
      </c>
      <c r="EJ159" s="56" t="s">
        <v>35</v>
      </c>
      <c r="EK159" s="56" t="s">
        <v>38</v>
      </c>
      <c r="EL159" s="56" t="s">
        <v>38</v>
      </c>
      <c r="EM159" s="56" t="s">
        <v>35</v>
      </c>
      <c r="EN159" s="56" t="s">
        <v>35</v>
      </c>
    </row>
    <row r="160" spans="131:144" x14ac:dyDescent="0.25">
      <c r="EA160">
        <v>4</v>
      </c>
      <c r="EB160" s="56" t="s">
        <v>170</v>
      </c>
      <c r="EC160" s="56" t="s">
        <v>184</v>
      </c>
      <c r="ED160" s="56" t="s">
        <v>35</v>
      </c>
      <c r="EE160" s="56" t="s">
        <v>38</v>
      </c>
      <c r="EF160" s="56" t="s">
        <v>35</v>
      </c>
      <c r="EG160" s="56" t="s">
        <v>35</v>
      </c>
      <c r="EH160" s="56" t="s">
        <v>35</v>
      </c>
      <c r="EI160" s="56" t="s">
        <v>107</v>
      </c>
      <c r="EJ160" s="56" t="s">
        <v>35</v>
      </c>
      <c r="EK160" s="56" t="s">
        <v>38</v>
      </c>
      <c r="EL160" s="56" t="s">
        <v>38</v>
      </c>
      <c r="EM160" s="56" t="s">
        <v>35</v>
      </c>
      <c r="EN160" s="56" t="s">
        <v>35</v>
      </c>
    </row>
    <row r="161" spans="131:144" x14ac:dyDescent="0.25">
      <c r="EA161">
        <v>4</v>
      </c>
      <c r="EB161" s="56" t="s">
        <v>170</v>
      </c>
      <c r="EC161" s="56" t="s">
        <v>186</v>
      </c>
      <c r="ED161" s="56" t="s">
        <v>35</v>
      </c>
      <c r="EE161" s="56" t="s">
        <v>38</v>
      </c>
      <c r="EF161" s="56" t="s">
        <v>35</v>
      </c>
      <c r="EG161" s="56" t="s">
        <v>35</v>
      </c>
      <c r="EH161" s="56" t="s">
        <v>35</v>
      </c>
      <c r="EI161" s="56" t="s">
        <v>107</v>
      </c>
      <c r="EJ161" s="56" t="s">
        <v>35</v>
      </c>
      <c r="EK161" s="56" t="s">
        <v>38</v>
      </c>
      <c r="EL161" s="56" t="s">
        <v>38</v>
      </c>
      <c r="EM161" s="56" t="s">
        <v>35</v>
      </c>
      <c r="EN161" s="56" t="s">
        <v>35</v>
      </c>
    </row>
    <row r="162" spans="131:144" x14ac:dyDescent="0.25">
      <c r="EA162">
        <v>4</v>
      </c>
      <c r="EB162" s="56" t="s">
        <v>170</v>
      </c>
      <c r="EC162" s="56" t="s">
        <v>189</v>
      </c>
      <c r="ED162" s="56" t="s">
        <v>35</v>
      </c>
      <c r="EE162" s="56" t="s">
        <v>38</v>
      </c>
      <c r="EF162" s="56" t="s">
        <v>35</v>
      </c>
      <c r="EG162" s="56" t="s">
        <v>35</v>
      </c>
      <c r="EH162" s="56" t="s">
        <v>35</v>
      </c>
      <c r="EI162" s="56" t="s">
        <v>107</v>
      </c>
      <c r="EJ162" s="56" t="s">
        <v>35</v>
      </c>
      <c r="EK162" s="56" t="s">
        <v>38</v>
      </c>
      <c r="EL162" s="56" t="s">
        <v>38</v>
      </c>
      <c r="EM162" s="56" t="s">
        <v>35</v>
      </c>
      <c r="EN162" s="56" t="s">
        <v>35</v>
      </c>
    </row>
    <row r="163" spans="131:144" x14ac:dyDescent="0.25">
      <c r="EA163">
        <v>4</v>
      </c>
      <c r="EB163" s="56" t="s">
        <v>170</v>
      </c>
      <c r="EC163" s="56" t="s">
        <v>192</v>
      </c>
      <c r="ED163" s="56" t="s">
        <v>35</v>
      </c>
      <c r="EE163" s="56" t="s">
        <v>38</v>
      </c>
      <c r="EF163" s="56" t="s">
        <v>35</v>
      </c>
      <c r="EG163" s="56" t="s">
        <v>35</v>
      </c>
      <c r="EH163" s="56" t="s">
        <v>35</v>
      </c>
      <c r="EI163" s="56" t="s">
        <v>107</v>
      </c>
      <c r="EJ163" s="56" t="s">
        <v>28</v>
      </c>
      <c r="EK163" s="56" t="s">
        <v>38</v>
      </c>
      <c r="EL163" s="56" t="s">
        <v>38</v>
      </c>
      <c r="EM163" s="56" t="s">
        <v>35</v>
      </c>
      <c r="EN163" s="56" t="s">
        <v>35</v>
      </c>
    </row>
    <row r="164" spans="131:144" x14ac:dyDescent="0.25">
      <c r="EA164">
        <v>4</v>
      </c>
      <c r="EB164" s="56" t="s">
        <v>171</v>
      </c>
      <c r="EC164" s="56" t="s">
        <v>113</v>
      </c>
      <c r="ED164" s="56" t="s">
        <v>35</v>
      </c>
      <c r="EE164" s="56" t="s">
        <v>38</v>
      </c>
      <c r="EF164" s="56" t="s">
        <v>35</v>
      </c>
      <c r="EG164" s="56" t="s">
        <v>35</v>
      </c>
      <c r="EH164" s="56" t="s">
        <v>35</v>
      </c>
      <c r="EI164" s="56" t="s">
        <v>107</v>
      </c>
      <c r="EJ164" s="56" t="s">
        <v>35</v>
      </c>
      <c r="EK164" s="56" t="s">
        <v>38</v>
      </c>
      <c r="EL164" s="56" t="s">
        <v>38</v>
      </c>
      <c r="EM164" s="56" t="s">
        <v>35</v>
      </c>
      <c r="EN164" s="56" t="s">
        <v>35</v>
      </c>
    </row>
    <row r="165" spans="131:144" x14ac:dyDescent="0.25">
      <c r="EA165">
        <v>4</v>
      </c>
      <c r="EB165" s="56" t="s">
        <v>171</v>
      </c>
      <c r="EC165" s="56" t="s">
        <v>115</v>
      </c>
      <c r="ED165" s="56" t="s">
        <v>35</v>
      </c>
      <c r="EE165" s="56" t="s">
        <v>38</v>
      </c>
      <c r="EF165" s="56" t="s">
        <v>35</v>
      </c>
      <c r="EG165" s="56" t="s">
        <v>35</v>
      </c>
      <c r="EH165" s="56" t="s">
        <v>35</v>
      </c>
      <c r="EI165" s="56" t="s">
        <v>107</v>
      </c>
      <c r="EJ165" s="56" t="s">
        <v>35</v>
      </c>
      <c r="EK165" s="56" t="s">
        <v>38</v>
      </c>
      <c r="EL165" s="56" t="s">
        <v>38</v>
      </c>
      <c r="EM165" s="56" t="s">
        <v>35</v>
      </c>
      <c r="EN165" s="56" t="s">
        <v>35</v>
      </c>
    </row>
    <row r="166" spans="131:144" x14ac:dyDescent="0.25">
      <c r="EA166">
        <v>4</v>
      </c>
      <c r="EB166" s="56" t="s">
        <v>171</v>
      </c>
      <c r="EC166" s="56" t="s">
        <v>118</v>
      </c>
      <c r="ED166" s="56" t="s">
        <v>35</v>
      </c>
      <c r="EE166" s="56" t="s">
        <v>38</v>
      </c>
      <c r="EF166" s="56" t="s">
        <v>35</v>
      </c>
      <c r="EG166" s="56" t="s">
        <v>35</v>
      </c>
      <c r="EH166" s="56" t="s">
        <v>35</v>
      </c>
      <c r="EI166" s="56" t="s">
        <v>107</v>
      </c>
      <c r="EJ166" s="56" t="s">
        <v>35</v>
      </c>
      <c r="EK166" s="56" t="s">
        <v>38</v>
      </c>
      <c r="EL166" s="56" t="s">
        <v>38</v>
      </c>
      <c r="EM166" s="56" t="s">
        <v>35</v>
      </c>
      <c r="EN166" s="56" t="s">
        <v>35</v>
      </c>
    </row>
    <row r="167" spans="131:144" x14ac:dyDescent="0.25">
      <c r="EA167">
        <v>4</v>
      </c>
      <c r="EB167" s="56" t="s">
        <v>171</v>
      </c>
      <c r="EC167" s="56" t="s">
        <v>122</v>
      </c>
      <c r="ED167" s="56" t="s">
        <v>35</v>
      </c>
      <c r="EE167" s="56" t="s">
        <v>38</v>
      </c>
      <c r="EF167" s="56" t="s">
        <v>35</v>
      </c>
      <c r="EG167" s="56" t="s">
        <v>35</v>
      </c>
      <c r="EH167" s="56" t="s">
        <v>35</v>
      </c>
      <c r="EI167" s="56" t="s">
        <v>107</v>
      </c>
      <c r="EJ167" s="56" t="s">
        <v>35</v>
      </c>
      <c r="EK167" s="56" t="s">
        <v>38</v>
      </c>
      <c r="EL167" s="56" t="s">
        <v>38</v>
      </c>
      <c r="EM167" s="56" t="s">
        <v>35</v>
      </c>
      <c r="EN167" s="56" t="s">
        <v>35</v>
      </c>
    </row>
    <row r="168" spans="131:144" x14ac:dyDescent="0.25">
      <c r="EA168">
        <v>4</v>
      </c>
      <c r="EB168" s="56" t="s">
        <v>171</v>
      </c>
      <c r="EC168" s="56" t="s">
        <v>129</v>
      </c>
      <c r="ED168" s="56" t="s">
        <v>35</v>
      </c>
      <c r="EE168" s="56" t="s">
        <v>38</v>
      </c>
      <c r="EF168" s="56" t="s">
        <v>35</v>
      </c>
      <c r="EG168" s="56" t="s">
        <v>35</v>
      </c>
      <c r="EH168" s="56" t="s">
        <v>35</v>
      </c>
      <c r="EI168" s="56" t="s">
        <v>107</v>
      </c>
      <c r="EJ168" s="56" t="s">
        <v>35</v>
      </c>
      <c r="EK168" s="56" t="s">
        <v>38</v>
      </c>
      <c r="EL168" s="56" t="s">
        <v>38</v>
      </c>
      <c r="EM168" s="56" t="s">
        <v>35</v>
      </c>
      <c r="EN168" s="56" t="s">
        <v>35</v>
      </c>
    </row>
    <row r="169" spans="131:144" x14ac:dyDescent="0.25">
      <c r="EA169">
        <v>4</v>
      </c>
      <c r="EB169" s="56" t="s">
        <v>171</v>
      </c>
      <c r="EC169" s="56" t="s">
        <v>131</v>
      </c>
      <c r="ED169" s="56" t="s">
        <v>35</v>
      </c>
      <c r="EE169" s="56" t="s">
        <v>38</v>
      </c>
      <c r="EF169" s="56" t="s">
        <v>35</v>
      </c>
      <c r="EG169" s="56" t="s">
        <v>35</v>
      </c>
      <c r="EH169" s="56" t="s">
        <v>35</v>
      </c>
      <c r="EI169" s="56" t="s">
        <v>107</v>
      </c>
      <c r="EJ169" s="56" t="s">
        <v>35</v>
      </c>
      <c r="EK169" s="56" t="s">
        <v>38</v>
      </c>
      <c r="EL169" s="56" t="s">
        <v>38</v>
      </c>
      <c r="EM169" s="56" t="s">
        <v>35</v>
      </c>
      <c r="EN169" s="56" t="s">
        <v>35</v>
      </c>
    </row>
    <row r="170" spans="131:144" x14ac:dyDescent="0.25">
      <c r="EA170">
        <v>4</v>
      </c>
      <c r="EB170" s="56" t="s">
        <v>171</v>
      </c>
      <c r="EC170" s="56" t="s">
        <v>135</v>
      </c>
      <c r="ED170" s="56" t="s">
        <v>35</v>
      </c>
      <c r="EE170" s="56" t="s">
        <v>38</v>
      </c>
      <c r="EF170" s="56" t="s">
        <v>35</v>
      </c>
      <c r="EG170" s="56" t="s">
        <v>35</v>
      </c>
      <c r="EH170" s="56" t="s">
        <v>35</v>
      </c>
      <c r="EI170" s="56" t="s">
        <v>107</v>
      </c>
      <c r="EJ170" s="56" t="s">
        <v>35</v>
      </c>
      <c r="EK170" s="56" t="s">
        <v>38</v>
      </c>
      <c r="EL170" s="56" t="s">
        <v>38</v>
      </c>
      <c r="EM170" s="56" t="s">
        <v>35</v>
      </c>
      <c r="EN170" s="56" t="s">
        <v>35</v>
      </c>
    </row>
    <row r="171" spans="131:144" x14ac:dyDescent="0.25">
      <c r="EA171">
        <v>4</v>
      </c>
      <c r="EB171" s="56" t="s">
        <v>171</v>
      </c>
      <c r="EC171" s="56" t="s">
        <v>139</v>
      </c>
      <c r="ED171" s="56" t="s">
        <v>35</v>
      </c>
      <c r="EE171" s="56" t="s">
        <v>38</v>
      </c>
      <c r="EF171" s="56" t="s">
        <v>35</v>
      </c>
      <c r="EG171" s="56" t="s">
        <v>35</v>
      </c>
      <c r="EH171" s="56" t="s">
        <v>35</v>
      </c>
      <c r="EI171" s="56" t="s">
        <v>107</v>
      </c>
      <c r="EJ171" s="56" t="s">
        <v>35</v>
      </c>
      <c r="EK171" s="56" t="s">
        <v>38</v>
      </c>
      <c r="EL171" s="56" t="s">
        <v>38</v>
      </c>
      <c r="EM171" s="56" t="s">
        <v>35</v>
      </c>
      <c r="EN171" s="56" t="s">
        <v>35</v>
      </c>
    </row>
    <row r="172" spans="131:144" x14ac:dyDescent="0.25">
      <c r="EA172">
        <v>4</v>
      </c>
      <c r="EB172" s="56" t="s">
        <v>171</v>
      </c>
      <c r="EC172" s="56" t="s">
        <v>145</v>
      </c>
      <c r="ED172" s="56" t="s">
        <v>35</v>
      </c>
      <c r="EE172" s="56" t="s">
        <v>38</v>
      </c>
      <c r="EF172" s="56" t="s">
        <v>35</v>
      </c>
      <c r="EG172" s="56" t="s">
        <v>35</v>
      </c>
      <c r="EH172" s="56" t="s">
        <v>35</v>
      </c>
      <c r="EI172" s="56" t="s">
        <v>107</v>
      </c>
      <c r="EJ172" s="56" t="s">
        <v>35</v>
      </c>
      <c r="EK172" s="56" t="s">
        <v>38</v>
      </c>
      <c r="EL172" s="56" t="s">
        <v>38</v>
      </c>
      <c r="EM172" s="56" t="s">
        <v>35</v>
      </c>
      <c r="EN172" s="56" t="s">
        <v>35</v>
      </c>
    </row>
    <row r="173" spans="131:144" x14ac:dyDescent="0.25">
      <c r="EA173">
        <v>4</v>
      </c>
      <c r="EB173" s="56" t="s">
        <v>171</v>
      </c>
      <c r="EC173" s="56" t="s">
        <v>147</v>
      </c>
      <c r="ED173" s="56" t="s">
        <v>35</v>
      </c>
      <c r="EE173" s="56" t="s">
        <v>38</v>
      </c>
      <c r="EF173" s="56" t="s">
        <v>35</v>
      </c>
      <c r="EG173" s="56" t="s">
        <v>35</v>
      </c>
      <c r="EH173" s="56" t="s">
        <v>35</v>
      </c>
      <c r="EI173" s="56" t="s">
        <v>107</v>
      </c>
      <c r="EJ173" s="56" t="s">
        <v>35</v>
      </c>
      <c r="EK173" s="56" t="s">
        <v>38</v>
      </c>
      <c r="EL173" s="56" t="s">
        <v>38</v>
      </c>
      <c r="EM173" s="56" t="s">
        <v>35</v>
      </c>
      <c r="EN173" s="56" t="s">
        <v>35</v>
      </c>
    </row>
    <row r="174" spans="131:144" x14ac:dyDescent="0.25">
      <c r="EA174">
        <v>4</v>
      </c>
      <c r="EB174" s="56" t="s">
        <v>171</v>
      </c>
      <c r="EC174" s="56" t="s">
        <v>155</v>
      </c>
      <c r="ED174" s="56" t="s">
        <v>35</v>
      </c>
      <c r="EE174" s="56" t="s">
        <v>38</v>
      </c>
      <c r="EF174" s="56" t="s">
        <v>35</v>
      </c>
      <c r="EG174" s="56" t="s">
        <v>35</v>
      </c>
      <c r="EH174" s="56" t="s">
        <v>35</v>
      </c>
      <c r="EI174" s="56" t="s">
        <v>107</v>
      </c>
      <c r="EJ174" s="56" t="s">
        <v>35</v>
      </c>
      <c r="EK174" s="56" t="s">
        <v>38</v>
      </c>
      <c r="EL174" s="56" t="s">
        <v>38</v>
      </c>
      <c r="EM174" s="56" t="s">
        <v>35</v>
      </c>
      <c r="EN174" s="56" t="s">
        <v>35</v>
      </c>
    </row>
    <row r="175" spans="131:144" x14ac:dyDescent="0.25">
      <c r="EA175">
        <v>4</v>
      </c>
      <c r="EB175" s="56" t="s">
        <v>171</v>
      </c>
      <c r="EC175" s="56" t="s">
        <v>157</v>
      </c>
      <c r="ED175" s="56" t="s">
        <v>35</v>
      </c>
      <c r="EE175" s="56" t="s">
        <v>38</v>
      </c>
      <c r="EF175" s="56" t="s">
        <v>35</v>
      </c>
      <c r="EG175" s="56" t="s">
        <v>35</v>
      </c>
      <c r="EH175" s="56" t="s">
        <v>35</v>
      </c>
      <c r="EI175" s="56" t="s">
        <v>107</v>
      </c>
      <c r="EJ175" s="56" t="s">
        <v>35</v>
      </c>
      <c r="EK175" s="56" t="s">
        <v>38</v>
      </c>
      <c r="EL175" s="56" t="s">
        <v>38</v>
      </c>
      <c r="EM175" s="56" t="s">
        <v>35</v>
      </c>
      <c r="EN175" s="56" t="s">
        <v>35</v>
      </c>
    </row>
    <row r="176" spans="131:144" x14ac:dyDescent="0.25">
      <c r="EA176">
        <v>4</v>
      </c>
      <c r="EB176" s="56" t="s">
        <v>171</v>
      </c>
      <c r="EC176" s="56" t="s">
        <v>165</v>
      </c>
      <c r="ED176" s="56" t="s">
        <v>35</v>
      </c>
      <c r="EE176" s="56" t="s">
        <v>38</v>
      </c>
      <c r="EF176" s="56" t="s">
        <v>35</v>
      </c>
      <c r="EG176" s="56" t="s">
        <v>35</v>
      </c>
      <c r="EH176" s="56" t="s">
        <v>35</v>
      </c>
      <c r="EI176" s="56" t="s">
        <v>107</v>
      </c>
      <c r="EJ176" s="56" t="s">
        <v>35</v>
      </c>
      <c r="EK176" s="56" t="s">
        <v>38</v>
      </c>
      <c r="EL176" s="56" t="s">
        <v>38</v>
      </c>
      <c r="EM176" s="56" t="s">
        <v>35</v>
      </c>
      <c r="EN176" s="56" t="s">
        <v>35</v>
      </c>
    </row>
    <row r="177" spans="131:144" x14ac:dyDescent="0.25">
      <c r="EA177">
        <v>4</v>
      </c>
      <c r="EB177" s="56" t="s">
        <v>171</v>
      </c>
      <c r="EC177" s="56" t="s">
        <v>167</v>
      </c>
      <c r="ED177" s="56" t="s">
        <v>35</v>
      </c>
      <c r="EE177" s="56" t="s">
        <v>38</v>
      </c>
      <c r="EF177" s="56" t="s">
        <v>35</v>
      </c>
      <c r="EG177" s="56" t="s">
        <v>35</v>
      </c>
      <c r="EH177" s="56" t="s">
        <v>35</v>
      </c>
      <c r="EI177" s="56" t="s">
        <v>107</v>
      </c>
      <c r="EJ177" s="56" t="s">
        <v>35</v>
      </c>
      <c r="EK177" s="56" t="s">
        <v>38</v>
      </c>
      <c r="EL177" s="56" t="s">
        <v>38</v>
      </c>
      <c r="EM177" s="56" t="s">
        <v>35</v>
      </c>
      <c r="EN177" s="56" t="s">
        <v>35</v>
      </c>
    </row>
    <row r="178" spans="131:144" x14ac:dyDescent="0.25">
      <c r="EA178">
        <v>4</v>
      </c>
      <c r="EB178" s="56" t="s">
        <v>171</v>
      </c>
      <c r="EC178" s="56" t="s">
        <v>174</v>
      </c>
      <c r="ED178" s="56" t="s">
        <v>35</v>
      </c>
      <c r="EE178" s="56" t="s">
        <v>38</v>
      </c>
      <c r="EF178" s="56" t="s">
        <v>35</v>
      </c>
      <c r="EG178" s="56" t="s">
        <v>35</v>
      </c>
      <c r="EH178" s="56" t="s">
        <v>35</v>
      </c>
      <c r="EI178" s="56" t="s">
        <v>107</v>
      </c>
      <c r="EJ178" s="56" t="s">
        <v>35</v>
      </c>
      <c r="EK178" s="56" t="s">
        <v>38</v>
      </c>
      <c r="EL178" s="56" t="s">
        <v>38</v>
      </c>
      <c r="EM178" s="56" t="s">
        <v>35</v>
      </c>
      <c r="EN178" s="56" t="s">
        <v>35</v>
      </c>
    </row>
    <row r="179" spans="131:144" x14ac:dyDescent="0.25">
      <c r="EA179">
        <v>4</v>
      </c>
      <c r="EB179" s="56" t="s">
        <v>171</v>
      </c>
      <c r="EC179" s="56" t="s">
        <v>179</v>
      </c>
      <c r="ED179" s="56" t="s">
        <v>35</v>
      </c>
      <c r="EE179" s="56" t="s">
        <v>38</v>
      </c>
      <c r="EF179" s="56" t="s">
        <v>35</v>
      </c>
      <c r="EG179" s="56" t="s">
        <v>35</v>
      </c>
      <c r="EH179" s="56" t="s">
        <v>35</v>
      </c>
      <c r="EI179" s="56" t="s">
        <v>107</v>
      </c>
      <c r="EJ179" s="56" t="s">
        <v>35</v>
      </c>
      <c r="EK179" s="56" t="s">
        <v>38</v>
      </c>
      <c r="EL179" s="56" t="s">
        <v>38</v>
      </c>
      <c r="EM179" s="56" t="s">
        <v>35</v>
      </c>
      <c r="EN179" s="56" t="s">
        <v>35</v>
      </c>
    </row>
    <row r="180" spans="131:144" x14ac:dyDescent="0.25">
      <c r="EA180">
        <v>4</v>
      </c>
      <c r="EB180" s="56" t="s">
        <v>171</v>
      </c>
      <c r="EC180" s="56" t="s">
        <v>184</v>
      </c>
      <c r="ED180" s="56" t="s">
        <v>35</v>
      </c>
      <c r="EE180" s="56" t="s">
        <v>38</v>
      </c>
      <c r="EF180" s="56" t="s">
        <v>35</v>
      </c>
      <c r="EG180" s="56" t="s">
        <v>35</v>
      </c>
      <c r="EH180" s="56" t="s">
        <v>35</v>
      </c>
      <c r="EI180" s="56" t="s">
        <v>107</v>
      </c>
      <c r="EJ180" s="56" t="s">
        <v>35</v>
      </c>
      <c r="EK180" s="56" t="s">
        <v>38</v>
      </c>
      <c r="EL180" s="56" t="s">
        <v>38</v>
      </c>
      <c r="EM180" s="56" t="s">
        <v>35</v>
      </c>
      <c r="EN180" s="56" t="s">
        <v>35</v>
      </c>
    </row>
    <row r="181" spans="131:144" x14ac:dyDescent="0.25">
      <c r="EA181">
        <v>4</v>
      </c>
      <c r="EB181" s="56" t="s">
        <v>171</v>
      </c>
      <c r="EC181" s="56" t="s">
        <v>186</v>
      </c>
      <c r="ED181" s="56" t="s">
        <v>35</v>
      </c>
      <c r="EE181" s="56" t="s">
        <v>38</v>
      </c>
      <c r="EF181" s="56" t="s">
        <v>35</v>
      </c>
      <c r="EG181" s="56" t="s">
        <v>35</v>
      </c>
      <c r="EH181" s="56" t="s">
        <v>35</v>
      </c>
      <c r="EI181" s="56" t="s">
        <v>107</v>
      </c>
      <c r="EJ181" s="56" t="s">
        <v>35</v>
      </c>
      <c r="EK181" s="56" t="s">
        <v>38</v>
      </c>
      <c r="EL181" s="56" t="s">
        <v>38</v>
      </c>
      <c r="EM181" s="56" t="s">
        <v>35</v>
      </c>
      <c r="EN181" s="56" t="s">
        <v>35</v>
      </c>
    </row>
    <row r="182" spans="131:144" x14ac:dyDescent="0.25">
      <c r="EA182">
        <v>4</v>
      </c>
      <c r="EB182" s="56" t="s">
        <v>171</v>
      </c>
      <c r="EC182" s="56" t="s">
        <v>189</v>
      </c>
      <c r="ED182" s="56" t="s">
        <v>35</v>
      </c>
      <c r="EE182" s="56" t="s">
        <v>38</v>
      </c>
      <c r="EF182" s="56" t="s">
        <v>35</v>
      </c>
      <c r="EG182" s="56" t="s">
        <v>35</v>
      </c>
      <c r="EH182" s="56" t="s">
        <v>35</v>
      </c>
      <c r="EI182" s="56" t="s">
        <v>107</v>
      </c>
      <c r="EJ182" s="56" t="s">
        <v>35</v>
      </c>
      <c r="EK182" s="56" t="s">
        <v>38</v>
      </c>
      <c r="EL182" s="56" t="s">
        <v>38</v>
      </c>
      <c r="EM182" s="56" t="s">
        <v>35</v>
      </c>
      <c r="EN182" s="56" t="s">
        <v>35</v>
      </c>
    </row>
    <row r="183" spans="131:144" x14ac:dyDescent="0.25">
      <c r="EA183">
        <v>4</v>
      </c>
      <c r="EB183" s="56" t="s">
        <v>171</v>
      </c>
      <c r="EC183" s="56" t="s">
        <v>192</v>
      </c>
      <c r="ED183" s="56" t="s">
        <v>35</v>
      </c>
      <c r="EE183" s="56" t="s">
        <v>38</v>
      </c>
      <c r="EF183" s="56" t="s">
        <v>35</v>
      </c>
      <c r="EG183" s="56" t="s">
        <v>35</v>
      </c>
      <c r="EH183" s="56" t="s">
        <v>35</v>
      </c>
      <c r="EI183" s="56" t="s">
        <v>107</v>
      </c>
      <c r="EJ183" s="56" t="s">
        <v>28</v>
      </c>
      <c r="EK183" s="56" t="s">
        <v>38</v>
      </c>
      <c r="EL183" s="56" t="s">
        <v>38</v>
      </c>
      <c r="EM183" s="56" t="s">
        <v>35</v>
      </c>
      <c r="EN183" s="56" t="s">
        <v>35</v>
      </c>
    </row>
    <row r="184" spans="131:144" x14ac:dyDescent="0.25">
      <c r="EA184">
        <v>4</v>
      </c>
      <c r="EB184" s="56" t="s">
        <v>150</v>
      </c>
      <c r="EC184" s="56" t="s">
        <v>113</v>
      </c>
      <c r="ED184" s="56" t="s">
        <v>35</v>
      </c>
      <c r="EE184" s="56" t="s">
        <v>35</v>
      </c>
      <c r="EF184" s="56" t="s">
        <v>35</v>
      </c>
      <c r="EG184" s="56" t="s">
        <v>35</v>
      </c>
      <c r="EH184" s="56" t="s">
        <v>35</v>
      </c>
      <c r="EI184" s="56" t="s">
        <v>107</v>
      </c>
      <c r="EJ184" s="56" t="s">
        <v>28</v>
      </c>
      <c r="EK184" s="56" t="s">
        <v>38</v>
      </c>
      <c r="EL184" s="56" t="s">
        <v>38</v>
      </c>
      <c r="EM184" s="56" t="s">
        <v>35</v>
      </c>
      <c r="EN184" s="56" t="s">
        <v>35</v>
      </c>
    </row>
    <row r="185" spans="131:144" x14ac:dyDescent="0.25">
      <c r="EA185">
        <v>4</v>
      </c>
      <c r="EB185" s="56" t="s">
        <v>150</v>
      </c>
      <c r="EC185" s="56" t="s">
        <v>115</v>
      </c>
      <c r="ED185" s="56" t="s">
        <v>35</v>
      </c>
      <c r="EE185" s="56" t="s">
        <v>35</v>
      </c>
      <c r="EF185" s="56" t="s">
        <v>35</v>
      </c>
      <c r="EG185" s="56" t="s">
        <v>35</v>
      </c>
      <c r="EH185" s="56" t="s">
        <v>35</v>
      </c>
      <c r="EI185" s="56" t="s">
        <v>107</v>
      </c>
      <c r="EJ185" s="56" t="s">
        <v>28</v>
      </c>
      <c r="EK185" s="56" t="s">
        <v>38</v>
      </c>
      <c r="EL185" s="56" t="s">
        <v>38</v>
      </c>
      <c r="EM185" s="56" t="s">
        <v>35</v>
      </c>
      <c r="EN185" s="56" t="s">
        <v>35</v>
      </c>
    </row>
    <row r="186" spans="131:144" x14ac:dyDescent="0.25">
      <c r="EA186">
        <v>4</v>
      </c>
      <c r="EB186" s="56" t="s">
        <v>150</v>
      </c>
      <c r="EC186" s="56" t="s">
        <v>118</v>
      </c>
      <c r="ED186" s="56" t="s">
        <v>35</v>
      </c>
      <c r="EE186" s="56" t="s">
        <v>35</v>
      </c>
      <c r="EF186" s="56" t="s">
        <v>35</v>
      </c>
      <c r="EG186" s="56" t="s">
        <v>35</v>
      </c>
      <c r="EH186" s="56" t="s">
        <v>35</v>
      </c>
      <c r="EI186" s="56" t="s">
        <v>107</v>
      </c>
      <c r="EJ186" s="56" t="s">
        <v>28</v>
      </c>
      <c r="EK186" s="56" t="s">
        <v>38</v>
      </c>
      <c r="EL186" s="56" t="s">
        <v>38</v>
      </c>
      <c r="EM186" s="56" t="s">
        <v>35</v>
      </c>
      <c r="EN186" s="56" t="s">
        <v>35</v>
      </c>
    </row>
    <row r="187" spans="131:144" x14ac:dyDescent="0.25">
      <c r="EA187">
        <v>4</v>
      </c>
      <c r="EB187" s="56" t="s">
        <v>150</v>
      </c>
      <c r="EC187" s="56" t="s">
        <v>122</v>
      </c>
      <c r="ED187" s="56" t="s">
        <v>35</v>
      </c>
      <c r="EE187" s="56" t="s">
        <v>35</v>
      </c>
      <c r="EF187" s="56" t="s">
        <v>35</v>
      </c>
      <c r="EG187" s="56" t="s">
        <v>35</v>
      </c>
      <c r="EH187" s="56" t="s">
        <v>35</v>
      </c>
      <c r="EI187" s="56" t="s">
        <v>107</v>
      </c>
      <c r="EJ187" s="56" t="s">
        <v>28</v>
      </c>
      <c r="EK187" s="56" t="s">
        <v>38</v>
      </c>
      <c r="EL187" s="56" t="s">
        <v>38</v>
      </c>
      <c r="EM187" s="56" t="s">
        <v>35</v>
      </c>
      <c r="EN187" s="56" t="s">
        <v>35</v>
      </c>
    </row>
    <row r="188" spans="131:144" x14ac:dyDescent="0.25">
      <c r="EA188">
        <v>4</v>
      </c>
      <c r="EB188" s="56" t="s">
        <v>150</v>
      </c>
      <c r="EC188" s="56" t="s">
        <v>129</v>
      </c>
      <c r="ED188" s="56" t="s">
        <v>35</v>
      </c>
      <c r="EE188" s="56" t="s">
        <v>35</v>
      </c>
      <c r="EF188" s="56" t="s">
        <v>35</v>
      </c>
      <c r="EG188" s="56" t="s">
        <v>35</v>
      </c>
      <c r="EH188" s="56" t="s">
        <v>35</v>
      </c>
      <c r="EI188" s="56" t="s">
        <v>107</v>
      </c>
      <c r="EJ188" s="56" t="s">
        <v>28</v>
      </c>
      <c r="EK188" s="56" t="s">
        <v>38</v>
      </c>
      <c r="EL188" s="56" t="s">
        <v>38</v>
      </c>
      <c r="EM188" s="56" t="s">
        <v>35</v>
      </c>
      <c r="EN188" s="56" t="s">
        <v>35</v>
      </c>
    </row>
    <row r="189" spans="131:144" x14ac:dyDescent="0.25">
      <c r="EA189">
        <v>4</v>
      </c>
      <c r="EB189" s="56" t="s">
        <v>150</v>
      </c>
      <c r="EC189" s="56" t="s">
        <v>131</v>
      </c>
      <c r="ED189" s="56" t="s">
        <v>35</v>
      </c>
      <c r="EE189" s="56" t="s">
        <v>35</v>
      </c>
      <c r="EF189" s="56" t="s">
        <v>35</v>
      </c>
      <c r="EG189" s="56" t="s">
        <v>35</v>
      </c>
      <c r="EH189" s="56" t="s">
        <v>35</v>
      </c>
      <c r="EI189" s="56" t="s">
        <v>107</v>
      </c>
      <c r="EJ189" s="56" t="s">
        <v>28</v>
      </c>
      <c r="EK189" s="56" t="s">
        <v>38</v>
      </c>
      <c r="EL189" s="56" t="s">
        <v>38</v>
      </c>
      <c r="EM189" s="56" t="s">
        <v>35</v>
      </c>
      <c r="EN189" s="56" t="s">
        <v>35</v>
      </c>
    </row>
    <row r="190" spans="131:144" x14ac:dyDescent="0.25">
      <c r="EA190">
        <v>4</v>
      </c>
      <c r="EB190" s="56" t="s">
        <v>150</v>
      </c>
      <c r="EC190" s="56" t="s">
        <v>135</v>
      </c>
      <c r="ED190" s="56" t="s">
        <v>35</v>
      </c>
      <c r="EE190" s="56" t="s">
        <v>35</v>
      </c>
      <c r="EF190" s="56" t="s">
        <v>35</v>
      </c>
      <c r="EG190" s="56" t="s">
        <v>35</v>
      </c>
      <c r="EH190" s="56" t="s">
        <v>35</v>
      </c>
      <c r="EI190" s="56" t="s">
        <v>107</v>
      </c>
      <c r="EJ190" s="56" t="s">
        <v>28</v>
      </c>
      <c r="EK190" s="56" t="s">
        <v>38</v>
      </c>
      <c r="EL190" s="56" t="s">
        <v>38</v>
      </c>
      <c r="EM190" s="56" t="s">
        <v>35</v>
      </c>
      <c r="EN190" s="56" t="s">
        <v>35</v>
      </c>
    </row>
    <row r="191" spans="131:144" x14ac:dyDescent="0.25">
      <c r="EA191">
        <v>4</v>
      </c>
      <c r="EB191" s="56" t="s">
        <v>150</v>
      </c>
      <c r="EC191" s="56" t="s">
        <v>139</v>
      </c>
      <c r="ED191" s="56" t="s">
        <v>35</v>
      </c>
      <c r="EE191" s="56" t="s">
        <v>35</v>
      </c>
      <c r="EF191" s="56" t="s">
        <v>35</v>
      </c>
      <c r="EG191" s="56" t="s">
        <v>35</v>
      </c>
      <c r="EH191" s="56" t="s">
        <v>35</v>
      </c>
      <c r="EI191" s="56" t="s">
        <v>107</v>
      </c>
      <c r="EJ191" s="56" t="s">
        <v>28</v>
      </c>
      <c r="EK191" s="56" t="s">
        <v>38</v>
      </c>
      <c r="EL191" s="56" t="s">
        <v>38</v>
      </c>
      <c r="EM191" s="56" t="s">
        <v>35</v>
      </c>
      <c r="EN191" s="56" t="s">
        <v>35</v>
      </c>
    </row>
    <row r="192" spans="131:144" x14ac:dyDescent="0.25">
      <c r="EA192">
        <v>4</v>
      </c>
      <c r="EB192" s="56" t="s">
        <v>150</v>
      </c>
      <c r="EC192" s="56" t="s">
        <v>145</v>
      </c>
      <c r="ED192" s="56" t="s">
        <v>35</v>
      </c>
      <c r="EE192" s="56" t="s">
        <v>35</v>
      </c>
      <c r="EF192" s="56" t="s">
        <v>35</v>
      </c>
      <c r="EG192" s="56" t="s">
        <v>35</v>
      </c>
      <c r="EH192" s="56" t="s">
        <v>35</v>
      </c>
      <c r="EI192" s="56" t="s">
        <v>107</v>
      </c>
      <c r="EJ192" s="56" t="s">
        <v>28</v>
      </c>
      <c r="EK192" s="56" t="s">
        <v>38</v>
      </c>
      <c r="EL192" s="56" t="s">
        <v>38</v>
      </c>
      <c r="EM192" s="56" t="s">
        <v>35</v>
      </c>
      <c r="EN192" s="56" t="s">
        <v>35</v>
      </c>
    </row>
    <row r="193" spans="131:144" x14ac:dyDescent="0.25">
      <c r="EA193">
        <v>4</v>
      </c>
      <c r="EB193" s="56" t="s">
        <v>150</v>
      </c>
      <c r="EC193" s="56" t="s">
        <v>147</v>
      </c>
      <c r="ED193" s="56" t="s">
        <v>35</v>
      </c>
      <c r="EE193" s="56" t="s">
        <v>35</v>
      </c>
      <c r="EF193" s="56" t="s">
        <v>35</v>
      </c>
      <c r="EG193" s="56" t="s">
        <v>35</v>
      </c>
      <c r="EH193" s="56" t="s">
        <v>35</v>
      </c>
      <c r="EI193" s="56" t="s">
        <v>107</v>
      </c>
      <c r="EJ193" s="56" t="s">
        <v>28</v>
      </c>
      <c r="EK193" s="56" t="s">
        <v>38</v>
      </c>
      <c r="EL193" s="56" t="s">
        <v>38</v>
      </c>
      <c r="EM193" s="56" t="s">
        <v>35</v>
      </c>
      <c r="EN193" s="56" t="s">
        <v>35</v>
      </c>
    </row>
    <row r="194" spans="131:144" x14ac:dyDescent="0.25">
      <c r="EA194">
        <v>4</v>
      </c>
      <c r="EB194" s="56" t="s">
        <v>150</v>
      </c>
      <c r="EC194" s="56" t="s">
        <v>155</v>
      </c>
      <c r="ED194" s="56" t="s">
        <v>35</v>
      </c>
      <c r="EE194" s="56" t="s">
        <v>35</v>
      </c>
      <c r="EF194" s="56" t="s">
        <v>35</v>
      </c>
      <c r="EG194" s="56" t="s">
        <v>35</v>
      </c>
      <c r="EH194" s="56" t="s">
        <v>35</v>
      </c>
      <c r="EI194" s="56" t="s">
        <v>107</v>
      </c>
      <c r="EJ194" s="56" t="s">
        <v>28</v>
      </c>
      <c r="EK194" s="56" t="s">
        <v>38</v>
      </c>
      <c r="EL194" s="56" t="s">
        <v>38</v>
      </c>
      <c r="EM194" s="56" t="s">
        <v>35</v>
      </c>
      <c r="EN194" s="56" t="s">
        <v>35</v>
      </c>
    </row>
    <row r="195" spans="131:144" x14ac:dyDescent="0.25">
      <c r="EA195">
        <v>4</v>
      </c>
      <c r="EB195" s="56" t="s">
        <v>150</v>
      </c>
      <c r="EC195" s="56" t="s">
        <v>157</v>
      </c>
      <c r="ED195" s="56" t="s">
        <v>35</v>
      </c>
      <c r="EE195" s="56" t="s">
        <v>35</v>
      </c>
      <c r="EF195" s="56" t="s">
        <v>35</v>
      </c>
      <c r="EG195" s="56" t="s">
        <v>35</v>
      </c>
      <c r="EH195" s="56" t="s">
        <v>35</v>
      </c>
      <c r="EI195" s="56" t="s">
        <v>107</v>
      </c>
      <c r="EJ195" s="56" t="s">
        <v>28</v>
      </c>
      <c r="EK195" s="56" t="s">
        <v>38</v>
      </c>
      <c r="EL195" s="56" t="s">
        <v>38</v>
      </c>
      <c r="EM195" s="56" t="s">
        <v>35</v>
      </c>
      <c r="EN195" s="56" t="s">
        <v>35</v>
      </c>
    </row>
    <row r="196" spans="131:144" x14ac:dyDescent="0.25">
      <c r="EA196">
        <v>4</v>
      </c>
      <c r="EB196" s="56" t="s">
        <v>150</v>
      </c>
      <c r="EC196" s="56" t="s">
        <v>165</v>
      </c>
      <c r="ED196" s="56" t="s">
        <v>35</v>
      </c>
      <c r="EE196" s="56" t="s">
        <v>35</v>
      </c>
      <c r="EF196" s="56" t="s">
        <v>35</v>
      </c>
      <c r="EG196" s="56" t="s">
        <v>35</v>
      </c>
      <c r="EH196" s="56" t="s">
        <v>35</v>
      </c>
      <c r="EI196" s="56" t="s">
        <v>107</v>
      </c>
      <c r="EJ196" s="56" t="s">
        <v>28</v>
      </c>
      <c r="EK196" s="56" t="s">
        <v>38</v>
      </c>
      <c r="EL196" s="56" t="s">
        <v>38</v>
      </c>
      <c r="EM196" s="56" t="s">
        <v>35</v>
      </c>
      <c r="EN196" s="56" t="s">
        <v>35</v>
      </c>
    </row>
    <row r="197" spans="131:144" x14ac:dyDescent="0.25">
      <c r="EA197">
        <v>4</v>
      </c>
      <c r="EB197" s="56" t="s">
        <v>150</v>
      </c>
      <c r="EC197" s="56" t="s">
        <v>167</v>
      </c>
      <c r="ED197" s="56" t="s">
        <v>35</v>
      </c>
      <c r="EE197" s="56" t="s">
        <v>35</v>
      </c>
      <c r="EF197" s="56" t="s">
        <v>35</v>
      </c>
      <c r="EG197" s="56" t="s">
        <v>35</v>
      </c>
      <c r="EH197" s="56" t="s">
        <v>35</v>
      </c>
      <c r="EI197" s="56" t="s">
        <v>107</v>
      </c>
      <c r="EJ197" s="56" t="s">
        <v>28</v>
      </c>
      <c r="EK197" s="56" t="s">
        <v>38</v>
      </c>
      <c r="EL197" s="56" t="s">
        <v>38</v>
      </c>
      <c r="EM197" s="56" t="s">
        <v>35</v>
      </c>
      <c r="EN197" s="56" t="s">
        <v>35</v>
      </c>
    </row>
    <row r="198" spans="131:144" x14ac:dyDescent="0.25">
      <c r="EA198">
        <v>4</v>
      </c>
      <c r="EB198" s="56" t="s">
        <v>150</v>
      </c>
      <c r="EC198" s="56" t="s">
        <v>174</v>
      </c>
      <c r="ED198" s="56" t="s">
        <v>35</v>
      </c>
      <c r="EE198" s="56" t="s">
        <v>35</v>
      </c>
      <c r="EF198" s="56" t="s">
        <v>35</v>
      </c>
      <c r="EG198" s="56" t="s">
        <v>35</v>
      </c>
      <c r="EH198" s="56" t="s">
        <v>35</v>
      </c>
      <c r="EI198" s="56" t="s">
        <v>107</v>
      </c>
      <c r="EJ198" s="56" t="s">
        <v>28</v>
      </c>
      <c r="EK198" s="56" t="s">
        <v>38</v>
      </c>
      <c r="EL198" s="56" t="s">
        <v>38</v>
      </c>
      <c r="EM198" s="56" t="s">
        <v>35</v>
      </c>
      <c r="EN198" s="56" t="s">
        <v>35</v>
      </c>
    </row>
    <row r="199" spans="131:144" x14ac:dyDescent="0.25">
      <c r="EA199">
        <v>4</v>
      </c>
      <c r="EB199" s="56" t="s">
        <v>150</v>
      </c>
      <c r="EC199" s="56" t="s">
        <v>179</v>
      </c>
      <c r="ED199" s="56" t="s">
        <v>35</v>
      </c>
      <c r="EE199" s="56" t="s">
        <v>35</v>
      </c>
      <c r="EF199" s="56" t="s">
        <v>35</v>
      </c>
      <c r="EG199" s="56" t="s">
        <v>35</v>
      </c>
      <c r="EH199" s="56" t="s">
        <v>35</v>
      </c>
      <c r="EI199" s="56" t="s">
        <v>107</v>
      </c>
      <c r="EJ199" s="56" t="s">
        <v>28</v>
      </c>
      <c r="EK199" s="56" t="s">
        <v>38</v>
      </c>
      <c r="EL199" s="56" t="s">
        <v>38</v>
      </c>
      <c r="EM199" s="56" t="s">
        <v>35</v>
      </c>
      <c r="EN199" s="56" t="s">
        <v>35</v>
      </c>
    </row>
    <row r="200" spans="131:144" x14ac:dyDescent="0.25">
      <c r="EA200">
        <v>4</v>
      </c>
      <c r="EB200" s="56" t="s">
        <v>150</v>
      </c>
      <c r="EC200" s="56" t="s">
        <v>184</v>
      </c>
      <c r="ED200" s="56" t="s">
        <v>35</v>
      </c>
      <c r="EE200" s="56" t="s">
        <v>35</v>
      </c>
      <c r="EF200" s="56" t="s">
        <v>35</v>
      </c>
      <c r="EG200" s="56" t="s">
        <v>35</v>
      </c>
      <c r="EH200" s="56" t="s">
        <v>35</v>
      </c>
      <c r="EI200" s="56" t="s">
        <v>107</v>
      </c>
      <c r="EJ200" s="56" t="s">
        <v>28</v>
      </c>
      <c r="EK200" s="56" t="s">
        <v>38</v>
      </c>
      <c r="EL200" s="56" t="s">
        <v>38</v>
      </c>
      <c r="EM200" s="56" t="s">
        <v>35</v>
      </c>
      <c r="EN200" s="56" t="s">
        <v>35</v>
      </c>
    </row>
    <row r="201" spans="131:144" x14ac:dyDescent="0.25">
      <c r="EA201">
        <v>4</v>
      </c>
      <c r="EB201" s="56" t="s">
        <v>150</v>
      </c>
      <c r="EC201" s="56" t="s">
        <v>186</v>
      </c>
      <c r="ED201" s="56" t="s">
        <v>35</v>
      </c>
      <c r="EE201" s="56" t="s">
        <v>35</v>
      </c>
      <c r="EF201" s="56" t="s">
        <v>35</v>
      </c>
      <c r="EG201" s="56" t="s">
        <v>35</v>
      </c>
      <c r="EH201" s="56" t="s">
        <v>35</v>
      </c>
      <c r="EI201" s="56" t="s">
        <v>107</v>
      </c>
      <c r="EJ201" s="56" t="s">
        <v>28</v>
      </c>
      <c r="EK201" s="56" t="s">
        <v>38</v>
      </c>
      <c r="EL201" s="56" t="s">
        <v>38</v>
      </c>
      <c r="EM201" s="56" t="s">
        <v>35</v>
      </c>
      <c r="EN201" s="56" t="s">
        <v>35</v>
      </c>
    </row>
    <row r="202" spans="131:144" x14ac:dyDescent="0.25">
      <c r="EA202">
        <v>4</v>
      </c>
      <c r="EB202" s="56" t="s">
        <v>150</v>
      </c>
      <c r="EC202" s="56" t="s">
        <v>189</v>
      </c>
      <c r="ED202" s="56" t="s">
        <v>35</v>
      </c>
      <c r="EE202" s="56" t="s">
        <v>35</v>
      </c>
      <c r="EF202" s="56" t="s">
        <v>35</v>
      </c>
      <c r="EG202" s="56" t="s">
        <v>35</v>
      </c>
      <c r="EH202" s="56" t="s">
        <v>35</v>
      </c>
      <c r="EI202" s="56" t="s">
        <v>107</v>
      </c>
      <c r="EJ202" s="56" t="s">
        <v>28</v>
      </c>
      <c r="EK202" s="56" t="s">
        <v>38</v>
      </c>
      <c r="EL202" s="56" t="s">
        <v>38</v>
      </c>
      <c r="EM202" s="56" t="s">
        <v>35</v>
      </c>
      <c r="EN202" s="56" t="s">
        <v>35</v>
      </c>
    </row>
    <row r="203" spans="131:144" x14ac:dyDescent="0.25">
      <c r="EA203">
        <v>4</v>
      </c>
      <c r="EB203" s="56" t="s">
        <v>150</v>
      </c>
      <c r="EC203" s="56" t="s">
        <v>192</v>
      </c>
      <c r="ED203" s="56" t="s">
        <v>35</v>
      </c>
      <c r="EE203" s="56" t="s">
        <v>35</v>
      </c>
      <c r="EF203" s="56" t="s">
        <v>35</v>
      </c>
      <c r="EG203" s="56" t="s">
        <v>35</v>
      </c>
      <c r="EH203" s="56" t="s">
        <v>35</v>
      </c>
      <c r="EI203" s="56" t="s">
        <v>107</v>
      </c>
      <c r="EJ203" s="56" t="s">
        <v>28</v>
      </c>
      <c r="EK203" s="56" t="s">
        <v>38</v>
      </c>
      <c r="EL203" s="56" t="s">
        <v>38</v>
      </c>
      <c r="EM203" s="56" t="s">
        <v>35</v>
      </c>
      <c r="EN203" s="56" t="s">
        <v>35</v>
      </c>
    </row>
    <row r="204" spans="131:144" x14ac:dyDescent="0.25">
      <c r="EA204">
        <v>4</v>
      </c>
      <c r="EB204" s="56" t="s">
        <v>127</v>
      </c>
      <c r="EC204" s="56" t="s">
        <v>113</v>
      </c>
      <c r="ED204" s="56" t="s">
        <v>35</v>
      </c>
      <c r="EE204" s="56" t="s">
        <v>35</v>
      </c>
      <c r="EF204" s="56" t="s">
        <v>35</v>
      </c>
      <c r="EG204" s="56" t="s">
        <v>35</v>
      </c>
      <c r="EH204" s="56" t="s">
        <v>35</v>
      </c>
      <c r="EI204" s="56" t="s">
        <v>107</v>
      </c>
      <c r="EJ204" s="56" t="s">
        <v>28</v>
      </c>
      <c r="EK204" s="56" t="s">
        <v>38</v>
      </c>
      <c r="EL204" s="56" t="s">
        <v>38</v>
      </c>
      <c r="EM204" s="56" t="s">
        <v>35</v>
      </c>
      <c r="EN204" s="56" t="s">
        <v>35</v>
      </c>
    </row>
    <row r="205" spans="131:144" x14ac:dyDescent="0.25">
      <c r="EA205">
        <v>4</v>
      </c>
      <c r="EB205" s="56" t="s">
        <v>127</v>
      </c>
      <c r="EC205" s="56" t="s">
        <v>115</v>
      </c>
      <c r="ED205" s="56" t="s">
        <v>35</v>
      </c>
      <c r="EE205" s="56" t="s">
        <v>35</v>
      </c>
      <c r="EF205" s="56" t="s">
        <v>35</v>
      </c>
      <c r="EG205" s="56" t="s">
        <v>35</v>
      </c>
      <c r="EH205" s="56" t="s">
        <v>35</v>
      </c>
      <c r="EI205" s="56" t="s">
        <v>107</v>
      </c>
      <c r="EJ205" s="56" t="s">
        <v>28</v>
      </c>
      <c r="EK205" s="56" t="s">
        <v>38</v>
      </c>
      <c r="EL205" s="56" t="s">
        <v>38</v>
      </c>
      <c r="EM205" s="56" t="s">
        <v>35</v>
      </c>
      <c r="EN205" s="56" t="s">
        <v>35</v>
      </c>
    </row>
    <row r="206" spans="131:144" x14ac:dyDescent="0.25">
      <c r="EA206">
        <v>4</v>
      </c>
      <c r="EB206" s="56" t="s">
        <v>127</v>
      </c>
      <c r="EC206" s="56" t="s">
        <v>118</v>
      </c>
      <c r="ED206" s="56" t="s">
        <v>35</v>
      </c>
      <c r="EE206" s="56" t="s">
        <v>35</v>
      </c>
      <c r="EF206" s="56" t="s">
        <v>35</v>
      </c>
      <c r="EG206" s="56" t="s">
        <v>35</v>
      </c>
      <c r="EH206" s="56" t="s">
        <v>35</v>
      </c>
      <c r="EI206" s="56" t="s">
        <v>107</v>
      </c>
      <c r="EJ206" s="56" t="s">
        <v>28</v>
      </c>
      <c r="EK206" s="56" t="s">
        <v>38</v>
      </c>
      <c r="EL206" s="56" t="s">
        <v>38</v>
      </c>
      <c r="EM206" s="56" t="s">
        <v>35</v>
      </c>
      <c r="EN206" s="56" t="s">
        <v>35</v>
      </c>
    </row>
    <row r="207" spans="131:144" x14ac:dyDescent="0.25">
      <c r="EA207">
        <v>4</v>
      </c>
      <c r="EB207" s="56" t="s">
        <v>127</v>
      </c>
      <c r="EC207" s="56" t="s">
        <v>122</v>
      </c>
      <c r="ED207" s="56" t="s">
        <v>35</v>
      </c>
      <c r="EE207" s="56" t="s">
        <v>35</v>
      </c>
      <c r="EF207" s="56" t="s">
        <v>35</v>
      </c>
      <c r="EG207" s="56" t="s">
        <v>35</v>
      </c>
      <c r="EH207" s="56" t="s">
        <v>35</v>
      </c>
      <c r="EI207" s="56" t="s">
        <v>107</v>
      </c>
      <c r="EJ207" s="56" t="s">
        <v>28</v>
      </c>
      <c r="EK207" s="56" t="s">
        <v>38</v>
      </c>
      <c r="EL207" s="56" t="s">
        <v>38</v>
      </c>
      <c r="EM207" s="56" t="s">
        <v>35</v>
      </c>
      <c r="EN207" s="56" t="s">
        <v>35</v>
      </c>
    </row>
    <row r="208" spans="131:144" x14ac:dyDescent="0.25">
      <c r="EA208">
        <v>4</v>
      </c>
      <c r="EB208" s="56" t="s">
        <v>127</v>
      </c>
      <c r="EC208" s="56" t="s">
        <v>129</v>
      </c>
      <c r="ED208" s="56" t="s">
        <v>35</v>
      </c>
      <c r="EE208" s="56" t="s">
        <v>35</v>
      </c>
      <c r="EF208" s="56" t="s">
        <v>35</v>
      </c>
      <c r="EG208" s="56" t="s">
        <v>35</v>
      </c>
      <c r="EH208" s="56" t="s">
        <v>35</v>
      </c>
      <c r="EI208" s="56" t="s">
        <v>107</v>
      </c>
      <c r="EJ208" s="56" t="s">
        <v>28</v>
      </c>
      <c r="EK208" s="56" t="s">
        <v>38</v>
      </c>
      <c r="EL208" s="56" t="s">
        <v>38</v>
      </c>
      <c r="EM208" s="56" t="s">
        <v>35</v>
      </c>
      <c r="EN208" s="56" t="s">
        <v>35</v>
      </c>
    </row>
    <row r="209" spans="131:144" x14ac:dyDescent="0.25">
      <c r="EA209">
        <v>4</v>
      </c>
      <c r="EB209" s="56" t="s">
        <v>127</v>
      </c>
      <c r="EC209" s="56" t="s">
        <v>131</v>
      </c>
      <c r="ED209" s="56" t="s">
        <v>35</v>
      </c>
      <c r="EE209" s="56" t="s">
        <v>35</v>
      </c>
      <c r="EF209" s="56" t="s">
        <v>35</v>
      </c>
      <c r="EG209" s="56" t="s">
        <v>35</v>
      </c>
      <c r="EH209" s="56" t="s">
        <v>35</v>
      </c>
      <c r="EI209" s="56" t="s">
        <v>107</v>
      </c>
      <c r="EJ209" s="56" t="s">
        <v>28</v>
      </c>
      <c r="EK209" s="56" t="s">
        <v>38</v>
      </c>
      <c r="EL209" s="56" t="s">
        <v>38</v>
      </c>
      <c r="EM209" s="56" t="s">
        <v>35</v>
      </c>
      <c r="EN209" s="56" t="s">
        <v>35</v>
      </c>
    </row>
    <row r="210" spans="131:144" x14ac:dyDescent="0.25">
      <c r="EA210">
        <v>4</v>
      </c>
      <c r="EB210" s="56" t="s">
        <v>127</v>
      </c>
      <c r="EC210" s="56" t="s">
        <v>135</v>
      </c>
      <c r="ED210" s="56" t="s">
        <v>35</v>
      </c>
      <c r="EE210" s="56" t="s">
        <v>35</v>
      </c>
      <c r="EF210" s="56" t="s">
        <v>35</v>
      </c>
      <c r="EG210" s="56" t="s">
        <v>35</v>
      </c>
      <c r="EH210" s="56" t="s">
        <v>35</v>
      </c>
      <c r="EI210" s="56" t="s">
        <v>107</v>
      </c>
      <c r="EJ210" s="56" t="s">
        <v>28</v>
      </c>
      <c r="EK210" s="56" t="s">
        <v>38</v>
      </c>
      <c r="EL210" s="56" t="s">
        <v>38</v>
      </c>
      <c r="EM210" s="56" t="s">
        <v>35</v>
      </c>
      <c r="EN210" s="56" t="s">
        <v>35</v>
      </c>
    </row>
    <row r="211" spans="131:144" x14ac:dyDescent="0.25">
      <c r="EA211">
        <v>4</v>
      </c>
      <c r="EB211" s="56" t="s">
        <v>127</v>
      </c>
      <c r="EC211" s="56" t="s">
        <v>139</v>
      </c>
      <c r="ED211" s="56" t="s">
        <v>35</v>
      </c>
      <c r="EE211" s="56" t="s">
        <v>35</v>
      </c>
      <c r="EF211" s="56" t="s">
        <v>35</v>
      </c>
      <c r="EG211" s="56" t="s">
        <v>35</v>
      </c>
      <c r="EH211" s="56" t="s">
        <v>35</v>
      </c>
      <c r="EI211" s="56" t="s">
        <v>107</v>
      </c>
      <c r="EJ211" s="56" t="s">
        <v>28</v>
      </c>
      <c r="EK211" s="56" t="s">
        <v>38</v>
      </c>
      <c r="EL211" s="56" t="s">
        <v>38</v>
      </c>
      <c r="EM211" s="56" t="s">
        <v>35</v>
      </c>
      <c r="EN211" s="56" t="s">
        <v>35</v>
      </c>
    </row>
    <row r="212" spans="131:144" x14ac:dyDescent="0.25">
      <c r="EA212">
        <v>4</v>
      </c>
      <c r="EB212" s="56" t="s">
        <v>127</v>
      </c>
      <c r="EC212" s="56" t="s">
        <v>145</v>
      </c>
      <c r="ED212" s="56" t="s">
        <v>35</v>
      </c>
      <c r="EE212" s="56" t="s">
        <v>35</v>
      </c>
      <c r="EF212" s="56" t="s">
        <v>35</v>
      </c>
      <c r="EG212" s="56" t="s">
        <v>35</v>
      </c>
      <c r="EH212" s="56" t="s">
        <v>35</v>
      </c>
      <c r="EI212" s="56" t="s">
        <v>107</v>
      </c>
      <c r="EJ212" s="56" t="s">
        <v>28</v>
      </c>
      <c r="EK212" s="56" t="s">
        <v>38</v>
      </c>
      <c r="EL212" s="56" t="s">
        <v>38</v>
      </c>
      <c r="EM212" s="56" t="s">
        <v>35</v>
      </c>
      <c r="EN212" s="56" t="s">
        <v>35</v>
      </c>
    </row>
    <row r="213" spans="131:144" x14ac:dyDescent="0.25">
      <c r="EA213">
        <v>4</v>
      </c>
      <c r="EB213" s="56" t="s">
        <v>127</v>
      </c>
      <c r="EC213" s="56" t="s">
        <v>147</v>
      </c>
      <c r="ED213" s="56" t="s">
        <v>35</v>
      </c>
      <c r="EE213" s="56" t="s">
        <v>35</v>
      </c>
      <c r="EF213" s="56" t="s">
        <v>35</v>
      </c>
      <c r="EG213" s="56" t="s">
        <v>35</v>
      </c>
      <c r="EH213" s="56" t="s">
        <v>35</v>
      </c>
      <c r="EI213" s="56" t="s">
        <v>107</v>
      </c>
      <c r="EJ213" s="56" t="s">
        <v>28</v>
      </c>
      <c r="EK213" s="56" t="s">
        <v>38</v>
      </c>
      <c r="EL213" s="56" t="s">
        <v>38</v>
      </c>
      <c r="EM213" s="56" t="s">
        <v>35</v>
      </c>
      <c r="EN213" s="56" t="s">
        <v>35</v>
      </c>
    </row>
    <row r="214" spans="131:144" x14ac:dyDescent="0.25">
      <c r="EA214">
        <v>4</v>
      </c>
      <c r="EB214" s="56" t="s">
        <v>127</v>
      </c>
      <c r="EC214" s="56" t="s">
        <v>155</v>
      </c>
      <c r="ED214" s="56" t="s">
        <v>35</v>
      </c>
      <c r="EE214" s="56" t="s">
        <v>35</v>
      </c>
      <c r="EF214" s="56" t="s">
        <v>35</v>
      </c>
      <c r="EG214" s="56" t="s">
        <v>35</v>
      </c>
      <c r="EH214" s="56" t="s">
        <v>35</v>
      </c>
      <c r="EI214" s="56" t="s">
        <v>107</v>
      </c>
      <c r="EJ214" s="56" t="s">
        <v>28</v>
      </c>
      <c r="EK214" s="56" t="s">
        <v>38</v>
      </c>
      <c r="EL214" s="56" t="s">
        <v>38</v>
      </c>
      <c r="EM214" s="56" t="s">
        <v>35</v>
      </c>
      <c r="EN214" s="56" t="s">
        <v>35</v>
      </c>
    </row>
    <row r="215" spans="131:144" x14ac:dyDescent="0.25">
      <c r="EA215">
        <v>4</v>
      </c>
      <c r="EB215" s="56" t="s">
        <v>127</v>
      </c>
      <c r="EC215" s="56" t="s">
        <v>157</v>
      </c>
      <c r="ED215" s="56" t="s">
        <v>35</v>
      </c>
      <c r="EE215" s="56" t="s">
        <v>35</v>
      </c>
      <c r="EF215" s="56" t="s">
        <v>35</v>
      </c>
      <c r="EG215" s="56" t="s">
        <v>35</v>
      </c>
      <c r="EH215" s="56" t="s">
        <v>35</v>
      </c>
      <c r="EI215" s="56" t="s">
        <v>107</v>
      </c>
      <c r="EJ215" s="56" t="s">
        <v>28</v>
      </c>
      <c r="EK215" s="56" t="s">
        <v>38</v>
      </c>
      <c r="EL215" s="56" t="s">
        <v>38</v>
      </c>
      <c r="EM215" s="56" t="s">
        <v>35</v>
      </c>
      <c r="EN215" s="56" t="s">
        <v>35</v>
      </c>
    </row>
    <row r="216" spans="131:144" x14ac:dyDescent="0.25">
      <c r="EA216">
        <v>4</v>
      </c>
      <c r="EB216" s="56" t="s">
        <v>127</v>
      </c>
      <c r="EC216" s="56" t="s">
        <v>165</v>
      </c>
      <c r="ED216" s="56" t="s">
        <v>35</v>
      </c>
      <c r="EE216" s="56" t="s">
        <v>35</v>
      </c>
      <c r="EF216" s="56" t="s">
        <v>35</v>
      </c>
      <c r="EG216" s="56" t="s">
        <v>35</v>
      </c>
      <c r="EH216" s="56" t="s">
        <v>35</v>
      </c>
      <c r="EI216" s="56" t="s">
        <v>107</v>
      </c>
      <c r="EJ216" s="56" t="s">
        <v>28</v>
      </c>
      <c r="EK216" s="56" t="s">
        <v>38</v>
      </c>
      <c r="EL216" s="56" t="s">
        <v>38</v>
      </c>
      <c r="EM216" s="56" t="s">
        <v>35</v>
      </c>
      <c r="EN216" s="56" t="s">
        <v>35</v>
      </c>
    </row>
    <row r="217" spans="131:144" x14ac:dyDescent="0.25">
      <c r="EA217">
        <v>4</v>
      </c>
      <c r="EB217" s="56" t="s">
        <v>127</v>
      </c>
      <c r="EC217" s="56" t="s">
        <v>167</v>
      </c>
      <c r="ED217" s="56" t="s">
        <v>35</v>
      </c>
      <c r="EE217" s="56" t="s">
        <v>35</v>
      </c>
      <c r="EF217" s="56" t="s">
        <v>35</v>
      </c>
      <c r="EG217" s="56" t="s">
        <v>35</v>
      </c>
      <c r="EH217" s="56" t="s">
        <v>35</v>
      </c>
      <c r="EI217" s="56" t="s">
        <v>107</v>
      </c>
      <c r="EJ217" s="56" t="s">
        <v>28</v>
      </c>
      <c r="EK217" s="56" t="s">
        <v>38</v>
      </c>
      <c r="EL217" s="56" t="s">
        <v>38</v>
      </c>
      <c r="EM217" s="56" t="s">
        <v>35</v>
      </c>
      <c r="EN217" s="56" t="s">
        <v>35</v>
      </c>
    </row>
    <row r="218" spans="131:144" x14ac:dyDescent="0.25">
      <c r="EA218">
        <v>4</v>
      </c>
      <c r="EB218" s="56" t="s">
        <v>127</v>
      </c>
      <c r="EC218" s="56" t="s">
        <v>174</v>
      </c>
      <c r="ED218" s="56" t="s">
        <v>35</v>
      </c>
      <c r="EE218" s="56" t="s">
        <v>35</v>
      </c>
      <c r="EF218" s="56" t="s">
        <v>35</v>
      </c>
      <c r="EG218" s="56" t="s">
        <v>35</v>
      </c>
      <c r="EH218" s="56" t="s">
        <v>35</v>
      </c>
      <c r="EI218" s="56" t="s">
        <v>107</v>
      </c>
      <c r="EJ218" s="56" t="s">
        <v>28</v>
      </c>
      <c r="EK218" s="56" t="s">
        <v>38</v>
      </c>
      <c r="EL218" s="56" t="s">
        <v>38</v>
      </c>
      <c r="EM218" s="56" t="s">
        <v>35</v>
      </c>
      <c r="EN218" s="56" t="s">
        <v>35</v>
      </c>
    </row>
    <row r="219" spans="131:144" x14ac:dyDescent="0.25">
      <c r="EA219">
        <v>4</v>
      </c>
      <c r="EB219" s="56" t="s">
        <v>127</v>
      </c>
      <c r="EC219" s="56" t="s">
        <v>179</v>
      </c>
      <c r="ED219" s="56" t="s">
        <v>35</v>
      </c>
      <c r="EE219" s="56" t="s">
        <v>35</v>
      </c>
      <c r="EF219" s="56" t="s">
        <v>35</v>
      </c>
      <c r="EG219" s="56" t="s">
        <v>35</v>
      </c>
      <c r="EH219" s="56" t="s">
        <v>35</v>
      </c>
      <c r="EI219" s="56" t="s">
        <v>107</v>
      </c>
      <c r="EJ219" s="56" t="s">
        <v>28</v>
      </c>
      <c r="EK219" s="56" t="s">
        <v>38</v>
      </c>
      <c r="EL219" s="56" t="s">
        <v>38</v>
      </c>
      <c r="EM219" s="56" t="s">
        <v>35</v>
      </c>
      <c r="EN219" s="56" t="s">
        <v>35</v>
      </c>
    </row>
    <row r="220" spans="131:144" x14ac:dyDescent="0.25">
      <c r="EA220">
        <v>4</v>
      </c>
      <c r="EB220" s="56" t="s">
        <v>127</v>
      </c>
      <c r="EC220" s="56" t="s">
        <v>184</v>
      </c>
      <c r="ED220" s="56" t="s">
        <v>35</v>
      </c>
      <c r="EE220" s="56" t="s">
        <v>35</v>
      </c>
      <c r="EF220" s="56" t="s">
        <v>35</v>
      </c>
      <c r="EG220" s="56" t="s">
        <v>35</v>
      </c>
      <c r="EH220" s="56" t="s">
        <v>35</v>
      </c>
      <c r="EI220" s="56" t="s">
        <v>107</v>
      </c>
      <c r="EJ220" s="56" t="s">
        <v>28</v>
      </c>
      <c r="EK220" s="56" t="s">
        <v>38</v>
      </c>
      <c r="EL220" s="56" t="s">
        <v>38</v>
      </c>
      <c r="EM220" s="56" t="s">
        <v>35</v>
      </c>
      <c r="EN220" s="56" t="s">
        <v>35</v>
      </c>
    </row>
    <row r="221" spans="131:144" x14ac:dyDescent="0.25">
      <c r="EA221">
        <v>4</v>
      </c>
      <c r="EB221" s="56" t="s">
        <v>127</v>
      </c>
      <c r="EC221" s="56" t="s">
        <v>186</v>
      </c>
      <c r="ED221" s="56" t="s">
        <v>35</v>
      </c>
      <c r="EE221" s="56" t="s">
        <v>35</v>
      </c>
      <c r="EF221" s="56" t="s">
        <v>35</v>
      </c>
      <c r="EG221" s="56" t="s">
        <v>35</v>
      </c>
      <c r="EH221" s="56" t="s">
        <v>35</v>
      </c>
      <c r="EI221" s="56" t="s">
        <v>107</v>
      </c>
      <c r="EJ221" s="56" t="s">
        <v>28</v>
      </c>
      <c r="EK221" s="56" t="s">
        <v>38</v>
      </c>
      <c r="EL221" s="56" t="s">
        <v>38</v>
      </c>
      <c r="EM221" s="56" t="s">
        <v>35</v>
      </c>
      <c r="EN221" s="56" t="s">
        <v>35</v>
      </c>
    </row>
    <row r="222" spans="131:144" x14ac:dyDescent="0.25">
      <c r="EA222">
        <v>4</v>
      </c>
      <c r="EB222" s="56" t="s">
        <v>127</v>
      </c>
      <c r="EC222" s="56" t="s">
        <v>189</v>
      </c>
      <c r="ED222" s="56" t="s">
        <v>35</v>
      </c>
      <c r="EE222" s="56" t="s">
        <v>35</v>
      </c>
      <c r="EF222" s="56" t="s">
        <v>35</v>
      </c>
      <c r="EG222" s="56" t="s">
        <v>35</v>
      </c>
      <c r="EH222" s="56" t="s">
        <v>35</v>
      </c>
      <c r="EI222" s="56" t="s">
        <v>107</v>
      </c>
      <c r="EJ222" s="56" t="s">
        <v>28</v>
      </c>
      <c r="EK222" s="56" t="s">
        <v>38</v>
      </c>
      <c r="EL222" s="56" t="s">
        <v>38</v>
      </c>
      <c r="EM222" s="56" t="s">
        <v>35</v>
      </c>
      <c r="EN222" s="56" t="s">
        <v>35</v>
      </c>
    </row>
    <row r="223" spans="131:144" x14ac:dyDescent="0.25">
      <c r="EA223">
        <v>4</v>
      </c>
      <c r="EB223" s="56" t="s">
        <v>127</v>
      </c>
      <c r="EC223" s="56" t="s">
        <v>192</v>
      </c>
      <c r="ED223" s="56" t="s">
        <v>35</v>
      </c>
      <c r="EE223" s="56" t="s">
        <v>35</v>
      </c>
      <c r="EF223" s="56" t="s">
        <v>35</v>
      </c>
      <c r="EG223" s="56" t="s">
        <v>35</v>
      </c>
      <c r="EH223" s="56" t="s">
        <v>35</v>
      </c>
      <c r="EI223" s="56" t="s">
        <v>107</v>
      </c>
      <c r="EJ223" s="56" t="s">
        <v>28</v>
      </c>
      <c r="EK223" s="56" t="s">
        <v>38</v>
      </c>
      <c r="EL223" s="56" t="s">
        <v>38</v>
      </c>
      <c r="EM223" s="56" t="s">
        <v>35</v>
      </c>
      <c r="EN223" s="56" t="s">
        <v>35</v>
      </c>
    </row>
    <row r="224" spans="131:144" x14ac:dyDescent="0.25">
      <c r="EA224">
        <v>4</v>
      </c>
      <c r="EB224" s="56" t="s">
        <v>176</v>
      </c>
      <c r="EC224" s="56" t="s">
        <v>113</v>
      </c>
      <c r="ED224" s="56" t="s">
        <v>35</v>
      </c>
      <c r="EE224" s="56" t="s">
        <v>35</v>
      </c>
      <c r="EF224" s="56" t="s">
        <v>35</v>
      </c>
      <c r="EG224" s="56" t="s">
        <v>35</v>
      </c>
      <c r="EH224" s="56" t="s">
        <v>35</v>
      </c>
      <c r="EI224" s="56" t="s">
        <v>107</v>
      </c>
      <c r="EJ224" s="56" t="s">
        <v>28</v>
      </c>
      <c r="EK224" s="56" t="s">
        <v>38</v>
      </c>
      <c r="EL224" s="56" t="s">
        <v>38</v>
      </c>
      <c r="EM224" s="56" t="s">
        <v>35</v>
      </c>
      <c r="EN224" s="56" t="s">
        <v>35</v>
      </c>
    </row>
    <row r="225" spans="131:144" x14ac:dyDescent="0.25">
      <c r="EA225">
        <v>4</v>
      </c>
      <c r="EB225" s="56" t="s">
        <v>176</v>
      </c>
      <c r="EC225" s="56" t="s">
        <v>115</v>
      </c>
      <c r="ED225" s="56" t="s">
        <v>35</v>
      </c>
      <c r="EE225" s="56" t="s">
        <v>35</v>
      </c>
      <c r="EF225" s="56" t="s">
        <v>35</v>
      </c>
      <c r="EG225" s="56" t="s">
        <v>35</v>
      </c>
      <c r="EH225" s="56" t="s">
        <v>35</v>
      </c>
      <c r="EI225" s="56" t="s">
        <v>107</v>
      </c>
      <c r="EJ225" s="56" t="s">
        <v>28</v>
      </c>
      <c r="EK225" s="56" t="s">
        <v>38</v>
      </c>
      <c r="EL225" s="56" t="s">
        <v>38</v>
      </c>
      <c r="EM225" s="56" t="s">
        <v>35</v>
      </c>
      <c r="EN225" s="56" t="s">
        <v>35</v>
      </c>
    </row>
    <row r="226" spans="131:144" x14ac:dyDescent="0.25">
      <c r="EA226">
        <v>4</v>
      </c>
      <c r="EB226" s="56" t="s">
        <v>176</v>
      </c>
      <c r="EC226" s="56" t="s">
        <v>118</v>
      </c>
      <c r="ED226" s="56" t="s">
        <v>35</v>
      </c>
      <c r="EE226" s="56" t="s">
        <v>35</v>
      </c>
      <c r="EF226" s="56" t="s">
        <v>35</v>
      </c>
      <c r="EG226" s="56" t="s">
        <v>35</v>
      </c>
      <c r="EH226" s="56" t="s">
        <v>35</v>
      </c>
      <c r="EI226" s="56" t="s">
        <v>107</v>
      </c>
      <c r="EJ226" s="56" t="s">
        <v>28</v>
      </c>
      <c r="EK226" s="56" t="s">
        <v>38</v>
      </c>
      <c r="EL226" s="56" t="s">
        <v>38</v>
      </c>
      <c r="EM226" s="56" t="s">
        <v>35</v>
      </c>
      <c r="EN226" s="56" t="s">
        <v>35</v>
      </c>
    </row>
    <row r="227" spans="131:144" x14ac:dyDescent="0.25">
      <c r="EA227">
        <v>4</v>
      </c>
      <c r="EB227" s="56" t="s">
        <v>176</v>
      </c>
      <c r="EC227" s="56" t="s">
        <v>122</v>
      </c>
      <c r="ED227" s="56" t="s">
        <v>35</v>
      </c>
      <c r="EE227" s="56" t="s">
        <v>35</v>
      </c>
      <c r="EF227" s="56" t="s">
        <v>35</v>
      </c>
      <c r="EG227" s="56" t="s">
        <v>35</v>
      </c>
      <c r="EH227" s="56" t="s">
        <v>35</v>
      </c>
      <c r="EI227" s="56" t="s">
        <v>107</v>
      </c>
      <c r="EJ227" s="56" t="s">
        <v>28</v>
      </c>
      <c r="EK227" s="56" t="s">
        <v>38</v>
      </c>
      <c r="EL227" s="56" t="s">
        <v>38</v>
      </c>
      <c r="EM227" s="56" t="s">
        <v>35</v>
      </c>
      <c r="EN227" s="56" t="s">
        <v>35</v>
      </c>
    </row>
    <row r="228" spans="131:144" x14ac:dyDescent="0.25">
      <c r="EA228">
        <v>4</v>
      </c>
      <c r="EB228" s="56" t="s">
        <v>176</v>
      </c>
      <c r="EC228" s="56" t="s">
        <v>129</v>
      </c>
      <c r="ED228" s="56" t="s">
        <v>35</v>
      </c>
      <c r="EE228" s="56" t="s">
        <v>35</v>
      </c>
      <c r="EF228" s="56" t="s">
        <v>35</v>
      </c>
      <c r="EG228" s="56" t="s">
        <v>35</v>
      </c>
      <c r="EH228" s="56" t="s">
        <v>35</v>
      </c>
      <c r="EI228" s="56" t="s">
        <v>107</v>
      </c>
      <c r="EJ228" s="56" t="s">
        <v>28</v>
      </c>
      <c r="EK228" s="56" t="s">
        <v>38</v>
      </c>
      <c r="EL228" s="56" t="s">
        <v>38</v>
      </c>
      <c r="EM228" s="56" t="s">
        <v>35</v>
      </c>
      <c r="EN228" s="56" t="s">
        <v>35</v>
      </c>
    </row>
    <row r="229" spans="131:144" x14ac:dyDescent="0.25">
      <c r="EA229">
        <v>4</v>
      </c>
      <c r="EB229" s="56" t="s">
        <v>176</v>
      </c>
      <c r="EC229" s="56" t="s">
        <v>131</v>
      </c>
      <c r="ED229" s="56" t="s">
        <v>35</v>
      </c>
      <c r="EE229" s="56" t="s">
        <v>35</v>
      </c>
      <c r="EF229" s="56" t="s">
        <v>35</v>
      </c>
      <c r="EG229" s="56" t="s">
        <v>35</v>
      </c>
      <c r="EH229" s="56" t="s">
        <v>35</v>
      </c>
      <c r="EI229" s="56" t="s">
        <v>107</v>
      </c>
      <c r="EJ229" s="56" t="s">
        <v>28</v>
      </c>
      <c r="EK229" s="56" t="s">
        <v>38</v>
      </c>
      <c r="EL229" s="56" t="s">
        <v>38</v>
      </c>
      <c r="EM229" s="56" t="s">
        <v>35</v>
      </c>
      <c r="EN229" s="56" t="s">
        <v>35</v>
      </c>
    </row>
    <row r="230" spans="131:144" x14ac:dyDescent="0.25">
      <c r="EA230">
        <v>4</v>
      </c>
      <c r="EB230" s="56" t="s">
        <v>176</v>
      </c>
      <c r="EC230" s="56" t="s">
        <v>135</v>
      </c>
      <c r="ED230" s="56" t="s">
        <v>35</v>
      </c>
      <c r="EE230" s="56" t="s">
        <v>35</v>
      </c>
      <c r="EF230" s="56" t="s">
        <v>35</v>
      </c>
      <c r="EG230" s="56" t="s">
        <v>35</v>
      </c>
      <c r="EH230" s="56" t="s">
        <v>35</v>
      </c>
      <c r="EI230" s="56" t="s">
        <v>107</v>
      </c>
      <c r="EJ230" s="56" t="s">
        <v>28</v>
      </c>
      <c r="EK230" s="56" t="s">
        <v>38</v>
      </c>
      <c r="EL230" s="56" t="s">
        <v>38</v>
      </c>
      <c r="EM230" s="56" t="s">
        <v>35</v>
      </c>
      <c r="EN230" s="56" t="s">
        <v>35</v>
      </c>
    </row>
    <row r="231" spans="131:144" x14ac:dyDescent="0.25">
      <c r="EA231">
        <v>4</v>
      </c>
      <c r="EB231" s="56" t="s">
        <v>176</v>
      </c>
      <c r="EC231" s="56" t="s">
        <v>139</v>
      </c>
      <c r="ED231" s="56" t="s">
        <v>35</v>
      </c>
      <c r="EE231" s="56" t="s">
        <v>35</v>
      </c>
      <c r="EF231" s="56" t="s">
        <v>35</v>
      </c>
      <c r="EG231" s="56" t="s">
        <v>35</v>
      </c>
      <c r="EH231" s="56" t="s">
        <v>35</v>
      </c>
      <c r="EI231" s="56" t="s">
        <v>107</v>
      </c>
      <c r="EJ231" s="56" t="s">
        <v>28</v>
      </c>
      <c r="EK231" s="56" t="s">
        <v>38</v>
      </c>
      <c r="EL231" s="56" t="s">
        <v>38</v>
      </c>
      <c r="EM231" s="56" t="s">
        <v>35</v>
      </c>
      <c r="EN231" s="56" t="s">
        <v>35</v>
      </c>
    </row>
    <row r="232" spans="131:144" x14ac:dyDescent="0.25">
      <c r="EA232">
        <v>4</v>
      </c>
      <c r="EB232" s="56" t="s">
        <v>176</v>
      </c>
      <c r="EC232" s="56" t="s">
        <v>145</v>
      </c>
      <c r="ED232" s="56" t="s">
        <v>35</v>
      </c>
      <c r="EE232" s="56" t="s">
        <v>35</v>
      </c>
      <c r="EF232" s="56" t="s">
        <v>35</v>
      </c>
      <c r="EG232" s="56" t="s">
        <v>35</v>
      </c>
      <c r="EH232" s="56" t="s">
        <v>35</v>
      </c>
      <c r="EI232" s="56" t="s">
        <v>107</v>
      </c>
      <c r="EJ232" s="56" t="s">
        <v>28</v>
      </c>
      <c r="EK232" s="56" t="s">
        <v>38</v>
      </c>
      <c r="EL232" s="56" t="s">
        <v>38</v>
      </c>
      <c r="EM232" s="56" t="s">
        <v>35</v>
      </c>
      <c r="EN232" s="56" t="s">
        <v>35</v>
      </c>
    </row>
    <row r="233" spans="131:144" x14ac:dyDescent="0.25">
      <c r="EA233">
        <v>4</v>
      </c>
      <c r="EB233" s="56" t="s">
        <v>176</v>
      </c>
      <c r="EC233" s="56" t="s">
        <v>147</v>
      </c>
      <c r="ED233" s="56" t="s">
        <v>35</v>
      </c>
      <c r="EE233" s="56" t="s">
        <v>35</v>
      </c>
      <c r="EF233" s="56" t="s">
        <v>35</v>
      </c>
      <c r="EG233" s="56" t="s">
        <v>35</v>
      </c>
      <c r="EH233" s="56" t="s">
        <v>35</v>
      </c>
      <c r="EI233" s="56" t="s">
        <v>107</v>
      </c>
      <c r="EJ233" s="56" t="s">
        <v>28</v>
      </c>
      <c r="EK233" s="56" t="s">
        <v>38</v>
      </c>
      <c r="EL233" s="56" t="s">
        <v>38</v>
      </c>
      <c r="EM233" s="56" t="s">
        <v>35</v>
      </c>
      <c r="EN233" s="56" t="s">
        <v>35</v>
      </c>
    </row>
    <row r="234" spans="131:144" x14ac:dyDescent="0.25">
      <c r="EA234">
        <v>4</v>
      </c>
      <c r="EB234" s="56" t="s">
        <v>176</v>
      </c>
      <c r="EC234" s="56" t="s">
        <v>155</v>
      </c>
      <c r="ED234" s="56" t="s">
        <v>35</v>
      </c>
      <c r="EE234" s="56" t="s">
        <v>35</v>
      </c>
      <c r="EF234" s="56" t="s">
        <v>35</v>
      </c>
      <c r="EG234" s="56" t="s">
        <v>35</v>
      </c>
      <c r="EH234" s="56" t="s">
        <v>35</v>
      </c>
      <c r="EI234" s="56" t="s">
        <v>107</v>
      </c>
      <c r="EJ234" s="56" t="s">
        <v>28</v>
      </c>
      <c r="EK234" s="56" t="s">
        <v>38</v>
      </c>
      <c r="EL234" s="56" t="s">
        <v>38</v>
      </c>
      <c r="EM234" s="56" t="s">
        <v>35</v>
      </c>
      <c r="EN234" s="56" t="s">
        <v>35</v>
      </c>
    </row>
    <row r="235" spans="131:144" x14ac:dyDescent="0.25">
      <c r="EA235">
        <v>4</v>
      </c>
      <c r="EB235" s="56" t="s">
        <v>176</v>
      </c>
      <c r="EC235" s="56" t="s">
        <v>157</v>
      </c>
      <c r="ED235" s="56" t="s">
        <v>35</v>
      </c>
      <c r="EE235" s="56" t="s">
        <v>35</v>
      </c>
      <c r="EF235" s="56" t="s">
        <v>35</v>
      </c>
      <c r="EG235" s="56" t="s">
        <v>35</v>
      </c>
      <c r="EH235" s="56" t="s">
        <v>35</v>
      </c>
      <c r="EI235" s="56" t="s">
        <v>107</v>
      </c>
      <c r="EJ235" s="56" t="s">
        <v>28</v>
      </c>
      <c r="EK235" s="56" t="s">
        <v>38</v>
      </c>
      <c r="EL235" s="56" t="s">
        <v>38</v>
      </c>
      <c r="EM235" s="56" t="s">
        <v>35</v>
      </c>
      <c r="EN235" s="56" t="s">
        <v>35</v>
      </c>
    </row>
    <row r="236" spans="131:144" x14ac:dyDescent="0.25">
      <c r="EA236">
        <v>4</v>
      </c>
      <c r="EB236" s="56" t="s">
        <v>176</v>
      </c>
      <c r="EC236" s="56" t="s">
        <v>165</v>
      </c>
      <c r="ED236" s="56" t="s">
        <v>35</v>
      </c>
      <c r="EE236" s="56" t="s">
        <v>35</v>
      </c>
      <c r="EF236" s="56" t="s">
        <v>35</v>
      </c>
      <c r="EG236" s="56" t="s">
        <v>35</v>
      </c>
      <c r="EH236" s="56" t="s">
        <v>35</v>
      </c>
      <c r="EI236" s="56" t="s">
        <v>107</v>
      </c>
      <c r="EJ236" s="56" t="s">
        <v>28</v>
      </c>
      <c r="EK236" s="56" t="s">
        <v>38</v>
      </c>
      <c r="EL236" s="56" t="s">
        <v>38</v>
      </c>
      <c r="EM236" s="56" t="s">
        <v>35</v>
      </c>
      <c r="EN236" s="56" t="s">
        <v>35</v>
      </c>
    </row>
    <row r="237" spans="131:144" x14ac:dyDescent="0.25">
      <c r="EA237">
        <v>4</v>
      </c>
      <c r="EB237" s="56" t="s">
        <v>176</v>
      </c>
      <c r="EC237" s="56" t="s">
        <v>167</v>
      </c>
      <c r="ED237" s="56" t="s">
        <v>35</v>
      </c>
      <c r="EE237" s="56" t="s">
        <v>35</v>
      </c>
      <c r="EF237" s="56" t="s">
        <v>35</v>
      </c>
      <c r="EG237" s="56" t="s">
        <v>35</v>
      </c>
      <c r="EH237" s="56" t="s">
        <v>35</v>
      </c>
      <c r="EI237" s="56" t="s">
        <v>107</v>
      </c>
      <c r="EJ237" s="56" t="s">
        <v>28</v>
      </c>
      <c r="EK237" s="56" t="s">
        <v>38</v>
      </c>
      <c r="EL237" s="56" t="s">
        <v>38</v>
      </c>
      <c r="EM237" s="56" t="s">
        <v>35</v>
      </c>
      <c r="EN237" s="56" t="s">
        <v>35</v>
      </c>
    </row>
    <row r="238" spans="131:144" x14ac:dyDescent="0.25">
      <c r="EA238">
        <v>4</v>
      </c>
      <c r="EB238" s="56" t="s">
        <v>176</v>
      </c>
      <c r="EC238" s="56" t="s">
        <v>174</v>
      </c>
      <c r="ED238" s="56" t="s">
        <v>35</v>
      </c>
      <c r="EE238" s="56" t="s">
        <v>35</v>
      </c>
      <c r="EF238" s="56" t="s">
        <v>35</v>
      </c>
      <c r="EG238" s="56" t="s">
        <v>35</v>
      </c>
      <c r="EH238" s="56" t="s">
        <v>35</v>
      </c>
      <c r="EI238" s="56" t="s">
        <v>107</v>
      </c>
      <c r="EJ238" s="56" t="s">
        <v>28</v>
      </c>
      <c r="EK238" s="56" t="s">
        <v>38</v>
      </c>
      <c r="EL238" s="56" t="s">
        <v>38</v>
      </c>
      <c r="EM238" s="56" t="s">
        <v>35</v>
      </c>
      <c r="EN238" s="56" t="s">
        <v>35</v>
      </c>
    </row>
    <row r="239" spans="131:144" x14ac:dyDescent="0.25">
      <c r="EA239">
        <v>4</v>
      </c>
      <c r="EB239" s="56" t="s">
        <v>176</v>
      </c>
      <c r="EC239" s="56" t="s">
        <v>179</v>
      </c>
      <c r="ED239" s="56" t="s">
        <v>35</v>
      </c>
      <c r="EE239" s="56" t="s">
        <v>35</v>
      </c>
      <c r="EF239" s="56" t="s">
        <v>35</v>
      </c>
      <c r="EG239" s="56" t="s">
        <v>35</v>
      </c>
      <c r="EH239" s="56" t="s">
        <v>35</v>
      </c>
      <c r="EI239" s="56" t="s">
        <v>107</v>
      </c>
      <c r="EJ239" s="56" t="s">
        <v>28</v>
      </c>
      <c r="EK239" s="56" t="s">
        <v>38</v>
      </c>
      <c r="EL239" s="56" t="s">
        <v>38</v>
      </c>
      <c r="EM239" s="56" t="s">
        <v>35</v>
      </c>
      <c r="EN239" s="56" t="s">
        <v>35</v>
      </c>
    </row>
    <row r="240" spans="131:144" x14ac:dyDescent="0.25">
      <c r="EA240">
        <v>4</v>
      </c>
      <c r="EB240" s="56" t="s">
        <v>176</v>
      </c>
      <c r="EC240" s="56" t="s">
        <v>184</v>
      </c>
      <c r="ED240" s="56" t="s">
        <v>35</v>
      </c>
      <c r="EE240" s="56" t="s">
        <v>35</v>
      </c>
      <c r="EF240" s="56" t="s">
        <v>35</v>
      </c>
      <c r="EG240" s="56" t="s">
        <v>35</v>
      </c>
      <c r="EH240" s="56" t="s">
        <v>35</v>
      </c>
      <c r="EI240" s="56" t="s">
        <v>107</v>
      </c>
      <c r="EJ240" s="56" t="s">
        <v>28</v>
      </c>
      <c r="EK240" s="56" t="s">
        <v>38</v>
      </c>
      <c r="EL240" s="56" t="s">
        <v>38</v>
      </c>
      <c r="EM240" s="56" t="s">
        <v>35</v>
      </c>
      <c r="EN240" s="56" t="s">
        <v>35</v>
      </c>
    </row>
    <row r="241" spans="131:144" x14ac:dyDescent="0.25">
      <c r="EA241">
        <v>4</v>
      </c>
      <c r="EB241" s="56" t="s">
        <v>176</v>
      </c>
      <c r="EC241" s="56" t="s">
        <v>186</v>
      </c>
      <c r="ED241" s="56" t="s">
        <v>35</v>
      </c>
      <c r="EE241" s="56" t="s">
        <v>35</v>
      </c>
      <c r="EF241" s="56" t="s">
        <v>35</v>
      </c>
      <c r="EG241" s="56" t="s">
        <v>35</v>
      </c>
      <c r="EH241" s="56" t="s">
        <v>35</v>
      </c>
      <c r="EI241" s="56" t="s">
        <v>107</v>
      </c>
      <c r="EJ241" s="56" t="s">
        <v>28</v>
      </c>
      <c r="EK241" s="56" t="s">
        <v>38</v>
      </c>
      <c r="EL241" s="56" t="s">
        <v>38</v>
      </c>
      <c r="EM241" s="56" t="s">
        <v>35</v>
      </c>
      <c r="EN241" s="56" t="s">
        <v>35</v>
      </c>
    </row>
    <row r="242" spans="131:144" x14ac:dyDescent="0.25">
      <c r="EA242">
        <v>4</v>
      </c>
      <c r="EB242" s="56" t="s">
        <v>176</v>
      </c>
      <c r="EC242" s="56" t="s">
        <v>189</v>
      </c>
      <c r="ED242" s="56" t="s">
        <v>35</v>
      </c>
      <c r="EE242" s="56" t="s">
        <v>35</v>
      </c>
      <c r="EF242" s="56" t="s">
        <v>35</v>
      </c>
      <c r="EG242" s="56" t="s">
        <v>35</v>
      </c>
      <c r="EH242" s="56" t="s">
        <v>35</v>
      </c>
      <c r="EI242" s="56" t="s">
        <v>107</v>
      </c>
      <c r="EJ242" s="56" t="s">
        <v>28</v>
      </c>
      <c r="EK242" s="56" t="s">
        <v>38</v>
      </c>
      <c r="EL242" s="56" t="s">
        <v>38</v>
      </c>
      <c r="EM242" s="56" t="s">
        <v>35</v>
      </c>
      <c r="EN242" s="56" t="s">
        <v>35</v>
      </c>
    </row>
    <row r="243" spans="131:144" x14ac:dyDescent="0.25">
      <c r="EA243">
        <v>4</v>
      </c>
      <c r="EB243" s="56" t="s">
        <v>176</v>
      </c>
      <c r="EC243" s="56" t="s">
        <v>192</v>
      </c>
      <c r="ED243" s="56" t="s">
        <v>35</v>
      </c>
      <c r="EE243" s="56" t="s">
        <v>35</v>
      </c>
      <c r="EF243" s="56" t="s">
        <v>35</v>
      </c>
      <c r="EG243" s="56" t="s">
        <v>35</v>
      </c>
      <c r="EH243" s="56" t="s">
        <v>35</v>
      </c>
      <c r="EI243" s="56" t="s">
        <v>107</v>
      </c>
      <c r="EJ243" s="56" t="s">
        <v>28</v>
      </c>
      <c r="EK243" s="56" t="s">
        <v>38</v>
      </c>
      <c r="EL243" s="56" t="s">
        <v>38</v>
      </c>
      <c r="EM243" s="56" t="s">
        <v>35</v>
      </c>
      <c r="EN243" s="56" t="s">
        <v>35</v>
      </c>
    </row>
    <row r="244" spans="131:144" x14ac:dyDescent="0.25">
      <c r="EA244">
        <v>4</v>
      </c>
      <c r="EB244" s="56" t="s">
        <v>181</v>
      </c>
      <c r="EC244" s="56" t="s">
        <v>113</v>
      </c>
      <c r="ED244" s="56" t="s">
        <v>35</v>
      </c>
      <c r="EE244" s="56" t="s">
        <v>35</v>
      </c>
      <c r="EF244" s="56" t="s">
        <v>35</v>
      </c>
      <c r="EG244" s="56" t="s">
        <v>35</v>
      </c>
      <c r="EH244" s="56" t="s">
        <v>35</v>
      </c>
      <c r="EI244" s="56" t="s">
        <v>107</v>
      </c>
      <c r="EJ244" s="56" t="s">
        <v>28</v>
      </c>
      <c r="EK244" s="56" t="s">
        <v>38</v>
      </c>
      <c r="EL244" s="56" t="s">
        <v>38</v>
      </c>
      <c r="EM244" s="56" t="s">
        <v>35</v>
      </c>
      <c r="EN244" s="56" t="s">
        <v>35</v>
      </c>
    </row>
    <row r="245" spans="131:144" x14ac:dyDescent="0.25">
      <c r="EA245">
        <v>4</v>
      </c>
      <c r="EB245" s="56" t="s">
        <v>181</v>
      </c>
      <c r="EC245" s="56" t="s">
        <v>115</v>
      </c>
      <c r="ED245" s="56" t="s">
        <v>35</v>
      </c>
      <c r="EE245" s="56" t="s">
        <v>35</v>
      </c>
      <c r="EF245" s="56" t="s">
        <v>35</v>
      </c>
      <c r="EG245" s="56" t="s">
        <v>35</v>
      </c>
      <c r="EH245" s="56" t="s">
        <v>35</v>
      </c>
      <c r="EI245" s="56" t="s">
        <v>107</v>
      </c>
      <c r="EJ245" s="56" t="s">
        <v>28</v>
      </c>
      <c r="EK245" s="56" t="s">
        <v>38</v>
      </c>
      <c r="EL245" s="56" t="s">
        <v>38</v>
      </c>
      <c r="EM245" s="56" t="s">
        <v>35</v>
      </c>
      <c r="EN245" s="56" t="s">
        <v>35</v>
      </c>
    </row>
    <row r="246" spans="131:144" x14ac:dyDescent="0.25">
      <c r="EA246">
        <v>4</v>
      </c>
      <c r="EB246" s="56" t="s">
        <v>181</v>
      </c>
      <c r="EC246" s="56" t="s">
        <v>118</v>
      </c>
      <c r="ED246" s="56" t="s">
        <v>35</v>
      </c>
      <c r="EE246" s="56" t="s">
        <v>35</v>
      </c>
      <c r="EF246" s="56" t="s">
        <v>35</v>
      </c>
      <c r="EG246" s="56" t="s">
        <v>35</v>
      </c>
      <c r="EH246" s="56" t="s">
        <v>35</v>
      </c>
      <c r="EI246" s="56" t="s">
        <v>107</v>
      </c>
      <c r="EJ246" s="56" t="s">
        <v>28</v>
      </c>
      <c r="EK246" s="56" t="s">
        <v>38</v>
      </c>
      <c r="EL246" s="56" t="s">
        <v>38</v>
      </c>
      <c r="EM246" s="56" t="s">
        <v>35</v>
      </c>
      <c r="EN246" s="56" t="s">
        <v>35</v>
      </c>
    </row>
    <row r="247" spans="131:144" x14ac:dyDescent="0.25">
      <c r="EA247">
        <v>4</v>
      </c>
      <c r="EB247" s="56" t="s">
        <v>181</v>
      </c>
      <c r="EC247" s="56" t="s">
        <v>122</v>
      </c>
      <c r="ED247" s="56" t="s">
        <v>35</v>
      </c>
      <c r="EE247" s="56" t="s">
        <v>35</v>
      </c>
      <c r="EF247" s="56" t="s">
        <v>35</v>
      </c>
      <c r="EG247" s="56" t="s">
        <v>35</v>
      </c>
      <c r="EH247" s="56" t="s">
        <v>35</v>
      </c>
      <c r="EI247" s="56" t="s">
        <v>107</v>
      </c>
      <c r="EJ247" s="56" t="s">
        <v>28</v>
      </c>
      <c r="EK247" s="56" t="s">
        <v>38</v>
      </c>
      <c r="EL247" s="56" t="s">
        <v>38</v>
      </c>
      <c r="EM247" s="56" t="s">
        <v>35</v>
      </c>
      <c r="EN247" s="56" t="s">
        <v>35</v>
      </c>
    </row>
    <row r="248" spans="131:144" x14ac:dyDescent="0.25">
      <c r="EA248">
        <v>4</v>
      </c>
      <c r="EB248" s="56" t="s">
        <v>181</v>
      </c>
      <c r="EC248" s="56" t="s">
        <v>129</v>
      </c>
      <c r="ED248" s="56" t="s">
        <v>35</v>
      </c>
      <c r="EE248" s="56" t="s">
        <v>35</v>
      </c>
      <c r="EF248" s="56" t="s">
        <v>35</v>
      </c>
      <c r="EG248" s="56" t="s">
        <v>35</v>
      </c>
      <c r="EH248" s="56" t="s">
        <v>35</v>
      </c>
      <c r="EI248" s="56" t="s">
        <v>107</v>
      </c>
      <c r="EJ248" s="56" t="s">
        <v>28</v>
      </c>
      <c r="EK248" s="56" t="s">
        <v>38</v>
      </c>
      <c r="EL248" s="56" t="s">
        <v>38</v>
      </c>
      <c r="EM248" s="56" t="s">
        <v>35</v>
      </c>
      <c r="EN248" s="56" t="s">
        <v>35</v>
      </c>
    </row>
    <row r="249" spans="131:144" x14ac:dyDescent="0.25">
      <c r="EA249">
        <v>4</v>
      </c>
      <c r="EB249" s="56" t="s">
        <v>181</v>
      </c>
      <c r="EC249" s="56" t="s">
        <v>131</v>
      </c>
      <c r="ED249" s="56" t="s">
        <v>35</v>
      </c>
      <c r="EE249" s="56" t="s">
        <v>35</v>
      </c>
      <c r="EF249" s="56" t="s">
        <v>35</v>
      </c>
      <c r="EG249" s="56" t="s">
        <v>35</v>
      </c>
      <c r="EH249" s="56" t="s">
        <v>35</v>
      </c>
      <c r="EI249" s="56" t="s">
        <v>107</v>
      </c>
      <c r="EJ249" s="56" t="s">
        <v>28</v>
      </c>
      <c r="EK249" s="56" t="s">
        <v>38</v>
      </c>
      <c r="EL249" s="56" t="s">
        <v>38</v>
      </c>
      <c r="EM249" s="56" t="s">
        <v>35</v>
      </c>
      <c r="EN249" s="56" t="s">
        <v>35</v>
      </c>
    </row>
    <row r="250" spans="131:144" x14ac:dyDescent="0.25">
      <c r="EA250">
        <v>4</v>
      </c>
      <c r="EB250" s="56" t="s">
        <v>181</v>
      </c>
      <c r="EC250" s="56" t="s">
        <v>135</v>
      </c>
      <c r="ED250" s="56" t="s">
        <v>35</v>
      </c>
      <c r="EE250" s="56" t="s">
        <v>35</v>
      </c>
      <c r="EF250" s="56" t="s">
        <v>35</v>
      </c>
      <c r="EG250" s="56" t="s">
        <v>35</v>
      </c>
      <c r="EH250" s="56" t="s">
        <v>35</v>
      </c>
      <c r="EI250" s="56" t="s">
        <v>107</v>
      </c>
      <c r="EJ250" s="56" t="s">
        <v>28</v>
      </c>
      <c r="EK250" s="56" t="s">
        <v>38</v>
      </c>
      <c r="EL250" s="56" t="s">
        <v>38</v>
      </c>
      <c r="EM250" s="56" t="s">
        <v>35</v>
      </c>
      <c r="EN250" s="56" t="s">
        <v>35</v>
      </c>
    </row>
    <row r="251" spans="131:144" x14ac:dyDescent="0.25">
      <c r="EA251">
        <v>4</v>
      </c>
      <c r="EB251" s="56" t="s">
        <v>181</v>
      </c>
      <c r="EC251" s="56" t="s">
        <v>139</v>
      </c>
      <c r="ED251" s="56" t="s">
        <v>35</v>
      </c>
      <c r="EE251" s="56" t="s">
        <v>35</v>
      </c>
      <c r="EF251" s="56" t="s">
        <v>35</v>
      </c>
      <c r="EG251" s="56" t="s">
        <v>35</v>
      </c>
      <c r="EH251" s="56" t="s">
        <v>35</v>
      </c>
      <c r="EI251" s="56" t="s">
        <v>107</v>
      </c>
      <c r="EJ251" s="56" t="s">
        <v>28</v>
      </c>
      <c r="EK251" s="56" t="s">
        <v>38</v>
      </c>
      <c r="EL251" s="56" t="s">
        <v>38</v>
      </c>
      <c r="EM251" s="56" t="s">
        <v>35</v>
      </c>
      <c r="EN251" s="56" t="s">
        <v>35</v>
      </c>
    </row>
    <row r="252" spans="131:144" x14ac:dyDescent="0.25">
      <c r="EA252">
        <v>4</v>
      </c>
      <c r="EB252" s="56" t="s">
        <v>181</v>
      </c>
      <c r="EC252" s="56" t="s">
        <v>145</v>
      </c>
      <c r="ED252" s="56" t="s">
        <v>35</v>
      </c>
      <c r="EE252" s="56" t="s">
        <v>35</v>
      </c>
      <c r="EF252" s="56" t="s">
        <v>35</v>
      </c>
      <c r="EG252" s="56" t="s">
        <v>35</v>
      </c>
      <c r="EH252" s="56" t="s">
        <v>35</v>
      </c>
      <c r="EI252" s="56" t="s">
        <v>107</v>
      </c>
      <c r="EJ252" s="56" t="s">
        <v>28</v>
      </c>
      <c r="EK252" s="56" t="s">
        <v>38</v>
      </c>
      <c r="EL252" s="56" t="s">
        <v>38</v>
      </c>
      <c r="EM252" s="56" t="s">
        <v>35</v>
      </c>
      <c r="EN252" s="56" t="s">
        <v>35</v>
      </c>
    </row>
    <row r="253" spans="131:144" x14ac:dyDescent="0.25">
      <c r="EA253">
        <v>4</v>
      </c>
      <c r="EB253" s="56" t="s">
        <v>181</v>
      </c>
      <c r="EC253" s="56" t="s">
        <v>147</v>
      </c>
      <c r="ED253" s="56" t="s">
        <v>35</v>
      </c>
      <c r="EE253" s="56" t="s">
        <v>35</v>
      </c>
      <c r="EF253" s="56" t="s">
        <v>35</v>
      </c>
      <c r="EG253" s="56" t="s">
        <v>35</v>
      </c>
      <c r="EH253" s="56" t="s">
        <v>35</v>
      </c>
      <c r="EI253" s="56" t="s">
        <v>107</v>
      </c>
      <c r="EJ253" s="56" t="s">
        <v>28</v>
      </c>
      <c r="EK253" s="56" t="s">
        <v>38</v>
      </c>
      <c r="EL253" s="56" t="s">
        <v>38</v>
      </c>
      <c r="EM253" s="56" t="s">
        <v>35</v>
      </c>
      <c r="EN253" s="56" t="s">
        <v>35</v>
      </c>
    </row>
    <row r="254" spans="131:144" x14ac:dyDescent="0.25">
      <c r="EA254">
        <v>4</v>
      </c>
      <c r="EB254" s="56" t="s">
        <v>181</v>
      </c>
      <c r="EC254" s="56" t="s">
        <v>155</v>
      </c>
      <c r="ED254" s="56" t="s">
        <v>35</v>
      </c>
      <c r="EE254" s="56" t="s">
        <v>35</v>
      </c>
      <c r="EF254" s="56" t="s">
        <v>35</v>
      </c>
      <c r="EG254" s="56" t="s">
        <v>35</v>
      </c>
      <c r="EH254" s="56" t="s">
        <v>35</v>
      </c>
      <c r="EI254" s="56" t="s">
        <v>107</v>
      </c>
      <c r="EJ254" s="56" t="s">
        <v>28</v>
      </c>
      <c r="EK254" s="56" t="s">
        <v>38</v>
      </c>
      <c r="EL254" s="56" t="s">
        <v>38</v>
      </c>
      <c r="EM254" s="56" t="s">
        <v>35</v>
      </c>
      <c r="EN254" s="56" t="s">
        <v>35</v>
      </c>
    </row>
    <row r="255" spans="131:144" x14ac:dyDescent="0.25">
      <c r="EA255">
        <v>4</v>
      </c>
      <c r="EB255" s="56" t="s">
        <v>181</v>
      </c>
      <c r="EC255" s="56" t="s">
        <v>157</v>
      </c>
      <c r="ED255" s="56" t="s">
        <v>35</v>
      </c>
      <c r="EE255" s="56" t="s">
        <v>35</v>
      </c>
      <c r="EF255" s="56" t="s">
        <v>35</v>
      </c>
      <c r="EG255" s="56" t="s">
        <v>35</v>
      </c>
      <c r="EH255" s="56" t="s">
        <v>35</v>
      </c>
      <c r="EI255" s="56" t="s">
        <v>107</v>
      </c>
      <c r="EJ255" s="56" t="s">
        <v>28</v>
      </c>
      <c r="EK255" s="56" t="s">
        <v>38</v>
      </c>
      <c r="EL255" s="56" t="s">
        <v>38</v>
      </c>
      <c r="EM255" s="56" t="s">
        <v>35</v>
      </c>
      <c r="EN255" s="56" t="s">
        <v>35</v>
      </c>
    </row>
    <row r="256" spans="131:144" x14ac:dyDescent="0.25">
      <c r="EA256">
        <v>4</v>
      </c>
      <c r="EB256" s="56" t="s">
        <v>181</v>
      </c>
      <c r="EC256" s="56" t="s">
        <v>165</v>
      </c>
      <c r="ED256" s="56" t="s">
        <v>35</v>
      </c>
      <c r="EE256" s="56" t="s">
        <v>35</v>
      </c>
      <c r="EF256" s="56" t="s">
        <v>35</v>
      </c>
      <c r="EG256" s="56" t="s">
        <v>35</v>
      </c>
      <c r="EH256" s="56" t="s">
        <v>35</v>
      </c>
      <c r="EI256" s="56" t="s">
        <v>107</v>
      </c>
      <c r="EJ256" s="56" t="s">
        <v>28</v>
      </c>
      <c r="EK256" s="56" t="s">
        <v>38</v>
      </c>
      <c r="EL256" s="56" t="s">
        <v>38</v>
      </c>
      <c r="EM256" s="56" t="s">
        <v>35</v>
      </c>
      <c r="EN256" s="56" t="s">
        <v>35</v>
      </c>
    </row>
    <row r="257" spans="131:144" x14ac:dyDescent="0.25">
      <c r="EA257">
        <v>4</v>
      </c>
      <c r="EB257" s="56" t="s">
        <v>181</v>
      </c>
      <c r="EC257" s="56" t="s">
        <v>167</v>
      </c>
      <c r="ED257" s="56" t="s">
        <v>35</v>
      </c>
      <c r="EE257" s="56" t="s">
        <v>35</v>
      </c>
      <c r="EF257" s="56" t="s">
        <v>35</v>
      </c>
      <c r="EG257" s="56" t="s">
        <v>35</v>
      </c>
      <c r="EH257" s="56" t="s">
        <v>35</v>
      </c>
      <c r="EI257" s="56" t="s">
        <v>107</v>
      </c>
      <c r="EJ257" s="56" t="s">
        <v>28</v>
      </c>
      <c r="EK257" s="56" t="s">
        <v>38</v>
      </c>
      <c r="EL257" s="56" t="s">
        <v>38</v>
      </c>
      <c r="EM257" s="56" t="s">
        <v>35</v>
      </c>
      <c r="EN257" s="56" t="s">
        <v>35</v>
      </c>
    </row>
    <row r="258" spans="131:144" x14ac:dyDescent="0.25">
      <c r="EA258">
        <v>4</v>
      </c>
      <c r="EB258" s="56" t="s">
        <v>181</v>
      </c>
      <c r="EC258" s="56" t="s">
        <v>174</v>
      </c>
      <c r="ED258" s="56" t="s">
        <v>35</v>
      </c>
      <c r="EE258" s="56" t="s">
        <v>35</v>
      </c>
      <c r="EF258" s="56" t="s">
        <v>35</v>
      </c>
      <c r="EG258" s="56" t="s">
        <v>35</v>
      </c>
      <c r="EH258" s="56" t="s">
        <v>35</v>
      </c>
      <c r="EI258" s="56" t="s">
        <v>107</v>
      </c>
      <c r="EJ258" s="56" t="s">
        <v>28</v>
      </c>
      <c r="EK258" s="56" t="s">
        <v>38</v>
      </c>
      <c r="EL258" s="56" t="s">
        <v>38</v>
      </c>
      <c r="EM258" s="56" t="s">
        <v>35</v>
      </c>
      <c r="EN258" s="56" t="s">
        <v>35</v>
      </c>
    </row>
    <row r="259" spans="131:144" x14ac:dyDescent="0.25">
      <c r="EA259">
        <v>4</v>
      </c>
      <c r="EB259" s="56" t="s">
        <v>181</v>
      </c>
      <c r="EC259" s="56" t="s">
        <v>179</v>
      </c>
      <c r="ED259" s="56" t="s">
        <v>35</v>
      </c>
      <c r="EE259" s="56" t="s">
        <v>35</v>
      </c>
      <c r="EF259" s="56" t="s">
        <v>35</v>
      </c>
      <c r="EG259" s="56" t="s">
        <v>35</v>
      </c>
      <c r="EH259" s="56" t="s">
        <v>35</v>
      </c>
      <c r="EI259" s="56" t="s">
        <v>107</v>
      </c>
      <c r="EJ259" s="56" t="s">
        <v>28</v>
      </c>
      <c r="EK259" s="56" t="s">
        <v>38</v>
      </c>
      <c r="EL259" s="56" t="s">
        <v>38</v>
      </c>
      <c r="EM259" s="56" t="s">
        <v>35</v>
      </c>
      <c r="EN259" s="56" t="s">
        <v>35</v>
      </c>
    </row>
    <row r="260" spans="131:144" x14ac:dyDescent="0.25">
      <c r="EA260">
        <v>4</v>
      </c>
      <c r="EB260" s="56" t="s">
        <v>181</v>
      </c>
      <c r="EC260" s="56" t="s">
        <v>184</v>
      </c>
      <c r="ED260" s="56" t="s">
        <v>35</v>
      </c>
      <c r="EE260" s="56" t="s">
        <v>35</v>
      </c>
      <c r="EF260" s="56" t="s">
        <v>35</v>
      </c>
      <c r="EG260" s="56" t="s">
        <v>35</v>
      </c>
      <c r="EH260" s="56" t="s">
        <v>35</v>
      </c>
      <c r="EI260" s="56" t="s">
        <v>107</v>
      </c>
      <c r="EJ260" s="56" t="s">
        <v>28</v>
      </c>
      <c r="EK260" s="56" t="s">
        <v>38</v>
      </c>
      <c r="EL260" s="56" t="s">
        <v>38</v>
      </c>
      <c r="EM260" s="56" t="s">
        <v>35</v>
      </c>
      <c r="EN260" s="56" t="s">
        <v>35</v>
      </c>
    </row>
    <row r="261" spans="131:144" x14ac:dyDescent="0.25">
      <c r="EA261">
        <v>4</v>
      </c>
      <c r="EB261" s="56" t="s">
        <v>181</v>
      </c>
      <c r="EC261" s="56" t="s">
        <v>186</v>
      </c>
      <c r="ED261" s="56" t="s">
        <v>35</v>
      </c>
      <c r="EE261" s="56" t="s">
        <v>35</v>
      </c>
      <c r="EF261" s="56" t="s">
        <v>35</v>
      </c>
      <c r="EG261" s="56" t="s">
        <v>35</v>
      </c>
      <c r="EH261" s="56" t="s">
        <v>35</v>
      </c>
      <c r="EI261" s="56" t="s">
        <v>107</v>
      </c>
      <c r="EJ261" s="56" t="s">
        <v>28</v>
      </c>
      <c r="EK261" s="56" t="s">
        <v>38</v>
      </c>
      <c r="EL261" s="56" t="s">
        <v>38</v>
      </c>
      <c r="EM261" s="56" t="s">
        <v>35</v>
      </c>
      <c r="EN261" s="56" t="s">
        <v>35</v>
      </c>
    </row>
    <row r="262" spans="131:144" x14ac:dyDescent="0.25">
      <c r="EA262">
        <v>4</v>
      </c>
      <c r="EB262" s="56" t="s">
        <v>181</v>
      </c>
      <c r="EC262" s="56" t="s">
        <v>189</v>
      </c>
      <c r="ED262" s="56" t="s">
        <v>35</v>
      </c>
      <c r="EE262" s="56" t="s">
        <v>35</v>
      </c>
      <c r="EF262" s="56" t="s">
        <v>35</v>
      </c>
      <c r="EG262" s="56" t="s">
        <v>35</v>
      </c>
      <c r="EH262" s="56" t="s">
        <v>35</v>
      </c>
      <c r="EI262" s="56" t="s">
        <v>107</v>
      </c>
      <c r="EJ262" s="56" t="s">
        <v>28</v>
      </c>
      <c r="EK262" s="56" t="s">
        <v>38</v>
      </c>
      <c r="EL262" s="56" t="s">
        <v>38</v>
      </c>
      <c r="EM262" s="56" t="s">
        <v>35</v>
      </c>
      <c r="EN262" s="56" t="s">
        <v>35</v>
      </c>
    </row>
    <row r="263" spans="131:144" x14ac:dyDescent="0.25">
      <c r="EA263">
        <v>4</v>
      </c>
      <c r="EB263" s="56" t="s">
        <v>181</v>
      </c>
      <c r="EC263" s="56" t="s">
        <v>192</v>
      </c>
      <c r="ED263" s="56" t="s">
        <v>35</v>
      </c>
      <c r="EE263" s="56" t="s">
        <v>35</v>
      </c>
      <c r="EF263" s="56" t="s">
        <v>35</v>
      </c>
      <c r="EG263" s="56" t="s">
        <v>35</v>
      </c>
      <c r="EH263" s="56" t="s">
        <v>35</v>
      </c>
      <c r="EI263" s="56" t="s">
        <v>107</v>
      </c>
      <c r="EJ263" s="56" t="s">
        <v>28</v>
      </c>
      <c r="EK263" s="56" t="s">
        <v>38</v>
      </c>
      <c r="EL263" s="56" t="s">
        <v>38</v>
      </c>
      <c r="EM263" s="56" t="s">
        <v>35</v>
      </c>
      <c r="EN263" s="56" t="s">
        <v>35</v>
      </c>
    </row>
    <row r="264" spans="131:144" x14ac:dyDescent="0.25">
      <c r="EA264">
        <v>4</v>
      </c>
      <c r="EB264" s="56" t="s">
        <v>133</v>
      </c>
      <c r="EC264" s="56" t="s">
        <v>113</v>
      </c>
      <c r="ED264" s="56" t="s">
        <v>35</v>
      </c>
      <c r="EE264" s="56" t="s">
        <v>35</v>
      </c>
      <c r="EF264" s="56" t="s">
        <v>35</v>
      </c>
      <c r="EG264" s="56" t="s">
        <v>35</v>
      </c>
      <c r="EH264" s="56" t="s">
        <v>35</v>
      </c>
      <c r="EI264" s="56" t="s">
        <v>107</v>
      </c>
      <c r="EJ264" s="56" t="s">
        <v>28</v>
      </c>
      <c r="EK264" s="56" t="s">
        <v>38</v>
      </c>
      <c r="EL264" s="56" t="s">
        <v>38</v>
      </c>
      <c r="EM264" s="56" t="s">
        <v>35</v>
      </c>
      <c r="EN264" s="56" t="s">
        <v>35</v>
      </c>
    </row>
    <row r="265" spans="131:144" x14ac:dyDescent="0.25">
      <c r="EA265">
        <v>4</v>
      </c>
      <c r="EB265" s="56" t="s">
        <v>133</v>
      </c>
      <c r="EC265" s="56" t="s">
        <v>115</v>
      </c>
      <c r="ED265" s="56" t="s">
        <v>35</v>
      </c>
      <c r="EE265" s="56" t="s">
        <v>35</v>
      </c>
      <c r="EF265" s="56" t="s">
        <v>35</v>
      </c>
      <c r="EG265" s="56" t="s">
        <v>35</v>
      </c>
      <c r="EH265" s="56" t="s">
        <v>35</v>
      </c>
      <c r="EI265" s="56" t="s">
        <v>107</v>
      </c>
      <c r="EJ265" s="56" t="s">
        <v>28</v>
      </c>
      <c r="EK265" s="56" t="s">
        <v>38</v>
      </c>
      <c r="EL265" s="56" t="s">
        <v>38</v>
      </c>
      <c r="EM265" s="56" t="s">
        <v>35</v>
      </c>
      <c r="EN265" s="56" t="s">
        <v>35</v>
      </c>
    </row>
    <row r="266" spans="131:144" x14ac:dyDescent="0.25">
      <c r="EA266">
        <v>4</v>
      </c>
      <c r="EB266" s="56" t="s">
        <v>133</v>
      </c>
      <c r="EC266" s="56" t="s">
        <v>118</v>
      </c>
      <c r="ED266" s="56" t="s">
        <v>35</v>
      </c>
      <c r="EE266" s="56" t="s">
        <v>35</v>
      </c>
      <c r="EF266" s="56" t="s">
        <v>35</v>
      </c>
      <c r="EG266" s="56" t="s">
        <v>35</v>
      </c>
      <c r="EH266" s="56" t="s">
        <v>35</v>
      </c>
      <c r="EI266" s="56" t="s">
        <v>107</v>
      </c>
      <c r="EJ266" s="56" t="s">
        <v>28</v>
      </c>
      <c r="EK266" s="56" t="s">
        <v>38</v>
      </c>
      <c r="EL266" s="56" t="s">
        <v>38</v>
      </c>
      <c r="EM266" s="56" t="s">
        <v>35</v>
      </c>
      <c r="EN266" s="56" t="s">
        <v>35</v>
      </c>
    </row>
    <row r="267" spans="131:144" x14ac:dyDescent="0.25">
      <c r="EA267">
        <v>4</v>
      </c>
      <c r="EB267" s="56" t="s">
        <v>133</v>
      </c>
      <c r="EC267" s="56" t="s">
        <v>122</v>
      </c>
      <c r="ED267" s="56" t="s">
        <v>35</v>
      </c>
      <c r="EE267" s="56" t="s">
        <v>35</v>
      </c>
      <c r="EF267" s="56" t="s">
        <v>35</v>
      </c>
      <c r="EG267" s="56" t="s">
        <v>35</v>
      </c>
      <c r="EH267" s="56" t="s">
        <v>35</v>
      </c>
      <c r="EI267" s="56" t="s">
        <v>107</v>
      </c>
      <c r="EJ267" s="56" t="s">
        <v>28</v>
      </c>
      <c r="EK267" s="56" t="s">
        <v>38</v>
      </c>
      <c r="EL267" s="56" t="s">
        <v>38</v>
      </c>
      <c r="EM267" s="56" t="s">
        <v>35</v>
      </c>
      <c r="EN267" s="56" t="s">
        <v>35</v>
      </c>
    </row>
    <row r="268" spans="131:144" x14ac:dyDescent="0.25">
      <c r="EA268">
        <v>4</v>
      </c>
      <c r="EB268" s="56" t="s">
        <v>133</v>
      </c>
      <c r="EC268" s="56" t="s">
        <v>129</v>
      </c>
      <c r="ED268" s="56" t="s">
        <v>35</v>
      </c>
      <c r="EE268" s="56" t="s">
        <v>35</v>
      </c>
      <c r="EF268" s="56" t="s">
        <v>35</v>
      </c>
      <c r="EG268" s="56" t="s">
        <v>35</v>
      </c>
      <c r="EH268" s="56" t="s">
        <v>35</v>
      </c>
      <c r="EI268" s="56" t="s">
        <v>107</v>
      </c>
      <c r="EJ268" s="56" t="s">
        <v>28</v>
      </c>
      <c r="EK268" s="56" t="s">
        <v>38</v>
      </c>
      <c r="EL268" s="56" t="s">
        <v>38</v>
      </c>
      <c r="EM268" s="56" t="s">
        <v>35</v>
      </c>
      <c r="EN268" s="56" t="s">
        <v>35</v>
      </c>
    </row>
    <row r="269" spans="131:144" x14ac:dyDescent="0.25">
      <c r="EA269">
        <v>4</v>
      </c>
      <c r="EB269" s="56" t="s">
        <v>133</v>
      </c>
      <c r="EC269" s="56" t="s">
        <v>131</v>
      </c>
      <c r="ED269" s="56" t="s">
        <v>35</v>
      </c>
      <c r="EE269" s="56" t="s">
        <v>35</v>
      </c>
      <c r="EF269" s="56" t="s">
        <v>35</v>
      </c>
      <c r="EG269" s="56" t="s">
        <v>35</v>
      </c>
      <c r="EH269" s="56" t="s">
        <v>35</v>
      </c>
      <c r="EI269" s="56" t="s">
        <v>107</v>
      </c>
      <c r="EJ269" s="56" t="s">
        <v>28</v>
      </c>
      <c r="EK269" s="56" t="s">
        <v>38</v>
      </c>
      <c r="EL269" s="56" t="s">
        <v>38</v>
      </c>
      <c r="EM269" s="56" t="s">
        <v>35</v>
      </c>
      <c r="EN269" s="56" t="s">
        <v>35</v>
      </c>
    </row>
    <row r="270" spans="131:144" x14ac:dyDescent="0.25">
      <c r="EA270">
        <v>4</v>
      </c>
      <c r="EB270" s="56" t="s">
        <v>133</v>
      </c>
      <c r="EC270" s="56" t="s">
        <v>135</v>
      </c>
      <c r="ED270" s="56" t="s">
        <v>35</v>
      </c>
      <c r="EE270" s="56" t="s">
        <v>35</v>
      </c>
      <c r="EF270" s="56" t="s">
        <v>35</v>
      </c>
      <c r="EG270" s="56" t="s">
        <v>35</v>
      </c>
      <c r="EH270" s="56" t="s">
        <v>35</v>
      </c>
      <c r="EI270" s="56" t="s">
        <v>107</v>
      </c>
      <c r="EJ270" s="56" t="s">
        <v>28</v>
      </c>
      <c r="EK270" s="56" t="s">
        <v>38</v>
      </c>
      <c r="EL270" s="56" t="s">
        <v>38</v>
      </c>
      <c r="EM270" s="56" t="s">
        <v>35</v>
      </c>
      <c r="EN270" s="56" t="s">
        <v>35</v>
      </c>
    </row>
    <row r="271" spans="131:144" x14ac:dyDescent="0.25">
      <c r="EA271">
        <v>4</v>
      </c>
      <c r="EB271" s="56" t="s">
        <v>133</v>
      </c>
      <c r="EC271" s="56" t="s">
        <v>139</v>
      </c>
      <c r="ED271" s="56" t="s">
        <v>35</v>
      </c>
      <c r="EE271" s="56" t="s">
        <v>35</v>
      </c>
      <c r="EF271" s="56" t="s">
        <v>35</v>
      </c>
      <c r="EG271" s="56" t="s">
        <v>35</v>
      </c>
      <c r="EH271" s="56" t="s">
        <v>35</v>
      </c>
      <c r="EI271" s="56" t="s">
        <v>107</v>
      </c>
      <c r="EJ271" s="56" t="s">
        <v>28</v>
      </c>
      <c r="EK271" s="56" t="s">
        <v>38</v>
      </c>
      <c r="EL271" s="56" t="s">
        <v>38</v>
      </c>
      <c r="EM271" s="56" t="s">
        <v>35</v>
      </c>
      <c r="EN271" s="56" t="s">
        <v>35</v>
      </c>
    </row>
    <row r="272" spans="131:144" x14ac:dyDescent="0.25">
      <c r="EA272">
        <v>4</v>
      </c>
      <c r="EB272" s="56" t="s">
        <v>133</v>
      </c>
      <c r="EC272" s="56" t="s">
        <v>145</v>
      </c>
      <c r="ED272" s="56" t="s">
        <v>35</v>
      </c>
      <c r="EE272" s="56" t="s">
        <v>35</v>
      </c>
      <c r="EF272" s="56" t="s">
        <v>35</v>
      </c>
      <c r="EG272" s="56" t="s">
        <v>35</v>
      </c>
      <c r="EH272" s="56" t="s">
        <v>35</v>
      </c>
      <c r="EI272" s="56" t="s">
        <v>107</v>
      </c>
      <c r="EJ272" s="56" t="s">
        <v>28</v>
      </c>
      <c r="EK272" s="56" t="s">
        <v>38</v>
      </c>
      <c r="EL272" s="56" t="s">
        <v>38</v>
      </c>
      <c r="EM272" s="56" t="s">
        <v>35</v>
      </c>
      <c r="EN272" s="56" t="s">
        <v>35</v>
      </c>
    </row>
    <row r="273" spans="131:144" x14ac:dyDescent="0.25">
      <c r="EA273">
        <v>4</v>
      </c>
      <c r="EB273" s="56" t="s">
        <v>133</v>
      </c>
      <c r="EC273" s="56" t="s">
        <v>147</v>
      </c>
      <c r="ED273" s="56" t="s">
        <v>35</v>
      </c>
      <c r="EE273" s="56" t="s">
        <v>35</v>
      </c>
      <c r="EF273" s="56" t="s">
        <v>35</v>
      </c>
      <c r="EG273" s="56" t="s">
        <v>35</v>
      </c>
      <c r="EH273" s="56" t="s">
        <v>35</v>
      </c>
      <c r="EI273" s="56" t="s">
        <v>107</v>
      </c>
      <c r="EJ273" s="56" t="s">
        <v>28</v>
      </c>
      <c r="EK273" s="56" t="s">
        <v>38</v>
      </c>
      <c r="EL273" s="56" t="s">
        <v>38</v>
      </c>
      <c r="EM273" s="56" t="s">
        <v>35</v>
      </c>
      <c r="EN273" s="56" t="s">
        <v>35</v>
      </c>
    </row>
    <row r="274" spans="131:144" x14ac:dyDescent="0.25">
      <c r="EA274">
        <v>4</v>
      </c>
      <c r="EB274" s="56" t="s">
        <v>133</v>
      </c>
      <c r="EC274" s="56" t="s">
        <v>155</v>
      </c>
      <c r="ED274" s="56" t="s">
        <v>35</v>
      </c>
      <c r="EE274" s="56" t="s">
        <v>35</v>
      </c>
      <c r="EF274" s="56" t="s">
        <v>35</v>
      </c>
      <c r="EG274" s="56" t="s">
        <v>35</v>
      </c>
      <c r="EH274" s="56" t="s">
        <v>35</v>
      </c>
      <c r="EI274" s="56" t="s">
        <v>107</v>
      </c>
      <c r="EJ274" s="56" t="s">
        <v>28</v>
      </c>
      <c r="EK274" s="56" t="s">
        <v>38</v>
      </c>
      <c r="EL274" s="56" t="s">
        <v>38</v>
      </c>
      <c r="EM274" s="56" t="s">
        <v>35</v>
      </c>
      <c r="EN274" s="56" t="s">
        <v>35</v>
      </c>
    </row>
    <row r="275" spans="131:144" x14ac:dyDescent="0.25">
      <c r="EA275">
        <v>4</v>
      </c>
      <c r="EB275" s="56" t="s">
        <v>133</v>
      </c>
      <c r="EC275" s="56" t="s">
        <v>157</v>
      </c>
      <c r="ED275" s="56" t="s">
        <v>35</v>
      </c>
      <c r="EE275" s="56" t="s">
        <v>35</v>
      </c>
      <c r="EF275" s="56" t="s">
        <v>35</v>
      </c>
      <c r="EG275" s="56" t="s">
        <v>35</v>
      </c>
      <c r="EH275" s="56" t="s">
        <v>35</v>
      </c>
      <c r="EI275" s="56" t="s">
        <v>107</v>
      </c>
      <c r="EJ275" s="56" t="s">
        <v>28</v>
      </c>
      <c r="EK275" s="56" t="s">
        <v>38</v>
      </c>
      <c r="EL275" s="56" t="s">
        <v>38</v>
      </c>
      <c r="EM275" s="56" t="s">
        <v>35</v>
      </c>
      <c r="EN275" s="56" t="s">
        <v>35</v>
      </c>
    </row>
    <row r="276" spans="131:144" x14ac:dyDescent="0.25">
      <c r="EA276">
        <v>4</v>
      </c>
      <c r="EB276" s="56" t="s">
        <v>133</v>
      </c>
      <c r="EC276" s="56" t="s">
        <v>165</v>
      </c>
      <c r="ED276" s="56" t="s">
        <v>35</v>
      </c>
      <c r="EE276" s="56" t="s">
        <v>35</v>
      </c>
      <c r="EF276" s="56" t="s">
        <v>35</v>
      </c>
      <c r="EG276" s="56" t="s">
        <v>35</v>
      </c>
      <c r="EH276" s="56" t="s">
        <v>35</v>
      </c>
      <c r="EI276" s="56" t="s">
        <v>107</v>
      </c>
      <c r="EJ276" s="56" t="s">
        <v>28</v>
      </c>
      <c r="EK276" s="56" t="s">
        <v>38</v>
      </c>
      <c r="EL276" s="56" t="s">
        <v>38</v>
      </c>
      <c r="EM276" s="56" t="s">
        <v>35</v>
      </c>
      <c r="EN276" s="56" t="s">
        <v>35</v>
      </c>
    </row>
    <row r="277" spans="131:144" x14ac:dyDescent="0.25">
      <c r="EA277">
        <v>4</v>
      </c>
      <c r="EB277" s="56" t="s">
        <v>133</v>
      </c>
      <c r="EC277" s="56" t="s">
        <v>167</v>
      </c>
      <c r="ED277" s="56" t="s">
        <v>35</v>
      </c>
      <c r="EE277" s="56" t="s">
        <v>35</v>
      </c>
      <c r="EF277" s="56" t="s">
        <v>35</v>
      </c>
      <c r="EG277" s="56" t="s">
        <v>35</v>
      </c>
      <c r="EH277" s="56" t="s">
        <v>35</v>
      </c>
      <c r="EI277" s="56" t="s">
        <v>107</v>
      </c>
      <c r="EJ277" s="56" t="s">
        <v>28</v>
      </c>
      <c r="EK277" s="56" t="s">
        <v>38</v>
      </c>
      <c r="EL277" s="56" t="s">
        <v>38</v>
      </c>
      <c r="EM277" s="56" t="s">
        <v>35</v>
      </c>
      <c r="EN277" s="56" t="s">
        <v>35</v>
      </c>
    </row>
    <row r="278" spans="131:144" x14ac:dyDescent="0.25">
      <c r="EA278">
        <v>4</v>
      </c>
      <c r="EB278" s="56" t="s">
        <v>133</v>
      </c>
      <c r="EC278" s="56" t="s">
        <v>174</v>
      </c>
      <c r="ED278" s="56" t="s">
        <v>35</v>
      </c>
      <c r="EE278" s="56" t="s">
        <v>35</v>
      </c>
      <c r="EF278" s="56" t="s">
        <v>35</v>
      </c>
      <c r="EG278" s="56" t="s">
        <v>35</v>
      </c>
      <c r="EH278" s="56" t="s">
        <v>35</v>
      </c>
      <c r="EI278" s="56" t="s">
        <v>107</v>
      </c>
      <c r="EJ278" s="56" t="s">
        <v>28</v>
      </c>
      <c r="EK278" s="56" t="s">
        <v>38</v>
      </c>
      <c r="EL278" s="56" t="s">
        <v>38</v>
      </c>
      <c r="EM278" s="56" t="s">
        <v>35</v>
      </c>
      <c r="EN278" s="56" t="s">
        <v>35</v>
      </c>
    </row>
    <row r="279" spans="131:144" x14ac:dyDescent="0.25">
      <c r="EA279">
        <v>4</v>
      </c>
      <c r="EB279" s="56" t="s">
        <v>133</v>
      </c>
      <c r="EC279" s="56" t="s">
        <v>179</v>
      </c>
      <c r="ED279" s="56" t="s">
        <v>35</v>
      </c>
      <c r="EE279" s="56" t="s">
        <v>35</v>
      </c>
      <c r="EF279" s="56" t="s">
        <v>35</v>
      </c>
      <c r="EG279" s="56" t="s">
        <v>35</v>
      </c>
      <c r="EH279" s="56" t="s">
        <v>35</v>
      </c>
      <c r="EI279" s="56" t="s">
        <v>107</v>
      </c>
      <c r="EJ279" s="56" t="s">
        <v>28</v>
      </c>
      <c r="EK279" s="56" t="s">
        <v>38</v>
      </c>
      <c r="EL279" s="56" t="s">
        <v>38</v>
      </c>
      <c r="EM279" s="56" t="s">
        <v>35</v>
      </c>
      <c r="EN279" s="56" t="s">
        <v>35</v>
      </c>
    </row>
    <row r="280" spans="131:144" x14ac:dyDescent="0.25">
      <c r="EA280">
        <v>4</v>
      </c>
      <c r="EB280" s="56" t="s">
        <v>133</v>
      </c>
      <c r="EC280" s="56" t="s">
        <v>184</v>
      </c>
      <c r="ED280" s="56" t="s">
        <v>35</v>
      </c>
      <c r="EE280" s="56" t="s">
        <v>35</v>
      </c>
      <c r="EF280" s="56" t="s">
        <v>35</v>
      </c>
      <c r="EG280" s="56" t="s">
        <v>35</v>
      </c>
      <c r="EH280" s="56" t="s">
        <v>35</v>
      </c>
      <c r="EI280" s="56" t="s">
        <v>107</v>
      </c>
      <c r="EJ280" s="56" t="s">
        <v>28</v>
      </c>
      <c r="EK280" s="56" t="s">
        <v>38</v>
      </c>
      <c r="EL280" s="56" t="s">
        <v>38</v>
      </c>
      <c r="EM280" s="56" t="s">
        <v>35</v>
      </c>
      <c r="EN280" s="56" t="s">
        <v>35</v>
      </c>
    </row>
    <row r="281" spans="131:144" x14ac:dyDescent="0.25">
      <c r="EA281">
        <v>4</v>
      </c>
      <c r="EB281" s="56" t="s">
        <v>133</v>
      </c>
      <c r="EC281" s="56" t="s">
        <v>186</v>
      </c>
      <c r="ED281" s="56" t="s">
        <v>35</v>
      </c>
      <c r="EE281" s="56" t="s">
        <v>35</v>
      </c>
      <c r="EF281" s="56" t="s">
        <v>35</v>
      </c>
      <c r="EG281" s="56" t="s">
        <v>35</v>
      </c>
      <c r="EH281" s="56" t="s">
        <v>35</v>
      </c>
      <c r="EI281" s="56" t="s">
        <v>107</v>
      </c>
      <c r="EJ281" s="56" t="s">
        <v>28</v>
      </c>
      <c r="EK281" s="56" t="s">
        <v>38</v>
      </c>
      <c r="EL281" s="56" t="s">
        <v>38</v>
      </c>
      <c r="EM281" s="56" t="s">
        <v>35</v>
      </c>
      <c r="EN281" s="56" t="s">
        <v>35</v>
      </c>
    </row>
    <row r="282" spans="131:144" x14ac:dyDescent="0.25">
      <c r="EA282">
        <v>4</v>
      </c>
      <c r="EB282" s="56" t="s">
        <v>133</v>
      </c>
      <c r="EC282" s="56" t="s">
        <v>189</v>
      </c>
      <c r="ED282" s="56" t="s">
        <v>35</v>
      </c>
      <c r="EE282" s="56" t="s">
        <v>35</v>
      </c>
      <c r="EF282" s="56" t="s">
        <v>35</v>
      </c>
      <c r="EG282" s="56" t="s">
        <v>35</v>
      </c>
      <c r="EH282" s="56" t="s">
        <v>35</v>
      </c>
      <c r="EI282" s="56" t="s">
        <v>107</v>
      </c>
      <c r="EJ282" s="56" t="s">
        <v>28</v>
      </c>
      <c r="EK282" s="56" t="s">
        <v>38</v>
      </c>
      <c r="EL282" s="56" t="s">
        <v>38</v>
      </c>
      <c r="EM282" s="56" t="s">
        <v>35</v>
      </c>
      <c r="EN282" s="56" t="s">
        <v>35</v>
      </c>
    </row>
    <row r="283" spans="131:144" x14ac:dyDescent="0.25">
      <c r="EA283">
        <v>4</v>
      </c>
      <c r="EB283" s="56" t="s">
        <v>133</v>
      </c>
      <c r="EC283" s="56" t="s">
        <v>192</v>
      </c>
      <c r="ED283" s="56" t="s">
        <v>35</v>
      </c>
      <c r="EE283" s="56" t="s">
        <v>35</v>
      </c>
      <c r="EF283" s="56" t="s">
        <v>35</v>
      </c>
      <c r="EG283" s="56" t="s">
        <v>35</v>
      </c>
      <c r="EH283" s="56" t="s">
        <v>35</v>
      </c>
      <c r="EI283" s="56" t="s">
        <v>107</v>
      </c>
      <c r="EJ283" s="56" t="s">
        <v>28</v>
      </c>
      <c r="EK283" s="56" t="s">
        <v>38</v>
      </c>
      <c r="EL283" s="56" t="s">
        <v>38</v>
      </c>
      <c r="EM283" s="56" t="s">
        <v>35</v>
      </c>
      <c r="EN283" s="56" t="s">
        <v>35</v>
      </c>
    </row>
    <row r="284" spans="131:144" x14ac:dyDescent="0.25">
      <c r="EA284">
        <v>4</v>
      </c>
      <c r="EB284" s="56" t="s">
        <v>137</v>
      </c>
      <c r="EC284" s="56" t="s">
        <v>113</v>
      </c>
      <c r="ED284" s="56" t="s">
        <v>35</v>
      </c>
      <c r="EE284" s="56" t="s">
        <v>35</v>
      </c>
      <c r="EF284" s="56" t="s">
        <v>35</v>
      </c>
      <c r="EG284" s="56" t="s">
        <v>35</v>
      </c>
      <c r="EH284" s="56" t="s">
        <v>35</v>
      </c>
      <c r="EI284" s="56" t="s">
        <v>107</v>
      </c>
      <c r="EJ284" s="56" t="s">
        <v>28</v>
      </c>
      <c r="EK284" s="56" t="s">
        <v>38</v>
      </c>
      <c r="EL284" s="56" t="s">
        <v>38</v>
      </c>
      <c r="EM284" s="56" t="s">
        <v>35</v>
      </c>
      <c r="EN284" s="56" t="s">
        <v>35</v>
      </c>
    </row>
    <row r="285" spans="131:144" x14ac:dyDescent="0.25">
      <c r="EA285">
        <v>4</v>
      </c>
      <c r="EB285" s="56" t="s">
        <v>137</v>
      </c>
      <c r="EC285" s="56" t="s">
        <v>115</v>
      </c>
      <c r="ED285" s="56" t="s">
        <v>35</v>
      </c>
      <c r="EE285" s="56" t="s">
        <v>35</v>
      </c>
      <c r="EF285" s="56" t="s">
        <v>35</v>
      </c>
      <c r="EG285" s="56" t="s">
        <v>35</v>
      </c>
      <c r="EH285" s="56" t="s">
        <v>35</v>
      </c>
      <c r="EI285" s="56" t="s">
        <v>107</v>
      </c>
      <c r="EJ285" s="56" t="s">
        <v>28</v>
      </c>
      <c r="EK285" s="56" t="s">
        <v>38</v>
      </c>
      <c r="EL285" s="56" t="s">
        <v>38</v>
      </c>
      <c r="EM285" s="56" t="s">
        <v>35</v>
      </c>
      <c r="EN285" s="56" t="s">
        <v>35</v>
      </c>
    </row>
    <row r="286" spans="131:144" x14ac:dyDescent="0.25">
      <c r="EA286">
        <v>4</v>
      </c>
      <c r="EB286" s="56" t="s">
        <v>137</v>
      </c>
      <c r="EC286" s="56" t="s">
        <v>118</v>
      </c>
      <c r="ED286" s="56" t="s">
        <v>35</v>
      </c>
      <c r="EE286" s="56" t="s">
        <v>35</v>
      </c>
      <c r="EF286" s="56" t="s">
        <v>35</v>
      </c>
      <c r="EG286" s="56" t="s">
        <v>35</v>
      </c>
      <c r="EH286" s="56" t="s">
        <v>35</v>
      </c>
      <c r="EI286" s="56" t="s">
        <v>107</v>
      </c>
      <c r="EJ286" s="56" t="s">
        <v>28</v>
      </c>
      <c r="EK286" s="56" t="s">
        <v>38</v>
      </c>
      <c r="EL286" s="56" t="s">
        <v>38</v>
      </c>
      <c r="EM286" s="56" t="s">
        <v>35</v>
      </c>
      <c r="EN286" s="56" t="s">
        <v>35</v>
      </c>
    </row>
    <row r="287" spans="131:144" x14ac:dyDescent="0.25">
      <c r="EA287">
        <v>4</v>
      </c>
      <c r="EB287" s="56" t="s">
        <v>137</v>
      </c>
      <c r="EC287" s="56" t="s">
        <v>122</v>
      </c>
      <c r="ED287" s="56" t="s">
        <v>35</v>
      </c>
      <c r="EE287" s="56" t="s">
        <v>35</v>
      </c>
      <c r="EF287" s="56" t="s">
        <v>35</v>
      </c>
      <c r="EG287" s="56" t="s">
        <v>35</v>
      </c>
      <c r="EH287" s="56" t="s">
        <v>35</v>
      </c>
      <c r="EI287" s="56" t="s">
        <v>107</v>
      </c>
      <c r="EJ287" s="56" t="s">
        <v>28</v>
      </c>
      <c r="EK287" s="56" t="s">
        <v>38</v>
      </c>
      <c r="EL287" s="56" t="s">
        <v>38</v>
      </c>
      <c r="EM287" s="56" t="s">
        <v>35</v>
      </c>
      <c r="EN287" s="56" t="s">
        <v>35</v>
      </c>
    </row>
    <row r="288" spans="131:144" x14ac:dyDescent="0.25">
      <c r="EA288">
        <v>4</v>
      </c>
      <c r="EB288" s="56" t="s">
        <v>137</v>
      </c>
      <c r="EC288" s="56" t="s">
        <v>129</v>
      </c>
      <c r="ED288" s="56" t="s">
        <v>35</v>
      </c>
      <c r="EE288" s="56" t="s">
        <v>35</v>
      </c>
      <c r="EF288" s="56" t="s">
        <v>35</v>
      </c>
      <c r="EG288" s="56" t="s">
        <v>35</v>
      </c>
      <c r="EH288" s="56" t="s">
        <v>35</v>
      </c>
      <c r="EI288" s="56" t="s">
        <v>107</v>
      </c>
      <c r="EJ288" s="56" t="s">
        <v>28</v>
      </c>
      <c r="EK288" s="56" t="s">
        <v>38</v>
      </c>
      <c r="EL288" s="56" t="s">
        <v>38</v>
      </c>
      <c r="EM288" s="56" t="s">
        <v>35</v>
      </c>
      <c r="EN288" s="56" t="s">
        <v>35</v>
      </c>
    </row>
    <row r="289" spans="131:144" x14ac:dyDescent="0.25">
      <c r="EA289">
        <v>4</v>
      </c>
      <c r="EB289" s="56" t="s">
        <v>137</v>
      </c>
      <c r="EC289" s="56" t="s">
        <v>131</v>
      </c>
      <c r="ED289" s="56" t="s">
        <v>35</v>
      </c>
      <c r="EE289" s="56" t="s">
        <v>35</v>
      </c>
      <c r="EF289" s="56" t="s">
        <v>35</v>
      </c>
      <c r="EG289" s="56" t="s">
        <v>35</v>
      </c>
      <c r="EH289" s="56" t="s">
        <v>35</v>
      </c>
      <c r="EI289" s="56" t="s">
        <v>107</v>
      </c>
      <c r="EJ289" s="56" t="s">
        <v>28</v>
      </c>
      <c r="EK289" s="56" t="s">
        <v>38</v>
      </c>
      <c r="EL289" s="56" t="s">
        <v>38</v>
      </c>
      <c r="EM289" s="56" t="s">
        <v>35</v>
      </c>
      <c r="EN289" s="56" t="s">
        <v>35</v>
      </c>
    </row>
    <row r="290" spans="131:144" x14ac:dyDescent="0.25">
      <c r="EA290">
        <v>4</v>
      </c>
      <c r="EB290" s="56" t="s">
        <v>137</v>
      </c>
      <c r="EC290" s="56" t="s">
        <v>135</v>
      </c>
      <c r="ED290" s="56" t="s">
        <v>35</v>
      </c>
      <c r="EE290" s="56" t="s">
        <v>35</v>
      </c>
      <c r="EF290" s="56" t="s">
        <v>35</v>
      </c>
      <c r="EG290" s="56" t="s">
        <v>35</v>
      </c>
      <c r="EH290" s="56" t="s">
        <v>35</v>
      </c>
      <c r="EI290" s="56" t="s">
        <v>107</v>
      </c>
      <c r="EJ290" s="56" t="s">
        <v>28</v>
      </c>
      <c r="EK290" s="56" t="s">
        <v>38</v>
      </c>
      <c r="EL290" s="56" t="s">
        <v>38</v>
      </c>
      <c r="EM290" s="56" t="s">
        <v>35</v>
      </c>
      <c r="EN290" s="56" t="s">
        <v>35</v>
      </c>
    </row>
    <row r="291" spans="131:144" x14ac:dyDescent="0.25">
      <c r="EA291">
        <v>4</v>
      </c>
      <c r="EB291" s="56" t="s">
        <v>137</v>
      </c>
      <c r="EC291" s="56" t="s">
        <v>139</v>
      </c>
      <c r="ED291" s="56" t="s">
        <v>35</v>
      </c>
      <c r="EE291" s="56" t="s">
        <v>35</v>
      </c>
      <c r="EF291" s="56" t="s">
        <v>35</v>
      </c>
      <c r="EG291" s="56" t="s">
        <v>35</v>
      </c>
      <c r="EH291" s="56" t="s">
        <v>35</v>
      </c>
      <c r="EI291" s="56" t="s">
        <v>107</v>
      </c>
      <c r="EJ291" s="56" t="s">
        <v>28</v>
      </c>
      <c r="EK291" s="56" t="s">
        <v>38</v>
      </c>
      <c r="EL291" s="56" t="s">
        <v>38</v>
      </c>
      <c r="EM291" s="56" t="s">
        <v>35</v>
      </c>
      <c r="EN291" s="56" t="s">
        <v>35</v>
      </c>
    </row>
    <row r="292" spans="131:144" x14ac:dyDescent="0.25">
      <c r="EA292">
        <v>4</v>
      </c>
      <c r="EB292" s="56" t="s">
        <v>137</v>
      </c>
      <c r="EC292" s="56" t="s">
        <v>145</v>
      </c>
      <c r="ED292" s="56" t="s">
        <v>35</v>
      </c>
      <c r="EE292" s="56" t="s">
        <v>35</v>
      </c>
      <c r="EF292" s="56" t="s">
        <v>35</v>
      </c>
      <c r="EG292" s="56" t="s">
        <v>35</v>
      </c>
      <c r="EH292" s="56" t="s">
        <v>35</v>
      </c>
      <c r="EI292" s="56" t="s">
        <v>107</v>
      </c>
      <c r="EJ292" s="56" t="s">
        <v>28</v>
      </c>
      <c r="EK292" s="56" t="s">
        <v>38</v>
      </c>
      <c r="EL292" s="56" t="s">
        <v>38</v>
      </c>
      <c r="EM292" s="56" t="s">
        <v>35</v>
      </c>
      <c r="EN292" s="56" t="s">
        <v>35</v>
      </c>
    </row>
    <row r="293" spans="131:144" x14ac:dyDescent="0.25">
      <c r="EA293">
        <v>4</v>
      </c>
      <c r="EB293" s="56" t="s">
        <v>137</v>
      </c>
      <c r="EC293" s="56" t="s">
        <v>147</v>
      </c>
      <c r="ED293" s="56" t="s">
        <v>35</v>
      </c>
      <c r="EE293" s="56" t="s">
        <v>35</v>
      </c>
      <c r="EF293" s="56" t="s">
        <v>35</v>
      </c>
      <c r="EG293" s="56" t="s">
        <v>35</v>
      </c>
      <c r="EH293" s="56" t="s">
        <v>35</v>
      </c>
      <c r="EI293" s="56" t="s">
        <v>107</v>
      </c>
      <c r="EJ293" s="56" t="s">
        <v>28</v>
      </c>
      <c r="EK293" s="56" t="s">
        <v>38</v>
      </c>
      <c r="EL293" s="56" t="s">
        <v>38</v>
      </c>
      <c r="EM293" s="56" t="s">
        <v>35</v>
      </c>
      <c r="EN293" s="56" t="s">
        <v>35</v>
      </c>
    </row>
    <row r="294" spans="131:144" x14ac:dyDescent="0.25">
      <c r="EA294">
        <v>4</v>
      </c>
      <c r="EB294" s="56" t="s">
        <v>137</v>
      </c>
      <c r="EC294" s="56" t="s">
        <v>155</v>
      </c>
      <c r="ED294" s="56" t="s">
        <v>35</v>
      </c>
      <c r="EE294" s="56" t="s">
        <v>35</v>
      </c>
      <c r="EF294" s="56" t="s">
        <v>35</v>
      </c>
      <c r="EG294" s="56" t="s">
        <v>35</v>
      </c>
      <c r="EH294" s="56" t="s">
        <v>35</v>
      </c>
      <c r="EI294" s="56" t="s">
        <v>107</v>
      </c>
      <c r="EJ294" s="56" t="s">
        <v>28</v>
      </c>
      <c r="EK294" s="56" t="s">
        <v>38</v>
      </c>
      <c r="EL294" s="56" t="s">
        <v>38</v>
      </c>
      <c r="EM294" s="56" t="s">
        <v>35</v>
      </c>
      <c r="EN294" s="56" t="s">
        <v>35</v>
      </c>
    </row>
    <row r="295" spans="131:144" x14ac:dyDescent="0.25">
      <c r="EA295">
        <v>4</v>
      </c>
      <c r="EB295" s="56" t="s">
        <v>137</v>
      </c>
      <c r="EC295" s="56" t="s">
        <v>157</v>
      </c>
      <c r="ED295" s="56" t="s">
        <v>35</v>
      </c>
      <c r="EE295" s="56" t="s">
        <v>35</v>
      </c>
      <c r="EF295" s="56" t="s">
        <v>35</v>
      </c>
      <c r="EG295" s="56" t="s">
        <v>35</v>
      </c>
      <c r="EH295" s="56" t="s">
        <v>35</v>
      </c>
      <c r="EI295" s="56" t="s">
        <v>107</v>
      </c>
      <c r="EJ295" s="56" t="s">
        <v>28</v>
      </c>
      <c r="EK295" s="56" t="s">
        <v>38</v>
      </c>
      <c r="EL295" s="56" t="s">
        <v>38</v>
      </c>
      <c r="EM295" s="56" t="s">
        <v>35</v>
      </c>
      <c r="EN295" s="56" t="s">
        <v>35</v>
      </c>
    </row>
    <row r="296" spans="131:144" x14ac:dyDescent="0.25">
      <c r="EA296">
        <v>4</v>
      </c>
      <c r="EB296" s="56" t="s">
        <v>137</v>
      </c>
      <c r="EC296" s="56" t="s">
        <v>165</v>
      </c>
      <c r="ED296" s="56" t="s">
        <v>35</v>
      </c>
      <c r="EE296" s="56" t="s">
        <v>35</v>
      </c>
      <c r="EF296" s="56" t="s">
        <v>35</v>
      </c>
      <c r="EG296" s="56" t="s">
        <v>35</v>
      </c>
      <c r="EH296" s="56" t="s">
        <v>35</v>
      </c>
      <c r="EI296" s="56" t="s">
        <v>107</v>
      </c>
      <c r="EJ296" s="56" t="s">
        <v>28</v>
      </c>
      <c r="EK296" s="56" t="s">
        <v>38</v>
      </c>
      <c r="EL296" s="56" t="s">
        <v>38</v>
      </c>
      <c r="EM296" s="56" t="s">
        <v>35</v>
      </c>
      <c r="EN296" s="56" t="s">
        <v>35</v>
      </c>
    </row>
    <row r="297" spans="131:144" x14ac:dyDescent="0.25">
      <c r="EA297">
        <v>4</v>
      </c>
      <c r="EB297" s="56" t="s">
        <v>137</v>
      </c>
      <c r="EC297" s="56" t="s">
        <v>167</v>
      </c>
      <c r="ED297" s="56" t="s">
        <v>35</v>
      </c>
      <c r="EE297" s="56" t="s">
        <v>35</v>
      </c>
      <c r="EF297" s="56" t="s">
        <v>35</v>
      </c>
      <c r="EG297" s="56" t="s">
        <v>35</v>
      </c>
      <c r="EH297" s="56" t="s">
        <v>35</v>
      </c>
      <c r="EI297" s="56" t="s">
        <v>107</v>
      </c>
      <c r="EJ297" s="56" t="s">
        <v>28</v>
      </c>
      <c r="EK297" s="56" t="s">
        <v>38</v>
      </c>
      <c r="EL297" s="56" t="s">
        <v>38</v>
      </c>
      <c r="EM297" s="56" t="s">
        <v>35</v>
      </c>
      <c r="EN297" s="56" t="s">
        <v>35</v>
      </c>
    </row>
    <row r="298" spans="131:144" x14ac:dyDescent="0.25">
      <c r="EA298">
        <v>4</v>
      </c>
      <c r="EB298" s="56" t="s">
        <v>137</v>
      </c>
      <c r="EC298" s="56" t="s">
        <v>174</v>
      </c>
      <c r="ED298" s="56" t="s">
        <v>35</v>
      </c>
      <c r="EE298" s="56" t="s">
        <v>35</v>
      </c>
      <c r="EF298" s="56" t="s">
        <v>35</v>
      </c>
      <c r="EG298" s="56" t="s">
        <v>35</v>
      </c>
      <c r="EH298" s="56" t="s">
        <v>35</v>
      </c>
      <c r="EI298" s="56" t="s">
        <v>107</v>
      </c>
      <c r="EJ298" s="56" t="s">
        <v>28</v>
      </c>
      <c r="EK298" s="56" t="s">
        <v>38</v>
      </c>
      <c r="EL298" s="56" t="s">
        <v>38</v>
      </c>
      <c r="EM298" s="56" t="s">
        <v>35</v>
      </c>
      <c r="EN298" s="56" t="s">
        <v>35</v>
      </c>
    </row>
    <row r="299" spans="131:144" x14ac:dyDescent="0.25">
      <c r="EA299">
        <v>4</v>
      </c>
      <c r="EB299" s="56" t="s">
        <v>137</v>
      </c>
      <c r="EC299" s="56" t="s">
        <v>179</v>
      </c>
      <c r="ED299" s="56" t="s">
        <v>35</v>
      </c>
      <c r="EE299" s="56" t="s">
        <v>35</v>
      </c>
      <c r="EF299" s="56" t="s">
        <v>35</v>
      </c>
      <c r="EG299" s="56" t="s">
        <v>35</v>
      </c>
      <c r="EH299" s="56" t="s">
        <v>35</v>
      </c>
      <c r="EI299" s="56" t="s">
        <v>107</v>
      </c>
      <c r="EJ299" s="56" t="s">
        <v>28</v>
      </c>
      <c r="EK299" s="56" t="s">
        <v>38</v>
      </c>
      <c r="EL299" s="56" t="s">
        <v>38</v>
      </c>
      <c r="EM299" s="56" t="s">
        <v>35</v>
      </c>
      <c r="EN299" s="56" t="s">
        <v>35</v>
      </c>
    </row>
    <row r="300" spans="131:144" x14ac:dyDescent="0.25">
      <c r="EA300">
        <v>4</v>
      </c>
      <c r="EB300" s="56" t="s">
        <v>137</v>
      </c>
      <c r="EC300" s="56" t="s">
        <v>184</v>
      </c>
      <c r="ED300" s="56" t="s">
        <v>35</v>
      </c>
      <c r="EE300" s="56" t="s">
        <v>35</v>
      </c>
      <c r="EF300" s="56" t="s">
        <v>35</v>
      </c>
      <c r="EG300" s="56" t="s">
        <v>35</v>
      </c>
      <c r="EH300" s="56" t="s">
        <v>35</v>
      </c>
      <c r="EI300" s="56" t="s">
        <v>107</v>
      </c>
      <c r="EJ300" s="56" t="s">
        <v>28</v>
      </c>
      <c r="EK300" s="56" t="s">
        <v>38</v>
      </c>
      <c r="EL300" s="56" t="s">
        <v>38</v>
      </c>
      <c r="EM300" s="56" t="s">
        <v>35</v>
      </c>
      <c r="EN300" s="56" t="s">
        <v>35</v>
      </c>
    </row>
    <row r="301" spans="131:144" x14ac:dyDescent="0.25">
      <c r="EA301">
        <v>4</v>
      </c>
      <c r="EB301" s="56" t="s">
        <v>137</v>
      </c>
      <c r="EC301" s="56" t="s">
        <v>186</v>
      </c>
      <c r="ED301" s="56" t="s">
        <v>35</v>
      </c>
      <c r="EE301" s="56" t="s">
        <v>35</v>
      </c>
      <c r="EF301" s="56" t="s">
        <v>35</v>
      </c>
      <c r="EG301" s="56" t="s">
        <v>35</v>
      </c>
      <c r="EH301" s="56" t="s">
        <v>35</v>
      </c>
      <c r="EI301" s="56" t="s">
        <v>107</v>
      </c>
      <c r="EJ301" s="56" t="s">
        <v>28</v>
      </c>
      <c r="EK301" s="56" t="s">
        <v>38</v>
      </c>
      <c r="EL301" s="56" t="s">
        <v>38</v>
      </c>
      <c r="EM301" s="56" t="s">
        <v>35</v>
      </c>
      <c r="EN301" s="56" t="s">
        <v>35</v>
      </c>
    </row>
    <row r="302" spans="131:144" x14ac:dyDescent="0.25">
      <c r="EA302">
        <v>4</v>
      </c>
      <c r="EB302" s="56" t="s">
        <v>137</v>
      </c>
      <c r="EC302" s="56" t="s">
        <v>189</v>
      </c>
      <c r="ED302" s="56" t="s">
        <v>35</v>
      </c>
      <c r="EE302" s="56" t="s">
        <v>35</v>
      </c>
      <c r="EF302" s="56" t="s">
        <v>35</v>
      </c>
      <c r="EG302" s="56" t="s">
        <v>35</v>
      </c>
      <c r="EH302" s="56" t="s">
        <v>35</v>
      </c>
      <c r="EI302" s="56" t="s">
        <v>107</v>
      </c>
      <c r="EJ302" s="56" t="s">
        <v>28</v>
      </c>
      <c r="EK302" s="56" t="s">
        <v>38</v>
      </c>
      <c r="EL302" s="56" t="s">
        <v>38</v>
      </c>
      <c r="EM302" s="56" t="s">
        <v>35</v>
      </c>
      <c r="EN302" s="56" t="s">
        <v>35</v>
      </c>
    </row>
    <row r="303" spans="131:144" x14ac:dyDescent="0.25">
      <c r="EA303">
        <v>4</v>
      </c>
      <c r="EB303" s="56" t="s">
        <v>137</v>
      </c>
      <c r="EC303" s="56" t="s">
        <v>192</v>
      </c>
      <c r="ED303" s="56" t="s">
        <v>35</v>
      </c>
      <c r="EE303" s="56" t="s">
        <v>35</v>
      </c>
      <c r="EF303" s="56" t="s">
        <v>35</v>
      </c>
      <c r="EG303" s="56" t="s">
        <v>35</v>
      </c>
      <c r="EH303" s="56" t="s">
        <v>35</v>
      </c>
      <c r="EI303" s="56" t="s">
        <v>107</v>
      </c>
      <c r="EJ303" s="56" t="s">
        <v>28</v>
      </c>
      <c r="EK303" s="56" t="s">
        <v>38</v>
      </c>
      <c r="EL303" s="56" t="s">
        <v>38</v>
      </c>
      <c r="EM303" s="56" t="s">
        <v>35</v>
      </c>
      <c r="EN303" s="56" t="s">
        <v>35</v>
      </c>
    </row>
    <row r="304" spans="131:144" x14ac:dyDescent="0.25">
      <c r="EA304">
        <v>4</v>
      </c>
      <c r="EB304" s="56" t="s">
        <v>152</v>
      </c>
      <c r="EC304" s="56" t="s">
        <v>113</v>
      </c>
      <c r="ED304" s="56" t="s">
        <v>35</v>
      </c>
      <c r="EE304" s="56" t="s">
        <v>35</v>
      </c>
      <c r="EF304" s="56" t="s">
        <v>35</v>
      </c>
      <c r="EG304" s="56" t="s">
        <v>35</v>
      </c>
      <c r="EH304" s="56" t="s">
        <v>35</v>
      </c>
      <c r="EI304" s="56" t="s">
        <v>107</v>
      </c>
      <c r="EJ304" s="56" t="s">
        <v>28</v>
      </c>
      <c r="EK304" s="56" t="s">
        <v>38</v>
      </c>
      <c r="EL304" s="56" t="s">
        <v>38</v>
      </c>
      <c r="EM304" s="56" t="s">
        <v>35</v>
      </c>
      <c r="EN304" s="56" t="s">
        <v>35</v>
      </c>
    </row>
    <row r="305" spans="131:144" x14ac:dyDescent="0.25">
      <c r="EA305">
        <v>4</v>
      </c>
      <c r="EB305" s="56" t="s">
        <v>152</v>
      </c>
      <c r="EC305" s="56" t="s">
        <v>115</v>
      </c>
      <c r="ED305" s="56" t="s">
        <v>35</v>
      </c>
      <c r="EE305" s="56" t="s">
        <v>35</v>
      </c>
      <c r="EF305" s="56" t="s">
        <v>35</v>
      </c>
      <c r="EG305" s="56" t="s">
        <v>35</v>
      </c>
      <c r="EH305" s="56" t="s">
        <v>35</v>
      </c>
      <c r="EI305" s="56" t="s">
        <v>107</v>
      </c>
      <c r="EJ305" s="56" t="s">
        <v>28</v>
      </c>
      <c r="EK305" s="56" t="s">
        <v>38</v>
      </c>
      <c r="EL305" s="56" t="s">
        <v>38</v>
      </c>
      <c r="EM305" s="56" t="s">
        <v>35</v>
      </c>
      <c r="EN305" s="56" t="s">
        <v>35</v>
      </c>
    </row>
    <row r="306" spans="131:144" x14ac:dyDescent="0.25">
      <c r="EA306">
        <v>4</v>
      </c>
      <c r="EB306" s="56" t="s">
        <v>152</v>
      </c>
      <c r="EC306" s="56" t="s">
        <v>118</v>
      </c>
      <c r="ED306" s="56" t="s">
        <v>35</v>
      </c>
      <c r="EE306" s="56" t="s">
        <v>35</v>
      </c>
      <c r="EF306" s="56" t="s">
        <v>35</v>
      </c>
      <c r="EG306" s="56" t="s">
        <v>35</v>
      </c>
      <c r="EH306" s="56" t="s">
        <v>35</v>
      </c>
      <c r="EI306" s="56" t="s">
        <v>107</v>
      </c>
      <c r="EJ306" s="56" t="s">
        <v>28</v>
      </c>
      <c r="EK306" s="56" t="s">
        <v>38</v>
      </c>
      <c r="EL306" s="56" t="s">
        <v>38</v>
      </c>
      <c r="EM306" s="56" t="s">
        <v>35</v>
      </c>
      <c r="EN306" s="56" t="s">
        <v>35</v>
      </c>
    </row>
    <row r="307" spans="131:144" x14ac:dyDescent="0.25">
      <c r="EA307">
        <v>4</v>
      </c>
      <c r="EB307" s="56" t="s">
        <v>152</v>
      </c>
      <c r="EC307" s="56" t="s">
        <v>122</v>
      </c>
      <c r="ED307" s="56" t="s">
        <v>35</v>
      </c>
      <c r="EE307" s="56" t="s">
        <v>35</v>
      </c>
      <c r="EF307" s="56" t="s">
        <v>35</v>
      </c>
      <c r="EG307" s="56" t="s">
        <v>35</v>
      </c>
      <c r="EH307" s="56" t="s">
        <v>35</v>
      </c>
      <c r="EI307" s="56" t="s">
        <v>107</v>
      </c>
      <c r="EJ307" s="56" t="s">
        <v>28</v>
      </c>
      <c r="EK307" s="56" t="s">
        <v>38</v>
      </c>
      <c r="EL307" s="56" t="s">
        <v>38</v>
      </c>
      <c r="EM307" s="56" t="s">
        <v>35</v>
      </c>
      <c r="EN307" s="56" t="s">
        <v>35</v>
      </c>
    </row>
    <row r="308" spans="131:144" x14ac:dyDescent="0.25">
      <c r="EA308">
        <v>4</v>
      </c>
      <c r="EB308" s="56" t="s">
        <v>152</v>
      </c>
      <c r="EC308" s="56" t="s">
        <v>129</v>
      </c>
      <c r="ED308" s="56" t="s">
        <v>35</v>
      </c>
      <c r="EE308" s="56" t="s">
        <v>35</v>
      </c>
      <c r="EF308" s="56" t="s">
        <v>35</v>
      </c>
      <c r="EG308" s="56" t="s">
        <v>35</v>
      </c>
      <c r="EH308" s="56" t="s">
        <v>35</v>
      </c>
      <c r="EI308" s="56" t="s">
        <v>107</v>
      </c>
      <c r="EJ308" s="56" t="s">
        <v>28</v>
      </c>
      <c r="EK308" s="56" t="s">
        <v>38</v>
      </c>
      <c r="EL308" s="56" t="s">
        <v>38</v>
      </c>
      <c r="EM308" s="56" t="s">
        <v>35</v>
      </c>
      <c r="EN308" s="56" t="s">
        <v>35</v>
      </c>
    </row>
    <row r="309" spans="131:144" x14ac:dyDescent="0.25">
      <c r="EA309">
        <v>4</v>
      </c>
      <c r="EB309" s="56" t="s">
        <v>152</v>
      </c>
      <c r="EC309" s="56" t="s">
        <v>131</v>
      </c>
      <c r="ED309" s="56" t="s">
        <v>35</v>
      </c>
      <c r="EE309" s="56" t="s">
        <v>35</v>
      </c>
      <c r="EF309" s="56" t="s">
        <v>35</v>
      </c>
      <c r="EG309" s="56" t="s">
        <v>35</v>
      </c>
      <c r="EH309" s="56" t="s">
        <v>35</v>
      </c>
      <c r="EI309" s="56" t="s">
        <v>107</v>
      </c>
      <c r="EJ309" s="56" t="s">
        <v>28</v>
      </c>
      <c r="EK309" s="56" t="s">
        <v>38</v>
      </c>
      <c r="EL309" s="56" t="s">
        <v>38</v>
      </c>
      <c r="EM309" s="56" t="s">
        <v>35</v>
      </c>
      <c r="EN309" s="56" t="s">
        <v>35</v>
      </c>
    </row>
    <row r="310" spans="131:144" x14ac:dyDescent="0.25">
      <c r="EA310">
        <v>4</v>
      </c>
      <c r="EB310" s="56" t="s">
        <v>152</v>
      </c>
      <c r="EC310" s="56" t="s">
        <v>135</v>
      </c>
      <c r="ED310" s="56" t="s">
        <v>35</v>
      </c>
      <c r="EE310" s="56" t="s">
        <v>35</v>
      </c>
      <c r="EF310" s="56" t="s">
        <v>35</v>
      </c>
      <c r="EG310" s="56" t="s">
        <v>35</v>
      </c>
      <c r="EH310" s="56" t="s">
        <v>35</v>
      </c>
      <c r="EI310" s="56" t="s">
        <v>107</v>
      </c>
      <c r="EJ310" s="56" t="s">
        <v>28</v>
      </c>
      <c r="EK310" s="56" t="s">
        <v>38</v>
      </c>
      <c r="EL310" s="56" t="s">
        <v>38</v>
      </c>
      <c r="EM310" s="56" t="s">
        <v>35</v>
      </c>
      <c r="EN310" s="56" t="s">
        <v>35</v>
      </c>
    </row>
    <row r="311" spans="131:144" x14ac:dyDescent="0.25">
      <c r="EA311">
        <v>4</v>
      </c>
      <c r="EB311" s="56" t="s">
        <v>152</v>
      </c>
      <c r="EC311" s="56" t="s">
        <v>139</v>
      </c>
      <c r="ED311" s="56" t="s">
        <v>35</v>
      </c>
      <c r="EE311" s="56" t="s">
        <v>35</v>
      </c>
      <c r="EF311" s="56" t="s">
        <v>35</v>
      </c>
      <c r="EG311" s="56" t="s">
        <v>35</v>
      </c>
      <c r="EH311" s="56" t="s">
        <v>35</v>
      </c>
      <c r="EI311" s="56" t="s">
        <v>107</v>
      </c>
      <c r="EJ311" s="56" t="s">
        <v>28</v>
      </c>
      <c r="EK311" s="56" t="s">
        <v>38</v>
      </c>
      <c r="EL311" s="56" t="s">
        <v>38</v>
      </c>
      <c r="EM311" s="56" t="s">
        <v>35</v>
      </c>
      <c r="EN311" s="56" t="s">
        <v>35</v>
      </c>
    </row>
    <row r="312" spans="131:144" x14ac:dyDescent="0.25">
      <c r="EA312">
        <v>4</v>
      </c>
      <c r="EB312" s="56" t="s">
        <v>152</v>
      </c>
      <c r="EC312" s="56" t="s">
        <v>145</v>
      </c>
      <c r="ED312" s="56" t="s">
        <v>35</v>
      </c>
      <c r="EE312" s="56" t="s">
        <v>35</v>
      </c>
      <c r="EF312" s="56" t="s">
        <v>35</v>
      </c>
      <c r="EG312" s="56" t="s">
        <v>35</v>
      </c>
      <c r="EH312" s="56" t="s">
        <v>35</v>
      </c>
      <c r="EI312" s="56" t="s">
        <v>107</v>
      </c>
      <c r="EJ312" s="56" t="s">
        <v>28</v>
      </c>
      <c r="EK312" s="56" t="s">
        <v>38</v>
      </c>
      <c r="EL312" s="56" t="s">
        <v>38</v>
      </c>
      <c r="EM312" s="56" t="s">
        <v>35</v>
      </c>
      <c r="EN312" s="56" t="s">
        <v>35</v>
      </c>
    </row>
    <row r="313" spans="131:144" x14ac:dyDescent="0.25">
      <c r="EA313">
        <v>4</v>
      </c>
      <c r="EB313" s="56" t="s">
        <v>152</v>
      </c>
      <c r="EC313" s="56" t="s">
        <v>147</v>
      </c>
      <c r="ED313" s="56" t="s">
        <v>35</v>
      </c>
      <c r="EE313" s="56" t="s">
        <v>35</v>
      </c>
      <c r="EF313" s="56" t="s">
        <v>35</v>
      </c>
      <c r="EG313" s="56" t="s">
        <v>35</v>
      </c>
      <c r="EH313" s="56" t="s">
        <v>35</v>
      </c>
      <c r="EI313" s="56" t="s">
        <v>107</v>
      </c>
      <c r="EJ313" s="56" t="s">
        <v>28</v>
      </c>
      <c r="EK313" s="56" t="s">
        <v>38</v>
      </c>
      <c r="EL313" s="56" t="s">
        <v>38</v>
      </c>
      <c r="EM313" s="56" t="s">
        <v>35</v>
      </c>
      <c r="EN313" s="56" t="s">
        <v>35</v>
      </c>
    </row>
    <row r="314" spans="131:144" x14ac:dyDescent="0.25">
      <c r="EA314">
        <v>4</v>
      </c>
      <c r="EB314" s="56" t="s">
        <v>152</v>
      </c>
      <c r="EC314" s="56" t="s">
        <v>155</v>
      </c>
      <c r="ED314" s="56" t="s">
        <v>35</v>
      </c>
      <c r="EE314" s="56" t="s">
        <v>35</v>
      </c>
      <c r="EF314" s="56" t="s">
        <v>35</v>
      </c>
      <c r="EG314" s="56" t="s">
        <v>35</v>
      </c>
      <c r="EH314" s="56" t="s">
        <v>35</v>
      </c>
      <c r="EI314" s="56" t="s">
        <v>107</v>
      </c>
      <c r="EJ314" s="56" t="s">
        <v>28</v>
      </c>
      <c r="EK314" s="56" t="s">
        <v>38</v>
      </c>
      <c r="EL314" s="56" t="s">
        <v>38</v>
      </c>
      <c r="EM314" s="56" t="s">
        <v>35</v>
      </c>
      <c r="EN314" s="56" t="s">
        <v>35</v>
      </c>
    </row>
    <row r="315" spans="131:144" x14ac:dyDescent="0.25">
      <c r="EA315">
        <v>4</v>
      </c>
      <c r="EB315" s="56" t="s">
        <v>152</v>
      </c>
      <c r="EC315" s="56" t="s">
        <v>157</v>
      </c>
      <c r="ED315" s="56" t="s">
        <v>35</v>
      </c>
      <c r="EE315" s="56" t="s">
        <v>35</v>
      </c>
      <c r="EF315" s="56" t="s">
        <v>35</v>
      </c>
      <c r="EG315" s="56" t="s">
        <v>35</v>
      </c>
      <c r="EH315" s="56" t="s">
        <v>35</v>
      </c>
      <c r="EI315" s="56" t="s">
        <v>107</v>
      </c>
      <c r="EJ315" s="56" t="s">
        <v>28</v>
      </c>
      <c r="EK315" s="56" t="s">
        <v>38</v>
      </c>
      <c r="EL315" s="56" t="s">
        <v>38</v>
      </c>
      <c r="EM315" s="56" t="s">
        <v>35</v>
      </c>
      <c r="EN315" s="56" t="s">
        <v>35</v>
      </c>
    </row>
    <row r="316" spans="131:144" x14ac:dyDescent="0.25">
      <c r="EA316">
        <v>4</v>
      </c>
      <c r="EB316" s="56" t="s">
        <v>152</v>
      </c>
      <c r="EC316" s="56" t="s">
        <v>165</v>
      </c>
      <c r="ED316" s="56" t="s">
        <v>35</v>
      </c>
      <c r="EE316" s="56" t="s">
        <v>35</v>
      </c>
      <c r="EF316" s="56" t="s">
        <v>35</v>
      </c>
      <c r="EG316" s="56" t="s">
        <v>35</v>
      </c>
      <c r="EH316" s="56" t="s">
        <v>35</v>
      </c>
      <c r="EI316" s="56" t="s">
        <v>107</v>
      </c>
      <c r="EJ316" s="56" t="s">
        <v>28</v>
      </c>
      <c r="EK316" s="56" t="s">
        <v>38</v>
      </c>
      <c r="EL316" s="56" t="s">
        <v>38</v>
      </c>
      <c r="EM316" s="56" t="s">
        <v>35</v>
      </c>
      <c r="EN316" s="56" t="s">
        <v>35</v>
      </c>
    </row>
    <row r="317" spans="131:144" x14ac:dyDescent="0.25">
      <c r="EA317">
        <v>4</v>
      </c>
      <c r="EB317" s="56" t="s">
        <v>152</v>
      </c>
      <c r="EC317" s="56" t="s">
        <v>167</v>
      </c>
      <c r="ED317" s="56" t="s">
        <v>35</v>
      </c>
      <c r="EE317" s="56" t="s">
        <v>35</v>
      </c>
      <c r="EF317" s="56" t="s">
        <v>35</v>
      </c>
      <c r="EG317" s="56" t="s">
        <v>35</v>
      </c>
      <c r="EH317" s="56" t="s">
        <v>35</v>
      </c>
      <c r="EI317" s="56" t="s">
        <v>107</v>
      </c>
      <c r="EJ317" s="56" t="s">
        <v>28</v>
      </c>
      <c r="EK317" s="56" t="s">
        <v>38</v>
      </c>
      <c r="EL317" s="56" t="s">
        <v>38</v>
      </c>
      <c r="EM317" s="56" t="s">
        <v>35</v>
      </c>
      <c r="EN317" s="56" t="s">
        <v>35</v>
      </c>
    </row>
    <row r="318" spans="131:144" x14ac:dyDescent="0.25">
      <c r="EA318">
        <v>4</v>
      </c>
      <c r="EB318" s="56" t="s">
        <v>152</v>
      </c>
      <c r="EC318" s="56" t="s">
        <v>174</v>
      </c>
      <c r="ED318" s="56" t="s">
        <v>35</v>
      </c>
      <c r="EE318" s="56" t="s">
        <v>35</v>
      </c>
      <c r="EF318" s="56" t="s">
        <v>35</v>
      </c>
      <c r="EG318" s="56" t="s">
        <v>35</v>
      </c>
      <c r="EH318" s="56" t="s">
        <v>35</v>
      </c>
      <c r="EI318" s="56" t="s">
        <v>107</v>
      </c>
      <c r="EJ318" s="56" t="s">
        <v>28</v>
      </c>
      <c r="EK318" s="56" t="s">
        <v>38</v>
      </c>
      <c r="EL318" s="56" t="s">
        <v>38</v>
      </c>
      <c r="EM318" s="56" t="s">
        <v>35</v>
      </c>
      <c r="EN318" s="56" t="s">
        <v>35</v>
      </c>
    </row>
    <row r="319" spans="131:144" x14ac:dyDescent="0.25">
      <c r="EA319">
        <v>4</v>
      </c>
      <c r="EB319" s="56" t="s">
        <v>152</v>
      </c>
      <c r="EC319" s="56" t="s">
        <v>179</v>
      </c>
      <c r="ED319" s="56" t="s">
        <v>35</v>
      </c>
      <c r="EE319" s="56" t="s">
        <v>35</v>
      </c>
      <c r="EF319" s="56" t="s">
        <v>35</v>
      </c>
      <c r="EG319" s="56" t="s">
        <v>35</v>
      </c>
      <c r="EH319" s="56" t="s">
        <v>35</v>
      </c>
      <c r="EI319" s="56" t="s">
        <v>107</v>
      </c>
      <c r="EJ319" s="56" t="s">
        <v>28</v>
      </c>
      <c r="EK319" s="56" t="s">
        <v>38</v>
      </c>
      <c r="EL319" s="56" t="s">
        <v>38</v>
      </c>
      <c r="EM319" s="56" t="s">
        <v>35</v>
      </c>
      <c r="EN319" s="56" t="s">
        <v>35</v>
      </c>
    </row>
    <row r="320" spans="131:144" x14ac:dyDescent="0.25">
      <c r="EA320">
        <v>4</v>
      </c>
      <c r="EB320" s="56" t="s">
        <v>152</v>
      </c>
      <c r="EC320" s="56" t="s">
        <v>184</v>
      </c>
      <c r="ED320" s="56" t="s">
        <v>35</v>
      </c>
      <c r="EE320" s="56" t="s">
        <v>35</v>
      </c>
      <c r="EF320" s="56" t="s">
        <v>35</v>
      </c>
      <c r="EG320" s="56" t="s">
        <v>35</v>
      </c>
      <c r="EH320" s="56" t="s">
        <v>35</v>
      </c>
      <c r="EI320" s="56" t="s">
        <v>107</v>
      </c>
      <c r="EJ320" s="56" t="s">
        <v>28</v>
      </c>
      <c r="EK320" s="56" t="s">
        <v>38</v>
      </c>
      <c r="EL320" s="56" t="s">
        <v>38</v>
      </c>
      <c r="EM320" s="56" t="s">
        <v>35</v>
      </c>
      <c r="EN320" s="56" t="s">
        <v>35</v>
      </c>
    </row>
    <row r="321" spans="131:144" x14ac:dyDescent="0.25">
      <c r="EA321">
        <v>4</v>
      </c>
      <c r="EB321" s="56" t="s">
        <v>152</v>
      </c>
      <c r="EC321" s="56" t="s">
        <v>186</v>
      </c>
      <c r="ED321" s="56" t="s">
        <v>35</v>
      </c>
      <c r="EE321" s="56" t="s">
        <v>35</v>
      </c>
      <c r="EF321" s="56" t="s">
        <v>35</v>
      </c>
      <c r="EG321" s="56" t="s">
        <v>35</v>
      </c>
      <c r="EH321" s="56" t="s">
        <v>35</v>
      </c>
      <c r="EI321" s="56" t="s">
        <v>107</v>
      </c>
      <c r="EJ321" s="56" t="s">
        <v>28</v>
      </c>
      <c r="EK321" s="56" t="s">
        <v>38</v>
      </c>
      <c r="EL321" s="56" t="s">
        <v>38</v>
      </c>
      <c r="EM321" s="56" t="s">
        <v>35</v>
      </c>
      <c r="EN321" s="56" t="s">
        <v>35</v>
      </c>
    </row>
    <row r="322" spans="131:144" x14ac:dyDescent="0.25">
      <c r="EA322">
        <v>4</v>
      </c>
      <c r="EB322" s="56" t="s">
        <v>152</v>
      </c>
      <c r="EC322" s="56" t="s">
        <v>189</v>
      </c>
      <c r="ED322" s="56" t="s">
        <v>35</v>
      </c>
      <c r="EE322" s="56" t="s">
        <v>35</v>
      </c>
      <c r="EF322" s="56" t="s">
        <v>35</v>
      </c>
      <c r="EG322" s="56" t="s">
        <v>35</v>
      </c>
      <c r="EH322" s="56" t="s">
        <v>35</v>
      </c>
      <c r="EI322" s="56" t="s">
        <v>107</v>
      </c>
      <c r="EJ322" s="56" t="s">
        <v>28</v>
      </c>
      <c r="EK322" s="56" t="s">
        <v>38</v>
      </c>
      <c r="EL322" s="56" t="s">
        <v>38</v>
      </c>
      <c r="EM322" s="56" t="s">
        <v>35</v>
      </c>
      <c r="EN322" s="56" t="s">
        <v>35</v>
      </c>
    </row>
    <row r="323" spans="131:144" x14ac:dyDescent="0.25">
      <c r="EA323">
        <v>4</v>
      </c>
      <c r="EB323" s="56" t="s">
        <v>152</v>
      </c>
      <c r="EC323" s="56" t="s">
        <v>192</v>
      </c>
      <c r="ED323" s="56" t="s">
        <v>35</v>
      </c>
      <c r="EE323" s="56" t="s">
        <v>35</v>
      </c>
      <c r="EF323" s="56" t="s">
        <v>35</v>
      </c>
      <c r="EG323" s="56" t="s">
        <v>35</v>
      </c>
      <c r="EH323" s="56" t="s">
        <v>35</v>
      </c>
      <c r="EI323" s="56" t="s">
        <v>107</v>
      </c>
      <c r="EJ323" s="56" t="s">
        <v>28</v>
      </c>
      <c r="EK323" s="56" t="s">
        <v>38</v>
      </c>
      <c r="EL323" s="56" t="s">
        <v>38</v>
      </c>
      <c r="EM323" s="56" t="s">
        <v>35</v>
      </c>
      <c r="EN323" s="56" t="s">
        <v>35</v>
      </c>
    </row>
    <row r="324" spans="131:144" x14ac:dyDescent="0.25">
      <c r="EA324">
        <v>4</v>
      </c>
      <c r="EB324" s="56" t="s">
        <v>162</v>
      </c>
      <c r="EC324" s="56" t="s">
        <v>113</v>
      </c>
      <c r="ED324" s="56" t="s">
        <v>35</v>
      </c>
      <c r="EE324" s="56" t="s">
        <v>35</v>
      </c>
      <c r="EF324" s="56" t="s">
        <v>35</v>
      </c>
      <c r="EG324" s="56" t="s">
        <v>35</v>
      </c>
      <c r="EH324" s="56" t="s">
        <v>35</v>
      </c>
      <c r="EI324" s="56" t="s">
        <v>107</v>
      </c>
      <c r="EJ324" s="56" t="s">
        <v>28</v>
      </c>
      <c r="EK324" s="56" t="s">
        <v>38</v>
      </c>
      <c r="EL324" s="56" t="s">
        <v>38</v>
      </c>
      <c r="EM324" s="56" t="s">
        <v>35</v>
      </c>
      <c r="EN324" s="56" t="s">
        <v>35</v>
      </c>
    </row>
    <row r="325" spans="131:144" x14ac:dyDescent="0.25">
      <c r="EA325">
        <v>4</v>
      </c>
      <c r="EB325" s="56" t="s">
        <v>162</v>
      </c>
      <c r="EC325" s="56" t="s">
        <v>115</v>
      </c>
      <c r="ED325" s="56" t="s">
        <v>35</v>
      </c>
      <c r="EE325" s="56" t="s">
        <v>35</v>
      </c>
      <c r="EF325" s="56" t="s">
        <v>35</v>
      </c>
      <c r="EG325" s="56" t="s">
        <v>35</v>
      </c>
      <c r="EH325" s="56" t="s">
        <v>35</v>
      </c>
      <c r="EI325" s="56" t="s">
        <v>107</v>
      </c>
      <c r="EJ325" s="56" t="s">
        <v>28</v>
      </c>
      <c r="EK325" s="56" t="s">
        <v>38</v>
      </c>
      <c r="EL325" s="56" t="s">
        <v>38</v>
      </c>
      <c r="EM325" s="56" t="s">
        <v>35</v>
      </c>
      <c r="EN325" s="56" t="s">
        <v>35</v>
      </c>
    </row>
    <row r="326" spans="131:144" x14ac:dyDescent="0.25">
      <c r="EA326">
        <v>4</v>
      </c>
      <c r="EB326" s="56" t="s">
        <v>162</v>
      </c>
      <c r="EC326" s="56" t="s">
        <v>118</v>
      </c>
      <c r="ED326" s="56" t="s">
        <v>35</v>
      </c>
      <c r="EE326" s="56" t="s">
        <v>35</v>
      </c>
      <c r="EF326" s="56" t="s">
        <v>35</v>
      </c>
      <c r="EG326" s="56" t="s">
        <v>35</v>
      </c>
      <c r="EH326" s="56" t="s">
        <v>35</v>
      </c>
      <c r="EI326" s="56" t="s">
        <v>107</v>
      </c>
      <c r="EJ326" s="56" t="s">
        <v>28</v>
      </c>
      <c r="EK326" s="56" t="s">
        <v>38</v>
      </c>
      <c r="EL326" s="56" t="s">
        <v>38</v>
      </c>
      <c r="EM326" s="56" t="s">
        <v>35</v>
      </c>
      <c r="EN326" s="56" t="s">
        <v>35</v>
      </c>
    </row>
    <row r="327" spans="131:144" x14ac:dyDescent="0.25">
      <c r="EA327">
        <v>4</v>
      </c>
      <c r="EB327" s="56" t="s">
        <v>162</v>
      </c>
      <c r="EC327" s="56" t="s">
        <v>122</v>
      </c>
      <c r="ED327" s="56" t="s">
        <v>35</v>
      </c>
      <c r="EE327" s="56" t="s">
        <v>35</v>
      </c>
      <c r="EF327" s="56" t="s">
        <v>35</v>
      </c>
      <c r="EG327" s="56" t="s">
        <v>35</v>
      </c>
      <c r="EH327" s="56" t="s">
        <v>35</v>
      </c>
      <c r="EI327" s="56" t="s">
        <v>107</v>
      </c>
      <c r="EJ327" s="56" t="s">
        <v>28</v>
      </c>
      <c r="EK327" s="56" t="s">
        <v>38</v>
      </c>
      <c r="EL327" s="56" t="s">
        <v>38</v>
      </c>
      <c r="EM327" s="56" t="s">
        <v>35</v>
      </c>
      <c r="EN327" s="56" t="s">
        <v>35</v>
      </c>
    </row>
    <row r="328" spans="131:144" x14ac:dyDescent="0.25">
      <c r="EA328">
        <v>4</v>
      </c>
      <c r="EB328" s="56" t="s">
        <v>162</v>
      </c>
      <c r="EC328" s="56" t="s">
        <v>129</v>
      </c>
      <c r="ED328" s="56" t="s">
        <v>35</v>
      </c>
      <c r="EE328" s="56" t="s">
        <v>35</v>
      </c>
      <c r="EF328" s="56" t="s">
        <v>35</v>
      </c>
      <c r="EG328" s="56" t="s">
        <v>35</v>
      </c>
      <c r="EH328" s="56" t="s">
        <v>35</v>
      </c>
      <c r="EI328" s="56" t="s">
        <v>107</v>
      </c>
      <c r="EJ328" s="56" t="s">
        <v>28</v>
      </c>
      <c r="EK328" s="56" t="s">
        <v>38</v>
      </c>
      <c r="EL328" s="56" t="s">
        <v>38</v>
      </c>
      <c r="EM328" s="56" t="s">
        <v>35</v>
      </c>
      <c r="EN328" s="56" t="s">
        <v>35</v>
      </c>
    </row>
    <row r="329" spans="131:144" x14ac:dyDescent="0.25">
      <c r="EA329">
        <v>4</v>
      </c>
      <c r="EB329" s="56" t="s">
        <v>162</v>
      </c>
      <c r="EC329" s="56" t="s">
        <v>131</v>
      </c>
      <c r="ED329" s="56" t="s">
        <v>35</v>
      </c>
      <c r="EE329" s="56" t="s">
        <v>35</v>
      </c>
      <c r="EF329" s="56" t="s">
        <v>35</v>
      </c>
      <c r="EG329" s="56" t="s">
        <v>35</v>
      </c>
      <c r="EH329" s="56" t="s">
        <v>35</v>
      </c>
      <c r="EI329" s="56" t="s">
        <v>107</v>
      </c>
      <c r="EJ329" s="56" t="s">
        <v>28</v>
      </c>
      <c r="EK329" s="56" t="s">
        <v>38</v>
      </c>
      <c r="EL329" s="56" t="s">
        <v>38</v>
      </c>
      <c r="EM329" s="56" t="s">
        <v>35</v>
      </c>
      <c r="EN329" s="56" t="s">
        <v>35</v>
      </c>
    </row>
    <row r="330" spans="131:144" x14ac:dyDescent="0.25">
      <c r="EA330">
        <v>4</v>
      </c>
      <c r="EB330" s="56" t="s">
        <v>162</v>
      </c>
      <c r="EC330" s="56" t="s">
        <v>135</v>
      </c>
      <c r="ED330" s="56" t="s">
        <v>35</v>
      </c>
      <c r="EE330" s="56" t="s">
        <v>35</v>
      </c>
      <c r="EF330" s="56" t="s">
        <v>35</v>
      </c>
      <c r="EG330" s="56" t="s">
        <v>35</v>
      </c>
      <c r="EH330" s="56" t="s">
        <v>35</v>
      </c>
      <c r="EI330" s="56" t="s">
        <v>107</v>
      </c>
      <c r="EJ330" s="56" t="s">
        <v>28</v>
      </c>
      <c r="EK330" s="56" t="s">
        <v>38</v>
      </c>
      <c r="EL330" s="56" t="s">
        <v>38</v>
      </c>
      <c r="EM330" s="56" t="s">
        <v>35</v>
      </c>
      <c r="EN330" s="56" t="s">
        <v>35</v>
      </c>
    </row>
    <row r="331" spans="131:144" x14ac:dyDescent="0.25">
      <c r="EA331">
        <v>4</v>
      </c>
      <c r="EB331" s="56" t="s">
        <v>162</v>
      </c>
      <c r="EC331" s="56" t="s">
        <v>139</v>
      </c>
      <c r="ED331" s="56" t="s">
        <v>35</v>
      </c>
      <c r="EE331" s="56" t="s">
        <v>35</v>
      </c>
      <c r="EF331" s="56" t="s">
        <v>35</v>
      </c>
      <c r="EG331" s="56" t="s">
        <v>35</v>
      </c>
      <c r="EH331" s="56" t="s">
        <v>35</v>
      </c>
      <c r="EI331" s="56" t="s">
        <v>107</v>
      </c>
      <c r="EJ331" s="56" t="s">
        <v>28</v>
      </c>
      <c r="EK331" s="56" t="s">
        <v>38</v>
      </c>
      <c r="EL331" s="56" t="s">
        <v>38</v>
      </c>
      <c r="EM331" s="56" t="s">
        <v>35</v>
      </c>
      <c r="EN331" s="56" t="s">
        <v>35</v>
      </c>
    </row>
    <row r="332" spans="131:144" x14ac:dyDescent="0.25">
      <c r="EA332">
        <v>4</v>
      </c>
      <c r="EB332" s="56" t="s">
        <v>162</v>
      </c>
      <c r="EC332" s="56" t="s">
        <v>145</v>
      </c>
      <c r="ED332" s="56" t="s">
        <v>35</v>
      </c>
      <c r="EE332" s="56" t="s">
        <v>35</v>
      </c>
      <c r="EF332" s="56" t="s">
        <v>35</v>
      </c>
      <c r="EG332" s="56" t="s">
        <v>35</v>
      </c>
      <c r="EH332" s="56" t="s">
        <v>35</v>
      </c>
      <c r="EI332" s="56" t="s">
        <v>107</v>
      </c>
      <c r="EJ332" s="56" t="s">
        <v>28</v>
      </c>
      <c r="EK332" s="56" t="s">
        <v>38</v>
      </c>
      <c r="EL332" s="56" t="s">
        <v>38</v>
      </c>
      <c r="EM332" s="56" t="s">
        <v>35</v>
      </c>
      <c r="EN332" s="56" t="s">
        <v>35</v>
      </c>
    </row>
    <row r="333" spans="131:144" x14ac:dyDescent="0.25">
      <c r="EA333">
        <v>4</v>
      </c>
      <c r="EB333" s="56" t="s">
        <v>162</v>
      </c>
      <c r="EC333" s="56" t="s">
        <v>147</v>
      </c>
      <c r="ED333" s="56" t="s">
        <v>35</v>
      </c>
      <c r="EE333" s="56" t="s">
        <v>35</v>
      </c>
      <c r="EF333" s="56" t="s">
        <v>35</v>
      </c>
      <c r="EG333" s="56" t="s">
        <v>35</v>
      </c>
      <c r="EH333" s="56" t="s">
        <v>35</v>
      </c>
      <c r="EI333" s="56" t="s">
        <v>107</v>
      </c>
      <c r="EJ333" s="56" t="s">
        <v>28</v>
      </c>
      <c r="EK333" s="56" t="s">
        <v>38</v>
      </c>
      <c r="EL333" s="56" t="s">
        <v>38</v>
      </c>
      <c r="EM333" s="56" t="s">
        <v>35</v>
      </c>
      <c r="EN333" s="56" t="s">
        <v>35</v>
      </c>
    </row>
    <row r="334" spans="131:144" x14ac:dyDescent="0.25">
      <c r="EA334">
        <v>4</v>
      </c>
      <c r="EB334" s="56" t="s">
        <v>162</v>
      </c>
      <c r="EC334" s="56" t="s">
        <v>155</v>
      </c>
      <c r="ED334" s="56" t="s">
        <v>35</v>
      </c>
      <c r="EE334" s="56" t="s">
        <v>35</v>
      </c>
      <c r="EF334" s="56" t="s">
        <v>35</v>
      </c>
      <c r="EG334" s="56" t="s">
        <v>35</v>
      </c>
      <c r="EH334" s="56" t="s">
        <v>35</v>
      </c>
      <c r="EI334" s="56" t="s">
        <v>107</v>
      </c>
      <c r="EJ334" s="56" t="s">
        <v>28</v>
      </c>
      <c r="EK334" s="56" t="s">
        <v>38</v>
      </c>
      <c r="EL334" s="56" t="s">
        <v>38</v>
      </c>
      <c r="EM334" s="56" t="s">
        <v>35</v>
      </c>
      <c r="EN334" s="56" t="s">
        <v>35</v>
      </c>
    </row>
    <row r="335" spans="131:144" x14ac:dyDescent="0.25">
      <c r="EA335">
        <v>4</v>
      </c>
      <c r="EB335" s="56" t="s">
        <v>162</v>
      </c>
      <c r="EC335" s="56" t="s">
        <v>157</v>
      </c>
      <c r="ED335" s="56" t="s">
        <v>35</v>
      </c>
      <c r="EE335" s="56" t="s">
        <v>35</v>
      </c>
      <c r="EF335" s="56" t="s">
        <v>35</v>
      </c>
      <c r="EG335" s="56" t="s">
        <v>35</v>
      </c>
      <c r="EH335" s="56" t="s">
        <v>35</v>
      </c>
      <c r="EI335" s="56" t="s">
        <v>107</v>
      </c>
      <c r="EJ335" s="56" t="s">
        <v>28</v>
      </c>
      <c r="EK335" s="56" t="s">
        <v>38</v>
      </c>
      <c r="EL335" s="56" t="s">
        <v>38</v>
      </c>
      <c r="EM335" s="56" t="s">
        <v>35</v>
      </c>
      <c r="EN335" s="56" t="s">
        <v>35</v>
      </c>
    </row>
    <row r="336" spans="131:144" x14ac:dyDescent="0.25">
      <c r="EA336">
        <v>4</v>
      </c>
      <c r="EB336" s="56" t="s">
        <v>162</v>
      </c>
      <c r="EC336" s="56" t="s">
        <v>165</v>
      </c>
      <c r="ED336" s="56" t="s">
        <v>35</v>
      </c>
      <c r="EE336" s="56" t="s">
        <v>35</v>
      </c>
      <c r="EF336" s="56" t="s">
        <v>35</v>
      </c>
      <c r="EG336" s="56" t="s">
        <v>35</v>
      </c>
      <c r="EH336" s="56" t="s">
        <v>35</v>
      </c>
      <c r="EI336" s="56" t="s">
        <v>107</v>
      </c>
      <c r="EJ336" s="56" t="s">
        <v>28</v>
      </c>
      <c r="EK336" s="56" t="s">
        <v>38</v>
      </c>
      <c r="EL336" s="56" t="s">
        <v>38</v>
      </c>
      <c r="EM336" s="56" t="s">
        <v>35</v>
      </c>
      <c r="EN336" s="56" t="s">
        <v>35</v>
      </c>
    </row>
    <row r="337" spans="131:144" x14ac:dyDescent="0.25">
      <c r="EA337">
        <v>4</v>
      </c>
      <c r="EB337" s="56" t="s">
        <v>162</v>
      </c>
      <c r="EC337" s="56" t="s">
        <v>167</v>
      </c>
      <c r="ED337" s="56" t="s">
        <v>35</v>
      </c>
      <c r="EE337" s="56" t="s">
        <v>35</v>
      </c>
      <c r="EF337" s="56" t="s">
        <v>35</v>
      </c>
      <c r="EG337" s="56" t="s">
        <v>35</v>
      </c>
      <c r="EH337" s="56" t="s">
        <v>35</v>
      </c>
      <c r="EI337" s="56" t="s">
        <v>107</v>
      </c>
      <c r="EJ337" s="56" t="s">
        <v>28</v>
      </c>
      <c r="EK337" s="56" t="s">
        <v>38</v>
      </c>
      <c r="EL337" s="56" t="s">
        <v>38</v>
      </c>
      <c r="EM337" s="56" t="s">
        <v>35</v>
      </c>
      <c r="EN337" s="56" t="s">
        <v>35</v>
      </c>
    </row>
    <row r="338" spans="131:144" x14ac:dyDescent="0.25">
      <c r="EA338">
        <v>4</v>
      </c>
      <c r="EB338" s="56" t="s">
        <v>162</v>
      </c>
      <c r="EC338" s="56" t="s">
        <v>174</v>
      </c>
      <c r="ED338" s="56" t="s">
        <v>35</v>
      </c>
      <c r="EE338" s="56" t="s">
        <v>35</v>
      </c>
      <c r="EF338" s="56" t="s">
        <v>35</v>
      </c>
      <c r="EG338" s="56" t="s">
        <v>35</v>
      </c>
      <c r="EH338" s="56" t="s">
        <v>35</v>
      </c>
      <c r="EI338" s="56" t="s">
        <v>107</v>
      </c>
      <c r="EJ338" s="56" t="s">
        <v>28</v>
      </c>
      <c r="EK338" s="56" t="s">
        <v>38</v>
      </c>
      <c r="EL338" s="56" t="s">
        <v>38</v>
      </c>
      <c r="EM338" s="56" t="s">
        <v>35</v>
      </c>
      <c r="EN338" s="56" t="s">
        <v>35</v>
      </c>
    </row>
    <row r="339" spans="131:144" x14ac:dyDescent="0.25">
      <c r="EA339">
        <v>4</v>
      </c>
      <c r="EB339" s="56" t="s">
        <v>162</v>
      </c>
      <c r="EC339" s="56" t="s">
        <v>179</v>
      </c>
      <c r="ED339" s="56" t="s">
        <v>35</v>
      </c>
      <c r="EE339" s="56" t="s">
        <v>35</v>
      </c>
      <c r="EF339" s="56" t="s">
        <v>35</v>
      </c>
      <c r="EG339" s="56" t="s">
        <v>35</v>
      </c>
      <c r="EH339" s="56" t="s">
        <v>35</v>
      </c>
      <c r="EI339" s="56" t="s">
        <v>107</v>
      </c>
      <c r="EJ339" s="56" t="s">
        <v>28</v>
      </c>
      <c r="EK339" s="56" t="s">
        <v>38</v>
      </c>
      <c r="EL339" s="56" t="s">
        <v>38</v>
      </c>
      <c r="EM339" s="56" t="s">
        <v>35</v>
      </c>
      <c r="EN339" s="56" t="s">
        <v>35</v>
      </c>
    </row>
    <row r="340" spans="131:144" x14ac:dyDescent="0.25">
      <c r="EA340">
        <v>4</v>
      </c>
      <c r="EB340" s="56" t="s">
        <v>162</v>
      </c>
      <c r="EC340" s="56" t="s">
        <v>184</v>
      </c>
      <c r="ED340" s="56" t="s">
        <v>35</v>
      </c>
      <c r="EE340" s="56" t="s">
        <v>35</v>
      </c>
      <c r="EF340" s="56" t="s">
        <v>35</v>
      </c>
      <c r="EG340" s="56" t="s">
        <v>35</v>
      </c>
      <c r="EH340" s="56" t="s">
        <v>35</v>
      </c>
      <c r="EI340" s="56" t="s">
        <v>107</v>
      </c>
      <c r="EJ340" s="56" t="s">
        <v>28</v>
      </c>
      <c r="EK340" s="56" t="s">
        <v>38</v>
      </c>
      <c r="EL340" s="56" t="s">
        <v>38</v>
      </c>
      <c r="EM340" s="56" t="s">
        <v>35</v>
      </c>
      <c r="EN340" s="56" t="s">
        <v>35</v>
      </c>
    </row>
    <row r="341" spans="131:144" x14ac:dyDescent="0.25">
      <c r="EA341">
        <v>4</v>
      </c>
      <c r="EB341" s="56" t="s">
        <v>162</v>
      </c>
      <c r="EC341" s="56" t="s">
        <v>186</v>
      </c>
      <c r="ED341" s="56" t="s">
        <v>35</v>
      </c>
      <c r="EE341" s="56" t="s">
        <v>35</v>
      </c>
      <c r="EF341" s="56" t="s">
        <v>35</v>
      </c>
      <c r="EG341" s="56" t="s">
        <v>35</v>
      </c>
      <c r="EH341" s="56" t="s">
        <v>35</v>
      </c>
      <c r="EI341" s="56" t="s">
        <v>107</v>
      </c>
      <c r="EJ341" s="56" t="s">
        <v>28</v>
      </c>
      <c r="EK341" s="56" t="s">
        <v>38</v>
      </c>
      <c r="EL341" s="56" t="s">
        <v>38</v>
      </c>
      <c r="EM341" s="56" t="s">
        <v>35</v>
      </c>
      <c r="EN341" s="56" t="s">
        <v>35</v>
      </c>
    </row>
    <row r="342" spans="131:144" x14ac:dyDescent="0.25">
      <c r="EA342">
        <v>4</v>
      </c>
      <c r="EB342" s="56" t="s">
        <v>162</v>
      </c>
      <c r="EC342" s="56" t="s">
        <v>189</v>
      </c>
      <c r="ED342" s="56" t="s">
        <v>35</v>
      </c>
      <c r="EE342" s="56" t="s">
        <v>35</v>
      </c>
      <c r="EF342" s="56" t="s">
        <v>35</v>
      </c>
      <c r="EG342" s="56" t="s">
        <v>35</v>
      </c>
      <c r="EH342" s="56" t="s">
        <v>35</v>
      </c>
      <c r="EI342" s="56" t="s">
        <v>107</v>
      </c>
      <c r="EJ342" s="56" t="s">
        <v>28</v>
      </c>
      <c r="EK342" s="56" t="s">
        <v>38</v>
      </c>
      <c r="EL342" s="56" t="s">
        <v>38</v>
      </c>
      <c r="EM342" s="56" t="s">
        <v>35</v>
      </c>
      <c r="EN342" s="56" t="s">
        <v>35</v>
      </c>
    </row>
    <row r="343" spans="131:144" x14ac:dyDescent="0.25">
      <c r="EA343">
        <v>4</v>
      </c>
      <c r="EB343" s="56" t="s">
        <v>162</v>
      </c>
      <c r="EC343" s="56" t="s">
        <v>192</v>
      </c>
      <c r="ED343" s="56" t="s">
        <v>35</v>
      </c>
      <c r="EE343" s="56" t="s">
        <v>35</v>
      </c>
      <c r="EF343" s="56" t="s">
        <v>35</v>
      </c>
      <c r="EG343" s="56" t="s">
        <v>35</v>
      </c>
      <c r="EH343" s="56" t="s">
        <v>35</v>
      </c>
      <c r="EI343" s="56" t="s">
        <v>107</v>
      </c>
      <c r="EJ343" s="56" t="s">
        <v>28</v>
      </c>
      <c r="EK343" s="56" t="s">
        <v>38</v>
      </c>
      <c r="EL343" s="56" t="s">
        <v>38</v>
      </c>
      <c r="EM343" s="56" t="s">
        <v>35</v>
      </c>
      <c r="EN343" s="56" t="s">
        <v>35</v>
      </c>
    </row>
  </sheetData>
  <phoneticPr fontId="1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CW2:IC5"/>
  <sheetViews>
    <sheetView workbookViewId="0"/>
  </sheetViews>
  <sheetFormatPr defaultColWidth="9.109375" defaultRowHeight="13.2" x14ac:dyDescent="0.25"/>
  <sheetData>
    <row r="2" spans="101:237" x14ac:dyDescent="0.25">
      <c r="CW2">
        <v>0</v>
      </c>
      <c r="EZ2">
        <v>2</v>
      </c>
      <c r="GX2">
        <v>2</v>
      </c>
    </row>
    <row r="3" spans="101:237" x14ac:dyDescent="0.25">
      <c r="CW3">
        <v>8</v>
      </c>
      <c r="EZ3">
        <v>7</v>
      </c>
      <c r="GX3">
        <v>31</v>
      </c>
    </row>
    <row r="4" spans="101:237" x14ac:dyDescent="0.25">
      <c r="EZ4">
        <v>4</v>
      </c>
      <c r="FA4" s="56" t="s">
        <v>252</v>
      </c>
      <c r="FB4" s="56" t="s">
        <v>35</v>
      </c>
      <c r="FC4" s="56" t="s">
        <v>28</v>
      </c>
      <c r="FD4" s="56" t="s">
        <v>251</v>
      </c>
      <c r="FE4" s="56" t="s">
        <v>38</v>
      </c>
      <c r="FF4" s="56" t="s">
        <v>101</v>
      </c>
      <c r="FG4" s="56" t="s">
        <v>35</v>
      </c>
      <c r="GX4">
        <v>4</v>
      </c>
      <c r="GY4" s="56" t="s">
        <v>252</v>
      </c>
      <c r="GZ4" s="56" t="s">
        <v>35</v>
      </c>
      <c r="HA4" s="56" t="s">
        <v>35</v>
      </c>
      <c r="HB4" s="56" t="s">
        <v>71</v>
      </c>
      <c r="HC4" s="56" t="s">
        <v>71</v>
      </c>
      <c r="HD4" s="56" t="s">
        <v>38</v>
      </c>
      <c r="HE4" s="56" t="s">
        <v>71</v>
      </c>
      <c r="HF4" s="56" t="s">
        <v>32</v>
      </c>
      <c r="HG4" s="56" t="s">
        <v>33</v>
      </c>
      <c r="HH4" s="56" t="s">
        <v>253</v>
      </c>
      <c r="HI4" s="56" t="s">
        <v>35</v>
      </c>
      <c r="HJ4" s="56" t="s">
        <v>253</v>
      </c>
      <c r="HK4" s="56" t="s">
        <v>35</v>
      </c>
      <c r="HL4" s="56" t="s">
        <v>30</v>
      </c>
      <c r="HM4" s="56" t="s">
        <v>38</v>
      </c>
      <c r="HN4" s="56" t="s">
        <v>38</v>
      </c>
      <c r="HO4" s="56" t="s">
        <v>38</v>
      </c>
      <c r="HP4" s="56" t="s">
        <v>247</v>
      </c>
      <c r="HQ4" s="56" t="s">
        <v>35</v>
      </c>
      <c r="HR4" s="56" t="s">
        <v>35</v>
      </c>
      <c r="HS4" s="56" t="s">
        <v>35</v>
      </c>
      <c r="HT4" s="56" t="s">
        <v>35</v>
      </c>
      <c r="HU4" s="56" t="s">
        <v>38</v>
      </c>
      <c r="HV4" s="56" t="s">
        <v>35</v>
      </c>
      <c r="HW4" s="56" t="s">
        <v>35</v>
      </c>
      <c r="HX4" s="56" t="s">
        <v>38</v>
      </c>
      <c r="HY4" s="56" t="s">
        <v>35</v>
      </c>
      <c r="HZ4" s="56" t="s">
        <v>38</v>
      </c>
      <c r="IA4" s="56" t="s">
        <v>35</v>
      </c>
      <c r="IB4" s="56" t="s">
        <v>35</v>
      </c>
      <c r="IC4" s="56" t="s">
        <v>107</v>
      </c>
    </row>
    <row r="5" spans="101:237" x14ac:dyDescent="0.25">
      <c r="EZ5">
        <v>4</v>
      </c>
      <c r="FA5" s="56" t="s">
        <v>249</v>
      </c>
      <c r="FB5" s="56" t="s">
        <v>35</v>
      </c>
      <c r="FC5" s="56" t="s">
        <v>28</v>
      </c>
      <c r="FD5" s="56" t="s">
        <v>251</v>
      </c>
      <c r="FE5" s="56" t="s">
        <v>38</v>
      </c>
      <c r="FF5" s="56" t="s">
        <v>47</v>
      </c>
      <c r="FG5" s="56" t="s">
        <v>35</v>
      </c>
      <c r="GX5">
        <v>4</v>
      </c>
      <c r="GY5" s="56" t="s">
        <v>249</v>
      </c>
      <c r="GZ5" s="56" t="s">
        <v>35</v>
      </c>
      <c r="HA5" s="56" t="s">
        <v>35</v>
      </c>
      <c r="HB5" s="56" t="s">
        <v>71</v>
      </c>
      <c r="HC5" s="56" t="s">
        <v>71</v>
      </c>
      <c r="HD5" s="56" t="s">
        <v>38</v>
      </c>
      <c r="HE5" s="56" t="s">
        <v>71</v>
      </c>
      <c r="HF5" s="56" t="s">
        <v>32</v>
      </c>
      <c r="HG5" s="56" t="s">
        <v>33</v>
      </c>
      <c r="HH5" s="56" t="s">
        <v>250</v>
      </c>
      <c r="HI5" s="56" t="s">
        <v>35</v>
      </c>
      <c r="HJ5" s="56" t="s">
        <v>250</v>
      </c>
      <c r="HK5" s="56" t="s">
        <v>35</v>
      </c>
      <c r="HL5" s="56" t="s">
        <v>30</v>
      </c>
      <c r="HM5" s="56" t="s">
        <v>38</v>
      </c>
      <c r="HN5" s="56" t="s">
        <v>38</v>
      </c>
      <c r="HO5" s="56" t="s">
        <v>38</v>
      </c>
      <c r="HP5" s="56" t="s">
        <v>248</v>
      </c>
      <c r="HQ5" s="56" t="s">
        <v>35</v>
      </c>
      <c r="HR5" s="56" t="s">
        <v>35</v>
      </c>
      <c r="HS5" s="56" t="s">
        <v>35</v>
      </c>
      <c r="HT5" s="56" t="s">
        <v>35</v>
      </c>
      <c r="HU5" s="56" t="s">
        <v>38</v>
      </c>
      <c r="HV5" s="56" t="s">
        <v>35</v>
      </c>
      <c r="HW5" s="56" t="s">
        <v>35</v>
      </c>
      <c r="HX5" s="56" t="s">
        <v>38</v>
      </c>
      <c r="HY5" s="56" t="s">
        <v>35</v>
      </c>
      <c r="HZ5" s="56" t="s">
        <v>38</v>
      </c>
      <c r="IA5" s="56" t="s">
        <v>35</v>
      </c>
      <c r="IB5" s="56" t="s">
        <v>35</v>
      </c>
      <c r="IC5" s="56" t="s">
        <v>107</v>
      </c>
    </row>
  </sheetData>
  <phoneticPr fontId="1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  <pageSetUpPr fitToPage="1"/>
  </sheetPr>
  <dimension ref="A1:O119"/>
  <sheetViews>
    <sheetView showGridLines="0" showZeros="0" zoomScale="80" zoomScaleNormal="80" zoomScaleSheetLayoutView="70" workbookViewId="0">
      <pane xSplit="1" ySplit="8" topLeftCell="B42" activePane="bottomRight" state="frozen"/>
      <selection activeCell="H32" sqref="H32"/>
      <selection pane="topRight" activeCell="H32" sqref="H32"/>
      <selection pane="bottomLeft" activeCell="H32" sqref="H32"/>
      <selection pane="bottomRight" activeCell="G7" sqref="G7:H7"/>
    </sheetView>
  </sheetViews>
  <sheetFormatPr defaultColWidth="9.109375" defaultRowHeight="13.2" x14ac:dyDescent="0.25"/>
  <cols>
    <col min="1" max="2" width="32.88671875" customWidth="1"/>
    <col min="3" max="3" width="2.88671875" customWidth="1"/>
    <col min="4" max="5" width="18.6640625" style="223" customWidth="1"/>
    <col min="6" max="6" width="2.88671875" style="223" customWidth="1"/>
    <col min="7" max="8" width="18.6640625" style="223" customWidth="1"/>
    <col min="9" max="9" width="2.88671875" style="223" customWidth="1"/>
    <col min="10" max="12" width="18.6640625" style="223" customWidth="1"/>
    <col min="13" max="13" width="20.33203125" customWidth="1"/>
    <col min="14" max="14" width="7.6640625" bestFit="1" customWidth="1"/>
    <col min="15" max="15" width="6.88671875" customWidth="1"/>
  </cols>
  <sheetData>
    <row r="1" spans="1:15" ht="28.2" customHeight="1" x14ac:dyDescent="0.4">
      <c r="A1" s="356" t="s">
        <v>618</v>
      </c>
      <c r="B1" s="359"/>
      <c r="C1" s="360"/>
      <c r="D1" s="361"/>
      <c r="E1" s="361"/>
      <c r="F1" s="362"/>
      <c r="G1" s="361"/>
      <c r="H1" s="361"/>
      <c r="I1" s="361"/>
      <c r="J1" s="361"/>
      <c r="K1" s="363"/>
      <c r="L1" s="364"/>
      <c r="M1" s="355" t="s">
        <v>586</v>
      </c>
      <c r="N1" s="353" t="s">
        <v>626</v>
      </c>
      <c r="O1" s="354"/>
    </row>
    <row r="2" spans="1:15" ht="28.2" customHeight="1" x14ac:dyDescent="0.4">
      <c r="A2" s="357" t="s">
        <v>1435</v>
      </c>
      <c r="B2" s="365" t="s">
        <v>1436</v>
      </c>
      <c r="C2" s="366"/>
      <c r="D2" s="367" t="s">
        <v>0</v>
      </c>
      <c r="E2" s="368"/>
      <c r="F2" s="368"/>
      <c r="G2" s="368"/>
      <c r="H2" s="368"/>
      <c r="I2" s="368"/>
      <c r="J2" s="368"/>
      <c r="K2" s="368"/>
      <c r="L2" s="369"/>
      <c r="M2" s="355" t="s">
        <v>587</v>
      </c>
      <c r="N2" s="353" t="s">
        <v>1437</v>
      </c>
      <c r="O2" s="354" t="s">
        <v>1463</v>
      </c>
    </row>
    <row r="3" spans="1:15" ht="28.2" customHeight="1" thickBot="1" x14ac:dyDescent="0.45">
      <c r="A3" s="358" t="s">
        <v>1438</v>
      </c>
      <c r="B3" s="370" t="s">
        <v>1439</v>
      </c>
      <c r="C3" s="371"/>
      <c r="D3" s="372"/>
      <c r="E3" s="372"/>
      <c r="F3" s="373"/>
      <c r="G3" s="374"/>
      <c r="H3" s="374"/>
      <c r="I3" s="374"/>
      <c r="J3" s="374"/>
      <c r="K3" s="375"/>
      <c r="L3" s="376"/>
      <c r="M3" s="355" t="s">
        <v>588</v>
      </c>
      <c r="N3" s="353" t="s">
        <v>1440</v>
      </c>
      <c r="O3" s="354" t="s">
        <v>1464</v>
      </c>
    </row>
    <row r="4" spans="1:15" ht="10.95" customHeight="1" x14ac:dyDescent="0.3">
      <c r="A4" s="183"/>
      <c r="B4" s="224"/>
      <c r="C4" s="184"/>
      <c r="D4" s="185"/>
      <c r="E4" s="186"/>
      <c r="F4" s="186"/>
      <c r="G4" s="185"/>
      <c r="H4" s="186"/>
      <c r="I4" s="186"/>
      <c r="J4" s="186"/>
      <c r="K4" s="186"/>
      <c r="L4" s="186"/>
    </row>
    <row r="5" spans="1:15" ht="10.95" customHeight="1" x14ac:dyDescent="0.25">
      <c r="A5" s="258"/>
      <c r="C5" s="184"/>
      <c r="D5" s="186"/>
      <c r="E5" s="186"/>
      <c r="F5" s="186"/>
      <c r="G5" s="186"/>
      <c r="H5" s="186"/>
      <c r="I5" s="186"/>
      <c r="J5" s="186"/>
      <c r="K5" s="186"/>
      <c r="L5" s="186"/>
      <c r="M5" s="261"/>
      <c r="N5" s="259"/>
    </row>
    <row r="6" spans="1:15" ht="10.95" customHeight="1" thickBot="1" x14ac:dyDescent="0.3">
      <c r="A6" s="187"/>
      <c r="C6" s="184"/>
      <c r="D6" s="186"/>
      <c r="E6" s="186"/>
      <c r="F6" s="186"/>
      <c r="G6" s="186"/>
      <c r="H6" s="186"/>
      <c r="I6" s="186"/>
      <c r="J6" s="186"/>
      <c r="K6" s="186"/>
      <c r="L6" s="186"/>
      <c r="M6" s="261"/>
      <c r="N6" s="259"/>
    </row>
    <row r="7" spans="1:15" ht="17.399999999999999" customHeight="1" x14ac:dyDescent="0.3">
      <c r="A7" s="687" t="s">
        <v>572</v>
      </c>
      <c r="B7" s="688"/>
      <c r="C7" s="188"/>
      <c r="D7" s="682" t="s">
        <v>1441</v>
      </c>
      <c r="E7" s="683"/>
      <c r="F7" s="189"/>
      <c r="G7" s="682" t="s">
        <v>1442</v>
      </c>
      <c r="H7" s="683"/>
      <c r="I7" s="190"/>
      <c r="J7" s="684" t="s">
        <v>1443</v>
      </c>
      <c r="K7" s="685"/>
      <c r="L7" s="686"/>
      <c r="M7" s="261"/>
      <c r="N7" s="259"/>
    </row>
    <row r="8" spans="1:15" ht="17.399999999999999" customHeight="1" thickBot="1" x14ac:dyDescent="0.3">
      <c r="A8" s="689"/>
      <c r="B8" s="690"/>
      <c r="C8" s="184"/>
      <c r="D8" s="191" t="s">
        <v>3</v>
      </c>
      <c r="E8" s="192" t="s">
        <v>4</v>
      </c>
      <c r="F8" s="190"/>
      <c r="G8" s="191" t="s">
        <v>3</v>
      </c>
      <c r="H8" s="192" t="s">
        <v>4</v>
      </c>
      <c r="I8" s="190"/>
      <c r="J8" s="191" t="s">
        <v>3</v>
      </c>
      <c r="K8" s="193" t="s">
        <v>1013</v>
      </c>
      <c r="L8" s="194" t="s">
        <v>12</v>
      </c>
      <c r="M8" s="261"/>
      <c r="N8" s="259"/>
    </row>
    <row r="9" spans="1:15" ht="19.2" customHeight="1" thickBot="1" x14ac:dyDescent="0.3">
      <c r="A9" s="197"/>
      <c r="B9" s="255"/>
      <c r="C9" s="184"/>
      <c r="D9" s="181"/>
      <c r="E9" s="181"/>
      <c r="F9" s="181"/>
      <c r="G9" s="181"/>
      <c r="H9" s="181"/>
      <c r="I9" s="181"/>
      <c r="J9" s="181"/>
      <c r="K9" s="181"/>
      <c r="L9" s="181"/>
      <c r="M9" s="261"/>
      <c r="N9" s="259"/>
    </row>
    <row r="10" spans="1:15" ht="22.2" customHeight="1" thickBot="1" x14ac:dyDescent="0.35">
      <c r="A10" s="256" t="s">
        <v>571</v>
      </c>
      <c r="B10" s="257"/>
      <c r="C10" s="184"/>
      <c r="D10" s="190"/>
      <c r="E10" s="190"/>
      <c r="F10" s="190"/>
      <c r="G10" s="190"/>
      <c r="H10" s="190"/>
      <c r="I10" s="190"/>
      <c r="J10" s="190"/>
      <c r="K10" s="190"/>
      <c r="L10" s="190"/>
      <c r="M10" s="261"/>
      <c r="N10" s="259"/>
    </row>
    <row r="11" spans="1:15" ht="22.2" customHeight="1" x14ac:dyDescent="0.3">
      <c r="A11" s="244" t="s">
        <v>256</v>
      </c>
      <c r="B11" s="251"/>
      <c r="C11" s="184"/>
      <c r="D11" s="278">
        <v>0</v>
      </c>
      <c r="E11" s="317">
        <v>0</v>
      </c>
      <c r="F11" s="195"/>
      <c r="G11" s="278">
        <v>0</v>
      </c>
      <c r="H11" s="317">
        <v>0</v>
      </c>
      <c r="I11" s="195"/>
      <c r="J11" s="278">
        <v>0</v>
      </c>
      <c r="K11" s="279">
        <v>0</v>
      </c>
      <c r="L11" s="280">
        <v>0</v>
      </c>
      <c r="M11" s="261"/>
      <c r="N11" s="531"/>
    </row>
    <row r="12" spans="1:15" ht="22.2" customHeight="1" x14ac:dyDescent="0.25">
      <c r="A12" s="245" t="s">
        <v>1444</v>
      </c>
      <c r="B12" s="252"/>
      <c r="C12" s="184"/>
      <c r="D12" s="281" t="s">
        <v>1445</v>
      </c>
      <c r="E12" s="303" t="s">
        <v>1446</v>
      </c>
      <c r="F12" s="196"/>
      <c r="G12" s="281" t="s">
        <v>1447</v>
      </c>
      <c r="H12" s="303" t="s">
        <v>1448</v>
      </c>
      <c r="I12" s="196"/>
      <c r="J12" s="281" t="s">
        <v>1449</v>
      </c>
      <c r="K12" s="282" t="s">
        <v>1450</v>
      </c>
      <c r="L12" s="283" t="s">
        <v>1451</v>
      </c>
      <c r="M12" s="261"/>
    </row>
    <row r="13" spans="1:15" ht="22.2" customHeight="1" x14ac:dyDescent="0.25">
      <c r="A13" s="245" t="s">
        <v>1452</v>
      </c>
      <c r="B13" s="252"/>
      <c r="C13" s="184"/>
      <c r="D13" s="281" t="s">
        <v>1453</v>
      </c>
      <c r="E13" s="303" t="s">
        <v>1454</v>
      </c>
      <c r="F13" s="196"/>
      <c r="G13" s="281" t="s">
        <v>1455</v>
      </c>
      <c r="H13" s="303" t="s">
        <v>1456</v>
      </c>
      <c r="I13" s="196"/>
      <c r="J13" s="281" t="s">
        <v>1457</v>
      </c>
      <c r="K13" s="282" t="s">
        <v>1458</v>
      </c>
      <c r="L13" s="283" t="s">
        <v>1459</v>
      </c>
      <c r="M13" s="261"/>
    </row>
    <row r="14" spans="1:15" ht="22.2" customHeight="1" x14ac:dyDescent="0.25">
      <c r="A14" s="245" t="s">
        <v>638</v>
      </c>
      <c r="B14" s="252"/>
      <c r="C14" s="184"/>
      <c r="D14" s="281" t="s">
        <v>648</v>
      </c>
      <c r="E14" s="303" t="s">
        <v>658</v>
      </c>
      <c r="F14" s="196"/>
      <c r="G14" s="281" t="s">
        <v>668</v>
      </c>
      <c r="H14" s="303" t="s">
        <v>678</v>
      </c>
      <c r="I14" s="196"/>
      <c r="J14" s="281" t="s">
        <v>691</v>
      </c>
      <c r="K14" s="282" t="s">
        <v>698</v>
      </c>
      <c r="L14" s="283" t="s">
        <v>706</v>
      </c>
      <c r="M14" s="261"/>
    </row>
    <row r="15" spans="1:15" ht="22.2" customHeight="1" x14ac:dyDescent="0.25">
      <c r="A15" s="245" t="s">
        <v>639</v>
      </c>
      <c r="B15" s="252"/>
      <c r="C15" s="184"/>
      <c r="D15" s="281" t="s">
        <v>649</v>
      </c>
      <c r="E15" s="303" t="s">
        <v>659</v>
      </c>
      <c r="F15" s="196"/>
      <c r="G15" s="281" t="s">
        <v>669</v>
      </c>
      <c r="H15" s="303" t="s">
        <v>679</v>
      </c>
      <c r="I15" s="196"/>
      <c r="J15" s="281" t="s">
        <v>692</v>
      </c>
      <c r="K15" s="282" t="s">
        <v>699</v>
      </c>
      <c r="L15" s="283" t="s">
        <v>707</v>
      </c>
      <c r="M15" s="261"/>
    </row>
    <row r="16" spans="1:15" ht="22.2" customHeight="1" x14ac:dyDescent="0.25">
      <c r="A16" s="245" t="s">
        <v>640</v>
      </c>
      <c r="B16" s="252"/>
      <c r="C16" s="184"/>
      <c r="D16" s="281" t="s">
        <v>650</v>
      </c>
      <c r="E16" s="303" t="s">
        <v>660</v>
      </c>
      <c r="F16" s="196"/>
      <c r="G16" s="281" t="s">
        <v>670</v>
      </c>
      <c r="H16" s="303" t="s">
        <v>680</v>
      </c>
      <c r="I16" s="196"/>
      <c r="J16" s="281" t="s">
        <v>693</v>
      </c>
      <c r="K16" s="282" t="s">
        <v>700</v>
      </c>
      <c r="L16" s="283" t="s">
        <v>708</v>
      </c>
      <c r="M16" s="261"/>
    </row>
    <row r="17" spans="1:15" ht="22.2" customHeight="1" x14ac:dyDescent="0.25">
      <c r="A17" s="245" t="s">
        <v>641</v>
      </c>
      <c r="B17" s="252"/>
      <c r="C17" s="184"/>
      <c r="D17" s="281" t="s">
        <v>651</v>
      </c>
      <c r="E17" s="303" t="s">
        <v>661</v>
      </c>
      <c r="F17" s="196"/>
      <c r="G17" s="281" t="s">
        <v>671</v>
      </c>
      <c r="H17" s="303" t="s">
        <v>681</v>
      </c>
      <c r="I17" s="196"/>
      <c r="J17" s="281" t="s">
        <v>694</v>
      </c>
      <c r="K17" s="282" t="s">
        <v>701</v>
      </c>
      <c r="L17" s="283" t="s">
        <v>709</v>
      </c>
      <c r="M17" s="261"/>
    </row>
    <row r="18" spans="1:15" ht="22.2" customHeight="1" x14ac:dyDescent="0.25">
      <c r="A18" s="245" t="s">
        <v>642</v>
      </c>
      <c r="B18" s="252"/>
      <c r="C18" s="184"/>
      <c r="D18" s="281" t="s">
        <v>652</v>
      </c>
      <c r="E18" s="303" t="s">
        <v>662</v>
      </c>
      <c r="F18" s="196"/>
      <c r="G18" s="281" t="s">
        <v>672</v>
      </c>
      <c r="H18" s="303" t="s">
        <v>682</v>
      </c>
      <c r="I18" s="196"/>
      <c r="J18" s="281" t="s">
        <v>695</v>
      </c>
      <c r="K18" s="282" t="s">
        <v>702</v>
      </c>
      <c r="L18" s="283" t="s">
        <v>1460</v>
      </c>
      <c r="M18" s="261"/>
    </row>
    <row r="19" spans="1:15" ht="22.2" customHeight="1" x14ac:dyDescent="0.25">
      <c r="A19" s="245" t="s">
        <v>643</v>
      </c>
      <c r="B19" s="252"/>
      <c r="C19" s="184"/>
      <c r="D19" s="281" t="s">
        <v>653</v>
      </c>
      <c r="E19" s="303" t="s">
        <v>663</v>
      </c>
      <c r="F19" s="196"/>
      <c r="G19" s="281" t="s">
        <v>673</v>
      </c>
      <c r="H19" s="303" t="s">
        <v>683</v>
      </c>
      <c r="I19" s="196"/>
      <c r="J19" s="281" t="s">
        <v>696</v>
      </c>
      <c r="K19" s="282" t="s">
        <v>703</v>
      </c>
      <c r="L19" s="283" t="s">
        <v>710</v>
      </c>
      <c r="M19" s="261"/>
    </row>
    <row r="20" spans="1:15" ht="22.2" customHeight="1" x14ac:dyDescent="0.25">
      <c r="A20" s="245" t="s">
        <v>644</v>
      </c>
      <c r="B20" s="252"/>
      <c r="C20" s="184"/>
      <c r="D20" s="281" t="s">
        <v>654</v>
      </c>
      <c r="E20" s="303" t="s">
        <v>664</v>
      </c>
      <c r="F20" s="196"/>
      <c r="G20" s="281" t="s">
        <v>674</v>
      </c>
      <c r="H20" s="303" t="s">
        <v>684</v>
      </c>
      <c r="I20" s="196"/>
      <c r="J20" s="281" t="s">
        <v>697</v>
      </c>
      <c r="K20" s="282" t="s">
        <v>704</v>
      </c>
      <c r="L20" s="283" t="s">
        <v>711</v>
      </c>
      <c r="M20" s="261"/>
    </row>
    <row r="21" spans="1:15" ht="22.2" customHeight="1" x14ac:dyDescent="0.25">
      <c r="A21" s="245" t="s">
        <v>645</v>
      </c>
      <c r="B21" s="252"/>
      <c r="C21" s="184"/>
      <c r="D21" s="281" t="s">
        <v>655</v>
      </c>
      <c r="E21" s="303" t="s">
        <v>665</v>
      </c>
      <c r="F21" s="196"/>
      <c r="G21" s="281" t="s">
        <v>675</v>
      </c>
      <c r="H21" s="303" t="s">
        <v>1461</v>
      </c>
      <c r="I21" s="196"/>
      <c r="J21" s="281" t="s">
        <v>1462</v>
      </c>
      <c r="K21" s="282" t="s">
        <v>705</v>
      </c>
      <c r="L21" s="283" t="s">
        <v>712</v>
      </c>
      <c r="M21" s="261"/>
    </row>
    <row r="22" spans="1:15" ht="22.2" customHeight="1" thickBot="1" x14ac:dyDescent="0.3">
      <c r="A22" s="8" t="s">
        <v>10</v>
      </c>
      <c r="B22" s="10"/>
      <c r="C22" s="184"/>
      <c r="D22" s="287">
        <v>0</v>
      </c>
      <c r="E22" s="305">
        <v>0</v>
      </c>
      <c r="F22" s="196"/>
      <c r="G22" s="287">
        <v>0</v>
      </c>
      <c r="H22" s="305">
        <v>0</v>
      </c>
      <c r="I22" s="196"/>
      <c r="J22" s="287">
        <v>0</v>
      </c>
      <c r="K22" s="288">
        <v>0</v>
      </c>
      <c r="L22" s="305">
        <v>0</v>
      </c>
      <c r="M22" s="261"/>
    </row>
    <row r="23" spans="1:15" ht="9" customHeight="1" thickBot="1" x14ac:dyDescent="0.3">
      <c r="A23" s="204"/>
      <c r="B23" s="181"/>
      <c r="C23" s="181"/>
      <c r="D23" s="290"/>
      <c r="E23" s="290"/>
      <c r="F23" s="196"/>
      <c r="G23" s="290"/>
      <c r="H23" s="290"/>
      <c r="I23" s="196"/>
      <c r="J23" s="290"/>
      <c r="K23" s="290"/>
      <c r="L23" s="290"/>
      <c r="M23" s="261"/>
    </row>
    <row r="24" spans="1:15" ht="22.2" customHeight="1" x14ac:dyDescent="0.3">
      <c r="A24" s="206" t="s">
        <v>295</v>
      </c>
      <c r="B24" s="264"/>
      <c r="C24" s="181"/>
      <c r="D24" s="291" t="s">
        <v>713</v>
      </c>
      <c r="E24" s="318" t="s">
        <v>715</v>
      </c>
      <c r="F24" s="199"/>
      <c r="G24" s="291" t="s">
        <v>717</v>
      </c>
      <c r="H24" s="318" t="s">
        <v>719</v>
      </c>
      <c r="I24" s="199"/>
      <c r="J24" s="291" t="s">
        <v>721</v>
      </c>
      <c r="K24" s="292" t="s">
        <v>723</v>
      </c>
      <c r="L24" s="293" t="s">
        <v>726</v>
      </c>
      <c r="M24" s="69"/>
      <c r="N24" s="180"/>
      <c r="O24" s="533"/>
    </row>
    <row r="25" spans="1:15" ht="22.2" customHeight="1" x14ac:dyDescent="0.25">
      <c r="A25" s="210" t="s">
        <v>272</v>
      </c>
      <c r="B25" s="254"/>
      <c r="C25" s="181"/>
      <c r="D25" s="294" t="s">
        <v>728</v>
      </c>
      <c r="E25" s="319" t="s">
        <v>730</v>
      </c>
      <c r="F25" s="199"/>
      <c r="G25" s="294" t="s">
        <v>732</v>
      </c>
      <c r="H25" s="319" t="s">
        <v>735</v>
      </c>
      <c r="I25" s="199"/>
      <c r="J25" s="294" t="s">
        <v>738</v>
      </c>
      <c r="K25" s="295" t="s">
        <v>740</v>
      </c>
      <c r="L25" s="296" t="s">
        <v>742</v>
      </c>
      <c r="M25" s="261"/>
    </row>
    <row r="26" spans="1:15" ht="22.2" customHeight="1" x14ac:dyDescent="0.25">
      <c r="A26" s="210" t="s">
        <v>581</v>
      </c>
      <c r="B26" s="254"/>
      <c r="C26" s="181"/>
      <c r="D26" s="294" t="s">
        <v>744</v>
      </c>
      <c r="E26" s="319" t="s">
        <v>745</v>
      </c>
      <c r="F26" s="199"/>
      <c r="G26" s="294" t="s">
        <v>746</v>
      </c>
      <c r="H26" s="319" t="s">
        <v>747</v>
      </c>
      <c r="I26" s="199"/>
      <c r="J26" s="294" t="s">
        <v>748</v>
      </c>
      <c r="K26" s="295" t="s">
        <v>749</v>
      </c>
      <c r="L26" s="296" t="s">
        <v>750</v>
      </c>
      <c r="M26" s="262"/>
    </row>
    <row r="27" spans="1:15" ht="22.2" customHeight="1" x14ac:dyDescent="0.25">
      <c r="A27" s="216" t="s">
        <v>296</v>
      </c>
      <c r="B27" s="253"/>
      <c r="C27" s="181"/>
      <c r="D27" s="294" t="s">
        <v>751</v>
      </c>
      <c r="E27" s="319" t="s">
        <v>752</v>
      </c>
      <c r="F27" s="199"/>
      <c r="G27" s="294" t="s">
        <v>753</v>
      </c>
      <c r="H27" s="319" t="s">
        <v>754</v>
      </c>
      <c r="I27" s="199"/>
      <c r="J27" s="294" t="s">
        <v>755</v>
      </c>
      <c r="K27" s="295" t="s">
        <v>756</v>
      </c>
      <c r="L27" s="296" t="s">
        <v>757</v>
      </c>
      <c r="M27" s="180"/>
      <c r="N27" s="180"/>
    </row>
    <row r="28" spans="1:15" ht="22.2" customHeight="1" x14ac:dyDescent="0.25">
      <c r="A28" s="210" t="s">
        <v>582</v>
      </c>
      <c r="B28" s="254"/>
      <c r="C28" s="181"/>
      <c r="D28" s="294" t="s">
        <v>758</v>
      </c>
      <c r="E28" s="319" t="s">
        <v>759</v>
      </c>
      <c r="F28" s="199"/>
      <c r="G28" s="294" t="s">
        <v>760</v>
      </c>
      <c r="H28" s="319" t="s">
        <v>761</v>
      </c>
      <c r="I28" s="199"/>
      <c r="J28" s="294" t="s">
        <v>762</v>
      </c>
      <c r="K28" s="295" t="s">
        <v>763</v>
      </c>
      <c r="L28" s="296" t="s">
        <v>764</v>
      </c>
      <c r="M28" s="261"/>
    </row>
    <row r="29" spans="1:15" ht="22.2" customHeight="1" x14ac:dyDescent="0.25">
      <c r="A29" s="410" t="s">
        <v>275</v>
      </c>
      <c r="B29" s="411"/>
      <c r="C29" s="274"/>
      <c r="D29" s="412" t="s">
        <v>765</v>
      </c>
      <c r="E29" s="413" t="s">
        <v>766</v>
      </c>
      <c r="F29" s="414"/>
      <c r="G29" s="412" t="s">
        <v>767</v>
      </c>
      <c r="H29" s="413" t="s">
        <v>768</v>
      </c>
      <c r="I29" s="414"/>
      <c r="J29" s="412" t="s">
        <v>769</v>
      </c>
      <c r="K29" s="415" t="s">
        <v>770</v>
      </c>
      <c r="L29" s="416" t="s">
        <v>771</v>
      </c>
      <c r="M29" s="261"/>
    </row>
    <row r="30" spans="1:15" ht="22.2" customHeight="1" x14ac:dyDescent="0.25">
      <c r="A30" s="210" t="s">
        <v>583</v>
      </c>
      <c r="B30" s="254"/>
      <c r="C30" s="181"/>
      <c r="D30" s="294"/>
      <c r="E30" s="319"/>
      <c r="F30" s="199"/>
      <c r="G30" s="294"/>
      <c r="H30" s="319"/>
      <c r="I30" s="199"/>
      <c r="J30" s="294"/>
      <c r="K30" s="295"/>
      <c r="L30" s="296"/>
      <c r="M30" s="261"/>
    </row>
    <row r="31" spans="1:15" ht="22.2" customHeight="1" thickBot="1" x14ac:dyDescent="0.3">
      <c r="A31" s="417" t="s">
        <v>273</v>
      </c>
      <c r="B31" s="418"/>
      <c r="C31" s="274"/>
      <c r="D31" s="419"/>
      <c r="E31" s="420"/>
      <c r="F31" s="414"/>
      <c r="G31" s="419"/>
      <c r="H31" s="420"/>
      <c r="I31" s="414"/>
      <c r="J31" s="419"/>
      <c r="K31" s="421"/>
      <c r="L31" s="422"/>
      <c r="M31" s="262"/>
    </row>
    <row r="32" spans="1:15" ht="9" customHeight="1" thickBot="1" x14ac:dyDescent="0.3">
      <c r="A32" s="204"/>
      <c r="B32" s="181"/>
      <c r="C32" s="181"/>
      <c r="D32" s="290"/>
      <c r="E32" s="290"/>
      <c r="F32" s="196"/>
      <c r="G32" s="290"/>
      <c r="H32" s="290"/>
      <c r="I32" s="196"/>
      <c r="J32" s="290"/>
      <c r="K32" s="290"/>
      <c r="L32" s="290"/>
      <c r="M32" s="261"/>
    </row>
    <row r="33" spans="1:14" ht="22.2" customHeight="1" x14ac:dyDescent="0.25">
      <c r="A33" s="206" t="s">
        <v>584</v>
      </c>
      <c r="B33" s="264"/>
      <c r="C33" s="181"/>
      <c r="D33" s="300" t="s">
        <v>772</v>
      </c>
      <c r="E33" s="321" t="s">
        <v>773</v>
      </c>
      <c r="F33" s="202"/>
      <c r="G33" s="300" t="s">
        <v>774</v>
      </c>
      <c r="H33" s="321" t="s">
        <v>775</v>
      </c>
      <c r="I33" s="202"/>
      <c r="J33" s="300" t="s">
        <v>776</v>
      </c>
      <c r="K33" s="301" t="s">
        <v>777</v>
      </c>
      <c r="L33" s="302" t="s">
        <v>778</v>
      </c>
      <c r="M33" s="261"/>
    </row>
    <row r="34" spans="1:14" ht="22.2" customHeight="1" x14ac:dyDescent="0.25">
      <c r="A34" s="410" t="s">
        <v>275</v>
      </c>
      <c r="B34" s="411"/>
      <c r="C34" s="274"/>
      <c r="D34" s="324" t="s">
        <v>779</v>
      </c>
      <c r="E34" s="325" t="s">
        <v>780</v>
      </c>
      <c r="F34" s="326"/>
      <c r="G34" s="324" t="s">
        <v>781</v>
      </c>
      <c r="H34" s="325" t="s">
        <v>782</v>
      </c>
      <c r="I34" s="327"/>
      <c r="J34" s="324" t="s">
        <v>783</v>
      </c>
      <c r="K34" s="328" t="s">
        <v>784</v>
      </c>
      <c r="L34" s="329" t="s">
        <v>785</v>
      </c>
      <c r="M34" s="261"/>
    </row>
    <row r="35" spans="1:14" ht="22.2" customHeight="1" x14ac:dyDescent="0.25">
      <c r="A35" s="210" t="s">
        <v>585</v>
      </c>
      <c r="B35" s="254"/>
      <c r="C35" s="181" t="s">
        <v>589</v>
      </c>
      <c r="D35" s="281" t="s">
        <v>786</v>
      </c>
      <c r="E35" s="283" t="s">
        <v>787</v>
      </c>
      <c r="F35" s="201"/>
      <c r="G35" s="281" t="s">
        <v>788</v>
      </c>
      <c r="H35" s="283" t="s">
        <v>789</v>
      </c>
      <c r="I35" s="201"/>
      <c r="J35" s="281" t="s">
        <v>790</v>
      </c>
      <c r="K35" s="282" t="s">
        <v>791</v>
      </c>
      <c r="L35" s="303" t="s">
        <v>792</v>
      </c>
      <c r="M35" s="261"/>
    </row>
    <row r="36" spans="1:14" ht="22.2" customHeight="1" x14ac:dyDescent="0.25">
      <c r="A36" s="210" t="s">
        <v>565</v>
      </c>
      <c r="B36" s="254"/>
      <c r="C36" s="181"/>
      <c r="D36" s="284" t="s">
        <v>793</v>
      </c>
      <c r="E36" s="286" t="s">
        <v>794</v>
      </c>
      <c r="F36" s="201"/>
      <c r="G36" s="284" t="s">
        <v>795</v>
      </c>
      <c r="H36" s="286" t="s">
        <v>796</v>
      </c>
      <c r="I36" s="201"/>
      <c r="J36" s="284" t="s">
        <v>797</v>
      </c>
      <c r="K36" s="285" t="s">
        <v>798</v>
      </c>
      <c r="L36" s="304" t="s">
        <v>799</v>
      </c>
      <c r="M36" s="261"/>
    </row>
    <row r="37" spans="1:14" ht="22.2" customHeight="1" thickBot="1" x14ac:dyDescent="0.3">
      <c r="A37" s="246" t="s">
        <v>590</v>
      </c>
      <c r="B37" s="234"/>
      <c r="C37" s="181"/>
      <c r="D37" s="287" t="s">
        <v>800</v>
      </c>
      <c r="E37" s="289" t="s">
        <v>801</v>
      </c>
      <c r="F37" s="201"/>
      <c r="G37" s="287" t="s">
        <v>802</v>
      </c>
      <c r="H37" s="289" t="s">
        <v>803</v>
      </c>
      <c r="I37" s="201"/>
      <c r="J37" s="287" t="s">
        <v>804</v>
      </c>
      <c r="K37" s="288" t="s">
        <v>805</v>
      </c>
      <c r="L37" s="305" t="s">
        <v>806</v>
      </c>
      <c r="M37" s="262"/>
      <c r="N37" s="180"/>
    </row>
    <row r="38" spans="1:14" ht="9" customHeight="1" thickBot="1" x14ac:dyDescent="0.3">
      <c r="A38" s="275"/>
      <c r="B38" s="276"/>
      <c r="C38" s="276"/>
      <c r="D38" s="306">
        <v>0</v>
      </c>
      <c r="E38" s="306">
        <v>-126.41926000000002</v>
      </c>
      <c r="F38" s="277"/>
      <c r="G38" s="306">
        <v>0</v>
      </c>
      <c r="H38" s="306">
        <v>249.05467999999999</v>
      </c>
      <c r="I38" s="277"/>
      <c r="J38" s="306">
        <v>0</v>
      </c>
      <c r="K38" s="306">
        <v>375.47389000000004</v>
      </c>
      <c r="L38" s="306">
        <v>68.093170000000001</v>
      </c>
      <c r="M38" s="261"/>
    </row>
    <row r="39" spans="1:14" ht="22.2" customHeight="1" x14ac:dyDescent="0.25">
      <c r="A39" s="221" t="s">
        <v>172</v>
      </c>
      <c r="B39" s="233"/>
      <c r="C39" s="181"/>
      <c r="D39" s="300" t="s">
        <v>807</v>
      </c>
      <c r="E39" s="321" t="s">
        <v>808</v>
      </c>
      <c r="F39" s="201"/>
      <c r="G39" s="300" t="s">
        <v>809</v>
      </c>
      <c r="H39" s="321" t="s">
        <v>810</v>
      </c>
      <c r="I39" s="201"/>
      <c r="J39" s="300" t="s">
        <v>811</v>
      </c>
      <c r="K39" s="301" t="s">
        <v>812</v>
      </c>
      <c r="L39" s="302" t="s">
        <v>813</v>
      </c>
      <c r="M39" s="261"/>
    </row>
    <row r="40" spans="1:14" ht="22.2" customHeight="1" x14ac:dyDescent="0.25">
      <c r="A40" s="410" t="s">
        <v>275</v>
      </c>
      <c r="B40" s="411"/>
      <c r="C40" s="274"/>
      <c r="D40" s="324" t="s">
        <v>814</v>
      </c>
      <c r="E40" s="325" t="s">
        <v>815</v>
      </c>
      <c r="F40" s="330"/>
      <c r="G40" s="324" t="s">
        <v>816</v>
      </c>
      <c r="H40" s="325" t="s">
        <v>817</v>
      </c>
      <c r="I40" s="330"/>
      <c r="J40" s="324" t="s">
        <v>818</v>
      </c>
      <c r="K40" s="328" t="s">
        <v>819</v>
      </c>
      <c r="L40" s="329" t="s">
        <v>820</v>
      </c>
      <c r="M40" s="261"/>
    </row>
    <row r="41" spans="1:14" ht="22.2" customHeight="1" x14ac:dyDescent="0.25">
      <c r="A41" s="210" t="s">
        <v>274</v>
      </c>
      <c r="B41" s="254"/>
      <c r="C41" s="181"/>
      <c r="D41" s="313" t="s">
        <v>821</v>
      </c>
      <c r="E41" s="315" t="s">
        <v>822</v>
      </c>
      <c r="F41" s="201"/>
      <c r="G41" s="313" t="s">
        <v>823</v>
      </c>
      <c r="H41" s="315" t="s">
        <v>824</v>
      </c>
      <c r="I41" s="201"/>
      <c r="J41" s="313" t="s">
        <v>825</v>
      </c>
      <c r="K41" s="314" t="s">
        <v>826</v>
      </c>
      <c r="L41" s="323" t="s">
        <v>827</v>
      </c>
      <c r="M41" s="261"/>
    </row>
    <row r="42" spans="1:14" ht="22.2" customHeight="1" thickBot="1" x14ac:dyDescent="0.3">
      <c r="A42" s="417" t="s">
        <v>275</v>
      </c>
      <c r="B42" s="418"/>
      <c r="C42" s="274"/>
      <c r="D42" s="331" t="s">
        <v>828</v>
      </c>
      <c r="E42" s="332" t="s">
        <v>829</v>
      </c>
      <c r="F42" s="326"/>
      <c r="G42" s="331" t="s">
        <v>830</v>
      </c>
      <c r="H42" s="332" t="s">
        <v>831</v>
      </c>
      <c r="I42" s="326"/>
      <c r="J42" s="331" t="s">
        <v>832</v>
      </c>
      <c r="K42" s="333" t="s">
        <v>833</v>
      </c>
      <c r="L42" s="334" t="s">
        <v>834</v>
      </c>
      <c r="M42" s="261"/>
    </row>
    <row r="43" spans="1:14" ht="9" customHeight="1" thickBot="1" x14ac:dyDescent="0.3">
      <c r="A43" s="275"/>
      <c r="B43" s="276"/>
      <c r="C43" s="276"/>
      <c r="D43" s="306"/>
      <c r="E43" s="306"/>
      <c r="F43" s="277"/>
      <c r="G43" s="306"/>
      <c r="H43" s="306"/>
      <c r="I43" s="277"/>
      <c r="J43" s="306"/>
      <c r="K43" s="306"/>
      <c r="L43" s="306"/>
      <c r="M43" s="261"/>
    </row>
    <row r="44" spans="1:14" ht="22.2" customHeight="1" x14ac:dyDescent="0.25">
      <c r="A44" s="247" t="s">
        <v>297</v>
      </c>
      <c r="B44" s="230"/>
      <c r="C44" s="203"/>
      <c r="D44" s="300" t="s">
        <v>835</v>
      </c>
      <c r="E44" s="321" t="s">
        <v>836</v>
      </c>
      <c r="F44" s="201"/>
      <c r="G44" s="300" t="s">
        <v>837</v>
      </c>
      <c r="H44" s="321" t="s">
        <v>838</v>
      </c>
      <c r="I44" s="201"/>
      <c r="J44" s="300" t="s">
        <v>839</v>
      </c>
      <c r="K44" s="301" t="s">
        <v>840</v>
      </c>
      <c r="L44" s="302" t="s">
        <v>841</v>
      </c>
      <c r="M44" s="261"/>
    </row>
    <row r="45" spans="1:14" ht="22.2" customHeight="1" thickBot="1" x14ac:dyDescent="0.3">
      <c r="A45" s="423" t="s">
        <v>298</v>
      </c>
      <c r="B45" s="424"/>
      <c r="C45" s="425"/>
      <c r="D45" s="335" t="s">
        <v>1466</v>
      </c>
      <c r="E45" s="336" t="s">
        <v>1468</v>
      </c>
      <c r="F45" s="326"/>
      <c r="G45" s="335" t="s">
        <v>1470</v>
      </c>
      <c r="H45" s="336" t="s">
        <v>1472</v>
      </c>
      <c r="I45" s="326"/>
      <c r="J45" s="335" t="s">
        <v>1474</v>
      </c>
      <c r="K45" s="337" t="s">
        <v>1476</v>
      </c>
      <c r="L45" s="338" t="s">
        <v>1478</v>
      </c>
      <c r="M45" s="261"/>
    </row>
    <row r="46" spans="1:14" ht="9" customHeight="1" thickBot="1" x14ac:dyDescent="0.3">
      <c r="A46" s="204"/>
      <c r="B46" s="181"/>
      <c r="C46" s="181"/>
      <c r="D46" s="290"/>
      <c r="E46" s="290"/>
      <c r="F46" s="196"/>
      <c r="G46" s="290"/>
      <c r="H46" s="290"/>
      <c r="I46" s="196"/>
      <c r="J46" s="290"/>
      <c r="K46" s="290"/>
      <c r="L46" s="290"/>
      <c r="M46" s="261"/>
    </row>
    <row r="47" spans="1:14" ht="22.2" customHeight="1" x14ac:dyDescent="0.25">
      <c r="A47" s="247" t="s">
        <v>591</v>
      </c>
      <c r="B47" s="230"/>
      <c r="C47" s="181"/>
      <c r="D47" s="300" t="s">
        <v>842</v>
      </c>
      <c r="E47" s="321" t="s">
        <v>843</v>
      </c>
      <c r="F47" s="201"/>
      <c r="G47" s="300" t="s">
        <v>844</v>
      </c>
      <c r="H47" s="321" t="s">
        <v>845</v>
      </c>
      <c r="I47" s="201"/>
      <c r="J47" s="300" t="s">
        <v>846</v>
      </c>
      <c r="K47" s="301" t="s">
        <v>847</v>
      </c>
      <c r="L47" s="302" t="s">
        <v>848</v>
      </c>
      <c r="M47" s="261"/>
    </row>
    <row r="48" spans="1:14" ht="22.2" customHeight="1" thickBot="1" x14ac:dyDescent="0.3">
      <c r="A48" s="423" t="s">
        <v>298</v>
      </c>
      <c r="B48" s="424"/>
      <c r="C48" s="274"/>
      <c r="D48" s="335" t="s">
        <v>1480</v>
      </c>
      <c r="E48" s="336" t="s">
        <v>1482</v>
      </c>
      <c r="F48" s="326"/>
      <c r="G48" s="335" t="s">
        <v>1484</v>
      </c>
      <c r="H48" s="336" t="s">
        <v>1486</v>
      </c>
      <c r="I48" s="326"/>
      <c r="J48" s="335" t="s">
        <v>1488</v>
      </c>
      <c r="K48" s="337" t="s">
        <v>1490</v>
      </c>
      <c r="L48" s="338" t="s">
        <v>1492</v>
      </c>
      <c r="M48" s="261"/>
    </row>
    <row r="49" spans="1:15" ht="9" customHeight="1" thickBot="1" x14ac:dyDescent="0.3">
      <c r="A49" s="204"/>
      <c r="B49" s="181"/>
      <c r="C49" s="181"/>
      <c r="D49" s="290"/>
      <c r="E49" s="290"/>
      <c r="F49" s="196"/>
      <c r="G49" s="290"/>
      <c r="H49" s="290"/>
      <c r="I49" s="196"/>
      <c r="J49" s="290"/>
      <c r="K49" s="290"/>
      <c r="L49" s="290"/>
      <c r="M49" s="261"/>
    </row>
    <row r="50" spans="1:15" ht="22.2" customHeight="1" x14ac:dyDescent="0.25">
      <c r="A50" s="247" t="s">
        <v>592</v>
      </c>
      <c r="B50" s="230"/>
      <c r="C50" s="181"/>
      <c r="D50" s="300" t="s">
        <v>907</v>
      </c>
      <c r="E50" s="302" t="s">
        <v>913</v>
      </c>
      <c r="F50" s="201"/>
      <c r="G50" s="300" t="s">
        <v>919</v>
      </c>
      <c r="H50" s="302" t="s">
        <v>925</v>
      </c>
      <c r="I50" s="201"/>
      <c r="J50" s="300" t="s">
        <v>931</v>
      </c>
      <c r="K50" s="301" t="s">
        <v>937</v>
      </c>
      <c r="L50" s="302" t="s">
        <v>944</v>
      </c>
      <c r="M50" s="261"/>
    </row>
    <row r="51" spans="1:15" ht="22.2" customHeight="1" x14ac:dyDescent="0.25">
      <c r="A51" s="227" t="s">
        <v>305</v>
      </c>
      <c r="B51" s="231"/>
      <c r="C51" s="181"/>
      <c r="D51" s="281" t="s">
        <v>909</v>
      </c>
      <c r="E51" s="303" t="s">
        <v>915</v>
      </c>
      <c r="F51" s="201"/>
      <c r="G51" s="281" t="s">
        <v>921</v>
      </c>
      <c r="H51" s="303" t="s">
        <v>927</v>
      </c>
      <c r="I51" s="201"/>
      <c r="J51" s="281" t="s">
        <v>933</v>
      </c>
      <c r="K51" s="282" t="s">
        <v>939</v>
      </c>
      <c r="L51" s="303" t="s">
        <v>946</v>
      </c>
      <c r="M51" s="261"/>
      <c r="O51" s="69"/>
    </row>
    <row r="52" spans="1:15" ht="22.2" customHeight="1" thickBot="1" x14ac:dyDescent="0.3">
      <c r="A52" s="248" t="s">
        <v>306</v>
      </c>
      <c r="B52" s="232"/>
      <c r="C52" s="181"/>
      <c r="D52" s="287" t="s">
        <v>911</v>
      </c>
      <c r="E52" s="305" t="s">
        <v>917</v>
      </c>
      <c r="F52" s="201"/>
      <c r="G52" s="287" t="s">
        <v>923</v>
      </c>
      <c r="H52" s="305" t="s">
        <v>929</v>
      </c>
      <c r="I52" s="201"/>
      <c r="J52" s="287" t="s">
        <v>935</v>
      </c>
      <c r="K52" s="288" t="s">
        <v>941</v>
      </c>
      <c r="L52" s="305" t="s">
        <v>948</v>
      </c>
      <c r="M52" s="261"/>
    </row>
    <row r="53" spans="1:15" ht="9" customHeight="1" thickBot="1" x14ac:dyDescent="0.3">
      <c r="A53" s="204"/>
      <c r="B53" s="181"/>
      <c r="C53" s="181"/>
      <c r="D53" s="290"/>
      <c r="E53" s="290"/>
      <c r="F53" s="196"/>
      <c r="G53" s="290"/>
      <c r="H53" s="290"/>
      <c r="I53" s="196"/>
      <c r="J53" s="290"/>
      <c r="K53" s="290"/>
      <c r="L53" s="290"/>
      <c r="M53" s="261"/>
    </row>
    <row r="54" spans="1:15" ht="22.2" customHeight="1" x14ac:dyDescent="0.25">
      <c r="A54" s="247" t="s">
        <v>593</v>
      </c>
      <c r="B54" s="230"/>
      <c r="C54" s="203"/>
      <c r="D54" s="300" t="s">
        <v>1494</v>
      </c>
      <c r="E54" s="321" t="s">
        <v>1496</v>
      </c>
      <c r="F54" s="201"/>
      <c r="G54" s="300" t="s">
        <v>1498</v>
      </c>
      <c r="H54" s="321" t="s">
        <v>1500</v>
      </c>
      <c r="I54" s="201"/>
      <c r="J54" s="300" t="s">
        <v>1502</v>
      </c>
      <c r="K54" s="301" t="s">
        <v>1504</v>
      </c>
      <c r="L54" s="302" t="s">
        <v>1506</v>
      </c>
      <c r="M54" s="261"/>
      <c r="N54" s="260"/>
      <c r="O54" s="174"/>
    </row>
    <row r="55" spans="1:15" ht="22.2" customHeight="1" thickBot="1" x14ac:dyDescent="0.3">
      <c r="A55" s="426" t="s">
        <v>275</v>
      </c>
      <c r="B55" s="427"/>
      <c r="C55" s="425"/>
      <c r="D55" s="335" t="s">
        <v>849</v>
      </c>
      <c r="E55" s="336" t="s">
        <v>850</v>
      </c>
      <c r="F55" s="326"/>
      <c r="G55" s="335" t="s">
        <v>851</v>
      </c>
      <c r="H55" s="336" t="s">
        <v>852</v>
      </c>
      <c r="I55" s="326"/>
      <c r="J55" s="335" t="s">
        <v>853</v>
      </c>
      <c r="K55" s="337" t="s">
        <v>854</v>
      </c>
      <c r="L55" s="338" t="s">
        <v>855</v>
      </c>
      <c r="M55" s="261"/>
      <c r="O55" s="174"/>
    </row>
    <row r="56" spans="1:15" ht="9" customHeight="1" thickBot="1" x14ac:dyDescent="0.3">
      <c r="A56" s="204"/>
      <c r="B56" s="181"/>
      <c r="C56" s="181"/>
      <c r="D56" s="290"/>
      <c r="E56" s="290"/>
      <c r="F56" s="196"/>
      <c r="G56" s="290"/>
      <c r="H56" s="290"/>
      <c r="I56" s="196"/>
      <c r="J56" s="290"/>
      <c r="K56" s="290"/>
      <c r="L56" s="290"/>
      <c r="M56" s="261"/>
    </row>
    <row r="57" spans="1:15" ht="22.2" customHeight="1" thickBot="1" x14ac:dyDescent="0.3">
      <c r="A57" s="249" t="s">
        <v>566</v>
      </c>
      <c r="B57" s="265"/>
      <c r="C57" s="203"/>
      <c r="D57" s="310" t="s">
        <v>856</v>
      </c>
      <c r="E57" s="322" t="s">
        <v>857</v>
      </c>
      <c r="F57" s="201"/>
      <c r="G57" s="310" t="s">
        <v>858</v>
      </c>
      <c r="H57" s="322" t="s">
        <v>859</v>
      </c>
      <c r="I57" s="201"/>
      <c r="J57" s="310" t="s">
        <v>860</v>
      </c>
      <c r="K57" s="311" t="s">
        <v>861</v>
      </c>
      <c r="L57" s="312" t="s">
        <v>862</v>
      </c>
      <c r="M57" s="261"/>
      <c r="O57" s="174"/>
    </row>
    <row r="58" spans="1:15" ht="9" customHeight="1" thickBot="1" x14ac:dyDescent="0.3">
      <c r="A58" s="204"/>
      <c r="B58" s="181"/>
      <c r="C58" s="181"/>
      <c r="D58" s="290"/>
      <c r="E58" s="290"/>
      <c r="F58" s="196"/>
      <c r="G58" s="290"/>
      <c r="H58" s="290"/>
      <c r="I58" s="196"/>
      <c r="J58" s="290"/>
      <c r="K58" s="290"/>
      <c r="L58" s="290"/>
      <c r="M58" s="261"/>
    </row>
    <row r="59" spans="1:15" ht="22.2" customHeight="1" x14ac:dyDescent="0.25">
      <c r="A59" s="247" t="s">
        <v>594</v>
      </c>
      <c r="B59" s="230"/>
      <c r="C59" s="203"/>
      <c r="D59" s="300" t="s">
        <v>863</v>
      </c>
      <c r="E59" s="321" t="s">
        <v>864</v>
      </c>
      <c r="F59" s="201"/>
      <c r="G59" s="300" t="s">
        <v>865</v>
      </c>
      <c r="H59" s="321" t="s">
        <v>866</v>
      </c>
      <c r="I59" s="201"/>
      <c r="J59" s="300" t="s">
        <v>867</v>
      </c>
      <c r="K59" s="301" t="s">
        <v>868</v>
      </c>
      <c r="L59" s="302" t="s">
        <v>869</v>
      </c>
      <c r="M59" s="261"/>
    </row>
    <row r="60" spans="1:15" ht="22.2" customHeight="1" thickBot="1" x14ac:dyDescent="0.3">
      <c r="A60" s="248" t="s">
        <v>595</v>
      </c>
      <c r="B60" s="232"/>
      <c r="C60" s="203"/>
      <c r="D60" s="331" t="s">
        <v>870</v>
      </c>
      <c r="E60" s="334" t="s">
        <v>871</v>
      </c>
      <c r="F60" s="326"/>
      <c r="G60" s="331" t="s">
        <v>872</v>
      </c>
      <c r="H60" s="334" t="s">
        <v>873</v>
      </c>
      <c r="I60" s="326"/>
      <c r="J60" s="331" t="s">
        <v>874</v>
      </c>
      <c r="K60" s="333" t="s">
        <v>875</v>
      </c>
      <c r="L60" s="334" t="s">
        <v>876</v>
      </c>
      <c r="M60" s="538"/>
      <c r="N60" s="179"/>
      <c r="O60" s="179"/>
    </row>
    <row r="61" spans="1:15" ht="9" customHeight="1" thickBot="1" x14ac:dyDescent="0.3">
      <c r="A61" s="204"/>
      <c r="B61" s="181"/>
      <c r="C61" s="181"/>
      <c r="D61" s="290"/>
      <c r="E61" s="290"/>
      <c r="F61" s="196"/>
      <c r="G61" s="290"/>
      <c r="H61" s="290"/>
      <c r="I61" s="196"/>
      <c r="J61" s="290"/>
      <c r="K61" s="290"/>
      <c r="L61" s="290"/>
      <c r="M61" s="261"/>
    </row>
    <row r="62" spans="1:15" ht="22.2" customHeight="1" x14ac:dyDescent="0.25">
      <c r="A62" s="247" t="s">
        <v>18</v>
      </c>
      <c r="B62" s="230"/>
      <c r="C62" s="203"/>
      <c r="D62" s="300" t="s">
        <v>877</v>
      </c>
      <c r="E62" s="321" t="s">
        <v>878</v>
      </c>
      <c r="F62" s="201"/>
      <c r="G62" s="300" t="s">
        <v>879</v>
      </c>
      <c r="H62" s="321" t="s">
        <v>880</v>
      </c>
      <c r="I62" s="201"/>
      <c r="J62" s="300" t="s">
        <v>881</v>
      </c>
      <c r="K62" s="301" t="s">
        <v>882</v>
      </c>
      <c r="L62" s="302" t="s">
        <v>883</v>
      </c>
      <c r="M62" s="261"/>
    </row>
    <row r="63" spans="1:15" ht="22.2" customHeight="1" thickBot="1" x14ac:dyDescent="0.3">
      <c r="A63" s="248" t="s">
        <v>17</v>
      </c>
      <c r="B63" s="232"/>
      <c r="C63" s="203"/>
      <c r="D63" s="307" t="s">
        <v>884</v>
      </c>
      <c r="E63" s="316" t="s">
        <v>885</v>
      </c>
      <c r="F63" s="201"/>
      <c r="G63" s="307" t="s">
        <v>886</v>
      </c>
      <c r="H63" s="316" t="s">
        <v>887</v>
      </c>
      <c r="I63" s="201"/>
      <c r="J63" s="307" t="s">
        <v>888</v>
      </c>
      <c r="K63" s="308" t="s">
        <v>889</v>
      </c>
      <c r="L63" s="309" t="s">
        <v>890</v>
      </c>
      <c r="M63" s="261"/>
    </row>
    <row r="64" spans="1:15" ht="9" customHeight="1" thickBot="1" x14ac:dyDescent="0.3">
      <c r="A64" s="204"/>
      <c r="B64" s="181"/>
      <c r="C64" s="181"/>
      <c r="D64" s="290"/>
      <c r="E64" s="290"/>
      <c r="F64" s="196"/>
      <c r="G64" s="290"/>
      <c r="H64" s="290"/>
      <c r="I64" s="196"/>
      <c r="J64" s="290"/>
      <c r="K64" s="290"/>
      <c r="L64" s="290"/>
      <c r="M64" s="261"/>
    </row>
    <row r="65" spans="1:13" ht="22.2" customHeight="1" x14ac:dyDescent="0.25">
      <c r="A65" s="266" t="s">
        <v>299</v>
      </c>
      <c r="B65" s="230"/>
      <c r="C65" s="203"/>
      <c r="D65" s="637" t="s">
        <v>579</v>
      </c>
      <c r="E65" s="638" t="s">
        <v>579</v>
      </c>
      <c r="F65" s="205"/>
      <c r="G65" s="539" t="s">
        <v>891</v>
      </c>
      <c r="H65" s="540" t="s">
        <v>892</v>
      </c>
      <c r="I65" s="541"/>
      <c r="J65" s="539" t="s">
        <v>893</v>
      </c>
      <c r="K65" s="542" t="s">
        <v>894</v>
      </c>
      <c r="L65" s="543" t="s">
        <v>895</v>
      </c>
      <c r="M65" s="261"/>
    </row>
    <row r="66" spans="1:13" ht="22.2" customHeight="1" x14ac:dyDescent="0.25">
      <c r="A66" s="267" t="s">
        <v>300</v>
      </c>
      <c r="B66" s="231"/>
      <c r="C66" s="203"/>
      <c r="D66" s="544" t="s">
        <v>579</v>
      </c>
      <c r="E66" s="545" t="s">
        <v>579</v>
      </c>
      <c r="F66" s="205"/>
      <c r="G66" s="544" t="s">
        <v>896</v>
      </c>
      <c r="H66" s="545" t="s">
        <v>897</v>
      </c>
      <c r="I66" s="541"/>
      <c r="J66" s="544" t="s">
        <v>898</v>
      </c>
      <c r="K66" s="546" t="s">
        <v>899</v>
      </c>
      <c r="L66" s="547" t="s">
        <v>900</v>
      </c>
      <c r="M66" s="261"/>
    </row>
    <row r="67" spans="1:13" ht="22.2" customHeight="1" x14ac:dyDescent="0.25">
      <c r="A67" s="267" t="s">
        <v>301</v>
      </c>
      <c r="B67" s="231"/>
      <c r="C67" s="203"/>
      <c r="D67" s="544" t="s">
        <v>579</v>
      </c>
      <c r="E67" s="545" t="s">
        <v>579</v>
      </c>
      <c r="F67" s="205"/>
      <c r="G67" s="544" t="s">
        <v>901</v>
      </c>
      <c r="H67" s="545" t="s">
        <v>902</v>
      </c>
      <c r="I67" s="541"/>
      <c r="J67" s="544" t="s">
        <v>903</v>
      </c>
      <c r="K67" s="546" t="s">
        <v>904</v>
      </c>
      <c r="L67" s="547" t="s">
        <v>905</v>
      </c>
      <c r="M67" s="261"/>
    </row>
    <row r="68" spans="1:13" ht="22.2" customHeight="1" x14ac:dyDescent="0.25">
      <c r="A68" s="267" t="s">
        <v>580</v>
      </c>
      <c r="B68" s="231"/>
      <c r="C68" s="203"/>
      <c r="D68" s="548" t="s">
        <v>951</v>
      </c>
      <c r="E68" s="635" t="s">
        <v>953</v>
      </c>
      <c r="F68" s="201"/>
      <c r="G68" s="544" t="s">
        <v>955</v>
      </c>
      <c r="H68" s="545" t="s">
        <v>957</v>
      </c>
      <c r="I68" s="541"/>
      <c r="J68" s="548" t="s">
        <v>959</v>
      </c>
      <c r="K68" s="549" t="s">
        <v>961</v>
      </c>
      <c r="L68" s="550" t="s">
        <v>963</v>
      </c>
      <c r="M68" s="261"/>
    </row>
    <row r="69" spans="1:13" ht="22.2" customHeight="1" x14ac:dyDescent="0.25">
      <c r="A69" s="267" t="s">
        <v>302</v>
      </c>
      <c r="B69" s="231"/>
      <c r="C69" s="203"/>
      <c r="D69" s="548" t="s">
        <v>966</v>
      </c>
      <c r="E69" s="635" t="s">
        <v>968</v>
      </c>
      <c r="F69" s="201"/>
      <c r="G69" s="544" t="s">
        <v>970</v>
      </c>
      <c r="H69" s="545" t="s">
        <v>972</v>
      </c>
      <c r="I69" s="541"/>
      <c r="J69" s="548" t="s">
        <v>974</v>
      </c>
      <c r="K69" s="549" t="s">
        <v>976</v>
      </c>
      <c r="L69" s="550" t="s">
        <v>978</v>
      </c>
      <c r="M69" s="261"/>
    </row>
    <row r="70" spans="1:13" ht="22.2" customHeight="1" x14ac:dyDescent="0.25">
      <c r="A70" s="267" t="s">
        <v>568</v>
      </c>
      <c r="B70" s="231"/>
      <c r="C70" s="203"/>
      <c r="D70" s="548" t="s">
        <v>981</v>
      </c>
      <c r="E70" s="550" t="s">
        <v>983</v>
      </c>
      <c r="F70" s="201"/>
      <c r="G70" s="548" t="s">
        <v>985</v>
      </c>
      <c r="H70" s="635" t="s">
        <v>987</v>
      </c>
      <c r="I70" s="541"/>
      <c r="J70" s="548" t="s">
        <v>989</v>
      </c>
      <c r="K70" s="549" t="s">
        <v>991</v>
      </c>
      <c r="L70" s="550" t="s">
        <v>993</v>
      </c>
      <c r="M70" s="261"/>
    </row>
    <row r="71" spans="1:13" ht="22.2" customHeight="1" thickBot="1" x14ac:dyDescent="0.3">
      <c r="A71" s="268" t="s">
        <v>567</v>
      </c>
      <c r="B71" s="232"/>
      <c r="C71" s="250"/>
      <c r="D71" s="551" t="s">
        <v>996</v>
      </c>
      <c r="E71" s="554" t="s">
        <v>998</v>
      </c>
      <c r="F71" s="201"/>
      <c r="G71" s="551" t="s">
        <v>1000</v>
      </c>
      <c r="H71" s="636" t="s">
        <v>1002</v>
      </c>
      <c r="I71" s="552"/>
      <c r="J71" s="551" t="s">
        <v>1004</v>
      </c>
      <c r="K71" s="553" t="s">
        <v>1006</v>
      </c>
      <c r="L71" s="554" t="s">
        <v>1008</v>
      </c>
      <c r="M71" s="261"/>
    </row>
    <row r="72" spans="1:13" ht="15" customHeight="1" thickBot="1" x14ac:dyDescent="0.3">
      <c r="A72" s="269" t="s">
        <v>523</v>
      </c>
      <c r="B72" s="270"/>
      <c r="C72" s="270"/>
      <c r="D72" s="271" t="e">
        <v>#VALUE!</v>
      </c>
      <c r="E72" s="271" t="e">
        <v>#VALUE!</v>
      </c>
      <c r="F72" s="272"/>
      <c r="G72" s="271" t="e">
        <v>#VALUE!</v>
      </c>
      <c r="H72" s="271" t="e">
        <v>#VALUE!</v>
      </c>
      <c r="I72" s="272"/>
      <c r="J72" s="271" t="e">
        <v>#VALUE!</v>
      </c>
      <c r="K72" s="271" t="e">
        <v>#VALUE!</v>
      </c>
      <c r="L72" s="271" t="e">
        <v>#VALUE!</v>
      </c>
      <c r="M72" s="261"/>
    </row>
    <row r="73" spans="1:13" ht="22.2" customHeight="1" x14ac:dyDescent="0.3">
      <c r="A73" s="206" t="s">
        <v>303</v>
      </c>
      <c r="B73" s="228"/>
      <c r="C73" s="207"/>
      <c r="D73" s="208"/>
      <c r="E73" s="209" t="s">
        <v>13</v>
      </c>
      <c r="F73" s="235"/>
      <c r="G73" s="236"/>
      <c r="H73" s="209" t="s">
        <v>2</v>
      </c>
      <c r="I73" s="243"/>
      <c r="J73" s="236"/>
      <c r="K73" s="209" t="s">
        <v>1013</v>
      </c>
      <c r="L73" s="239"/>
    </row>
    <row r="74" spans="1:13" ht="22.2" customHeight="1" thickBot="1" x14ac:dyDescent="0.3">
      <c r="A74" s="210"/>
      <c r="B74" s="226"/>
      <c r="C74" s="211"/>
      <c r="D74" s="212"/>
      <c r="E74" s="213"/>
      <c r="F74" s="237"/>
      <c r="G74" s="238"/>
      <c r="H74" s="213"/>
      <c r="I74" s="237"/>
      <c r="J74" s="238"/>
      <c r="K74" s="213"/>
      <c r="L74" s="240"/>
    </row>
    <row r="75" spans="1:13" ht="22.2" customHeight="1" x14ac:dyDescent="0.25">
      <c r="A75" s="216" t="s">
        <v>276</v>
      </c>
      <c r="B75" s="225"/>
      <c r="C75" s="211"/>
      <c r="D75" s="212"/>
      <c r="E75" s="339" t="s">
        <v>1010</v>
      </c>
      <c r="F75" s="340"/>
      <c r="G75" s="341"/>
      <c r="H75" s="339" t="s">
        <v>1011</v>
      </c>
      <c r="I75" s="340"/>
      <c r="J75" s="341"/>
      <c r="K75" s="339" t="s">
        <v>1012</v>
      </c>
      <c r="L75" s="240"/>
    </row>
    <row r="76" spans="1:13" ht="22.2" customHeight="1" thickBot="1" x14ac:dyDescent="0.3">
      <c r="A76" s="410" t="s">
        <v>277</v>
      </c>
      <c r="B76" s="428"/>
      <c r="C76" s="429"/>
      <c r="D76" s="430"/>
      <c r="E76" s="431" t="s">
        <v>1014</v>
      </c>
      <c r="F76" s="341"/>
      <c r="G76" s="341"/>
      <c r="H76" s="431" t="s">
        <v>1015</v>
      </c>
      <c r="I76" s="341"/>
      <c r="J76" s="341"/>
      <c r="K76" s="431" t="s">
        <v>1016</v>
      </c>
      <c r="L76" s="240"/>
    </row>
    <row r="77" spans="1:13" ht="22.2" customHeight="1" thickBot="1" x14ac:dyDescent="0.35">
      <c r="A77" s="210"/>
      <c r="B77" s="226"/>
      <c r="C77" s="211"/>
      <c r="D77" s="212"/>
      <c r="E77" s="342"/>
      <c r="F77" s="343"/>
      <c r="G77" s="341"/>
      <c r="H77" s="342"/>
      <c r="I77" s="343"/>
      <c r="J77" s="341"/>
      <c r="K77" s="342"/>
      <c r="L77" s="240"/>
    </row>
    <row r="78" spans="1:13" ht="22.2" customHeight="1" x14ac:dyDescent="0.25">
      <c r="A78" s="210" t="s">
        <v>5</v>
      </c>
      <c r="B78" s="226"/>
      <c r="C78" s="211"/>
      <c r="D78" s="212"/>
      <c r="E78" s="339" t="s">
        <v>1017</v>
      </c>
      <c r="F78" s="340"/>
      <c r="G78" s="341"/>
      <c r="H78" s="339" t="s">
        <v>1018</v>
      </c>
      <c r="I78" s="340"/>
      <c r="J78" s="341"/>
      <c r="K78" s="339" t="s">
        <v>1019</v>
      </c>
      <c r="L78" s="240"/>
    </row>
    <row r="79" spans="1:13" ht="22.2" customHeight="1" x14ac:dyDescent="0.25">
      <c r="A79" s="210" t="s">
        <v>6</v>
      </c>
      <c r="B79" s="226"/>
      <c r="C79" s="211"/>
      <c r="D79" s="212"/>
      <c r="E79" s="344" t="s">
        <v>1020</v>
      </c>
      <c r="F79" s="340"/>
      <c r="G79" s="341"/>
      <c r="H79" s="344" t="s">
        <v>1021</v>
      </c>
      <c r="I79" s="340"/>
      <c r="J79" s="341"/>
      <c r="K79" s="344" t="s">
        <v>1022</v>
      </c>
      <c r="L79" s="240"/>
    </row>
    <row r="80" spans="1:13" ht="22.2" customHeight="1" x14ac:dyDescent="0.25">
      <c r="A80" s="210" t="s">
        <v>278</v>
      </c>
      <c r="B80" s="226"/>
      <c r="C80" s="211"/>
      <c r="D80" s="212"/>
      <c r="E80" s="344" t="s">
        <v>1023</v>
      </c>
      <c r="F80" s="340"/>
      <c r="G80" s="341"/>
      <c r="H80" s="344" t="s">
        <v>1024</v>
      </c>
      <c r="I80" s="340"/>
      <c r="J80" s="341"/>
      <c r="K80" s="344" t="s">
        <v>1025</v>
      </c>
      <c r="L80" s="240"/>
    </row>
    <row r="81" spans="1:13" ht="22.2" customHeight="1" x14ac:dyDescent="0.25">
      <c r="A81" s="210" t="s">
        <v>23</v>
      </c>
      <c r="B81" s="226"/>
      <c r="C81" s="211"/>
      <c r="D81" s="212"/>
      <c r="E81" s="344" t="s">
        <v>1026</v>
      </c>
      <c r="F81" s="340"/>
      <c r="G81" s="341"/>
      <c r="H81" s="344" t="s">
        <v>1027</v>
      </c>
      <c r="I81" s="340"/>
      <c r="J81" s="341"/>
      <c r="K81" s="344" t="s">
        <v>1028</v>
      </c>
      <c r="L81" s="241"/>
      <c r="M81" s="263"/>
    </row>
    <row r="82" spans="1:13" ht="22.2" customHeight="1" x14ac:dyDescent="0.25">
      <c r="A82" s="210" t="s">
        <v>279</v>
      </c>
      <c r="B82" s="226"/>
      <c r="C82" s="211"/>
      <c r="D82" s="212"/>
      <c r="E82" s="344" t="s">
        <v>1029</v>
      </c>
      <c r="F82" s="340"/>
      <c r="G82" s="341"/>
      <c r="H82" s="344" t="s">
        <v>1030</v>
      </c>
      <c r="I82" s="340"/>
      <c r="J82" s="341"/>
      <c r="K82" s="344" t="s">
        <v>1031</v>
      </c>
      <c r="L82" s="241"/>
      <c r="M82" s="263"/>
    </row>
    <row r="83" spans="1:13" ht="22.2" customHeight="1" x14ac:dyDescent="0.25">
      <c r="A83" s="210" t="s">
        <v>14</v>
      </c>
      <c r="B83" s="226"/>
      <c r="C83" s="211"/>
      <c r="D83" s="212"/>
      <c r="E83" s="344" t="s">
        <v>1032</v>
      </c>
      <c r="F83" s="340"/>
      <c r="G83" s="341"/>
      <c r="H83" s="344" t="s">
        <v>1033</v>
      </c>
      <c r="I83" s="340"/>
      <c r="J83" s="341"/>
      <c r="K83" s="344" t="s">
        <v>1034</v>
      </c>
      <c r="L83" s="241"/>
      <c r="M83" s="263"/>
    </row>
    <row r="84" spans="1:13" ht="22.2" customHeight="1" x14ac:dyDescent="0.25">
      <c r="A84" s="210" t="s">
        <v>280</v>
      </c>
      <c r="B84" s="226"/>
      <c r="C84" s="211"/>
      <c r="D84" s="212"/>
      <c r="E84" s="344" t="s">
        <v>1035</v>
      </c>
      <c r="F84" s="340"/>
      <c r="G84" s="341"/>
      <c r="H84" s="344" t="s">
        <v>1036</v>
      </c>
      <c r="I84" s="340"/>
      <c r="J84" s="341"/>
      <c r="K84" s="344" t="s">
        <v>1037</v>
      </c>
      <c r="L84" s="241"/>
      <c r="M84" s="263"/>
    </row>
    <row r="85" spans="1:13" ht="22.2" customHeight="1" x14ac:dyDescent="0.25">
      <c r="A85" s="210" t="s">
        <v>525</v>
      </c>
      <c r="B85" s="226"/>
      <c r="C85" s="211"/>
      <c r="D85" s="212"/>
      <c r="E85" s="344" t="s">
        <v>25</v>
      </c>
      <c r="F85" s="340"/>
      <c r="G85" s="341"/>
      <c r="H85" s="344" t="s">
        <v>25</v>
      </c>
      <c r="I85" s="340"/>
      <c r="J85" s="341"/>
      <c r="K85" s="344" t="s">
        <v>25</v>
      </c>
      <c r="L85" s="241"/>
      <c r="M85" s="263"/>
    </row>
    <row r="86" spans="1:13" ht="22.2" customHeight="1" x14ac:dyDescent="0.25">
      <c r="A86" s="210" t="s">
        <v>10</v>
      </c>
      <c r="B86" s="226"/>
      <c r="C86" s="211"/>
      <c r="D86" s="212"/>
      <c r="E86" s="344" t="s">
        <v>1038</v>
      </c>
      <c r="F86" s="340"/>
      <c r="G86" s="341"/>
      <c r="H86" s="344" t="s">
        <v>1039</v>
      </c>
      <c r="I86" s="340"/>
      <c r="J86" s="341"/>
      <c r="K86" s="344" t="s">
        <v>1040</v>
      </c>
      <c r="L86" s="241"/>
      <c r="M86" s="263"/>
    </row>
    <row r="87" spans="1:13" ht="22.2" customHeight="1" thickBot="1" x14ac:dyDescent="0.3">
      <c r="A87" s="210" t="s">
        <v>307</v>
      </c>
      <c r="B87" s="226"/>
      <c r="C87" s="211"/>
      <c r="D87" s="212"/>
      <c r="E87" s="344"/>
      <c r="F87" s="340"/>
      <c r="G87" s="341"/>
      <c r="H87" s="344"/>
      <c r="I87" s="340"/>
      <c r="J87" s="341"/>
      <c r="K87" s="344"/>
      <c r="L87" s="241"/>
      <c r="M87" s="263"/>
    </row>
    <row r="88" spans="1:13" ht="22.2" customHeight="1" thickBot="1" x14ac:dyDescent="0.35">
      <c r="A88" s="218" t="s">
        <v>259</v>
      </c>
      <c r="B88" s="229"/>
      <c r="C88" s="219"/>
      <c r="D88" s="220"/>
      <c r="E88" s="346" t="s">
        <v>1041</v>
      </c>
      <c r="F88" s="347"/>
      <c r="G88" s="348"/>
      <c r="H88" s="346" t="s">
        <v>1042</v>
      </c>
      <c r="I88" s="347"/>
      <c r="J88" s="348"/>
      <c r="K88" s="346" t="s">
        <v>1043</v>
      </c>
      <c r="L88" s="241"/>
      <c r="M88" s="263"/>
    </row>
    <row r="89" spans="1:13" ht="22.2" customHeight="1" x14ac:dyDescent="0.25">
      <c r="A89" s="210" t="s">
        <v>281</v>
      </c>
      <c r="B89" s="226"/>
      <c r="C89" s="211"/>
      <c r="D89" s="212"/>
      <c r="E89" s="349" t="s">
        <v>1044</v>
      </c>
      <c r="F89" s="340"/>
      <c r="G89" s="341"/>
      <c r="H89" s="349" t="s">
        <v>1045</v>
      </c>
      <c r="I89" s="340"/>
      <c r="J89" s="341"/>
      <c r="K89" s="349" t="s">
        <v>1046</v>
      </c>
      <c r="L89" s="241"/>
      <c r="M89" s="263"/>
    </row>
    <row r="90" spans="1:13" ht="22.2" customHeight="1" x14ac:dyDescent="0.25">
      <c r="A90" s="210" t="s">
        <v>282</v>
      </c>
      <c r="B90" s="226"/>
      <c r="C90" s="211"/>
      <c r="D90" s="212"/>
      <c r="E90" s="344" t="s">
        <v>1047</v>
      </c>
      <c r="F90" s="340"/>
      <c r="G90" s="341"/>
      <c r="H90" s="344" t="s">
        <v>1048</v>
      </c>
      <c r="I90" s="340"/>
      <c r="J90" s="341"/>
      <c r="K90" s="344" t="s">
        <v>1049</v>
      </c>
      <c r="L90" s="241"/>
      <c r="M90" s="263"/>
    </row>
    <row r="91" spans="1:13" ht="22.2" customHeight="1" x14ac:dyDescent="0.25">
      <c r="A91" s="210" t="s">
        <v>283</v>
      </c>
      <c r="B91" s="226"/>
      <c r="C91" s="211"/>
      <c r="D91" s="212"/>
      <c r="E91" s="344" t="s">
        <v>1050</v>
      </c>
      <c r="F91" s="340"/>
      <c r="G91" s="341"/>
      <c r="H91" s="344" t="s">
        <v>1051</v>
      </c>
      <c r="I91" s="340"/>
      <c r="J91" s="341"/>
      <c r="K91" s="344" t="s">
        <v>1052</v>
      </c>
      <c r="L91" s="241"/>
      <c r="M91" s="263"/>
    </row>
    <row r="92" spans="1:13" ht="22.2" customHeight="1" x14ac:dyDescent="0.25">
      <c r="A92" s="210" t="s">
        <v>260</v>
      </c>
      <c r="B92" s="226"/>
      <c r="C92" s="211"/>
      <c r="D92" s="212"/>
      <c r="E92" s="344" t="s">
        <v>1053</v>
      </c>
      <c r="F92" s="340"/>
      <c r="G92" s="341"/>
      <c r="H92" s="344" t="s">
        <v>1054</v>
      </c>
      <c r="I92" s="340"/>
      <c r="J92" s="341"/>
      <c r="K92" s="344" t="s">
        <v>1055</v>
      </c>
      <c r="L92" s="241"/>
      <c r="M92" s="263"/>
    </row>
    <row r="93" spans="1:13" ht="22.2" customHeight="1" x14ac:dyDescent="0.25">
      <c r="A93" s="210" t="s">
        <v>284</v>
      </c>
      <c r="B93" s="226"/>
      <c r="C93" s="211"/>
      <c r="D93" s="212"/>
      <c r="E93" s="344" t="s">
        <v>1056</v>
      </c>
      <c r="F93" s="340"/>
      <c r="G93" s="341"/>
      <c r="H93" s="344" t="s">
        <v>1057</v>
      </c>
      <c r="I93" s="340"/>
      <c r="J93" s="341"/>
      <c r="K93" s="344" t="s">
        <v>1058</v>
      </c>
      <c r="L93" s="241"/>
      <c r="M93" s="263"/>
    </row>
    <row r="94" spans="1:13" ht="22.2" customHeight="1" x14ac:dyDescent="0.25">
      <c r="A94" s="210" t="s">
        <v>285</v>
      </c>
      <c r="B94" s="226"/>
      <c r="C94" s="211"/>
      <c r="D94" s="212"/>
      <c r="E94" s="344" t="s">
        <v>1059</v>
      </c>
      <c r="F94" s="340"/>
      <c r="G94" s="341"/>
      <c r="H94" s="344" t="s">
        <v>1060</v>
      </c>
      <c r="I94" s="340"/>
      <c r="J94" s="341"/>
      <c r="K94" s="344" t="s">
        <v>1061</v>
      </c>
      <c r="L94" s="241"/>
      <c r="M94" s="263"/>
    </row>
    <row r="95" spans="1:13" ht="22.2" customHeight="1" x14ac:dyDescent="0.25">
      <c r="A95" s="210" t="s">
        <v>286</v>
      </c>
      <c r="B95" s="226"/>
      <c r="C95" s="211"/>
      <c r="D95" s="212"/>
      <c r="E95" s="344" t="s">
        <v>1062</v>
      </c>
      <c r="F95" s="340"/>
      <c r="G95" s="341"/>
      <c r="H95" s="344" t="s">
        <v>1063</v>
      </c>
      <c r="I95" s="340"/>
      <c r="J95" s="341"/>
      <c r="K95" s="344" t="s">
        <v>1064</v>
      </c>
      <c r="L95" s="241"/>
      <c r="M95" s="263"/>
    </row>
    <row r="96" spans="1:13" ht="22.2" customHeight="1" x14ac:dyDescent="0.25">
      <c r="A96" s="210" t="s">
        <v>287</v>
      </c>
      <c r="B96" s="226"/>
      <c r="C96" s="211"/>
      <c r="D96" s="212"/>
      <c r="E96" s="344" t="s">
        <v>1065</v>
      </c>
      <c r="F96" s="340"/>
      <c r="G96" s="341"/>
      <c r="H96" s="344" t="s">
        <v>1066</v>
      </c>
      <c r="I96" s="340"/>
      <c r="J96" s="341"/>
      <c r="K96" s="344" t="s">
        <v>1067</v>
      </c>
      <c r="L96" s="241"/>
      <c r="M96" s="263"/>
    </row>
    <row r="97" spans="1:13" ht="22.2" customHeight="1" x14ac:dyDescent="0.25">
      <c r="A97" s="210" t="s">
        <v>264</v>
      </c>
      <c r="B97" s="226"/>
      <c r="C97" s="211"/>
      <c r="D97" s="212"/>
      <c r="E97" s="344" t="s">
        <v>1068</v>
      </c>
      <c r="F97" s="340"/>
      <c r="G97" s="341"/>
      <c r="H97" s="344" t="s">
        <v>1069</v>
      </c>
      <c r="I97" s="340"/>
      <c r="J97" s="341"/>
      <c r="K97" s="344" t="s">
        <v>1070</v>
      </c>
      <c r="L97" s="241"/>
      <c r="M97" s="263"/>
    </row>
    <row r="98" spans="1:13" ht="22.2" customHeight="1" thickBot="1" x14ac:dyDescent="0.3">
      <c r="A98" s="210" t="s">
        <v>307</v>
      </c>
      <c r="B98" s="226"/>
      <c r="C98" s="211"/>
      <c r="D98" s="212"/>
      <c r="E98" s="345"/>
      <c r="F98" s="340"/>
      <c r="G98" s="341"/>
      <c r="H98" s="345"/>
      <c r="I98" s="340"/>
      <c r="J98" s="341"/>
      <c r="K98" s="345"/>
      <c r="L98" s="241"/>
      <c r="M98" s="263"/>
    </row>
    <row r="99" spans="1:13" ht="22.2" customHeight="1" thickBot="1" x14ac:dyDescent="0.35">
      <c r="A99" s="218" t="s">
        <v>288</v>
      </c>
      <c r="B99" s="229"/>
      <c r="C99" s="219"/>
      <c r="D99" s="220"/>
      <c r="E99" s="346" t="s">
        <v>1071</v>
      </c>
      <c r="F99" s="347"/>
      <c r="G99" s="348"/>
      <c r="H99" s="346" t="s">
        <v>1072</v>
      </c>
      <c r="I99" s="347"/>
      <c r="J99" s="348"/>
      <c r="K99" s="346" t="s">
        <v>1073</v>
      </c>
      <c r="L99" s="241"/>
      <c r="M99" s="263"/>
    </row>
    <row r="100" spans="1:13" ht="22.2" customHeight="1" x14ac:dyDescent="0.25">
      <c r="A100" s="210" t="s">
        <v>289</v>
      </c>
      <c r="B100" s="226"/>
      <c r="C100" s="211"/>
      <c r="D100" s="212"/>
      <c r="E100" s="349" t="s">
        <v>1074</v>
      </c>
      <c r="F100" s="340"/>
      <c r="G100" s="341"/>
      <c r="H100" s="349" t="s">
        <v>1075</v>
      </c>
      <c r="I100" s="340"/>
      <c r="J100" s="341"/>
      <c r="K100" s="349" t="s">
        <v>1076</v>
      </c>
      <c r="L100" s="241"/>
      <c r="M100" s="263"/>
    </row>
    <row r="101" spans="1:13" ht="22.2" customHeight="1" x14ac:dyDescent="0.25">
      <c r="A101" s="210" t="s">
        <v>290</v>
      </c>
      <c r="B101" s="226"/>
      <c r="C101" s="211"/>
      <c r="D101" s="212"/>
      <c r="E101" s="344" t="s">
        <v>1077</v>
      </c>
      <c r="F101" s="340"/>
      <c r="G101" s="341"/>
      <c r="H101" s="344" t="s">
        <v>1078</v>
      </c>
      <c r="I101" s="340"/>
      <c r="J101" s="341"/>
      <c r="K101" s="344" t="s">
        <v>1079</v>
      </c>
      <c r="L101" s="241"/>
      <c r="M101" s="263"/>
    </row>
    <row r="102" spans="1:13" ht="22.2" customHeight="1" x14ac:dyDescent="0.25">
      <c r="A102" s="210" t="s">
        <v>266</v>
      </c>
      <c r="B102" s="226"/>
      <c r="C102" s="211"/>
      <c r="D102" s="212"/>
      <c r="E102" s="344" t="s">
        <v>1080</v>
      </c>
      <c r="F102" s="340"/>
      <c r="G102" s="341"/>
      <c r="H102" s="344" t="s">
        <v>1081</v>
      </c>
      <c r="I102" s="340"/>
      <c r="J102" s="341"/>
      <c r="K102" s="344" t="s">
        <v>1082</v>
      </c>
      <c r="L102" s="241"/>
      <c r="M102" s="263"/>
    </row>
    <row r="103" spans="1:13" ht="22.2" customHeight="1" x14ac:dyDescent="0.25">
      <c r="A103" s="210" t="s">
        <v>291</v>
      </c>
      <c r="B103" s="226"/>
      <c r="C103" s="211"/>
      <c r="D103" s="212"/>
      <c r="E103" s="344" t="s">
        <v>1083</v>
      </c>
      <c r="F103" s="340"/>
      <c r="G103" s="341"/>
      <c r="H103" s="344" t="s">
        <v>1084</v>
      </c>
      <c r="I103" s="340"/>
      <c r="J103" s="341"/>
      <c r="K103" s="344" t="s">
        <v>1085</v>
      </c>
      <c r="L103" s="241"/>
      <c r="M103" s="263"/>
    </row>
    <row r="104" spans="1:13" ht="22.2" customHeight="1" x14ac:dyDescent="0.25">
      <c r="A104" s="210" t="s">
        <v>292</v>
      </c>
      <c r="B104" s="226"/>
      <c r="C104" s="211"/>
      <c r="D104" s="212"/>
      <c r="E104" s="344" t="s">
        <v>1086</v>
      </c>
      <c r="F104" s="340"/>
      <c r="G104" s="341"/>
      <c r="H104" s="344" t="s">
        <v>1087</v>
      </c>
      <c r="I104" s="340"/>
      <c r="J104" s="341"/>
      <c r="K104" s="344" t="s">
        <v>1088</v>
      </c>
      <c r="L104" s="241"/>
      <c r="M104" s="263"/>
    </row>
    <row r="105" spans="1:13" ht="22.2" customHeight="1" thickBot="1" x14ac:dyDescent="0.3">
      <c r="A105" s="210" t="s">
        <v>307</v>
      </c>
      <c r="B105" s="226"/>
      <c r="C105" s="211"/>
      <c r="D105" s="212"/>
      <c r="E105" s="345"/>
      <c r="F105" s="340"/>
      <c r="G105" s="341"/>
      <c r="H105" s="345"/>
      <c r="I105" s="340"/>
      <c r="J105" s="341"/>
      <c r="K105" s="345"/>
      <c r="L105" s="241"/>
      <c r="M105" s="263"/>
    </row>
    <row r="106" spans="1:13" ht="22.2" customHeight="1" thickBot="1" x14ac:dyDescent="0.35">
      <c r="A106" s="218" t="s">
        <v>15</v>
      </c>
      <c r="B106" s="229"/>
      <c r="C106" s="219"/>
      <c r="D106" s="220"/>
      <c r="E106" s="346" t="s">
        <v>1089</v>
      </c>
      <c r="F106" s="347"/>
      <c r="G106" s="348"/>
      <c r="H106" s="346" t="s">
        <v>1090</v>
      </c>
      <c r="I106" s="347"/>
      <c r="J106" s="348"/>
      <c r="K106" s="346" t="s">
        <v>1091</v>
      </c>
      <c r="L106" s="241"/>
      <c r="M106" s="263"/>
    </row>
    <row r="107" spans="1:13" ht="22.2" customHeight="1" x14ac:dyDescent="0.25">
      <c r="A107" s="221" t="s">
        <v>261</v>
      </c>
      <c r="B107" s="226"/>
      <c r="C107" s="211"/>
      <c r="D107" s="212"/>
      <c r="E107" s="349" t="s">
        <v>1092</v>
      </c>
      <c r="F107" s="340"/>
      <c r="G107" s="341"/>
      <c r="H107" s="349" t="s">
        <v>1093</v>
      </c>
      <c r="I107" s="340"/>
      <c r="J107" s="341"/>
      <c r="K107" s="349" t="s">
        <v>1094</v>
      </c>
      <c r="L107" s="241"/>
      <c r="M107" s="263"/>
    </row>
    <row r="108" spans="1:13" ht="22.2" customHeight="1" x14ac:dyDescent="0.25">
      <c r="A108" s="210" t="s">
        <v>262</v>
      </c>
      <c r="B108" s="226"/>
      <c r="C108" s="211"/>
      <c r="D108" s="212"/>
      <c r="E108" s="344" t="s">
        <v>1095</v>
      </c>
      <c r="F108" s="340"/>
      <c r="G108" s="341"/>
      <c r="H108" s="344" t="s">
        <v>1096</v>
      </c>
      <c r="I108" s="340"/>
      <c r="J108" s="341"/>
      <c r="K108" s="344" t="s">
        <v>1097</v>
      </c>
      <c r="L108" s="241"/>
      <c r="M108" s="263"/>
    </row>
    <row r="109" spans="1:13" ht="22.2" customHeight="1" x14ac:dyDescent="0.25">
      <c r="A109" s="210" t="s">
        <v>263</v>
      </c>
      <c r="B109" s="226"/>
      <c r="C109" s="211"/>
      <c r="D109" s="212"/>
      <c r="E109" s="344" t="s">
        <v>1098</v>
      </c>
      <c r="F109" s="340"/>
      <c r="G109" s="341"/>
      <c r="H109" s="344" t="s">
        <v>1099</v>
      </c>
      <c r="I109" s="340"/>
      <c r="J109" s="341"/>
      <c r="K109" s="344" t="s">
        <v>1100</v>
      </c>
      <c r="L109" s="241"/>
      <c r="M109" s="263"/>
    </row>
    <row r="110" spans="1:13" ht="22.2" customHeight="1" x14ac:dyDescent="0.25">
      <c r="A110" s="210" t="s">
        <v>293</v>
      </c>
      <c r="B110" s="226"/>
      <c r="C110" s="211"/>
      <c r="D110" s="212"/>
      <c r="E110" s="344" t="s">
        <v>1101</v>
      </c>
      <c r="F110" s="340"/>
      <c r="G110" s="341"/>
      <c r="H110" s="344" t="s">
        <v>1102</v>
      </c>
      <c r="I110" s="340"/>
      <c r="J110" s="341"/>
      <c r="K110" s="344" t="s">
        <v>1103</v>
      </c>
      <c r="L110" s="241"/>
      <c r="M110" s="263"/>
    </row>
    <row r="111" spans="1:13" ht="22.2" customHeight="1" x14ac:dyDescent="0.25">
      <c r="A111" s="210" t="s">
        <v>268</v>
      </c>
      <c r="B111" s="226"/>
      <c r="C111" s="211"/>
      <c r="D111" s="212"/>
      <c r="E111" s="344" t="s">
        <v>1104</v>
      </c>
      <c r="F111" s="340"/>
      <c r="G111" s="341"/>
      <c r="H111" s="344" t="s">
        <v>1105</v>
      </c>
      <c r="I111" s="340"/>
      <c r="J111" s="341"/>
      <c r="K111" s="344" t="s">
        <v>1106</v>
      </c>
      <c r="L111" s="241"/>
      <c r="M111" s="263"/>
    </row>
    <row r="112" spans="1:13" ht="22.2" customHeight="1" thickBot="1" x14ac:dyDescent="0.3">
      <c r="A112" s="210" t="s">
        <v>307</v>
      </c>
      <c r="B112" s="226"/>
      <c r="C112" s="211"/>
      <c r="D112" s="212"/>
      <c r="E112" s="345"/>
      <c r="F112" s="340"/>
      <c r="G112" s="341"/>
      <c r="H112" s="345"/>
      <c r="I112" s="340"/>
      <c r="J112" s="341"/>
      <c r="K112" s="345"/>
      <c r="L112" s="241"/>
      <c r="M112" s="263"/>
    </row>
    <row r="113" spans="1:13" ht="22.2" customHeight="1" thickBot="1" x14ac:dyDescent="0.35">
      <c r="A113" s="218" t="s">
        <v>569</v>
      </c>
      <c r="B113" s="229"/>
      <c r="C113" s="219"/>
      <c r="D113" s="220"/>
      <c r="E113" s="346" t="s">
        <v>1107</v>
      </c>
      <c r="F113" s="347"/>
      <c r="G113" s="348"/>
      <c r="H113" s="346" t="s">
        <v>1108</v>
      </c>
      <c r="I113" s="347"/>
      <c r="J113" s="348"/>
      <c r="K113" s="346" t="s">
        <v>1109</v>
      </c>
      <c r="L113" s="241"/>
      <c r="M113" s="263"/>
    </row>
    <row r="114" spans="1:13" ht="22.2" customHeight="1" thickBot="1" x14ac:dyDescent="0.35">
      <c r="A114" s="216"/>
      <c r="B114" s="225"/>
      <c r="C114" s="211"/>
      <c r="D114" s="212"/>
      <c r="E114" s="350"/>
      <c r="F114" s="351"/>
      <c r="G114" s="341"/>
      <c r="H114" s="350"/>
      <c r="I114" s="351"/>
      <c r="J114" s="341"/>
      <c r="K114" s="350"/>
      <c r="L114" s="241"/>
      <c r="M114" s="263"/>
    </row>
    <row r="115" spans="1:13" ht="22.2" customHeight="1" x14ac:dyDescent="0.25">
      <c r="A115" s="216" t="s">
        <v>172</v>
      </c>
      <c r="B115" s="225"/>
      <c r="C115" s="211"/>
      <c r="D115" s="222"/>
      <c r="E115" s="339" t="s">
        <v>1110</v>
      </c>
      <c r="F115" s="340"/>
      <c r="G115" s="341"/>
      <c r="H115" s="339" t="s">
        <v>1111</v>
      </c>
      <c r="I115" s="340"/>
      <c r="J115" s="341"/>
      <c r="K115" s="339" t="s">
        <v>1112</v>
      </c>
      <c r="L115" s="241"/>
      <c r="M115" s="263"/>
    </row>
    <row r="116" spans="1:13" ht="22.2" customHeight="1" thickBot="1" x14ac:dyDescent="0.3">
      <c r="A116" s="417" t="s">
        <v>277</v>
      </c>
      <c r="B116" s="432"/>
      <c r="C116" s="433"/>
      <c r="D116" s="434"/>
      <c r="E116" s="435" t="s">
        <v>1113</v>
      </c>
      <c r="F116" s="352"/>
      <c r="G116" s="352"/>
      <c r="H116" s="435" t="s">
        <v>1114</v>
      </c>
      <c r="I116" s="352"/>
      <c r="J116" s="352"/>
      <c r="K116" s="435" t="s">
        <v>1115</v>
      </c>
      <c r="L116" s="242"/>
      <c r="M116" s="263"/>
    </row>
    <row r="117" spans="1:13" ht="17.399999999999999" x14ac:dyDescent="0.25">
      <c r="A117" s="1"/>
      <c r="B117" s="1"/>
      <c r="C117" s="1"/>
      <c r="D117" s="214"/>
      <c r="E117" s="377"/>
      <c r="F117" s="378"/>
      <c r="G117" s="378"/>
      <c r="H117" s="377"/>
      <c r="I117" s="378"/>
      <c r="J117" s="378"/>
      <c r="K117" s="377"/>
      <c r="L117" s="217"/>
      <c r="M117" s="263"/>
    </row>
    <row r="118" spans="1:13" ht="17.399999999999999" x14ac:dyDescent="0.25">
      <c r="D118" s="215"/>
      <c r="E118" s="377"/>
      <c r="F118" s="378"/>
      <c r="G118" s="378"/>
      <c r="H118" s="377"/>
      <c r="I118" s="378"/>
      <c r="J118" s="378"/>
      <c r="K118" s="377"/>
      <c r="L118" s="217"/>
      <c r="M118" s="263"/>
    </row>
    <row r="119" spans="1:13" x14ac:dyDescent="0.25">
      <c r="E119" s="379"/>
      <c r="F119" s="379"/>
      <c r="G119" s="379"/>
      <c r="H119" s="379"/>
      <c r="I119" s="379"/>
      <c r="J119" s="379"/>
      <c r="K119" s="379"/>
    </row>
  </sheetData>
  <mergeCells count="4">
    <mergeCell ref="J7:L7"/>
    <mergeCell ref="D7:E7"/>
    <mergeCell ref="G7:H7"/>
    <mergeCell ref="A7:B8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38" orientation="portrait" horizontalDpi="1200" verticalDpi="1200" r:id="rId1"/>
  <headerFooter alignWithMargins="0">
    <oddFooter>&amp;C&amp;8&amp;F&amp;R&amp;8Print: &amp;D / &amp;T</oddFooter>
  </headerFooter>
  <rowBreaks count="1" manualBreakCount="1">
    <brk id="59" max="2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C000"/>
    <pageSetUpPr fitToPage="1"/>
  </sheetPr>
  <dimension ref="A1:GV115"/>
  <sheetViews>
    <sheetView showGridLines="0" showZeros="0" zoomScale="80" zoomScaleNormal="80" workbookViewId="0">
      <pane xSplit="2" ySplit="9" topLeftCell="C25" activePane="bottomRight" state="frozen"/>
      <selection pane="topRight" activeCell="C1" sqref="C1"/>
      <selection pane="bottomLeft" activeCell="A10" sqref="A10"/>
      <selection pane="bottomRight" activeCell="I7" sqref="I7:J7"/>
    </sheetView>
  </sheetViews>
  <sheetFormatPr defaultColWidth="9.109375" defaultRowHeight="13.2" x14ac:dyDescent="0.25"/>
  <cols>
    <col min="1" max="1" width="60.44140625" style="274" customWidth="1"/>
    <col min="2" max="2" width="2.6640625" style="274" customWidth="1"/>
    <col min="3" max="4" width="18.109375" style="386" customWidth="1"/>
    <col min="5" max="5" width="2.6640625" style="386" customWidth="1"/>
    <col min="6" max="7" width="18.109375" style="386" customWidth="1"/>
    <col min="8" max="8" width="2.6640625" style="386" customWidth="1"/>
    <col min="9" max="10" width="18.109375" style="386" customWidth="1"/>
    <col min="11" max="11" width="2.6640625" style="386" customWidth="1"/>
    <col min="12" max="13" width="18.109375" style="386" customWidth="1"/>
    <col min="14" max="14" width="2.6640625" style="386" customWidth="1"/>
    <col min="15" max="16" width="18.109375" style="386" customWidth="1"/>
    <col min="17" max="17" width="22.33203125" bestFit="1" customWidth="1"/>
  </cols>
  <sheetData>
    <row r="1" spans="1:18" ht="23.4" customHeight="1" x14ac:dyDescent="0.25">
      <c r="A1" s="387" t="s">
        <v>618</v>
      </c>
      <c r="B1" s="390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55" t="s">
        <v>575</v>
      </c>
      <c r="R1" t="s">
        <v>626</v>
      </c>
    </row>
    <row r="2" spans="1:18" ht="23.4" customHeight="1" x14ac:dyDescent="0.4">
      <c r="A2" s="388" t="s">
        <v>1435</v>
      </c>
      <c r="B2" s="392"/>
      <c r="C2" s="393" t="s">
        <v>1436</v>
      </c>
      <c r="D2" s="394"/>
      <c r="E2" s="395"/>
      <c r="F2" s="396"/>
      <c r="G2" s="396"/>
      <c r="H2" s="395"/>
      <c r="I2" s="396"/>
      <c r="J2" s="396"/>
      <c r="K2" s="395"/>
      <c r="L2" s="396"/>
      <c r="M2" s="396"/>
      <c r="N2" s="395"/>
      <c r="O2" s="397"/>
      <c r="P2" s="397"/>
      <c r="Q2" s="355" t="s">
        <v>573</v>
      </c>
      <c r="R2" t="s">
        <v>1437</v>
      </c>
    </row>
    <row r="3" spans="1:18" ht="23.4" customHeight="1" thickBot="1" x14ac:dyDescent="0.3">
      <c r="A3" s="389" t="s">
        <v>1438</v>
      </c>
      <c r="B3" s="398"/>
      <c r="C3" s="399" t="s">
        <v>1439</v>
      </c>
      <c r="D3" s="400"/>
      <c r="E3" s="398"/>
      <c r="F3" s="401"/>
      <c r="G3" s="401"/>
      <c r="H3" s="398"/>
      <c r="I3" s="401"/>
      <c r="J3" s="401"/>
      <c r="K3" s="398"/>
      <c r="L3" s="401"/>
      <c r="M3" s="401"/>
      <c r="N3" s="398"/>
      <c r="O3" s="401"/>
      <c r="P3" s="401"/>
      <c r="Q3" s="355" t="s">
        <v>577</v>
      </c>
      <c r="R3" t="s">
        <v>1440</v>
      </c>
    </row>
    <row r="4" spans="1:18" ht="10.199999999999999" customHeight="1" x14ac:dyDescent="0.25">
      <c r="A4" s="273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</row>
    <row r="5" spans="1:18" ht="10.199999999999999" customHeight="1" x14ac:dyDescent="0.25"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</row>
    <row r="6" spans="1:18" ht="10.199999999999999" customHeight="1" thickBot="1" x14ac:dyDescent="0.3">
      <c r="A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</row>
    <row r="7" spans="1:18" ht="22.95" customHeight="1" x14ac:dyDescent="0.25">
      <c r="A7" s="691" t="s">
        <v>596</v>
      </c>
      <c r="B7" s="380"/>
      <c r="C7" s="687" t="s">
        <v>13</v>
      </c>
      <c r="D7" s="693"/>
      <c r="E7" s="381"/>
      <c r="F7" s="693" t="s">
        <v>2</v>
      </c>
      <c r="G7" s="693"/>
      <c r="H7" s="381"/>
      <c r="I7" s="693" t="s">
        <v>1013</v>
      </c>
      <c r="J7" s="693"/>
      <c r="K7" s="381"/>
      <c r="L7" s="687" t="s">
        <v>271</v>
      </c>
      <c r="M7" s="688"/>
      <c r="N7" s="181"/>
      <c r="O7" s="687" t="s">
        <v>508</v>
      </c>
      <c r="P7" s="688"/>
    </row>
    <row r="8" spans="1:18" ht="22.95" customHeight="1" thickBot="1" x14ac:dyDescent="0.3">
      <c r="A8" s="692"/>
      <c r="B8" s="380"/>
      <c r="C8" s="382" t="s">
        <v>24</v>
      </c>
      <c r="D8" s="383" t="s">
        <v>16</v>
      </c>
      <c r="E8" s="381"/>
      <c r="F8" s="383" t="s">
        <v>24</v>
      </c>
      <c r="G8" s="383" t="s">
        <v>16</v>
      </c>
      <c r="H8" s="381"/>
      <c r="I8" s="383" t="s">
        <v>24</v>
      </c>
      <c r="J8" s="383" t="s">
        <v>16</v>
      </c>
      <c r="K8" s="381"/>
      <c r="L8" s="384" t="s">
        <v>24</v>
      </c>
      <c r="M8" s="385" t="s">
        <v>16</v>
      </c>
      <c r="N8" s="181"/>
      <c r="O8" s="384" t="s">
        <v>24</v>
      </c>
      <c r="P8" s="385" t="s">
        <v>16</v>
      </c>
    </row>
    <row r="9" spans="1:18" ht="14.4" customHeight="1" thickBot="1" x14ac:dyDescent="0.3">
      <c r="A9" s="380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181"/>
      <c r="O9" s="380"/>
      <c r="P9" s="380"/>
    </row>
    <row r="10" spans="1:18" ht="22.95" customHeight="1" x14ac:dyDescent="0.25">
      <c r="A10" s="198" t="s">
        <v>276</v>
      </c>
      <c r="B10" s="181"/>
      <c r="C10" s="493" t="s">
        <v>1117</v>
      </c>
      <c r="D10" s="494" t="s">
        <v>1010</v>
      </c>
      <c r="E10" s="437"/>
      <c r="F10" s="495" t="s">
        <v>1118</v>
      </c>
      <c r="G10" s="493" t="s">
        <v>1011</v>
      </c>
      <c r="H10" s="437"/>
      <c r="I10" s="493" t="s">
        <v>1119</v>
      </c>
      <c r="J10" s="493" t="s">
        <v>1012</v>
      </c>
      <c r="K10" s="437"/>
      <c r="L10" s="493" t="s">
        <v>1120</v>
      </c>
      <c r="M10" s="493" t="s">
        <v>1121</v>
      </c>
      <c r="N10" s="181"/>
      <c r="O10" s="438" t="s">
        <v>1122</v>
      </c>
      <c r="P10" s="438" t="s">
        <v>1123</v>
      </c>
      <c r="Q10" s="117"/>
    </row>
    <row r="11" spans="1:18" ht="22.95" customHeight="1" thickBot="1" x14ac:dyDescent="0.3">
      <c r="A11" s="402" t="s">
        <v>277</v>
      </c>
      <c r="C11" s="478" t="s">
        <v>25</v>
      </c>
      <c r="D11" s="479" t="s">
        <v>1014</v>
      </c>
      <c r="E11" s="480"/>
      <c r="F11" s="481" t="s">
        <v>25</v>
      </c>
      <c r="G11" s="482" t="s">
        <v>1015</v>
      </c>
      <c r="H11" s="480"/>
      <c r="I11" s="478" t="s">
        <v>25</v>
      </c>
      <c r="J11" s="482" t="s">
        <v>1016</v>
      </c>
      <c r="K11" s="480"/>
      <c r="L11" s="478" t="s">
        <v>25</v>
      </c>
      <c r="M11" s="482" t="s">
        <v>1124</v>
      </c>
      <c r="N11" s="181"/>
      <c r="O11" s="478" t="s">
        <v>25</v>
      </c>
      <c r="P11" s="482" t="s">
        <v>1125</v>
      </c>
      <c r="Q11" s="117"/>
    </row>
    <row r="12" spans="1:18" ht="14.4" customHeight="1" thickBot="1" x14ac:dyDescent="0.3">
      <c r="A12" s="405"/>
      <c r="B12" s="181"/>
      <c r="C12" s="442"/>
      <c r="D12" s="290"/>
      <c r="E12" s="443"/>
      <c r="F12" s="442"/>
      <c r="G12" s="444"/>
      <c r="H12" s="443"/>
      <c r="I12" s="442"/>
      <c r="J12" s="290"/>
      <c r="K12" s="443"/>
      <c r="L12" s="442"/>
      <c r="M12" s="290"/>
      <c r="N12" s="181"/>
      <c r="O12" s="442"/>
      <c r="P12" s="445"/>
    </row>
    <row r="13" spans="1:18" ht="22.95" customHeight="1" x14ac:dyDescent="0.25">
      <c r="A13" s="404" t="s">
        <v>5</v>
      </c>
      <c r="B13" s="181"/>
      <c r="C13" s="515" t="s">
        <v>1126</v>
      </c>
      <c r="D13" s="518" t="s">
        <v>1017</v>
      </c>
      <c r="E13" s="440"/>
      <c r="F13" s="498" t="s">
        <v>1127</v>
      </c>
      <c r="G13" s="518" t="s">
        <v>1018</v>
      </c>
      <c r="H13" s="440"/>
      <c r="I13" s="496" t="s">
        <v>1128</v>
      </c>
      <c r="J13" s="536" t="s">
        <v>1019</v>
      </c>
      <c r="K13" s="440"/>
      <c r="L13" s="496" t="s">
        <v>1129</v>
      </c>
      <c r="M13" s="515" t="s">
        <v>1130</v>
      </c>
      <c r="N13" s="181"/>
      <c r="O13" s="446" t="s">
        <v>1131</v>
      </c>
      <c r="P13" s="520" t="s">
        <v>1132</v>
      </c>
      <c r="Q13" s="69"/>
    </row>
    <row r="14" spans="1:18" ht="22.95" customHeight="1" x14ac:dyDescent="0.25">
      <c r="A14" s="200" t="s">
        <v>6</v>
      </c>
      <c r="B14" s="181"/>
      <c r="C14" s="497" t="s">
        <v>25</v>
      </c>
      <c r="D14" s="582" t="s">
        <v>1020</v>
      </c>
      <c r="E14" s="440"/>
      <c r="F14" s="499" t="s">
        <v>25</v>
      </c>
      <c r="G14" s="511" t="s">
        <v>1021</v>
      </c>
      <c r="H14" s="440"/>
      <c r="I14" s="497" t="s">
        <v>25</v>
      </c>
      <c r="J14" s="537" t="s">
        <v>1022</v>
      </c>
      <c r="K14" s="440"/>
      <c r="L14" s="497" t="s">
        <v>25</v>
      </c>
      <c r="M14" s="510" t="s">
        <v>1133</v>
      </c>
      <c r="N14" s="181"/>
      <c r="O14" s="447" t="s">
        <v>25</v>
      </c>
      <c r="P14" s="463" t="s">
        <v>1134</v>
      </c>
      <c r="Q14" s="69"/>
    </row>
    <row r="15" spans="1:18" ht="22.95" customHeight="1" x14ac:dyDescent="0.25">
      <c r="A15" s="200" t="s">
        <v>278</v>
      </c>
      <c r="B15" s="181"/>
      <c r="C15" s="516" t="s">
        <v>1135</v>
      </c>
      <c r="D15" s="511" t="s">
        <v>1023</v>
      </c>
      <c r="E15" s="440"/>
      <c r="F15" s="500" t="s">
        <v>1136</v>
      </c>
      <c r="G15" s="511" t="s">
        <v>1024</v>
      </c>
      <c r="H15" s="440"/>
      <c r="I15" s="459" t="s">
        <v>1137</v>
      </c>
      <c r="J15" s="537" t="s">
        <v>1025</v>
      </c>
      <c r="K15" s="440"/>
      <c r="L15" s="459" t="s">
        <v>1138</v>
      </c>
      <c r="M15" s="510" t="s">
        <v>1139</v>
      </c>
      <c r="N15" s="181"/>
      <c r="O15" s="447" t="s">
        <v>1140</v>
      </c>
      <c r="P15" s="463" t="s">
        <v>1141</v>
      </c>
      <c r="Q15" s="69"/>
    </row>
    <row r="16" spans="1:18" ht="22.95" customHeight="1" x14ac:dyDescent="0.25">
      <c r="A16" s="200" t="s">
        <v>23</v>
      </c>
      <c r="B16" s="181"/>
      <c r="C16" s="532" t="s">
        <v>1142</v>
      </c>
      <c r="D16" s="582" t="s">
        <v>1026</v>
      </c>
      <c r="E16" s="440"/>
      <c r="F16" s="500" t="s">
        <v>1143</v>
      </c>
      <c r="G16" s="537" t="s">
        <v>1027</v>
      </c>
      <c r="H16" s="440"/>
      <c r="I16" s="459" t="s">
        <v>1144</v>
      </c>
      <c r="J16" s="537" t="s">
        <v>1028</v>
      </c>
      <c r="K16" s="440"/>
      <c r="L16" s="459" t="s">
        <v>1145</v>
      </c>
      <c r="M16" s="510" t="s">
        <v>1146</v>
      </c>
      <c r="N16" s="181"/>
      <c r="O16" s="447" t="s">
        <v>1147</v>
      </c>
      <c r="P16" s="463" t="s">
        <v>1148</v>
      </c>
      <c r="Q16" s="69"/>
    </row>
    <row r="17" spans="1:204" ht="22.95" customHeight="1" x14ac:dyDescent="0.35">
      <c r="A17" s="200" t="s">
        <v>279</v>
      </c>
      <c r="B17" s="181"/>
      <c r="C17" s="510" t="s">
        <v>1149</v>
      </c>
      <c r="D17" s="511" t="s">
        <v>1029</v>
      </c>
      <c r="E17" s="440"/>
      <c r="F17" s="501" t="s">
        <v>1150</v>
      </c>
      <c r="G17" s="510" t="s">
        <v>1030</v>
      </c>
      <c r="H17" s="440"/>
      <c r="I17" s="462" t="s">
        <v>1151</v>
      </c>
      <c r="J17" s="510" t="s">
        <v>1031</v>
      </c>
      <c r="K17" s="440"/>
      <c r="L17" s="462" t="s">
        <v>1152</v>
      </c>
      <c r="M17" s="510" t="s">
        <v>1153</v>
      </c>
      <c r="N17" s="181"/>
      <c r="O17" s="447" t="s">
        <v>1154</v>
      </c>
      <c r="P17" s="463" t="s">
        <v>1155</v>
      </c>
      <c r="Q17" s="127"/>
    </row>
    <row r="18" spans="1:204" ht="22.95" customHeight="1" x14ac:dyDescent="0.35">
      <c r="A18" s="200" t="s">
        <v>14</v>
      </c>
      <c r="B18" s="181"/>
      <c r="C18" s="510" t="s">
        <v>1156</v>
      </c>
      <c r="D18" s="511" t="s">
        <v>1032</v>
      </c>
      <c r="E18" s="440"/>
      <c r="F18" s="501" t="s">
        <v>1157</v>
      </c>
      <c r="G18" s="510" t="s">
        <v>1033</v>
      </c>
      <c r="H18" s="440"/>
      <c r="I18" s="462" t="s">
        <v>1158</v>
      </c>
      <c r="J18" s="510" t="s">
        <v>1034</v>
      </c>
      <c r="K18" s="440"/>
      <c r="L18" s="462" t="s">
        <v>1159</v>
      </c>
      <c r="M18" s="510" t="s">
        <v>1160</v>
      </c>
      <c r="N18" s="181"/>
      <c r="O18" s="449" t="s">
        <v>1161</v>
      </c>
      <c r="P18" s="463" t="s">
        <v>1162</v>
      </c>
      <c r="Q18" s="529"/>
    </row>
    <row r="19" spans="1:204" ht="22.95" customHeight="1" x14ac:dyDescent="0.35">
      <c r="A19" s="200" t="s">
        <v>280</v>
      </c>
      <c r="B19" s="181"/>
      <c r="C19" s="510" t="s">
        <v>1163</v>
      </c>
      <c r="D19" s="511" t="s">
        <v>1035</v>
      </c>
      <c r="E19" s="440"/>
      <c r="F19" s="501" t="s">
        <v>1164</v>
      </c>
      <c r="G19" s="510" t="s">
        <v>1036</v>
      </c>
      <c r="H19" s="440"/>
      <c r="I19" s="462" t="s">
        <v>1165</v>
      </c>
      <c r="J19" s="510" t="s">
        <v>1037</v>
      </c>
      <c r="K19" s="440"/>
      <c r="L19" s="462" t="s">
        <v>1166</v>
      </c>
      <c r="M19" s="510" t="s">
        <v>1167</v>
      </c>
      <c r="N19" s="181"/>
      <c r="O19" s="449" t="s">
        <v>1168</v>
      </c>
      <c r="P19" s="463" t="s">
        <v>1169</v>
      </c>
      <c r="Q19" s="127"/>
    </row>
    <row r="20" spans="1:204" ht="22.95" customHeight="1" x14ac:dyDescent="0.35">
      <c r="A20" s="200" t="s">
        <v>525</v>
      </c>
      <c r="B20" s="181"/>
      <c r="C20" s="510" t="s">
        <v>1170</v>
      </c>
      <c r="D20" s="511" t="s">
        <v>25</v>
      </c>
      <c r="E20" s="512"/>
      <c r="F20" s="513" t="s">
        <v>1171</v>
      </c>
      <c r="G20" s="510" t="s">
        <v>25</v>
      </c>
      <c r="H20" s="512"/>
      <c r="I20" s="462" t="s">
        <v>1172</v>
      </c>
      <c r="J20" s="510" t="s">
        <v>25</v>
      </c>
      <c r="K20" s="512"/>
      <c r="L20" s="510" t="s">
        <v>1173</v>
      </c>
      <c r="M20" s="510" t="s">
        <v>25</v>
      </c>
      <c r="N20" s="514"/>
      <c r="O20" s="463" t="s">
        <v>1174</v>
      </c>
      <c r="P20" s="463" t="s">
        <v>25</v>
      </c>
      <c r="Q20" s="127"/>
    </row>
    <row r="21" spans="1:204" ht="22.95" customHeight="1" x14ac:dyDescent="0.35">
      <c r="A21" s="200" t="s">
        <v>543</v>
      </c>
      <c r="B21" s="181"/>
      <c r="C21" s="510" t="s">
        <v>1175</v>
      </c>
      <c r="D21" s="534" t="s">
        <v>1038</v>
      </c>
      <c r="E21" s="440"/>
      <c r="F21" s="501" t="s">
        <v>1176</v>
      </c>
      <c r="G21" s="510" t="s">
        <v>1039</v>
      </c>
      <c r="H21" s="440"/>
      <c r="I21" s="462" t="s">
        <v>1177</v>
      </c>
      <c r="J21" s="510" t="s">
        <v>1040</v>
      </c>
      <c r="K21" s="440"/>
      <c r="L21" s="462" t="s">
        <v>1178</v>
      </c>
      <c r="M21" s="510" t="s">
        <v>1179</v>
      </c>
      <c r="N21" s="181"/>
      <c r="O21" s="449" t="s">
        <v>1180</v>
      </c>
      <c r="P21" s="463" t="s">
        <v>1181</v>
      </c>
      <c r="Q21" s="127"/>
    </row>
    <row r="22" spans="1:204" ht="22.95" customHeight="1" thickBot="1" x14ac:dyDescent="0.4">
      <c r="A22" s="200"/>
      <c r="B22" s="181"/>
      <c r="C22" s="517"/>
      <c r="D22" s="519"/>
      <c r="E22" s="440"/>
      <c r="F22" s="502"/>
      <c r="G22" s="517"/>
      <c r="H22" s="440"/>
      <c r="I22" s="467"/>
      <c r="J22" s="517"/>
      <c r="K22" s="440"/>
      <c r="L22" s="467"/>
      <c r="M22" s="517"/>
      <c r="N22" s="181"/>
      <c r="O22" s="450"/>
      <c r="P22" s="468"/>
      <c r="Q22" s="127"/>
    </row>
    <row r="23" spans="1:204" s="67" customFormat="1" ht="22.95" customHeight="1" thickBot="1" x14ac:dyDescent="0.4">
      <c r="A23" s="403" t="s">
        <v>259</v>
      </c>
      <c r="B23" s="181"/>
      <c r="C23" s="451" t="s">
        <v>25</v>
      </c>
      <c r="D23" s="452" t="s">
        <v>1041</v>
      </c>
      <c r="E23" s="440"/>
      <c r="F23" s="453" t="s">
        <v>25</v>
      </c>
      <c r="G23" s="454" t="s">
        <v>1042</v>
      </c>
      <c r="H23" s="440"/>
      <c r="I23" s="451" t="s">
        <v>25</v>
      </c>
      <c r="J23" s="454" t="s">
        <v>1043</v>
      </c>
      <c r="K23" s="440"/>
      <c r="L23" s="451" t="s">
        <v>25</v>
      </c>
      <c r="M23" s="454" t="s">
        <v>1182</v>
      </c>
      <c r="N23" s="181"/>
      <c r="O23" s="451" t="s">
        <v>25</v>
      </c>
      <c r="P23" s="455" t="s">
        <v>1183</v>
      </c>
      <c r="Q23" s="127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</row>
    <row r="24" spans="1:204" ht="22.95" customHeight="1" x14ac:dyDescent="0.35">
      <c r="A24" s="200" t="s">
        <v>281</v>
      </c>
      <c r="B24" s="181"/>
      <c r="C24" s="456" t="s">
        <v>25</v>
      </c>
      <c r="D24" s="457" t="s">
        <v>1044</v>
      </c>
      <c r="E24" s="440"/>
      <c r="F24" s="458" t="s">
        <v>25</v>
      </c>
      <c r="G24" s="459" t="s">
        <v>1045</v>
      </c>
      <c r="H24" s="440"/>
      <c r="I24" s="456" t="s">
        <v>25</v>
      </c>
      <c r="J24" s="459" t="s">
        <v>1046</v>
      </c>
      <c r="K24" s="440"/>
      <c r="L24" s="456" t="s">
        <v>25</v>
      </c>
      <c r="M24" s="459" t="s">
        <v>1184</v>
      </c>
      <c r="N24" s="181"/>
      <c r="O24" s="456" t="s">
        <v>25</v>
      </c>
      <c r="P24" s="460" t="s">
        <v>1185</v>
      </c>
      <c r="Q24" s="127"/>
    </row>
    <row r="25" spans="1:204" ht="22.95" customHeight="1" x14ac:dyDescent="0.35">
      <c r="A25" s="200" t="s">
        <v>282</v>
      </c>
      <c r="B25" s="181"/>
      <c r="C25" s="447" t="s">
        <v>25</v>
      </c>
      <c r="D25" s="461" t="s">
        <v>1047</v>
      </c>
      <c r="E25" s="527"/>
      <c r="F25" s="448" t="s">
        <v>25</v>
      </c>
      <c r="G25" s="462" t="s">
        <v>1048</v>
      </c>
      <c r="H25" s="440"/>
      <c r="I25" s="447" t="s">
        <v>25</v>
      </c>
      <c r="J25" s="462" t="s">
        <v>1049</v>
      </c>
      <c r="K25" s="440"/>
      <c r="L25" s="447" t="s">
        <v>25</v>
      </c>
      <c r="M25" s="462" t="s">
        <v>1186</v>
      </c>
      <c r="N25" s="181"/>
      <c r="O25" s="447" t="s">
        <v>25</v>
      </c>
      <c r="P25" s="449" t="s">
        <v>1187</v>
      </c>
      <c r="Q25" s="127"/>
    </row>
    <row r="26" spans="1:204" ht="22.95" customHeight="1" x14ac:dyDescent="0.35">
      <c r="A26" s="200" t="s">
        <v>283</v>
      </c>
      <c r="B26" s="181"/>
      <c r="C26" s="447" t="s">
        <v>25</v>
      </c>
      <c r="D26" s="461" t="s">
        <v>1050</v>
      </c>
      <c r="E26" s="527"/>
      <c r="F26" s="448" t="s">
        <v>25</v>
      </c>
      <c r="G26" s="462" t="s">
        <v>1051</v>
      </c>
      <c r="H26" s="440"/>
      <c r="I26" s="447" t="s">
        <v>25</v>
      </c>
      <c r="J26" s="462" t="s">
        <v>1052</v>
      </c>
      <c r="K26" s="440"/>
      <c r="L26" s="447" t="s">
        <v>25</v>
      </c>
      <c r="M26" s="462" t="s">
        <v>1188</v>
      </c>
      <c r="N26" s="181"/>
      <c r="O26" s="447" t="s">
        <v>25</v>
      </c>
      <c r="P26" s="449" t="s">
        <v>1189</v>
      </c>
      <c r="Q26" s="127"/>
    </row>
    <row r="27" spans="1:204" s="67" customFormat="1" ht="22.95" customHeight="1" x14ac:dyDescent="0.35">
      <c r="A27" s="200" t="s">
        <v>260</v>
      </c>
      <c r="B27" s="181"/>
      <c r="C27" s="447" t="s">
        <v>25</v>
      </c>
      <c r="D27" s="461" t="s">
        <v>1053</v>
      </c>
      <c r="E27" s="440"/>
      <c r="F27" s="448" t="s">
        <v>25</v>
      </c>
      <c r="G27" s="462" t="s">
        <v>1054</v>
      </c>
      <c r="H27" s="440"/>
      <c r="I27" s="447" t="s">
        <v>25</v>
      </c>
      <c r="J27" s="462" t="s">
        <v>1055</v>
      </c>
      <c r="K27" s="440"/>
      <c r="L27" s="447" t="s">
        <v>25</v>
      </c>
      <c r="M27" s="462" t="s">
        <v>1190</v>
      </c>
      <c r="N27" s="181"/>
      <c r="O27" s="447" t="s">
        <v>25</v>
      </c>
      <c r="P27" s="449" t="s">
        <v>1191</v>
      </c>
      <c r="Q27" s="1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</row>
    <row r="28" spans="1:204" ht="22.95" customHeight="1" x14ac:dyDescent="0.35">
      <c r="A28" s="200" t="s">
        <v>284</v>
      </c>
      <c r="B28" s="181"/>
      <c r="C28" s="447" t="s">
        <v>25</v>
      </c>
      <c r="D28" s="461" t="s">
        <v>1056</v>
      </c>
      <c r="E28" s="440"/>
      <c r="F28" s="448" t="s">
        <v>25</v>
      </c>
      <c r="G28" s="462" t="s">
        <v>1057</v>
      </c>
      <c r="H28" s="440"/>
      <c r="I28" s="447" t="s">
        <v>25</v>
      </c>
      <c r="J28" s="462" t="s">
        <v>1058</v>
      </c>
      <c r="K28" s="440"/>
      <c r="L28" s="447" t="s">
        <v>25</v>
      </c>
      <c r="M28" s="462" t="s">
        <v>1192</v>
      </c>
      <c r="N28" s="181"/>
      <c r="O28" s="447" t="s">
        <v>25</v>
      </c>
      <c r="P28" s="449" t="s">
        <v>1193</v>
      </c>
      <c r="Q28" s="127"/>
    </row>
    <row r="29" spans="1:204" ht="22.95" customHeight="1" x14ac:dyDescent="0.35">
      <c r="A29" s="200" t="s">
        <v>285</v>
      </c>
      <c r="B29" s="181"/>
      <c r="C29" s="447" t="s">
        <v>25</v>
      </c>
      <c r="D29" s="461" t="s">
        <v>1059</v>
      </c>
      <c r="E29" s="440"/>
      <c r="F29" s="448" t="s">
        <v>25</v>
      </c>
      <c r="G29" s="462" t="s">
        <v>1060</v>
      </c>
      <c r="H29" s="440"/>
      <c r="I29" s="447" t="s">
        <v>25</v>
      </c>
      <c r="J29" s="535" t="s">
        <v>1061</v>
      </c>
      <c r="K29" s="440"/>
      <c r="L29" s="447" t="s">
        <v>25</v>
      </c>
      <c r="M29" s="462" t="s">
        <v>1194</v>
      </c>
      <c r="N29" s="181"/>
      <c r="O29" s="447" t="s">
        <v>25</v>
      </c>
      <c r="P29" s="449" t="s">
        <v>1195</v>
      </c>
      <c r="Q29" s="127"/>
    </row>
    <row r="30" spans="1:204" ht="22.95" customHeight="1" x14ac:dyDescent="0.35">
      <c r="A30" s="200" t="s">
        <v>505</v>
      </c>
      <c r="B30" s="181"/>
      <c r="C30" s="447" t="s">
        <v>25</v>
      </c>
      <c r="D30" s="461" t="s">
        <v>1062</v>
      </c>
      <c r="E30" s="440"/>
      <c r="F30" s="448" t="s">
        <v>25</v>
      </c>
      <c r="G30" s="462" t="s">
        <v>1063</v>
      </c>
      <c r="H30" s="440"/>
      <c r="I30" s="447" t="s">
        <v>25</v>
      </c>
      <c r="J30" s="462" t="s">
        <v>1064</v>
      </c>
      <c r="K30" s="440"/>
      <c r="L30" s="447" t="s">
        <v>25</v>
      </c>
      <c r="M30" s="462" t="s">
        <v>1196</v>
      </c>
      <c r="N30" s="181"/>
      <c r="O30" s="447" t="s">
        <v>25</v>
      </c>
      <c r="P30" s="449" t="s">
        <v>1197</v>
      </c>
      <c r="Q30" s="127"/>
    </row>
    <row r="31" spans="1:204" ht="22.95" customHeight="1" x14ac:dyDescent="0.35">
      <c r="A31" s="200" t="s">
        <v>287</v>
      </c>
      <c r="B31" s="181"/>
      <c r="C31" s="447" t="s">
        <v>25</v>
      </c>
      <c r="D31" s="461" t="s">
        <v>1065</v>
      </c>
      <c r="E31" s="440"/>
      <c r="F31" s="448" t="s">
        <v>25</v>
      </c>
      <c r="G31" s="462" t="s">
        <v>1066</v>
      </c>
      <c r="H31" s="440"/>
      <c r="I31" s="447" t="s">
        <v>25</v>
      </c>
      <c r="J31" s="462" t="s">
        <v>1067</v>
      </c>
      <c r="K31" s="440"/>
      <c r="L31" s="447" t="s">
        <v>25</v>
      </c>
      <c r="M31" s="462" t="s">
        <v>1198</v>
      </c>
      <c r="N31" s="181"/>
      <c r="O31" s="447" t="s">
        <v>25</v>
      </c>
      <c r="P31" s="449" t="s">
        <v>1199</v>
      </c>
      <c r="Q31" s="127"/>
    </row>
    <row r="32" spans="1:204" ht="22.95" customHeight="1" x14ac:dyDescent="0.35">
      <c r="A32" s="200" t="s">
        <v>264</v>
      </c>
      <c r="B32" s="181"/>
      <c r="C32" s="447" t="s">
        <v>25</v>
      </c>
      <c r="D32" s="461" t="s">
        <v>1068</v>
      </c>
      <c r="E32" s="440"/>
      <c r="F32" s="448" t="s">
        <v>25</v>
      </c>
      <c r="G32" s="462" t="s">
        <v>1069</v>
      </c>
      <c r="H32" s="440"/>
      <c r="I32" s="447" t="s">
        <v>25</v>
      </c>
      <c r="J32" s="462" t="s">
        <v>1070</v>
      </c>
      <c r="K32" s="440"/>
      <c r="L32" s="447" t="s">
        <v>25</v>
      </c>
      <c r="M32" s="462" t="s">
        <v>1200</v>
      </c>
      <c r="N32" s="181"/>
      <c r="O32" s="447" t="s">
        <v>25</v>
      </c>
      <c r="P32" s="463" t="s">
        <v>1201</v>
      </c>
      <c r="Q32" s="127"/>
    </row>
    <row r="33" spans="1:204" ht="22.95" customHeight="1" thickBot="1" x14ac:dyDescent="0.4">
      <c r="A33" s="200"/>
      <c r="B33" s="181"/>
      <c r="C33" s="464" t="s">
        <v>25</v>
      </c>
      <c r="D33" s="465"/>
      <c r="E33" s="440"/>
      <c r="F33" s="466" t="s">
        <v>25</v>
      </c>
      <c r="G33" s="467"/>
      <c r="H33" s="440"/>
      <c r="I33" s="464" t="s">
        <v>25</v>
      </c>
      <c r="J33" s="467"/>
      <c r="K33" s="440"/>
      <c r="L33" s="464" t="s">
        <v>25</v>
      </c>
      <c r="M33" s="467"/>
      <c r="N33" s="181"/>
      <c r="O33" s="464" t="s">
        <v>25</v>
      </c>
      <c r="P33" s="468"/>
      <c r="Q33" s="127"/>
    </row>
    <row r="34" spans="1:204" ht="22.95" customHeight="1" thickBot="1" x14ac:dyDescent="0.4">
      <c r="A34" s="403" t="s">
        <v>288</v>
      </c>
      <c r="B34" s="181"/>
      <c r="C34" s="451" t="s">
        <v>25</v>
      </c>
      <c r="D34" s="469" t="s">
        <v>1071</v>
      </c>
      <c r="E34" s="437"/>
      <c r="F34" s="453" t="s">
        <v>25</v>
      </c>
      <c r="G34" s="455" t="s">
        <v>1072</v>
      </c>
      <c r="H34" s="437"/>
      <c r="I34" s="451" t="s">
        <v>25</v>
      </c>
      <c r="J34" s="455" t="s">
        <v>1073</v>
      </c>
      <c r="K34" s="437"/>
      <c r="L34" s="451" t="s">
        <v>25</v>
      </c>
      <c r="M34" s="455" t="s">
        <v>1202</v>
      </c>
      <c r="N34" s="181"/>
      <c r="O34" s="451" t="s">
        <v>25</v>
      </c>
      <c r="P34" s="470" t="s">
        <v>1203</v>
      </c>
      <c r="Q34" s="127"/>
    </row>
    <row r="35" spans="1:204" ht="22.95" customHeight="1" x14ac:dyDescent="0.35">
      <c r="A35" s="200" t="s">
        <v>289</v>
      </c>
      <c r="B35" s="181"/>
      <c r="C35" s="456" t="s">
        <v>25</v>
      </c>
      <c r="D35" s="457" t="s">
        <v>1074</v>
      </c>
      <c r="E35" s="440"/>
      <c r="F35" s="458" t="s">
        <v>25</v>
      </c>
      <c r="G35" s="459" t="s">
        <v>1075</v>
      </c>
      <c r="H35" s="440"/>
      <c r="I35" s="456" t="s">
        <v>25</v>
      </c>
      <c r="J35" s="459" t="s">
        <v>1076</v>
      </c>
      <c r="K35" s="440"/>
      <c r="L35" s="456" t="s">
        <v>25</v>
      </c>
      <c r="M35" s="459" t="s">
        <v>1204</v>
      </c>
      <c r="N35" s="181"/>
      <c r="O35" s="456" t="s">
        <v>25</v>
      </c>
      <c r="P35" s="471" t="s">
        <v>1205</v>
      </c>
      <c r="Q35" s="127"/>
    </row>
    <row r="36" spans="1:204" ht="22.95" customHeight="1" x14ac:dyDescent="0.35">
      <c r="A36" s="200" t="s">
        <v>290</v>
      </c>
      <c r="B36" s="181"/>
      <c r="C36" s="447" t="s">
        <v>25</v>
      </c>
      <c r="D36" s="461" t="s">
        <v>1077</v>
      </c>
      <c r="E36" s="440"/>
      <c r="F36" s="448" t="s">
        <v>25</v>
      </c>
      <c r="G36" s="462" t="s">
        <v>1078</v>
      </c>
      <c r="H36" s="440"/>
      <c r="I36" s="447" t="s">
        <v>25</v>
      </c>
      <c r="J36" s="462" t="s">
        <v>1079</v>
      </c>
      <c r="K36" s="440"/>
      <c r="L36" s="447" t="s">
        <v>25</v>
      </c>
      <c r="M36" s="462" t="s">
        <v>1206</v>
      </c>
      <c r="N36" s="181"/>
      <c r="O36" s="447" t="s">
        <v>25</v>
      </c>
      <c r="P36" s="463" t="s">
        <v>1207</v>
      </c>
      <c r="Q36" s="127"/>
    </row>
    <row r="37" spans="1:204" ht="22.95" customHeight="1" x14ac:dyDescent="0.35">
      <c r="A37" s="200" t="s">
        <v>266</v>
      </c>
      <c r="B37" s="181"/>
      <c r="C37" s="447" t="s">
        <v>25</v>
      </c>
      <c r="D37" s="461" t="s">
        <v>1080</v>
      </c>
      <c r="E37" s="440"/>
      <c r="F37" s="448" t="s">
        <v>25</v>
      </c>
      <c r="G37" s="462" t="s">
        <v>1081</v>
      </c>
      <c r="H37" s="440"/>
      <c r="I37" s="447" t="s">
        <v>25</v>
      </c>
      <c r="J37" s="462" t="s">
        <v>1082</v>
      </c>
      <c r="K37" s="440"/>
      <c r="L37" s="447" t="s">
        <v>25</v>
      </c>
      <c r="M37" s="462" t="s">
        <v>1208</v>
      </c>
      <c r="N37" s="181"/>
      <c r="O37" s="447" t="s">
        <v>25</v>
      </c>
      <c r="P37" s="463" t="s">
        <v>1209</v>
      </c>
      <c r="Q37" s="127"/>
    </row>
    <row r="38" spans="1:204" ht="22.95" customHeight="1" x14ac:dyDescent="0.35">
      <c r="A38" s="200" t="s">
        <v>598</v>
      </c>
      <c r="B38" s="181"/>
      <c r="C38" s="447" t="s">
        <v>25</v>
      </c>
      <c r="D38" s="461" t="s">
        <v>1083</v>
      </c>
      <c r="E38" s="440"/>
      <c r="F38" s="448" t="s">
        <v>25</v>
      </c>
      <c r="G38" s="462" t="s">
        <v>1084</v>
      </c>
      <c r="H38" s="440"/>
      <c r="I38" s="447" t="s">
        <v>25</v>
      </c>
      <c r="J38" s="462" t="s">
        <v>1085</v>
      </c>
      <c r="K38" s="440"/>
      <c r="L38" s="447" t="s">
        <v>25</v>
      </c>
      <c r="M38" s="462" t="s">
        <v>1210</v>
      </c>
      <c r="N38" s="181"/>
      <c r="O38" s="447" t="s">
        <v>25</v>
      </c>
      <c r="P38" s="463" t="s">
        <v>1211</v>
      </c>
      <c r="Q38" s="127"/>
    </row>
    <row r="39" spans="1:204" s="67" customFormat="1" ht="22.95" customHeight="1" x14ac:dyDescent="0.35">
      <c r="A39" s="200" t="s">
        <v>599</v>
      </c>
      <c r="B39" s="181"/>
      <c r="C39" s="447" t="s">
        <v>25</v>
      </c>
      <c r="D39" s="461" t="s">
        <v>1086</v>
      </c>
      <c r="E39" s="440"/>
      <c r="F39" s="448" t="s">
        <v>25</v>
      </c>
      <c r="G39" s="462" t="s">
        <v>1087</v>
      </c>
      <c r="H39" s="440"/>
      <c r="I39" s="447" t="s">
        <v>25</v>
      </c>
      <c r="J39" s="462" t="s">
        <v>1088</v>
      </c>
      <c r="K39" s="440"/>
      <c r="L39" s="447" t="s">
        <v>25</v>
      </c>
      <c r="M39" s="462" t="s">
        <v>1212</v>
      </c>
      <c r="N39" s="181"/>
      <c r="O39" s="447" t="s">
        <v>25</v>
      </c>
      <c r="P39" s="463" t="s">
        <v>1213</v>
      </c>
      <c r="Q39" s="127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</row>
    <row r="40" spans="1:204" s="67" customFormat="1" ht="22.95" customHeight="1" thickBot="1" x14ac:dyDescent="0.4">
      <c r="A40" s="200"/>
      <c r="B40" s="181"/>
      <c r="C40" s="464" t="s">
        <v>25</v>
      </c>
      <c r="D40" s="465"/>
      <c r="E40" s="440"/>
      <c r="F40" s="466" t="s">
        <v>25</v>
      </c>
      <c r="G40" s="467"/>
      <c r="H40" s="440"/>
      <c r="I40" s="464" t="s">
        <v>25</v>
      </c>
      <c r="J40" s="467"/>
      <c r="K40" s="440"/>
      <c r="L40" s="464" t="s">
        <v>25</v>
      </c>
      <c r="M40" s="467"/>
      <c r="N40" s="181"/>
      <c r="O40" s="464" t="s">
        <v>25</v>
      </c>
      <c r="P40" s="468"/>
      <c r="Q40" s="127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</row>
    <row r="41" spans="1:204" s="67" customFormat="1" ht="22.95" customHeight="1" thickBot="1" x14ac:dyDescent="0.4">
      <c r="A41" s="403" t="s">
        <v>15</v>
      </c>
      <c r="B41" s="181"/>
      <c r="C41" s="451" t="s">
        <v>25</v>
      </c>
      <c r="D41" s="469" t="s">
        <v>1089</v>
      </c>
      <c r="E41" s="437"/>
      <c r="F41" s="453" t="s">
        <v>25</v>
      </c>
      <c r="G41" s="455" t="s">
        <v>1090</v>
      </c>
      <c r="H41" s="437"/>
      <c r="I41" s="451" t="s">
        <v>25</v>
      </c>
      <c r="J41" s="455" t="s">
        <v>1091</v>
      </c>
      <c r="K41" s="437"/>
      <c r="L41" s="451" t="s">
        <v>25</v>
      </c>
      <c r="M41" s="455" t="s">
        <v>1214</v>
      </c>
      <c r="N41" s="181"/>
      <c r="O41" s="451" t="s">
        <v>25</v>
      </c>
      <c r="P41" s="470" t="s">
        <v>1215</v>
      </c>
      <c r="Q41" s="127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</row>
    <row r="42" spans="1:204" s="67" customFormat="1" ht="22.95" customHeight="1" x14ac:dyDescent="0.35">
      <c r="A42" s="404" t="s">
        <v>261</v>
      </c>
      <c r="B42" s="181"/>
      <c r="C42" s="503" t="s">
        <v>25</v>
      </c>
      <c r="D42" s="457" t="s">
        <v>1092</v>
      </c>
      <c r="E42" s="440"/>
      <c r="F42" s="505" t="s">
        <v>25</v>
      </c>
      <c r="G42" s="459" t="s">
        <v>1093</v>
      </c>
      <c r="H42" s="440"/>
      <c r="I42" s="503" t="s">
        <v>25</v>
      </c>
      <c r="J42" s="459" t="s">
        <v>1094</v>
      </c>
      <c r="K42" s="440"/>
      <c r="L42" s="503" t="s">
        <v>25</v>
      </c>
      <c r="M42" s="459" t="s">
        <v>1216</v>
      </c>
      <c r="N42" s="181"/>
      <c r="O42" s="456" t="s">
        <v>25</v>
      </c>
      <c r="P42" s="471" t="s">
        <v>1217</v>
      </c>
      <c r="Q42" s="127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</row>
    <row r="43" spans="1:204" ht="22.95" customHeight="1" x14ac:dyDescent="0.35">
      <c r="A43" s="200" t="s">
        <v>506</v>
      </c>
      <c r="B43" s="181"/>
      <c r="C43" s="497" t="s">
        <v>25</v>
      </c>
      <c r="D43" s="461" t="s">
        <v>1095</v>
      </c>
      <c r="E43" s="440"/>
      <c r="F43" s="499" t="s">
        <v>25</v>
      </c>
      <c r="G43" s="462" t="s">
        <v>1096</v>
      </c>
      <c r="H43" s="440"/>
      <c r="I43" s="497" t="s">
        <v>25</v>
      </c>
      <c r="J43" s="462" t="s">
        <v>1097</v>
      </c>
      <c r="K43" s="440"/>
      <c r="L43" s="497" t="s">
        <v>25</v>
      </c>
      <c r="M43" s="462" t="s">
        <v>1218</v>
      </c>
      <c r="N43" s="181"/>
      <c r="O43" s="447" t="s">
        <v>25</v>
      </c>
      <c r="P43" s="463" t="s">
        <v>1219</v>
      </c>
      <c r="Q43" s="127"/>
    </row>
    <row r="44" spans="1:204" ht="22.95" customHeight="1" x14ac:dyDescent="0.35">
      <c r="A44" s="200" t="s">
        <v>263</v>
      </c>
      <c r="B44" s="181"/>
      <c r="C44" s="497" t="s">
        <v>25</v>
      </c>
      <c r="D44" s="461" t="s">
        <v>1098</v>
      </c>
      <c r="E44" s="440"/>
      <c r="F44" s="499" t="s">
        <v>25</v>
      </c>
      <c r="G44" s="462" t="s">
        <v>1099</v>
      </c>
      <c r="H44" s="440"/>
      <c r="I44" s="497" t="s">
        <v>25</v>
      </c>
      <c r="J44" s="462" t="s">
        <v>1100</v>
      </c>
      <c r="K44" s="440"/>
      <c r="L44" s="497" t="s">
        <v>25</v>
      </c>
      <c r="M44" s="462" t="s">
        <v>1220</v>
      </c>
      <c r="N44" s="181"/>
      <c r="O44" s="447" t="s">
        <v>25</v>
      </c>
      <c r="P44" s="463" t="s">
        <v>1221</v>
      </c>
      <c r="Q44" s="127"/>
    </row>
    <row r="45" spans="1:204" ht="22.95" customHeight="1" x14ac:dyDescent="0.35">
      <c r="A45" s="200" t="s">
        <v>522</v>
      </c>
      <c r="B45" s="181"/>
      <c r="C45" s="497" t="s">
        <v>25</v>
      </c>
      <c r="D45" s="461" t="s">
        <v>1101</v>
      </c>
      <c r="E45" s="440"/>
      <c r="F45" s="499" t="s">
        <v>25</v>
      </c>
      <c r="G45" s="462" t="s">
        <v>1102</v>
      </c>
      <c r="H45" s="440"/>
      <c r="I45" s="497" t="s">
        <v>25</v>
      </c>
      <c r="J45" s="462" t="s">
        <v>1103</v>
      </c>
      <c r="K45" s="440"/>
      <c r="L45" s="497" t="s">
        <v>25</v>
      </c>
      <c r="M45" s="462" t="s">
        <v>1222</v>
      </c>
      <c r="N45" s="181"/>
      <c r="O45" s="447" t="s">
        <v>25</v>
      </c>
      <c r="P45" s="472" t="s">
        <v>1223</v>
      </c>
      <c r="Q45" s="127"/>
    </row>
    <row r="46" spans="1:204" ht="22.95" customHeight="1" x14ac:dyDescent="0.35">
      <c r="A46" s="200" t="s">
        <v>268</v>
      </c>
      <c r="B46" s="181"/>
      <c r="C46" s="497" t="s">
        <v>25</v>
      </c>
      <c r="D46" s="461" t="s">
        <v>1104</v>
      </c>
      <c r="E46" s="440"/>
      <c r="F46" s="499" t="s">
        <v>25</v>
      </c>
      <c r="G46" s="462" t="s">
        <v>1105</v>
      </c>
      <c r="H46" s="440"/>
      <c r="I46" s="497" t="s">
        <v>25</v>
      </c>
      <c r="J46" s="462" t="s">
        <v>1106</v>
      </c>
      <c r="K46" s="440"/>
      <c r="L46" s="497" t="s">
        <v>25</v>
      </c>
      <c r="M46" s="462" t="s">
        <v>1224</v>
      </c>
      <c r="N46" s="181"/>
      <c r="O46" s="447" t="s">
        <v>25</v>
      </c>
      <c r="P46" s="463" t="s">
        <v>1225</v>
      </c>
      <c r="Q46" s="127"/>
    </row>
    <row r="47" spans="1:204" ht="22.95" customHeight="1" thickBot="1" x14ac:dyDescent="0.4">
      <c r="A47" s="200"/>
      <c r="B47" s="181"/>
      <c r="C47" s="504" t="s">
        <v>25</v>
      </c>
      <c r="D47" s="465"/>
      <c r="E47" s="440"/>
      <c r="F47" s="466" t="s">
        <v>25</v>
      </c>
      <c r="G47" s="467"/>
      <c r="H47" s="440"/>
      <c r="I47" s="504" t="s">
        <v>25</v>
      </c>
      <c r="J47" s="467"/>
      <c r="K47" s="440"/>
      <c r="L47" s="504" t="s">
        <v>25</v>
      </c>
      <c r="M47" s="467"/>
      <c r="N47" s="181"/>
      <c r="O47" s="464" t="s">
        <v>25</v>
      </c>
      <c r="P47" s="468"/>
      <c r="Q47" s="127"/>
    </row>
    <row r="48" spans="1:204" ht="22.95" customHeight="1" thickBot="1" x14ac:dyDescent="0.3">
      <c r="A48" s="403" t="s">
        <v>600</v>
      </c>
      <c r="B48" s="181"/>
      <c r="C48" s="455" t="s">
        <v>25</v>
      </c>
      <c r="D48" s="469" t="s">
        <v>1107</v>
      </c>
      <c r="E48" s="437"/>
      <c r="F48" s="473" t="s">
        <v>25</v>
      </c>
      <c r="G48" s="455" t="s">
        <v>1108</v>
      </c>
      <c r="H48" s="437"/>
      <c r="I48" s="455" t="s">
        <v>25</v>
      </c>
      <c r="J48" s="455" t="s">
        <v>1109</v>
      </c>
      <c r="K48" s="440"/>
      <c r="L48" s="455" t="s">
        <v>25</v>
      </c>
      <c r="M48" s="455" t="s">
        <v>1226</v>
      </c>
      <c r="N48" s="181"/>
      <c r="O48" s="455" t="s">
        <v>25</v>
      </c>
      <c r="P48" s="470" t="s">
        <v>1227</v>
      </c>
      <c r="Q48" s="172"/>
    </row>
    <row r="49" spans="1:204" ht="14.4" customHeight="1" thickBot="1" x14ac:dyDescent="0.3">
      <c r="A49" s="492"/>
      <c r="B49" s="491"/>
      <c r="C49" s="490"/>
      <c r="D49" s="490"/>
      <c r="E49" s="490"/>
      <c r="F49" s="490"/>
      <c r="G49" s="490"/>
      <c r="H49" s="490"/>
      <c r="I49" s="490"/>
      <c r="J49" s="490"/>
      <c r="K49" s="440"/>
      <c r="L49" s="490"/>
      <c r="M49" s="490"/>
      <c r="N49" s="181"/>
      <c r="O49" s="490"/>
      <c r="P49" s="490"/>
      <c r="Q49" s="130"/>
    </row>
    <row r="50" spans="1:204" s="70" customFormat="1" ht="22.95" customHeight="1" x14ac:dyDescent="0.25">
      <c r="A50" s="198" t="s">
        <v>294</v>
      </c>
      <c r="B50" s="181"/>
      <c r="C50" s="493" t="s">
        <v>1228</v>
      </c>
      <c r="D50" s="493" t="s">
        <v>1110</v>
      </c>
      <c r="E50" s="437"/>
      <c r="F50" s="493" t="s">
        <v>1229</v>
      </c>
      <c r="G50" s="493" t="s">
        <v>1111</v>
      </c>
      <c r="H50" s="437"/>
      <c r="I50" s="493" t="s">
        <v>1230</v>
      </c>
      <c r="J50" s="493" t="s">
        <v>1112</v>
      </c>
      <c r="K50" s="440"/>
      <c r="L50" s="493" t="s">
        <v>1231</v>
      </c>
      <c r="M50" s="493" t="s">
        <v>1232</v>
      </c>
      <c r="N50" s="181"/>
      <c r="O50" s="438" t="s">
        <v>1233</v>
      </c>
      <c r="P50" s="438" t="s">
        <v>1234</v>
      </c>
      <c r="Q50" s="172"/>
    </row>
    <row r="51" spans="1:204" ht="22.95" customHeight="1" thickBot="1" x14ac:dyDescent="0.3">
      <c r="A51" s="402" t="s">
        <v>277</v>
      </c>
      <c r="C51" s="478" t="s">
        <v>25</v>
      </c>
      <c r="D51" s="482" t="s">
        <v>1113</v>
      </c>
      <c r="E51" s="480"/>
      <c r="F51" s="478" t="s">
        <v>25</v>
      </c>
      <c r="G51" s="482" t="s">
        <v>1114</v>
      </c>
      <c r="H51" s="480"/>
      <c r="I51" s="478" t="s">
        <v>25</v>
      </c>
      <c r="J51" s="482" t="s">
        <v>1115</v>
      </c>
      <c r="K51" s="440"/>
      <c r="L51" s="478" t="s">
        <v>25</v>
      </c>
      <c r="M51" s="482" t="s">
        <v>1235</v>
      </c>
      <c r="N51" s="181"/>
      <c r="O51" s="478" t="s">
        <v>25</v>
      </c>
      <c r="P51" s="482" t="s">
        <v>1236</v>
      </c>
      <c r="Q51" s="172"/>
    </row>
    <row r="52" spans="1:204" ht="14.4" customHeight="1" thickBot="1" x14ac:dyDescent="0.3">
      <c r="A52" s="492"/>
      <c r="B52" s="491"/>
      <c r="C52" s="490"/>
      <c r="D52" s="490"/>
      <c r="E52" s="490"/>
      <c r="F52" s="490"/>
      <c r="G52" s="490"/>
      <c r="H52" s="490"/>
      <c r="I52" s="490"/>
      <c r="J52" s="490"/>
      <c r="K52" s="440"/>
      <c r="L52" s="490"/>
      <c r="M52" s="490"/>
      <c r="N52" s="181"/>
      <c r="O52" s="490"/>
      <c r="P52" s="490"/>
      <c r="Q52" s="130"/>
    </row>
    <row r="53" spans="1:204" ht="22.95" customHeight="1" thickBot="1" x14ac:dyDescent="0.3">
      <c r="A53" s="404" t="s">
        <v>264</v>
      </c>
      <c r="B53" s="181"/>
      <c r="C53" s="474"/>
      <c r="D53" s="476"/>
      <c r="E53" s="440"/>
      <c r="F53" s="474"/>
      <c r="G53" s="476"/>
      <c r="H53" s="440"/>
      <c r="I53" s="474"/>
      <c r="J53" s="476"/>
      <c r="K53" s="440"/>
      <c r="L53" s="474"/>
      <c r="M53" s="476"/>
      <c r="N53" s="181"/>
      <c r="O53" s="474"/>
      <c r="P53" s="476"/>
      <c r="Q53" s="173"/>
    </row>
    <row r="54" spans="1:204" ht="22.95" customHeight="1" x14ac:dyDescent="0.25">
      <c r="A54" s="406" t="s">
        <v>525</v>
      </c>
      <c r="B54" s="181"/>
      <c r="C54" s="447" t="s">
        <v>25</v>
      </c>
      <c r="D54" s="462" t="s">
        <v>1237</v>
      </c>
      <c r="E54" s="440"/>
      <c r="F54" s="447" t="s">
        <v>25</v>
      </c>
      <c r="G54" s="462" t="s">
        <v>1238</v>
      </c>
      <c r="H54" s="440"/>
      <c r="I54" s="447" t="s">
        <v>25</v>
      </c>
      <c r="J54" s="462" t="s">
        <v>1239</v>
      </c>
      <c r="K54" s="440"/>
      <c r="L54" s="447" t="s">
        <v>25</v>
      </c>
      <c r="M54" s="462" t="s">
        <v>1240</v>
      </c>
      <c r="N54" s="181"/>
      <c r="O54" s="447" t="s">
        <v>25</v>
      </c>
      <c r="P54" s="449" t="s">
        <v>1241</v>
      </c>
      <c r="Q54" s="173"/>
    </row>
    <row r="55" spans="1:204" ht="22.95" customHeight="1" x14ac:dyDescent="0.25">
      <c r="A55" s="406" t="s">
        <v>526</v>
      </c>
      <c r="B55" s="181"/>
      <c r="C55" s="447" t="s">
        <v>25</v>
      </c>
      <c r="D55" s="462" t="s">
        <v>1242</v>
      </c>
      <c r="E55" s="440"/>
      <c r="F55" s="447" t="s">
        <v>25</v>
      </c>
      <c r="G55" s="462" t="s">
        <v>1243</v>
      </c>
      <c r="H55" s="440"/>
      <c r="I55" s="447" t="s">
        <v>25</v>
      </c>
      <c r="J55" s="462" t="s">
        <v>1244</v>
      </c>
      <c r="K55" s="440"/>
      <c r="L55" s="447" t="s">
        <v>25</v>
      </c>
      <c r="M55" s="462" t="s">
        <v>1245</v>
      </c>
      <c r="N55" s="181"/>
      <c r="O55" s="447" t="s">
        <v>25</v>
      </c>
      <c r="P55" s="449" t="s">
        <v>1246</v>
      </c>
      <c r="Q55" s="173"/>
    </row>
    <row r="56" spans="1:204" ht="22.95" customHeight="1" x14ac:dyDescent="0.25">
      <c r="A56" s="406" t="s">
        <v>527</v>
      </c>
      <c r="B56" s="181"/>
      <c r="C56" s="447" t="s">
        <v>25</v>
      </c>
      <c r="D56" s="462" t="s">
        <v>1247</v>
      </c>
      <c r="E56" s="440"/>
      <c r="F56" s="447" t="s">
        <v>25</v>
      </c>
      <c r="G56" s="462" t="s">
        <v>1248</v>
      </c>
      <c r="H56" s="440"/>
      <c r="I56" s="447" t="s">
        <v>25</v>
      </c>
      <c r="J56" s="462" t="s">
        <v>1249</v>
      </c>
      <c r="K56" s="440"/>
      <c r="L56" s="447" t="s">
        <v>25</v>
      </c>
      <c r="M56" s="462" t="s">
        <v>1250</v>
      </c>
      <c r="N56" s="181"/>
      <c r="O56" s="447" t="s">
        <v>25</v>
      </c>
      <c r="P56" s="449" t="s">
        <v>1251</v>
      </c>
      <c r="Q56" s="173"/>
    </row>
    <row r="57" spans="1:204" s="68" customFormat="1" ht="22.95" customHeight="1" x14ac:dyDescent="0.25">
      <c r="A57" s="406" t="s">
        <v>528</v>
      </c>
      <c r="B57" s="181"/>
      <c r="C57" s="447" t="s">
        <v>25</v>
      </c>
      <c r="D57" s="462" t="s">
        <v>1252</v>
      </c>
      <c r="E57" s="440"/>
      <c r="F57" s="447" t="s">
        <v>25</v>
      </c>
      <c r="G57" s="462" t="s">
        <v>1253</v>
      </c>
      <c r="H57" s="440"/>
      <c r="I57" s="447" t="s">
        <v>25</v>
      </c>
      <c r="J57" s="535" t="s">
        <v>1254</v>
      </c>
      <c r="K57" s="440"/>
      <c r="L57" s="447" t="s">
        <v>25</v>
      </c>
      <c r="M57" s="462" t="s">
        <v>1255</v>
      </c>
      <c r="N57" s="181"/>
      <c r="O57" s="447" t="s">
        <v>25</v>
      </c>
      <c r="P57" s="449" t="s">
        <v>1256</v>
      </c>
      <c r="Q57" s="173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</row>
    <row r="58" spans="1:204" s="68" customFormat="1" ht="22.95" customHeight="1" x14ac:dyDescent="0.25">
      <c r="A58" s="406" t="s">
        <v>529</v>
      </c>
      <c r="B58" s="181"/>
      <c r="C58" s="447" t="s">
        <v>25</v>
      </c>
      <c r="D58" s="462" t="s">
        <v>1257</v>
      </c>
      <c r="E58" s="440"/>
      <c r="F58" s="447" t="s">
        <v>25</v>
      </c>
      <c r="G58" s="462" t="s">
        <v>1258</v>
      </c>
      <c r="H58" s="440"/>
      <c r="I58" s="447" t="s">
        <v>25</v>
      </c>
      <c r="J58" s="535" t="s">
        <v>1259</v>
      </c>
      <c r="K58" s="440"/>
      <c r="L58" s="447" t="s">
        <v>25</v>
      </c>
      <c r="M58" s="462" t="s">
        <v>1260</v>
      </c>
      <c r="N58" s="181"/>
      <c r="O58" s="447" t="s">
        <v>25</v>
      </c>
      <c r="P58" s="449" t="s">
        <v>1261</v>
      </c>
      <c r="Q58" s="173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</row>
    <row r="59" spans="1:204" s="68" customFormat="1" ht="22.95" customHeight="1" x14ac:dyDescent="0.25">
      <c r="A59" s="406" t="s">
        <v>619</v>
      </c>
      <c r="B59" s="181"/>
      <c r="C59" s="447" t="s">
        <v>25</v>
      </c>
      <c r="D59" s="462" t="s">
        <v>1262</v>
      </c>
      <c r="E59" s="440"/>
      <c r="F59" s="447" t="s">
        <v>25</v>
      </c>
      <c r="G59" s="462" t="s">
        <v>1263</v>
      </c>
      <c r="H59" s="440"/>
      <c r="I59" s="447" t="s">
        <v>25</v>
      </c>
      <c r="J59" s="535" t="s">
        <v>1264</v>
      </c>
      <c r="K59" s="440"/>
      <c r="L59" s="447" t="s">
        <v>25</v>
      </c>
      <c r="M59" s="462" t="s">
        <v>1265</v>
      </c>
      <c r="N59" s="181"/>
      <c r="O59" s="447" t="s">
        <v>25</v>
      </c>
      <c r="P59" s="449" t="s">
        <v>1266</v>
      </c>
      <c r="Q59" s="173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</row>
    <row r="60" spans="1:204" ht="22.95" customHeight="1" x14ac:dyDescent="0.25">
      <c r="A60" s="406" t="s">
        <v>531</v>
      </c>
      <c r="B60" s="181"/>
      <c r="C60" s="447" t="s">
        <v>25</v>
      </c>
      <c r="D60" s="462" t="s">
        <v>1267</v>
      </c>
      <c r="E60" s="440"/>
      <c r="F60" s="447" t="s">
        <v>25</v>
      </c>
      <c r="G60" s="462" t="s">
        <v>1268</v>
      </c>
      <c r="H60" s="440"/>
      <c r="I60" s="447" t="s">
        <v>25</v>
      </c>
      <c r="J60" s="535" t="s">
        <v>1269</v>
      </c>
      <c r="K60" s="440"/>
      <c r="L60" s="447" t="s">
        <v>25</v>
      </c>
      <c r="M60" s="462" t="s">
        <v>1270</v>
      </c>
      <c r="N60" s="181"/>
      <c r="O60" s="447" t="s">
        <v>25</v>
      </c>
      <c r="P60" s="449" t="s">
        <v>1271</v>
      </c>
      <c r="Q60" s="173"/>
    </row>
    <row r="61" spans="1:204" ht="22.95" customHeight="1" x14ac:dyDescent="0.25">
      <c r="A61" s="406" t="s">
        <v>532</v>
      </c>
      <c r="B61" s="181"/>
      <c r="C61" s="447" t="s">
        <v>25</v>
      </c>
      <c r="D61" s="462" t="s">
        <v>1272</v>
      </c>
      <c r="E61" s="440"/>
      <c r="F61" s="447" t="s">
        <v>25</v>
      </c>
      <c r="G61" s="462" t="s">
        <v>1273</v>
      </c>
      <c r="H61" s="440"/>
      <c r="I61" s="447" t="s">
        <v>25</v>
      </c>
      <c r="J61" s="462" t="s">
        <v>1274</v>
      </c>
      <c r="K61" s="440"/>
      <c r="L61" s="447" t="s">
        <v>25</v>
      </c>
      <c r="M61" s="462" t="s">
        <v>1275</v>
      </c>
      <c r="N61" s="181"/>
      <c r="O61" s="447" t="s">
        <v>25</v>
      </c>
      <c r="P61" s="449" t="s">
        <v>1276</v>
      </c>
      <c r="Q61" s="173"/>
    </row>
    <row r="62" spans="1:204" ht="22.95" customHeight="1" x14ac:dyDescent="0.25">
      <c r="A62" s="406" t="s">
        <v>533</v>
      </c>
      <c r="B62" s="181"/>
      <c r="C62" s="447" t="s">
        <v>25</v>
      </c>
      <c r="D62" s="462" t="s">
        <v>1277</v>
      </c>
      <c r="E62" s="440"/>
      <c r="F62" s="447" t="s">
        <v>25</v>
      </c>
      <c r="G62" s="462" t="s">
        <v>1278</v>
      </c>
      <c r="H62" s="440"/>
      <c r="I62" s="447" t="s">
        <v>25</v>
      </c>
      <c r="J62" s="462" t="s">
        <v>1279</v>
      </c>
      <c r="K62" s="440"/>
      <c r="L62" s="447" t="s">
        <v>25</v>
      </c>
      <c r="M62" s="462" t="s">
        <v>1280</v>
      </c>
      <c r="N62" s="181"/>
      <c r="O62" s="447" t="s">
        <v>25</v>
      </c>
      <c r="P62" s="449" t="s">
        <v>1281</v>
      </c>
      <c r="Q62" s="173"/>
    </row>
    <row r="63" spans="1:204" s="68" customFormat="1" ht="22.95" customHeight="1" x14ac:dyDescent="0.25">
      <c r="A63" s="406" t="s">
        <v>534</v>
      </c>
      <c r="B63" s="181"/>
      <c r="C63" s="447" t="s">
        <v>25</v>
      </c>
      <c r="D63" s="462" t="s">
        <v>1282</v>
      </c>
      <c r="E63" s="440"/>
      <c r="F63" s="447" t="s">
        <v>25</v>
      </c>
      <c r="G63" s="462" t="s">
        <v>1283</v>
      </c>
      <c r="H63" s="440"/>
      <c r="I63" s="447" t="s">
        <v>25</v>
      </c>
      <c r="J63" s="462" t="s">
        <v>1284</v>
      </c>
      <c r="K63" s="440"/>
      <c r="L63" s="447" t="s">
        <v>25</v>
      </c>
      <c r="M63" s="462" t="s">
        <v>1285</v>
      </c>
      <c r="N63" s="181"/>
      <c r="O63" s="447" t="s">
        <v>25</v>
      </c>
      <c r="P63" s="449" t="s">
        <v>1286</v>
      </c>
      <c r="Q63" s="17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204" s="68" customFormat="1" ht="22.95" customHeight="1" x14ac:dyDescent="0.25">
      <c r="A64" s="406" t="s">
        <v>601</v>
      </c>
      <c r="B64" s="181"/>
      <c r="C64" s="447" t="s">
        <v>25</v>
      </c>
      <c r="D64" s="462" t="s">
        <v>1287</v>
      </c>
      <c r="E64" s="440"/>
      <c r="F64" s="447" t="s">
        <v>25</v>
      </c>
      <c r="G64" s="462" t="s">
        <v>1288</v>
      </c>
      <c r="H64" s="440"/>
      <c r="I64" s="447" t="s">
        <v>25</v>
      </c>
      <c r="J64" s="462" t="s">
        <v>1289</v>
      </c>
      <c r="K64" s="440"/>
      <c r="L64" s="447" t="s">
        <v>25</v>
      </c>
      <c r="M64" s="462" t="s">
        <v>1290</v>
      </c>
      <c r="N64" s="181"/>
      <c r="O64" s="447" t="s">
        <v>25</v>
      </c>
      <c r="P64" s="449" t="s">
        <v>1291</v>
      </c>
      <c r="Q64" s="173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s="68" customFormat="1" ht="22.95" customHeight="1" x14ac:dyDescent="0.25">
      <c r="A65" s="409"/>
      <c r="B65" s="181"/>
      <c r="C65" s="447" t="s">
        <v>25</v>
      </c>
      <c r="D65" s="462"/>
      <c r="E65" s="440"/>
      <c r="F65" s="447" t="s">
        <v>25</v>
      </c>
      <c r="G65" s="462"/>
      <c r="H65" s="440"/>
      <c r="I65" s="447" t="s">
        <v>25</v>
      </c>
      <c r="J65" s="462"/>
      <c r="K65" s="440"/>
      <c r="L65" s="447" t="s">
        <v>25</v>
      </c>
      <c r="M65" s="462"/>
      <c r="N65" s="181"/>
      <c r="O65" s="447" t="s">
        <v>25</v>
      </c>
      <c r="P65" s="449"/>
      <c r="Q65" s="130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s="68" customFormat="1" ht="22.95" customHeight="1" thickBot="1" x14ac:dyDescent="0.3">
      <c r="A66" s="408" t="s">
        <v>265</v>
      </c>
      <c r="B66" s="181"/>
      <c r="C66" s="439" t="s">
        <v>25</v>
      </c>
      <c r="D66" s="441" t="s">
        <v>1292</v>
      </c>
      <c r="E66" s="440"/>
      <c r="F66" s="439" t="s">
        <v>25</v>
      </c>
      <c r="G66" s="477" t="s">
        <v>1293</v>
      </c>
      <c r="H66" s="440"/>
      <c r="I66" s="439" t="s">
        <v>25</v>
      </c>
      <c r="J66" s="441" t="s">
        <v>1294</v>
      </c>
      <c r="K66" s="440"/>
      <c r="L66" s="439" t="s">
        <v>25</v>
      </c>
      <c r="M66" s="441" t="s">
        <v>1295</v>
      </c>
      <c r="N66" s="181"/>
      <c r="O66" s="439" t="s">
        <v>25</v>
      </c>
      <c r="P66" s="441" t="s">
        <v>1296</v>
      </c>
      <c r="Q66" s="130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ht="14.4" customHeight="1" thickBot="1" x14ac:dyDescent="0.3">
      <c r="A67" s="492"/>
      <c r="B67" s="491"/>
      <c r="C67" s="490"/>
      <c r="D67" s="490"/>
      <c r="E67" s="490"/>
      <c r="F67" s="490"/>
      <c r="G67" s="490"/>
      <c r="H67" s="490"/>
      <c r="I67" s="490"/>
      <c r="J67" s="490"/>
      <c r="K67" s="490"/>
      <c r="L67" s="490"/>
      <c r="M67" s="490"/>
      <c r="N67" s="181"/>
      <c r="O67" s="490"/>
      <c r="P67" s="490"/>
      <c r="Q67" s="130"/>
    </row>
    <row r="68" spans="1:42" s="68" customFormat="1" ht="22.95" customHeight="1" thickBot="1" x14ac:dyDescent="0.3">
      <c r="A68" s="404" t="s">
        <v>266</v>
      </c>
      <c r="B68" s="181"/>
      <c r="C68" s="474"/>
      <c r="D68" s="476"/>
      <c r="E68" s="440"/>
      <c r="F68" s="475"/>
      <c r="G68" s="476"/>
      <c r="H68" s="440"/>
      <c r="I68" s="474"/>
      <c r="J68" s="476"/>
      <c r="K68" s="440"/>
      <c r="L68" s="474"/>
      <c r="M68" s="476"/>
      <c r="N68" s="181"/>
      <c r="O68" s="474"/>
      <c r="P68" s="476"/>
      <c r="Q68" s="130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1:42" s="68" customFormat="1" ht="22.95" customHeight="1" x14ac:dyDescent="0.25">
      <c r="A69" s="407" t="s">
        <v>535</v>
      </c>
      <c r="B69" s="181"/>
      <c r="C69" s="447" t="s">
        <v>25</v>
      </c>
      <c r="D69" s="461" t="s">
        <v>1297</v>
      </c>
      <c r="E69" s="440"/>
      <c r="F69" s="448" t="s">
        <v>25</v>
      </c>
      <c r="G69" s="462" t="s">
        <v>1298</v>
      </c>
      <c r="H69" s="440"/>
      <c r="I69" s="447" t="s">
        <v>25</v>
      </c>
      <c r="J69" s="462" t="s">
        <v>1299</v>
      </c>
      <c r="K69" s="440"/>
      <c r="L69" s="447" t="s">
        <v>25</v>
      </c>
      <c r="M69" s="462" t="s">
        <v>1300</v>
      </c>
      <c r="N69" s="181"/>
      <c r="O69" s="447" t="s">
        <v>25</v>
      </c>
      <c r="P69" s="449" t="s">
        <v>1301</v>
      </c>
      <c r="Q69" s="130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s="68" customFormat="1" ht="22.95" customHeight="1" x14ac:dyDescent="0.25">
      <c r="A70" s="407" t="s">
        <v>536</v>
      </c>
      <c r="B70" s="181"/>
      <c r="C70" s="447" t="s">
        <v>25</v>
      </c>
      <c r="D70" s="461" t="s">
        <v>1302</v>
      </c>
      <c r="E70" s="440"/>
      <c r="F70" s="448" t="s">
        <v>25</v>
      </c>
      <c r="G70" s="462" t="s">
        <v>1303</v>
      </c>
      <c r="H70" s="440"/>
      <c r="I70" s="447" t="s">
        <v>25</v>
      </c>
      <c r="J70" s="462" t="s">
        <v>1304</v>
      </c>
      <c r="K70" s="440"/>
      <c r="L70" s="447" t="s">
        <v>25</v>
      </c>
      <c r="M70" s="462" t="s">
        <v>1305</v>
      </c>
      <c r="N70" s="181"/>
      <c r="O70" s="447" t="s">
        <v>25</v>
      </c>
      <c r="P70" s="449" t="s">
        <v>1306</v>
      </c>
      <c r="Q70" s="13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s="68" customFormat="1" ht="22.95" customHeight="1" x14ac:dyDescent="0.25">
      <c r="A71" s="409" t="s">
        <v>537</v>
      </c>
      <c r="B71" s="181"/>
      <c r="C71" s="447" t="s">
        <v>25</v>
      </c>
      <c r="D71" s="461" t="s">
        <v>1307</v>
      </c>
      <c r="E71" s="440"/>
      <c r="F71" s="448" t="s">
        <v>25</v>
      </c>
      <c r="G71" s="462" t="s">
        <v>1308</v>
      </c>
      <c r="H71" s="440"/>
      <c r="I71" s="447" t="s">
        <v>25</v>
      </c>
      <c r="J71" s="462" t="s">
        <v>1309</v>
      </c>
      <c r="K71" s="440"/>
      <c r="L71" s="447" t="s">
        <v>25</v>
      </c>
      <c r="M71" s="462" t="s">
        <v>1310</v>
      </c>
      <c r="N71" s="181"/>
      <c r="O71" s="447" t="s">
        <v>25</v>
      </c>
      <c r="P71" s="449" t="s">
        <v>1311</v>
      </c>
      <c r="Q71" s="130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s="68" customFormat="1" ht="22.95" customHeight="1" x14ac:dyDescent="0.25">
      <c r="A72" s="409" t="s">
        <v>312</v>
      </c>
      <c r="B72" s="181"/>
      <c r="C72" s="447" t="s">
        <v>25</v>
      </c>
      <c r="D72" s="461" t="s">
        <v>1312</v>
      </c>
      <c r="E72" s="440"/>
      <c r="F72" s="448" t="s">
        <v>25</v>
      </c>
      <c r="G72" s="462" t="s">
        <v>1313</v>
      </c>
      <c r="H72" s="440"/>
      <c r="I72" s="447" t="s">
        <v>25</v>
      </c>
      <c r="J72" s="462" t="s">
        <v>1314</v>
      </c>
      <c r="K72" s="440"/>
      <c r="L72" s="447" t="s">
        <v>25</v>
      </c>
      <c r="M72" s="462" t="s">
        <v>1315</v>
      </c>
      <c r="N72" s="181"/>
      <c r="O72" s="447" t="s">
        <v>25</v>
      </c>
      <c r="P72" s="449" t="s">
        <v>1316</v>
      </c>
      <c r="Q72" s="130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s="68" customFormat="1" ht="22.95" customHeight="1" x14ac:dyDescent="0.25">
      <c r="A73" s="409" t="s">
        <v>311</v>
      </c>
      <c r="B73" s="181"/>
      <c r="C73" s="447" t="s">
        <v>25</v>
      </c>
      <c r="D73" s="461" t="s">
        <v>1317</v>
      </c>
      <c r="E73" s="440"/>
      <c r="F73" s="448" t="s">
        <v>25</v>
      </c>
      <c r="G73" s="462" t="s">
        <v>1318</v>
      </c>
      <c r="H73" s="440"/>
      <c r="I73" s="447" t="s">
        <v>25</v>
      </c>
      <c r="J73" s="462" t="s">
        <v>1319</v>
      </c>
      <c r="K73" s="440"/>
      <c r="L73" s="447" t="s">
        <v>25</v>
      </c>
      <c r="M73" s="462" t="s">
        <v>1320</v>
      </c>
      <c r="N73" s="181"/>
      <c r="O73" s="447" t="s">
        <v>25</v>
      </c>
      <c r="P73" s="449" t="s">
        <v>1321</v>
      </c>
      <c r="Q73" s="130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s="68" customFormat="1" ht="22.95" customHeight="1" x14ac:dyDescent="0.25">
      <c r="A74" s="409" t="s">
        <v>538</v>
      </c>
      <c r="B74" s="181"/>
      <c r="C74" s="447" t="s">
        <v>25</v>
      </c>
      <c r="D74" s="461" t="s">
        <v>1322</v>
      </c>
      <c r="E74" s="440"/>
      <c r="F74" s="448" t="s">
        <v>25</v>
      </c>
      <c r="G74" s="462" t="s">
        <v>1323</v>
      </c>
      <c r="H74" s="440"/>
      <c r="I74" s="447" t="s">
        <v>25</v>
      </c>
      <c r="J74" s="462" t="s">
        <v>1324</v>
      </c>
      <c r="K74" s="440"/>
      <c r="L74" s="447" t="s">
        <v>25</v>
      </c>
      <c r="M74" s="462" t="s">
        <v>1325</v>
      </c>
      <c r="N74" s="181"/>
      <c r="O74" s="447" t="s">
        <v>25</v>
      </c>
      <c r="P74" s="449" t="s">
        <v>1326</v>
      </c>
      <c r="Q74" s="130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s="68" customFormat="1" ht="22.95" customHeight="1" x14ac:dyDescent="0.25">
      <c r="A75" s="409" t="s">
        <v>7</v>
      </c>
      <c r="B75" s="181"/>
      <c r="C75" s="447" t="s">
        <v>25</v>
      </c>
      <c r="D75" s="461" t="s">
        <v>1327</v>
      </c>
      <c r="E75" s="440"/>
      <c r="F75" s="448" t="s">
        <v>25</v>
      </c>
      <c r="G75" s="462" t="s">
        <v>1328</v>
      </c>
      <c r="H75" s="440"/>
      <c r="I75" s="447" t="s">
        <v>25</v>
      </c>
      <c r="J75" s="462" t="s">
        <v>1329</v>
      </c>
      <c r="K75" s="440"/>
      <c r="L75" s="447" t="s">
        <v>25</v>
      </c>
      <c r="M75" s="462" t="s">
        <v>1330</v>
      </c>
      <c r="N75" s="181"/>
      <c r="O75" s="447" t="s">
        <v>25</v>
      </c>
      <c r="P75" s="449" t="s">
        <v>1331</v>
      </c>
      <c r="Q75" s="130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s="68" customFormat="1" ht="22.95" customHeight="1" x14ac:dyDescent="0.25">
      <c r="A76" s="409" t="s">
        <v>539</v>
      </c>
      <c r="B76" s="181"/>
      <c r="C76" s="447" t="s">
        <v>25</v>
      </c>
      <c r="D76" s="461" t="s">
        <v>1332</v>
      </c>
      <c r="E76" s="440"/>
      <c r="F76" s="448" t="s">
        <v>25</v>
      </c>
      <c r="G76" s="462" t="s">
        <v>1333</v>
      </c>
      <c r="H76" s="440"/>
      <c r="I76" s="447" t="s">
        <v>25</v>
      </c>
      <c r="J76" s="462" t="s">
        <v>1334</v>
      </c>
      <c r="K76" s="440"/>
      <c r="L76" s="447" t="s">
        <v>25</v>
      </c>
      <c r="M76" s="462" t="s">
        <v>1335</v>
      </c>
      <c r="N76" s="181"/>
      <c r="O76" s="447" t="s">
        <v>25</v>
      </c>
      <c r="P76" s="449" t="s">
        <v>1336</v>
      </c>
      <c r="Q76" s="130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s="68" customFormat="1" ht="22.95" customHeight="1" x14ac:dyDescent="0.25">
      <c r="A77" s="409" t="s">
        <v>269</v>
      </c>
      <c r="B77" s="181"/>
      <c r="C77" s="447" t="s">
        <v>25</v>
      </c>
      <c r="D77" s="461" t="s">
        <v>1337</v>
      </c>
      <c r="E77" s="440"/>
      <c r="F77" s="448" t="s">
        <v>25</v>
      </c>
      <c r="G77" s="461" t="s">
        <v>1338</v>
      </c>
      <c r="H77" s="440"/>
      <c r="I77" s="447" t="s">
        <v>25</v>
      </c>
      <c r="J77" s="461" t="s">
        <v>1339</v>
      </c>
      <c r="K77" s="440"/>
      <c r="L77" s="447" t="s">
        <v>25</v>
      </c>
      <c r="M77" s="462" t="s">
        <v>1340</v>
      </c>
      <c r="N77" s="181"/>
      <c r="O77" s="447" t="s">
        <v>25</v>
      </c>
      <c r="P77" s="449" t="s">
        <v>1341</v>
      </c>
      <c r="Q77" s="130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s="68" customFormat="1" ht="22.95" customHeight="1" x14ac:dyDescent="0.25">
      <c r="A78" s="409" t="s">
        <v>549</v>
      </c>
      <c r="B78" s="181"/>
      <c r="C78" s="447" t="s">
        <v>25</v>
      </c>
      <c r="D78" s="461" t="s">
        <v>1342</v>
      </c>
      <c r="E78" s="440"/>
      <c r="F78" s="448" t="s">
        <v>25</v>
      </c>
      <c r="G78" s="462" t="s">
        <v>1343</v>
      </c>
      <c r="H78" s="440"/>
      <c r="I78" s="447" t="s">
        <v>25</v>
      </c>
      <c r="J78" s="462" t="s">
        <v>1344</v>
      </c>
      <c r="K78" s="440"/>
      <c r="L78" s="447" t="s">
        <v>25</v>
      </c>
      <c r="M78" s="462" t="s">
        <v>1345</v>
      </c>
      <c r="N78" s="181"/>
      <c r="O78" s="447" t="s">
        <v>25</v>
      </c>
      <c r="P78" s="449" t="s">
        <v>1346</v>
      </c>
      <c r="Q78" s="130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s="68" customFormat="1" ht="22.95" customHeight="1" x14ac:dyDescent="0.25">
      <c r="A79" s="409"/>
      <c r="B79" s="181"/>
      <c r="C79" s="447" t="s">
        <v>25</v>
      </c>
      <c r="D79" s="461"/>
      <c r="E79" s="440"/>
      <c r="F79" s="448" t="s">
        <v>25</v>
      </c>
      <c r="G79" s="462"/>
      <c r="H79" s="440"/>
      <c r="I79" s="447" t="s">
        <v>25</v>
      </c>
      <c r="J79" s="462"/>
      <c r="K79" s="440"/>
      <c r="L79" s="447" t="s">
        <v>25</v>
      </c>
      <c r="M79" s="462"/>
      <c r="N79" s="181"/>
      <c r="O79" s="447" t="s">
        <v>25</v>
      </c>
      <c r="P79" s="449"/>
      <c r="Q79" s="130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s="68" customFormat="1" ht="22.95" customHeight="1" x14ac:dyDescent="0.25">
      <c r="A80" s="407" t="s">
        <v>540</v>
      </c>
      <c r="B80" s="181"/>
      <c r="C80" s="447" t="s">
        <v>25</v>
      </c>
      <c r="D80" s="461" t="s">
        <v>1347</v>
      </c>
      <c r="E80" s="440"/>
      <c r="F80" s="448" t="s">
        <v>25</v>
      </c>
      <c r="G80" s="462" t="s">
        <v>1348</v>
      </c>
      <c r="H80" s="440"/>
      <c r="I80" s="447" t="s">
        <v>25</v>
      </c>
      <c r="J80" s="462" t="s">
        <v>1349</v>
      </c>
      <c r="K80" s="440"/>
      <c r="L80" s="447" t="s">
        <v>25</v>
      </c>
      <c r="M80" s="462" t="s">
        <v>1350</v>
      </c>
      <c r="N80" s="181"/>
      <c r="O80" s="447" t="s">
        <v>25</v>
      </c>
      <c r="P80" s="449" t="s">
        <v>1351</v>
      </c>
      <c r="Q80" s="13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17" ht="22.95" customHeight="1" x14ac:dyDescent="0.25">
      <c r="A81" s="407" t="s">
        <v>541</v>
      </c>
      <c r="B81" s="181"/>
      <c r="C81" s="447" t="s">
        <v>25</v>
      </c>
      <c r="D81" s="461" t="s">
        <v>1352</v>
      </c>
      <c r="E81" s="440"/>
      <c r="F81" s="448" t="s">
        <v>25</v>
      </c>
      <c r="G81" s="462" t="s">
        <v>1353</v>
      </c>
      <c r="H81" s="440"/>
      <c r="I81" s="447" t="s">
        <v>25</v>
      </c>
      <c r="J81" s="462" t="s">
        <v>1354</v>
      </c>
      <c r="K81" s="440"/>
      <c r="L81" s="447" t="s">
        <v>25</v>
      </c>
      <c r="M81" s="462" t="s">
        <v>1355</v>
      </c>
      <c r="N81" s="181"/>
      <c r="O81" s="447" t="s">
        <v>25</v>
      </c>
      <c r="P81" s="449" t="s">
        <v>1356</v>
      </c>
      <c r="Q81" s="130"/>
    </row>
    <row r="82" spans="1:17" ht="22.95" customHeight="1" thickBot="1" x14ac:dyDescent="0.3">
      <c r="A82" s="483" t="s">
        <v>267</v>
      </c>
      <c r="B82" s="484"/>
      <c r="C82" s="485" t="s">
        <v>25</v>
      </c>
      <c r="D82" s="486" t="s">
        <v>1357</v>
      </c>
      <c r="E82" s="437"/>
      <c r="F82" s="487" t="s">
        <v>25</v>
      </c>
      <c r="G82" s="488" t="s">
        <v>1358</v>
      </c>
      <c r="H82" s="437"/>
      <c r="I82" s="485" t="s">
        <v>25</v>
      </c>
      <c r="J82" s="488" t="s">
        <v>1359</v>
      </c>
      <c r="K82" s="437"/>
      <c r="L82" s="485" t="s">
        <v>25</v>
      </c>
      <c r="M82" s="488" t="s">
        <v>1360</v>
      </c>
      <c r="N82" s="181"/>
      <c r="O82" s="485" t="s">
        <v>25</v>
      </c>
      <c r="P82" s="488" t="s">
        <v>1361</v>
      </c>
      <c r="Q82" s="130"/>
    </row>
    <row r="83" spans="1:17" ht="14.4" customHeight="1" thickBot="1" x14ac:dyDescent="0.3">
      <c r="A83" s="492"/>
      <c r="B83" s="491"/>
      <c r="C83" s="490"/>
      <c r="D83" s="490"/>
      <c r="E83" s="490"/>
      <c r="F83" s="490"/>
      <c r="G83" s="490"/>
      <c r="H83" s="490"/>
      <c r="I83" s="490"/>
      <c r="J83" s="490"/>
      <c r="K83" s="490"/>
      <c r="L83" s="490"/>
      <c r="M83" s="490"/>
      <c r="N83" s="181"/>
      <c r="O83" s="490"/>
      <c r="P83" s="490"/>
      <c r="Q83" s="130"/>
    </row>
    <row r="84" spans="1:17" ht="22.95" customHeight="1" thickBot="1" x14ac:dyDescent="0.3">
      <c r="A84" s="404" t="s">
        <v>268</v>
      </c>
      <c r="B84" s="181"/>
      <c r="C84" s="474"/>
      <c r="D84" s="475"/>
      <c r="E84" s="440"/>
      <c r="F84" s="475"/>
      <c r="G84" s="476"/>
      <c r="H84" s="440"/>
      <c r="I84" s="474"/>
      <c r="J84" s="476"/>
      <c r="K84" s="440"/>
      <c r="L84" s="474"/>
      <c r="M84" s="476"/>
      <c r="N84" s="181"/>
      <c r="O84" s="474"/>
      <c r="P84" s="476"/>
      <c r="Q84" s="130"/>
    </row>
    <row r="85" spans="1:17" ht="22.95" customHeight="1" x14ac:dyDescent="0.25">
      <c r="A85" s="407" t="s">
        <v>409</v>
      </c>
      <c r="B85" s="181"/>
      <c r="C85" s="497" t="s">
        <v>25</v>
      </c>
      <c r="D85" s="461" t="s">
        <v>1362</v>
      </c>
      <c r="E85" s="440"/>
      <c r="F85" s="499" t="s">
        <v>25</v>
      </c>
      <c r="G85" s="462" t="s">
        <v>1363</v>
      </c>
      <c r="H85" s="440"/>
      <c r="I85" s="447" t="s">
        <v>25</v>
      </c>
      <c r="J85" s="462" t="s">
        <v>1364</v>
      </c>
      <c r="K85" s="440"/>
      <c r="L85" s="447" t="s">
        <v>25</v>
      </c>
      <c r="M85" s="462" t="s">
        <v>1365</v>
      </c>
      <c r="N85" s="181"/>
      <c r="O85" s="456" t="s">
        <v>25</v>
      </c>
      <c r="P85" s="460" t="s">
        <v>1366</v>
      </c>
      <c r="Q85" s="130"/>
    </row>
    <row r="86" spans="1:17" ht="22.95" customHeight="1" x14ac:dyDescent="0.25">
      <c r="A86" s="407" t="s">
        <v>602</v>
      </c>
      <c r="B86" s="181"/>
      <c r="C86" s="497" t="s">
        <v>25</v>
      </c>
      <c r="D86" s="461" t="s">
        <v>1367</v>
      </c>
      <c r="E86" s="440"/>
      <c r="F86" s="499" t="s">
        <v>25</v>
      </c>
      <c r="G86" s="462" t="s">
        <v>1368</v>
      </c>
      <c r="H86" s="440"/>
      <c r="I86" s="447" t="s">
        <v>25</v>
      </c>
      <c r="J86" s="462" t="s">
        <v>1369</v>
      </c>
      <c r="K86" s="440"/>
      <c r="L86" s="447" t="s">
        <v>25</v>
      </c>
      <c r="M86" s="462" t="s">
        <v>1370</v>
      </c>
      <c r="N86" s="181"/>
      <c r="O86" s="447" t="s">
        <v>25</v>
      </c>
      <c r="P86" s="449" t="s">
        <v>1371</v>
      </c>
      <c r="Q86" s="130"/>
    </row>
    <row r="87" spans="1:17" ht="22.95" customHeight="1" x14ac:dyDescent="0.25">
      <c r="A87" s="407" t="s">
        <v>603</v>
      </c>
      <c r="B87" s="181"/>
      <c r="C87" s="497" t="s">
        <v>25</v>
      </c>
      <c r="D87" s="461" t="s">
        <v>1372</v>
      </c>
      <c r="E87" s="440"/>
      <c r="F87" s="499" t="s">
        <v>25</v>
      </c>
      <c r="G87" s="462" t="s">
        <v>1373</v>
      </c>
      <c r="H87" s="440"/>
      <c r="I87" s="447" t="s">
        <v>25</v>
      </c>
      <c r="J87" s="462" t="s">
        <v>1374</v>
      </c>
      <c r="K87" s="440"/>
      <c r="L87" s="447" t="s">
        <v>25</v>
      </c>
      <c r="M87" s="462" t="s">
        <v>1375</v>
      </c>
      <c r="N87" s="181"/>
      <c r="O87" s="447" t="s">
        <v>25</v>
      </c>
      <c r="P87" s="449" t="s">
        <v>1376</v>
      </c>
      <c r="Q87" s="130"/>
    </row>
    <row r="88" spans="1:17" ht="22.95" customHeight="1" x14ac:dyDescent="0.25">
      <c r="A88" s="407" t="s">
        <v>604</v>
      </c>
      <c r="B88" s="181"/>
      <c r="C88" s="497" t="s">
        <v>25</v>
      </c>
      <c r="D88" s="461" t="s">
        <v>1377</v>
      </c>
      <c r="E88" s="440"/>
      <c r="F88" s="499" t="s">
        <v>25</v>
      </c>
      <c r="G88" s="462" t="s">
        <v>1378</v>
      </c>
      <c r="H88" s="440"/>
      <c r="I88" s="447" t="s">
        <v>25</v>
      </c>
      <c r="J88" s="462" t="s">
        <v>1379</v>
      </c>
      <c r="K88" s="440"/>
      <c r="L88" s="447" t="s">
        <v>25</v>
      </c>
      <c r="M88" s="462" t="s">
        <v>1380</v>
      </c>
      <c r="N88" s="181"/>
      <c r="O88" s="447" t="s">
        <v>25</v>
      </c>
      <c r="P88" s="449" t="s">
        <v>1381</v>
      </c>
      <c r="Q88" s="130"/>
    </row>
    <row r="89" spans="1:17" ht="22.95" customHeight="1" x14ac:dyDescent="0.25">
      <c r="A89" s="407" t="s">
        <v>605</v>
      </c>
      <c r="B89" s="181"/>
      <c r="C89" s="497" t="s">
        <v>25</v>
      </c>
      <c r="D89" s="461" t="s">
        <v>1382</v>
      </c>
      <c r="E89" s="440"/>
      <c r="F89" s="499" t="s">
        <v>25</v>
      </c>
      <c r="G89" s="462" t="s">
        <v>1383</v>
      </c>
      <c r="H89" s="440"/>
      <c r="I89" s="447" t="s">
        <v>25</v>
      </c>
      <c r="J89" s="462" t="s">
        <v>1384</v>
      </c>
      <c r="K89" s="440"/>
      <c r="L89" s="447" t="s">
        <v>25</v>
      </c>
      <c r="M89" s="462" t="s">
        <v>1385</v>
      </c>
      <c r="N89" s="181"/>
      <c r="O89" s="447" t="s">
        <v>25</v>
      </c>
      <c r="P89" s="449" t="s">
        <v>1386</v>
      </c>
      <c r="Q89" s="130"/>
    </row>
    <row r="90" spans="1:17" ht="22.95" customHeight="1" x14ac:dyDescent="0.25">
      <c r="A90" s="407" t="s">
        <v>418</v>
      </c>
      <c r="B90" s="181"/>
      <c r="C90" s="497" t="s">
        <v>25</v>
      </c>
      <c r="D90" s="461" t="s">
        <v>1387</v>
      </c>
      <c r="E90" s="440"/>
      <c r="F90" s="499" t="s">
        <v>25</v>
      </c>
      <c r="G90" s="462" t="s">
        <v>1388</v>
      </c>
      <c r="H90" s="440"/>
      <c r="I90" s="447" t="s">
        <v>25</v>
      </c>
      <c r="J90" s="462" t="s">
        <v>1389</v>
      </c>
      <c r="K90" s="440"/>
      <c r="L90" s="447" t="s">
        <v>25</v>
      </c>
      <c r="M90" s="462" t="s">
        <v>1390</v>
      </c>
      <c r="N90" s="181"/>
      <c r="O90" s="447" t="s">
        <v>25</v>
      </c>
      <c r="P90" s="449" t="s">
        <v>1391</v>
      </c>
      <c r="Q90" s="130"/>
    </row>
    <row r="91" spans="1:17" ht="22.95" customHeight="1" x14ac:dyDescent="0.25">
      <c r="A91" s="407" t="s">
        <v>606</v>
      </c>
      <c r="B91" s="181"/>
      <c r="C91" s="497" t="s">
        <v>25</v>
      </c>
      <c r="D91" s="461" t="s">
        <v>1392</v>
      </c>
      <c r="E91" s="440"/>
      <c r="F91" s="499" t="s">
        <v>25</v>
      </c>
      <c r="G91" s="462" t="s">
        <v>1393</v>
      </c>
      <c r="H91" s="440"/>
      <c r="I91" s="447" t="s">
        <v>25</v>
      </c>
      <c r="J91" s="462" t="s">
        <v>1394</v>
      </c>
      <c r="K91" s="440"/>
      <c r="L91" s="447" t="s">
        <v>25</v>
      </c>
      <c r="M91" s="462" t="s">
        <v>1395</v>
      </c>
      <c r="N91" s="181"/>
      <c r="O91" s="447" t="s">
        <v>25</v>
      </c>
      <c r="P91" s="449" t="s">
        <v>1396</v>
      </c>
      <c r="Q91" s="130"/>
    </row>
    <row r="92" spans="1:17" ht="22.95" customHeight="1" x14ac:dyDescent="0.25">
      <c r="A92" s="407" t="s">
        <v>427</v>
      </c>
      <c r="B92" s="181"/>
      <c r="C92" s="497" t="s">
        <v>25</v>
      </c>
      <c r="D92" s="461" t="s">
        <v>1397</v>
      </c>
      <c r="E92" s="440"/>
      <c r="F92" s="499" t="s">
        <v>25</v>
      </c>
      <c r="G92" s="462" t="s">
        <v>1398</v>
      </c>
      <c r="H92" s="440"/>
      <c r="I92" s="447" t="s">
        <v>25</v>
      </c>
      <c r="J92" s="462" t="s">
        <v>1399</v>
      </c>
      <c r="K92" s="440"/>
      <c r="L92" s="447" t="s">
        <v>25</v>
      </c>
      <c r="M92" s="462" t="s">
        <v>1400</v>
      </c>
      <c r="N92" s="181"/>
      <c r="O92" s="447" t="s">
        <v>25</v>
      </c>
      <c r="P92" s="449" t="s">
        <v>1401</v>
      </c>
      <c r="Q92" s="130"/>
    </row>
    <row r="93" spans="1:17" ht="22.95" customHeight="1" x14ac:dyDescent="0.25">
      <c r="A93" s="407" t="s">
        <v>607</v>
      </c>
      <c r="B93" s="181"/>
      <c r="C93" s="497" t="s">
        <v>25</v>
      </c>
      <c r="D93" s="461" t="s">
        <v>1402</v>
      </c>
      <c r="E93" s="440"/>
      <c r="F93" s="499" t="s">
        <v>25</v>
      </c>
      <c r="G93" s="462" t="s">
        <v>1403</v>
      </c>
      <c r="H93" s="440"/>
      <c r="I93" s="447" t="s">
        <v>25</v>
      </c>
      <c r="J93" s="462" t="s">
        <v>1404</v>
      </c>
      <c r="K93" s="440"/>
      <c r="L93" s="447" t="s">
        <v>25</v>
      </c>
      <c r="M93" s="462" t="s">
        <v>1405</v>
      </c>
      <c r="N93" s="181"/>
      <c r="O93" s="447" t="s">
        <v>25</v>
      </c>
      <c r="P93" s="449" t="s">
        <v>1406</v>
      </c>
      <c r="Q93" s="130"/>
    </row>
    <row r="94" spans="1:17" ht="22.95" customHeight="1" x14ac:dyDescent="0.25">
      <c r="A94" s="407" t="s">
        <v>608</v>
      </c>
      <c r="B94" s="181"/>
      <c r="C94" s="497" t="s">
        <v>25</v>
      </c>
      <c r="D94" s="461" t="s">
        <v>1407</v>
      </c>
      <c r="E94" s="440"/>
      <c r="F94" s="499" t="s">
        <v>25</v>
      </c>
      <c r="G94" s="462" t="s">
        <v>1408</v>
      </c>
      <c r="H94" s="440"/>
      <c r="I94" s="447" t="s">
        <v>25</v>
      </c>
      <c r="J94" s="462" t="s">
        <v>1409</v>
      </c>
      <c r="K94" s="440"/>
      <c r="L94" s="447" t="s">
        <v>25</v>
      </c>
      <c r="M94" s="462" t="s">
        <v>1410</v>
      </c>
      <c r="N94" s="181"/>
      <c r="O94" s="447" t="s">
        <v>25</v>
      </c>
      <c r="P94" s="449" t="s">
        <v>1411</v>
      </c>
      <c r="Q94" s="130"/>
    </row>
    <row r="95" spans="1:17" ht="22.95" customHeight="1" x14ac:dyDescent="0.25">
      <c r="A95" s="407" t="s">
        <v>609</v>
      </c>
      <c r="B95" s="181"/>
      <c r="C95" s="497" t="s">
        <v>25</v>
      </c>
      <c r="D95" s="461" t="s">
        <v>1412</v>
      </c>
      <c r="E95" s="440"/>
      <c r="F95" s="499" t="s">
        <v>25</v>
      </c>
      <c r="G95" s="462" t="s">
        <v>1413</v>
      </c>
      <c r="H95" s="440"/>
      <c r="I95" s="447" t="s">
        <v>25</v>
      </c>
      <c r="J95" s="462" t="s">
        <v>1414</v>
      </c>
      <c r="K95" s="440"/>
      <c r="L95" s="447" t="s">
        <v>25</v>
      </c>
      <c r="M95" s="462" t="s">
        <v>1415</v>
      </c>
      <c r="N95" s="181"/>
      <c r="O95" s="447" t="s">
        <v>25</v>
      </c>
      <c r="P95" s="449" t="s">
        <v>1416</v>
      </c>
      <c r="Q95" s="130"/>
    </row>
    <row r="96" spans="1:17" ht="22.95" customHeight="1" x14ac:dyDescent="0.25">
      <c r="A96" s="409" t="s">
        <v>429</v>
      </c>
      <c r="B96" s="181"/>
      <c r="C96" s="497" t="s">
        <v>25</v>
      </c>
      <c r="D96" s="461" t="s">
        <v>1417</v>
      </c>
      <c r="E96" s="440"/>
      <c r="F96" s="499" t="s">
        <v>25</v>
      </c>
      <c r="G96" s="462" t="s">
        <v>1418</v>
      </c>
      <c r="H96" s="440"/>
      <c r="I96" s="447" t="s">
        <v>25</v>
      </c>
      <c r="J96" s="462" t="s">
        <v>1419</v>
      </c>
      <c r="K96" s="440"/>
      <c r="L96" s="447" t="s">
        <v>25</v>
      </c>
      <c r="M96" s="462" t="s">
        <v>1420</v>
      </c>
      <c r="N96" s="181"/>
      <c r="O96" s="447" t="s">
        <v>25</v>
      </c>
      <c r="P96" s="449" t="s">
        <v>1421</v>
      </c>
      <c r="Q96" s="130"/>
    </row>
    <row r="97" spans="1:204" ht="22.95" customHeight="1" x14ac:dyDescent="0.25">
      <c r="A97" s="409" t="s">
        <v>610</v>
      </c>
      <c r="B97" s="181"/>
      <c r="C97" s="497" t="s">
        <v>25</v>
      </c>
      <c r="D97" s="461" t="s">
        <v>1422</v>
      </c>
      <c r="E97" s="440"/>
      <c r="F97" s="499" t="s">
        <v>25</v>
      </c>
      <c r="G97" s="462" t="s">
        <v>1423</v>
      </c>
      <c r="H97" s="440"/>
      <c r="I97" s="447" t="s">
        <v>25</v>
      </c>
      <c r="J97" s="462" t="s">
        <v>1424</v>
      </c>
      <c r="K97" s="440"/>
      <c r="L97" s="447" t="s">
        <v>25</v>
      </c>
      <c r="M97" s="462" t="s">
        <v>1425</v>
      </c>
      <c r="N97" s="181"/>
      <c r="O97" s="447" t="s">
        <v>25</v>
      </c>
      <c r="P97" s="449" t="s">
        <v>1426</v>
      </c>
      <c r="Q97" s="130"/>
    </row>
    <row r="98" spans="1:204" ht="22.95" customHeight="1" x14ac:dyDescent="0.25">
      <c r="A98" s="409"/>
      <c r="B98" s="181"/>
      <c r="C98" s="497" t="s">
        <v>25</v>
      </c>
      <c r="D98" s="461"/>
      <c r="E98" s="440"/>
      <c r="F98" s="499" t="s">
        <v>25</v>
      </c>
      <c r="G98" s="462"/>
      <c r="H98" s="440"/>
      <c r="I98" s="447" t="s">
        <v>25</v>
      </c>
      <c r="J98" s="462"/>
      <c r="K98" s="440"/>
      <c r="L98" s="447" t="s">
        <v>25</v>
      </c>
      <c r="M98" s="462"/>
      <c r="N98" s="181"/>
      <c r="O98" s="447" t="s">
        <v>25</v>
      </c>
      <c r="P98" s="449"/>
      <c r="Q98" s="130"/>
    </row>
    <row r="99" spans="1:204" s="67" customFormat="1" ht="22.95" customHeight="1" x14ac:dyDescent="0.25">
      <c r="A99" s="409"/>
      <c r="B99" s="181"/>
      <c r="C99" s="497" t="s">
        <v>25</v>
      </c>
      <c r="D99" s="461"/>
      <c r="E99" s="440"/>
      <c r="F99" s="499" t="s">
        <v>25</v>
      </c>
      <c r="G99" s="462"/>
      <c r="H99" s="440"/>
      <c r="I99" s="447" t="s">
        <v>25</v>
      </c>
      <c r="J99" s="462"/>
      <c r="K99" s="440"/>
      <c r="L99" s="447" t="s">
        <v>25</v>
      </c>
      <c r="M99" s="462"/>
      <c r="N99" s="181"/>
      <c r="O99" s="447" t="s">
        <v>25</v>
      </c>
      <c r="P99" s="449"/>
      <c r="Q99" s="130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</row>
    <row r="100" spans="1:204" ht="22.95" customHeight="1" x14ac:dyDescent="0.25">
      <c r="A100" s="409"/>
      <c r="B100" s="181"/>
      <c r="C100" s="497" t="s">
        <v>25</v>
      </c>
      <c r="D100" s="461"/>
      <c r="E100" s="440"/>
      <c r="F100" s="499" t="s">
        <v>25</v>
      </c>
      <c r="G100" s="462"/>
      <c r="H100" s="440"/>
      <c r="I100" s="447" t="s">
        <v>25</v>
      </c>
      <c r="J100" s="462"/>
      <c r="K100" s="440"/>
      <c r="L100" s="447" t="s">
        <v>25</v>
      </c>
      <c r="M100" s="462"/>
      <c r="N100" s="181"/>
      <c r="O100" s="447" t="s">
        <v>25</v>
      </c>
      <c r="P100" s="449"/>
      <c r="Q100" s="130"/>
    </row>
    <row r="101" spans="1:204" ht="22.95" customHeight="1" thickBot="1" x14ac:dyDescent="0.3">
      <c r="A101" s="483" t="s">
        <v>270</v>
      </c>
      <c r="B101" s="484"/>
      <c r="C101" s="506" t="s">
        <v>25</v>
      </c>
      <c r="D101" s="507" t="s">
        <v>1427</v>
      </c>
      <c r="E101" s="436"/>
      <c r="F101" s="508" t="s">
        <v>25</v>
      </c>
      <c r="G101" s="509" t="s">
        <v>1428</v>
      </c>
      <c r="H101" s="436"/>
      <c r="I101" s="489" t="s">
        <v>25</v>
      </c>
      <c r="J101" s="488" t="s">
        <v>1429</v>
      </c>
      <c r="K101" s="436"/>
      <c r="L101" s="489" t="s">
        <v>25</v>
      </c>
      <c r="M101" s="488" t="s">
        <v>1430</v>
      </c>
      <c r="N101" s="181"/>
      <c r="O101" s="489" t="s">
        <v>25</v>
      </c>
      <c r="P101" s="488" t="s">
        <v>1431</v>
      </c>
      <c r="Q101" s="130"/>
    </row>
    <row r="102" spans="1:204" ht="14.4" customHeight="1" x14ac:dyDescent="0.25">
      <c r="A102" s="492"/>
      <c r="B102" s="491"/>
      <c r="C102" s="490"/>
      <c r="D102" s="490"/>
      <c r="E102" s="490"/>
      <c r="F102" s="490"/>
      <c r="G102" s="490"/>
      <c r="H102" s="490"/>
      <c r="I102" s="490"/>
      <c r="J102" s="490"/>
      <c r="K102" s="490"/>
      <c r="L102" s="490"/>
      <c r="M102" s="490"/>
      <c r="N102" s="181"/>
      <c r="O102" s="490"/>
      <c r="P102" s="490"/>
      <c r="Q102" s="130"/>
    </row>
    <row r="103" spans="1:204" ht="15" x14ac:dyDescent="0.25">
      <c r="N103" s="181"/>
    </row>
    <row r="104" spans="1:204" ht="15" x14ac:dyDescent="0.25">
      <c r="N104" s="181"/>
    </row>
    <row r="105" spans="1:204" ht="15" x14ac:dyDescent="0.25">
      <c r="N105" s="181"/>
    </row>
    <row r="106" spans="1:204" ht="15" x14ac:dyDescent="0.25">
      <c r="N106" s="181"/>
    </row>
    <row r="107" spans="1:204" ht="15" x14ac:dyDescent="0.25">
      <c r="N107" s="181"/>
    </row>
    <row r="108" spans="1:204" ht="15" x14ac:dyDescent="0.25">
      <c r="N108" s="181"/>
    </row>
    <row r="109" spans="1:204" ht="15" x14ac:dyDescent="0.25">
      <c r="N109" s="181"/>
    </row>
    <row r="110" spans="1:204" ht="15" x14ac:dyDescent="0.25">
      <c r="N110" s="181"/>
    </row>
    <row r="111" spans="1:204" ht="15" x14ac:dyDescent="0.25">
      <c r="N111" s="181"/>
    </row>
    <row r="112" spans="1:204" ht="15" x14ac:dyDescent="0.25">
      <c r="N112" s="181"/>
    </row>
    <row r="113" spans="5:14" customFormat="1" ht="15" x14ac:dyDescent="0.25">
      <c r="E113" s="386"/>
      <c r="F113" s="386"/>
      <c r="G113" s="386"/>
      <c r="H113" s="386"/>
      <c r="I113" s="386"/>
      <c r="J113" s="386"/>
      <c r="K113" s="386"/>
      <c r="L113" s="386"/>
      <c r="M113" s="386"/>
      <c r="N113" s="181"/>
    </row>
    <row r="114" spans="5:14" customFormat="1" x14ac:dyDescent="0.25">
      <c r="E114" s="386"/>
      <c r="F114" s="386"/>
      <c r="G114" s="386"/>
      <c r="H114" s="386"/>
      <c r="I114" s="386"/>
      <c r="J114" s="386"/>
      <c r="K114" s="386"/>
      <c r="L114" s="386"/>
      <c r="M114" s="386"/>
      <c r="N114" s="386"/>
    </row>
    <row r="115" spans="5:14" customFormat="1" x14ac:dyDescent="0.25"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</row>
  </sheetData>
  <mergeCells count="6">
    <mergeCell ref="A7:A8"/>
    <mergeCell ref="O7:P7"/>
    <mergeCell ref="C7:D7"/>
    <mergeCell ref="F7:G7"/>
    <mergeCell ref="I7:J7"/>
    <mergeCell ref="L7:M7"/>
  </mergeCells>
  <phoneticPr fontId="0" type="noConversion"/>
  <printOptions horizontalCentered="1" verticalCentered="1"/>
  <pageMargins left="0" right="0" top="0" bottom="0.19685039370078741" header="0" footer="0"/>
  <pageSetup paperSize="9" scale="40" orientation="portrait" horizontalDpi="1200" verticalDpi="1200" r:id="rId1"/>
  <headerFooter alignWithMargins="0">
    <oddFooter>&amp;C&amp;8&amp;F&amp;R&amp;8Print: &amp;D /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C000"/>
    <pageSetUpPr fitToPage="1"/>
  </sheetPr>
  <dimension ref="A1:HJ115"/>
  <sheetViews>
    <sheetView showGridLines="0" showZeros="0" zoomScale="80" zoomScaleNormal="80" workbookViewId="0">
      <pane xSplit="1" ySplit="8" topLeftCell="B15" activePane="bottomRight" state="frozen"/>
      <selection activeCell="H32" sqref="H32"/>
      <selection pane="topRight" activeCell="H32" sqref="H32"/>
      <selection pane="bottomLeft" activeCell="H32" sqref="H32"/>
      <selection pane="bottomRight" sqref="A1:XFD3"/>
    </sheetView>
  </sheetViews>
  <sheetFormatPr defaultColWidth="9.109375" defaultRowHeight="13.2" x14ac:dyDescent="0.25"/>
  <cols>
    <col min="1" max="1" width="60.44140625" style="274" customWidth="1"/>
    <col min="2" max="2" width="2.6640625" style="274" customWidth="1"/>
    <col min="3" max="4" width="18.109375" style="386" customWidth="1"/>
    <col min="5" max="5" width="2.6640625" style="386" customWidth="1"/>
    <col min="6" max="7" width="18.109375" style="386" customWidth="1"/>
    <col min="8" max="8" width="2.6640625" style="386" customWidth="1"/>
    <col min="9" max="10" width="18.109375" style="386" customWidth="1"/>
    <col min="11" max="11" width="2.6640625" style="386" customWidth="1"/>
    <col min="12" max="13" width="18.109375" style="386" customWidth="1"/>
    <col min="14" max="14" width="2.6640625" style="386" customWidth="1"/>
    <col min="15" max="16" width="18.109375" style="386" customWidth="1"/>
    <col min="17" max="17" width="21.21875" customWidth="1"/>
    <col min="18" max="18" width="16.21875" customWidth="1"/>
  </cols>
  <sheetData>
    <row r="1" spans="1:19" ht="23.4" customHeight="1" x14ac:dyDescent="0.25">
      <c r="A1" s="387" t="s">
        <v>618</v>
      </c>
      <c r="B1" s="390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55" t="s">
        <v>575</v>
      </c>
      <c r="R1" s="355" t="s">
        <v>626</v>
      </c>
    </row>
    <row r="2" spans="1:19" ht="23.4" customHeight="1" x14ac:dyDescent="0.4">
      <c r="A2" s="388" t="s">
        <v>1435</v>
      </c>
      <c r="B2" s="392"/>
      <c r="C2" s="393" t="s">
        <v>1436</v>
      </c>
      <c r="D2" s="394"/>
      <c r="E2" s="395"/>
      <c r="F2" s="396"/>
      <c r="G2" s="396"/>
      <c r="H2" s="395"/>
      <c r="I2" s="396"/>
      <c r="J2" s="396"/>
      <c r="K2" s="395"/>
      <c r="L2" s="396"/>
      <c r="M2" s="396"/>
      <c r="N2" s="395"/>
      <c r="O2" s="397"/>
      <c r="P2" s="397"/>
      <c r="Q2" s="355" t="s">
        <v>573</v>
      </c>
      <c r="R2" s="355" t="s">
        <v>1437</v>
      </c>
    </row>
    <row r="3" spans="1:19" ht="23.4" customHeight="1" thickBot="1" x14ac:dyDescent="0.3">
      <c r="A3" s="389" t="s">
        <v>1438</v>
      </c>
      <c r="B3" s="398"/>
      <c r="C3" s="399" t="s">
        <v>1439</v>
      </c>
      <c r="D3" s="400"/>
      <c r="E3" s="398"/>
      <c r="F3" s="401"/>
      <c r="G3" s="401"/>
      <c r="H3" s="398"/>
      <c r="I3" s="401"/>
      <c r="J3" s="401"/>
      <c r="K3" s="398"/>
      <c r="L3" s="401"/>
      <c r="M3" s="401"/>
      <c r="N3" s="398"/>
      <c r="O3" s="401"/>
      <c r="P3" s="401"/>
      <c r="Q3" s="355" t="s">
        <v>577</v>
      </c>
      <c r="R3" s="355" t="s">
        <v>1440</v>
      </c>
    </row>
    <row r="4" spans="1:19" ht="10.199999999999999" customHeight="1" x14ac:dyDescent="0.25">
      <c r="A4" s="273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</row>
    <row r="5" spans="1:19" ht="10.199999999999999" customHeight="1" x14ac:dyDescent="0.25"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</row>
    <row r="6" spans="1:19" ht="10.199999999999999" customHeight="1" thickBot="1" x14ac:dyDescent="0.3">
      <c r="A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</row>
    <row r="7" spans="1:19" ht="22.95" customHeight="1" x14ac:dyDescent="0.25">
      <c r="A7" s="691" t="s">
        <v>596</v>
      </c>
      <c r="B7" s="380"/>
      <c r="C7" s="687" t="s">
        <v>13</v>
      </c>
      <c r="D7" s="693"/>
      <c r="E7" s="381"/>
      <c r="F7" s="693" t="s">
        <v>2</v>
      </c>
      <c r="G7" s="693"/>
      <c r="H7" s="381"/>
      <c r="I7" s="693" t="s">
        <v>1013</v>
      </c>
      <c r="J7" s="693"/>
      <c r="K7" s="381"/>
      <c r="L7" s="687" t="s">
        <v>271</v>
      </c>
      <c r="M7" s="688"/>
      <c r="N7" s="181"/>
      <c r="O7" s="687" t="s">
        <v>1465</v>
      </c>
      <c r="P7" s="688"/>
    </row>
    <row r="8" spans="1:19" ht="22.95" customHeight="1" thickBot="1" x14ac:dyDescent="0.3">
      <c r="A8" s="692"/>
      <c r="B8" s="380"/>
      <c r="C8" s="382" t="s">
        <v>24</v>
      </c>
      <c r="D8" s="383" t="s">
        <v>16</v>
      </c>
      <c r="E8" s="381"/>
      <c r="F8" s="383" t="s">
        <v>24</v>
      </c>
      <c r="G8" s="383" t="s">
        <v>16</v>
      </c>
      <c r="H8" s="381"/>
      <c r="I8" s="383" t="s">
        <v>24</v>
      </c>
      <c r="J8" s="383" t="s">
        <v>16</v>
      </c>
      <c r="K8" s="381"/>
      <c r="L8" s="384" t="s">
        <v>24</v>
      </c>
      <c r="M8" s="385" t="s">
        <v>16</v>
      </c>
      <c r="N8" s="181"/>
      <c r="O8" s="384" t="s">
        <v>24</v>
      </c>
      <c r="P8" s="385" t="s">
        <v>16</v>
      </c>
    </row>
    <row r="9" spans="1:19" ht="14.4" customHeight="1" thickBot="1" x14ac:dyDescent="0.3">
      <c r="A9" s="380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181"/>
      <c r="O9" s="380"/>
      <c r="P9" s="380"/>
    </row>
    <row r="10" spans="1:19" ht="22.95" customHeight="1" x14ac:dyDescent="0.25">
      <c r="A10" s="198" t="s">
        <v>276</v>
      </c>
      <c r="B10" s="181"/>
      <c r="C10" s="557" t="s">
        <v>1117</v>
      </c>
      <c r="D10" s="558" t="s">
        <v>1010</v>
      </c>
      <c r="E10" s="559"/>
      <c r="F10" s="560" t="s">
        <v>1118</v>
      </c>
      <c r="G10" s="557" t="s">
        <v>1011</v>
      </c>
      <c r="H10" s="559"/>
      <c r="I10" s="557" t="s">
        <v>1119</v>
      </c>
      <c r="J10" s="557" t="s">
        <v>1012</v>
      </c>
      <c r="K10" s="559"/>
      <c r="L10" s="557" t="s">
        <v>1120</v>
      </c>
      <c r="M10" s="557" t="s">
        <v>1121</v>
      </c>
      <c r="N10" s="561"/>
      <c r="O10" s="562" t="s">
        <v>1122</v>
      </c>
      <c r="P10" s="562" t="s">
        <v>1123</v>
      </c>
      <c r="Q10" s="117"/>
      <c r="R10" s="117"/>
    </row>
    <row r="11" spans="1:19" ht="22.95" customHeight="1" thickBot="1" x14ac:dyDescent="0.3">
      <c r="A11" s="402" t="s">
        <v>277</v>
      </c>
      <c r="C11" s="563" t="s">
        <v>25</v>
      </c>
      <c r="D11" s="564" t="s">
        <v>1014</v>
      </c>
      <c r="E11" s="565"/>
      <c r="F11" s="566" t="s">
        <v>25</v>
      </c>
      <c r="G11" s="567" t="s">
        <v>1015</v>
      </c>
      <c r="H11" s="565"/>
      <c r="I11" s="563" t="s">
        <v>25</v>
      </c>
      <c r="J11" s="567" t="s">
        <v>1016</v>
      </c>
      <c r="K11" s="565"/>
      <c r="L11" s="563" t="s">
        <v>25</v>
      </c>
      <c r="M11" s="567" t="s">
        <v>1124</v>
      </c>
      <c r="N11" s="561"/>
      <c r="O11" s="563" t="s">
        <v>25</v>
      </c>
      <c r="P11" s="567" t="s">
        <v>1125</v>
      </c>
      <c r="Q11" s="117"/>
      <c r="R11" s="117"/>
    </row>
    <row r="12" spans="1:19" ht="14.4" customHeight="1" thickBot="1" x14ac:dyDescent="0.3">
      <c r="A12" s="405"/>
      <c r="B12" s="181"/>
      <c r="C12" s="568"/>
      <c r="D12" s="569"/>
      <c r="E12" s="570"/>
      <c r="F12" s="568"/>
      <c r="G12" s="569"/>
      <c r="H12" s="570"/>
      <c r="I12" s="568"/>
      <c r="J12" s="569"/>
      <c r="K12" s="571"/>
      <c r="L12" s="572"/>
      <c r="M12" s="573"/>
      <c r="N12" s="561"/>
      <c r="O12" s="572"/>
      <c r="P12" s="574"/>
    </row>
    <row r="13" spans="1:19" ht="22.95" customHeight="1" x14ac:dyDescent="0.25">
      <c r="A13" s="404" t="s">
        <v>5</v>
      </c>
      <c r="B13" s="181"/>
      <c r="C13" s="536" t="s">
        <v>1126</v>
      </c>
      <c r="D13" s="575" t="s">
        <v>1017</v>
      </c>
      <c r="E13" s="576"/>
      <c r="F13" s="577" t="s">
        <v>1127</v>
      </c>
      <c r="G13" s="536" t="s">
        <v>1018</v>
      </c>
      <c r="H13" s="576"/>
      <c r="I13" s="578" t="s">
        <v>1128</v>
      </c>
      <c r="J13" s="536" t="s">
        <v>1019</v>
      </c>
      <c r="K13" s="576"/>
      <c r="L13" s="578" t="s">
        <v>1129</v>
      </c>
      <c r="M13" s="536" t="s">
        <v>1130</v>
      </c>
      <c r="N13" s="561"/>
      <c r="O13" s="579" t="s">
        <v>1131</v>
      </c>
      <c r="P13" s="580" t="s">
        <v>1132</v>
      </c>
      <c r="Q13" s="180"/>
    </row>
    <row r="14" spans="1:19" ht="22.95" customHeight="1" x14ac:dyDescent="0.25">
      <c r="A14" s="200" t="s">
        <v>6</v>
      </c>
      <c r="B14" s="181"/>
      <c r="C14" s="581" t="s">
        <v>25</v>
      </c>
      <c r="D14" s="582" t="s">
        <v>1020</v>
      </c>
      <c r="E14" s="576"/>
      <c r="F14" s="583" t="s">
        <v>25</v>
      </c>
      <c r="G14" s="537" t="s">
        <v>1021</v>
      </c>
      <c r="H14" s="576"/>
      <c r="I14" s="581" t="s">
        <v>25</v>
      </c>
      <c r="J14" s="537" t="s">
        <v>1022</v>
      </c>
      <c r="K14" s="576"/>
      <c r="L14" s="581" t="s">
        <v>25</v>
      </c>
      <c r="M14" s="537" t="s">
        <v>1133</v>
      </c>
      <c r="N14" s="561"/>
      <c r="O14" s="584" t="s">
        <v>25</v>
      </c>
      <c r="P14" s="585" t="s">
        <v>1134</v>
      </c>
    </row>
    <row r="15" spans="1:19" ht="22.95" customHeight="1" x14ac:dyDescent="0.35">
      <c r="A15" s="200" t="s">
        <v>278</v>
      </c>
      <c r="B15" s="181"/>
      <c r="C15" s="586" t="s">
        <v>1135</v>
      </c>
      <c r="D15" s="582" t="s">
        <v>1023</v>
      </c>
      <c r="E15" s="576"/>
      <c r="F15" s="587" t="s">
        <v>1136</v>
      </c>
      <c r="G15" s="537" t="s">
        <v>1024</v>
      </c>
      <c r="H15" s="576"/>
      <c r="I15" s="588" t="s">
        <v>1137</v>
      </c>
      <c r="J15" s="537" t="s">
        <v>1025</v>
      </c>
      <c r="K15" s="576"/>
      <c r="L15" s="588" t="s">
        <v>1138</v>
      </c>
      <c r="M15" s="537" t="s">
        <v>1139</v>
      </c>
      <c r="N15" s="561"/>
      <c r="O15" s="584" t="s">
        <v>1140</v>
      </c>
      <c r="P15" s="585" t="s">
        <v>1141</v>
      </c>
      <c r="Q15" s="127"/>
    </row>
    <row r="16" spans="1:19" ht="22.95" customHeight="1" x14ac:dyDescent="0.35">
      <c r="A16" s="200" t="s">
        <v>23</v>
      </c>
      <c r="B16" s="181"/>
      <c r="C16" s="586" t="s">
        <v>1142</v>
      </c>
      <c r="D16" s="582" t="s">
        <v>1026</v>
      </c>
      <c r="E16" s="576"/>
      <c r="F16" s="587" t="s">
        <v>1143</v>
      </c>
      <c r="G16" s="537" t="s">
        <v>1027</v>
      </c>
      <c r="H16" s="576"/>
      <c r="I16" s="588" t="s">
        <v>1144</v>
      </c>
      <c r="J16" s="537" t="s">
        <v>1028</v>
      </c>
      <c r="K16" s="576"/>
      <c r="L16" s="588" t="s">
        <v>1145</v>
      </c>
      <c r="M16" s="537" t="s">
        <v>1146</v>
      </c>
      <c r="N16" s="561"/>
      <c r="O16" s="584" t="s">
        <v>1147</v>
      </c>
      <c r="P16" s="585" t="s">
        <v>1148</v>
      </c>
      <c r="Q16" s="127"/>
      <c r="S16" s="130"/>
    </row>
    <row r="17" spans="1:218" ht="22.95" customHeight="1" x14ac:dyDescent="0.35">
      <c r="A17" s="200" t="s">
        <v>279</v>
      </c>
      <c r="B17" s="181"/>
      <c r="C17" s="537" t="s">
        <v>1149</v>
      </c>
      <c r="D17" s="582" t="s">
        <v>1029</v>
      </c>
      <c r="E17" s="576"/>
      <c r="F17" s="589" t="s">
        <v>1150</v>
      </c>
      <c r="G17" s="537" t="s">
        <v>1030</v>
      </c>
      <c r="H17" s="576"/>
      <c r="I17" s="590" t="s">
        <v>1151</v>
      </c>
      <c r="J17" s="537" t="s">
        <v>1031</v>
      </c>
      <c r="K17" s="576"/>
      <c r="L17" s="590" t="s">
        <v>1152</v>
      </c>
      <c r="M17" s="537" t="s">
        <v>1153</v>
      </c>
      <c r="N17" s="561"/>
      <c r="O17" s="591" t="s">
        <v>1154</v>
      </c>
      <c r="P17" s="585" t="s">
        <v>1155</v>
      </c>
      <c r="Q17" s="127"/>
      <c r="S17" s="130"/>
    </row>
    <row r="18" spans="1:218" ht="22.95" customHeight="1" x14ac:dyDescent="0.35">
      <c r="A18" s="200" t="s">
        <v>14</v>
      </c>
      <c r="B18" s="181"/>
      <c r="C18" s="537" t="s">
        <v>1156</v>
      </c>
      <c r="D18" s="582" t="s">
        <v>1032</v>
      </c>
      <c r="E18" s="576"/>
      <c r="F18" s="589" t="s">
        <v>1157</v>
      </c>
      <c r="G18" s="537" t="s">
        <v>1033</v>
      </c>
      <c r="H18" s="576"/>
      <c r="I18" s="590" t="s">
        <v>1158</v>
      </c>
      <c r="J18" s="537" t="s">
        <v>1034</v>
      </c>
      <c r="K18" s="576"/>
      <c r="L18" s="590" t="s">
        <v>1159</v>
      </c>
      <c r="M18" s="537" t="s">
        <v>1160</v>
      </c>
      <c r="N18" s="561"/>
      <c r="O18" s="591" t="s">
        <v>1161</v>
      </c>
      <c r="P18" s="585" t="s">
        <v>1162</v>
      </c>
      <c r="Q18" s="127"/>
      <c r="S18" s="130"/>
    </row>
    <row r="19" spans="1:218" ht="22.95" customHeight="1" x14ac:dyDescent="0.35">
      <c r="A19" s="200" t="s">
        <v>280</v>
      </c>
      <c r="B19" s="181"/>
      <c r="C19" s="537" t="s">
        <v>1163</v>
      </c>
      <c r="D19" s="582" t="s">
        <v>1035</v>
      </c>
      <c r="E19" s="576"/>
      <c r="F19" s="589" t="s">
        <v>1164</v>
      </c>
      <c r="G19" s="537" t="s">
        <v>1036</v>
      </c>
      <c r="H19" s="576"/>
      <c r="I19" s="590" t="s">
        <v>1165</v>
      </c>
      <c r="J19" s="537" t="s">
        <v>1037</v>
      </c>
      <c r="K19" s="576"/>
      <c r="L19" s="590" t="s">
        <v>1166</v>
      </c>
      <c r="M19" s="537" t="s">
        <v>1167</v>
      </c>
      <c r="N19" s="561"/>
      <c r="O19" s="591" t="s">
        <v>1168</v>
      </c>
      <c r="P19" s="585" t="s">
        <v>1169</v>
      </c>
      <c r="Q19" s="127"/>
      <c r="S19" s="130"/>
    </row>
    <row r="20" spans="1:218" ht="22.95" customHeight="1" x14ac:dyDescent="0.35">
      <c r="A20" s="200" t="s">
        <v>611</v>
      </c>
      <c r="B20" s="181"/>
      <c r="C20" s="537" t="s">
        <v>1170</v>
      </c>
      <c r="D20" s="582" t="s">
        <v>25</v>
      </c>
      <c r="E20" s="592"/>
      <c r="F20" s="593" t="s">
        <v>1171</v>
      </c>
      <c r="G20" s="537" t="s">
        <v>25</v>
      </c>
      <c r="H20" s="592"/>
      <c r="I20" s="537" t="s">
        <v>1172</v>
      </c>
      <c r="J20" s="537" t="s">
        <v>25</v>
      </c>
      <c r="K20" s="592"/>
      <c r="L20" s="537" t="s">
        <v>1173</v>
      </c>
      <c r="M20" s="537" t="s">
        <v>25</v>
      </c>
      <c r="N20" s="594"/>
      <c r="O20" s="585" t="s">
        <v>1174</v>
      </c>
      <c r="P20" s="585" t="s">
        <v>25</v>
      </c>
      <c r="Q20" s="127"/>
      <c r="S20" s="130"/>
    </row>
    <row r="21" spans="1:218" ht="22.95" customHeight="1" x14ac:dyDescent="0.35">
      <c r="A21" s="200" t="s">
        <v>612</v>
      </c>
      <c r="B21" s="181"/>
      <c r="C21" s="537" t="s">
        <v>1175</v>
      </c>
      <c r="D21" s="582" t="s">
        <v>1038</v>
      </c>
      <c r="E21" s="576"/>
      <c r="F21" s="589" t="s">
        <v>1176</v>
      </c>
      <c r="G21" s="537" t="s">
        <v>1039</v>
      </c>
      <c r="H21" s="576"/>
      <c r="I21" s="590" t="s">
        <v>1177</v>
      </c>
      <c r="J21" s="537" t="s">
        <v>1040</v>
      </c>
      <c r="K21" s="576"/>
      <c r="L21" s="590" t="s">
        <v>1178</v>
      </c>
      <c r="M21" s="537" t="s">
        <v>1179</v>
      </c>
      <c r="N21" s="561"/>
      <c r="O21" s="591" t="s">
        <v>1180</v>
      </c>
      <c r="P21" s="585" t="s">
        <v>1181</v>
      </c>
      <c r="Q21" s="127"/>
      <c r="S21" s="130"/>
    </row>
    <row r="22" spans="1:218" ht="22.95" customHeight="1" thickBot="1" x14ac:dyDescent="0.4">
      <c r="A22" s="200" t="s">
        <v>307</v>
      </c>
      <c r="B22" s="181"/>
      <c r="C22" s="595"/>
      <c r="D22" s="596"/>
      <c r="E22" s="576"/>
      <c r="F22" s="597"/>
      <c r="G22" s="595"/>
      <c r="H22" s="576"/>
      <c r="I22" s="598"/>
      <c r="J22" s="595"/>
      <c r="K22" s="576"/>
      <c r="L22" s="598"/>
      <c r="M22" s="595"/>
      <c r="N22" s="561"/>
      <c r="O22" s="599"/>
      <c r="P22" s="600"/>
      <c r="Q22" s="127"/>
      <c r="S22" s="130"/>
    </row>
    <row r="23" spans="1:218" s="67" customFormat="1" ht="22.95" customHeight="1" thickBot="1" x14ac:dyDescent="0.4">
      <c r="A23" s="403" t="s">
        <v>259</v>
      </c>
      <c r="B23" s="181"/>
      <c r="C23" s="601" t="s">
        <v>25</v>
      </c>
      <c r="D23" s="602" t="s">
        <v>1041</v>
      </c>
      <c r="E23" s="576"/>
      <c r="F23" s="603" t="s">
        <v>25</v>
      </c>
      <c r="G23" s="604" t="s">
        <v>1042</v>
      </c>
      <c r="H23" s="576"/>
      <c r="I23" s="601" t="s">
        <v>25</v>
      </c>
      <c r="J23" s="604" t="s">
        <v>1043</v>
      </c>
      <c r="K23" s="576"/>
      <c r="L23" s="601" t="s">
        <v>25</v>
      </c>
      <c r="M23" s="604" t="s">
        <v>1182</v>
      </c>
      <c r="N23" s="561"/>
      <c r="O23" s="601" t="s">
        <v>25</v>
      </c>
      <c r="P23" s="605" t="s">
        <v>1183</v>
      </c>
      <c r="Q23" s="127"/>
      <c r="R23"/>
      <c r="S23" s="130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</row>
    <row r="24" spans="1:218" ht="22.95" customHeight="1" x14ac:dyDescent="0.35">
      <c r="A24" s="200" t="s">
        <v>281</v>
      </c>
      <c r="B24" s="181"/>
      <c r="C24" s="606" t="s">
        <v>25</v>
      </c>
      <c r="D24" s="607" t="s">
        <v>1044</v>
      </c>
      <c r="E24" s="576"/>
      <c r="F24" s="608" t="s">
        <v>25</v>
      </c>
      <c r="G24" s="588" t="s">
        <v>1045</v>
      </c>
      <c r="H24" s="576"/>
      <c r="I24" s="606" t="s">
        <v>25</v>
      </c>
      <c r="J24" s="588" t="s">
        <v>1046</v>
      </c>
      <c r="K24" s="576"/>
      <c r="L24" s="606" t="s">
        <v>25</v>
      </c>
      <c r="M24" s="588" t="s">
        <v>1184</v>
      </c>
      <c r="N24" s="561"/>
      <c r="O24" s="606" t="s">
        <v>25</v>
      </c>
      <c r="P24" s="609" t="s">
        <v>1185</v>
      </c>
      <c r="Q24" s="127"/>
      <c r="S24" s="130"/>
    </row>
    <row r="25" spans="1:218" ht="22.95" customHeight="1" x14ac:dyDescent="0.35">
      <c r="A25" s="200" t="s">
        <v>282</v>
      </c>
      <c r="B25" s="181"/>
      <c r="C25" s="584" t="s">
        <v>25</v>
      </c>
      <c r="D25" s="610" t="s">
        <v>1047</v>
      </c>
      <c r="E25" s="611"/>
      <c r="F25" s="612" t="s">
        <v>25</v>
      </c>
      <c r="G25" s="590" t="s">
        <v>1048</v>
      </c>
      <c r="H25" s="576"/>
      <c r="I25" s="584" t="s">
        <v>25</v>
      </c>
      <c r="J25" s="590" t="s">
        <v>1049</v>
      </c>
      <c r="K25" s="576"/>
      <c r="L25" s="584" t="s">
        <v>25</v>
      </c>
      <c r="M25" s="590" t="s">
        <v>1186</v>
      </c>
      <c r="N25" s="561"/>
      <c r="O25" s="584" t="s">
        <v>25</v>
      </c>
      <c r="P25" s="591" t="s">
        <v>1187</v>
      </c>
      <c r="Q25" s="127"/>
      <c r="S25" s="130"/>
    </row>
    <row r="26" spans="1:218" ht="22.95" customHeight="1" x14ac:dyDescent="0.35">
      <c r="A26" s="200" t="s">
        <v>283</v>
      </c>
      <c r="B26" s="181"/>
      <c r="C26" s="584" t="s">
        <v>25</v>
      </c>
      <c r="D26" s="610" t="s">
        <v>1050</v>
      </c>
      <c r="E26" s="611"/>
      <c r="F26" s="612" t="s">
        <v>25</v>
      </c>
      <c r="G26" s="590" t="s">
        <v>1051</v>
      </c>
      <c r="H26" s="576"/>
      <c r="I26" s="584" t="s">
        <v>25</v>
      </c>
      <c r="J26" s="590" t="s">
        <v>1052</v>
      </c>
      <c r="K26" s="576"/>
      <c r="L26" s="584" t="s">
        <v>25</v>
      </c>
      <c r="M26" s="590" t="s">
        <v>1188</v>
      </c>
      <c r="N26" s="561"/>
      <c r="O26" s="584" t="s">
        <v>25</v>
      </c>
      <c r="P26" s="591" t="s">
        <v>1189</v>
      </c>
      <c r="Q26" s="127"/>
      <c r="S26" s="130"/>
    </row>
    <row r="27" spans="1:218" s="67" customFormat="1" ht="22.95" customHeight="1" x14ac:dyDescent="0.35">
      <c r="A27" s="200" t="s">
        <v>260</v>
      </c>
      <c r="B27" s="181"/>
      <c r="C27" s="584" t="s">
        <v>25</v>
      </c>
      <c r="D27" s="610" t="s">
        <v>1053</v>
      </c>
      <c r="E27" s="576"/>
      <c r="F27" s="612" t="s">
        <v>25</v>
      </c>
      <c r="G27" s="590" t="s">
        <v>1054</v>
      </c>
      <c r="H27" s="576"/>
      <c r="I27" s="584" t="s">
        <v>25</v>
      </c>
      <c r="J27" s="590" t="s">
        <v>1055</v>
      </c>
      <c r="K27" s="576"/>
      <c r="L27" s="584" t="s">
        <v>25</v>
      </c>
      <c r="M27" s="590" t="s">
        <v>1190</v>
      </c>
      <c r="N27" s="561"/>
      <c r="O27" s="584" t="s">
        <v>25</v>
      </c>
      <c r="P27" s="591" t="s">
        <v>1191</v>
      </c>
      <c r="Q27" s="127"/>
      <c r="R27"/>
      <c r="S27" s="130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</row>
    <row r="28" spans="1:218" ht="22.95" customHeight="1" x14ac:dyDescent="0.35">
      <c r="A28" s="200" t="s">
        <v>284</v>
      </c>
      <c r="B28" s="181"/>
      <c r="C28" s="584" t="s">
        <v>25</v>
      </c>
      <c r="D28" s="610" t="s">
        <v>1056</v>
      </c>
      <c r="E28" s="576"/>
      <c r="F28" s="612" t="s">
        <v>25</v>
      </c>
      <c r="G28" s="590" t="s">
        <v>1057</v>
      </c>
      <c r="H28" s="576"/>
      <c r="I28" s="584" t="s">
        <v>25</v>
      </c>
      <c r="J28" s="590" t="s">
        <v>1058</v>
      </c>
      <c r="K28" s="576"/>
      <c r="L28" s="584" t="s">
        <v>25</v>
      </c>
      <c r="M28" s="590" t="s">
        <v>1192</v>
      </c>
      <c r="N28" s="561"/>
      <c r="O28" s="584" t="s">
        <v>25</v>
      </c>
      <c r="P28" s="591" t="s">
        <v>1193</v>
      </c>
      <c r="Q28" s="127"/>
      <c r="S28" s="130"/>
    </row>
    <row r="29" spans="1:218" ht="22.95" customHeight="1" x14ac:dyDescent="0.35">
      <c r="A29" s="200" t="s">
        <v>285</v>
      </c>
      <c r="B29" s="181"/>
      <c r="C29" s="584" t="s">
        <v>25</v>
      </c>
      <c r="D29" s="610" t="s">
        <v>1059</v>
      </c>
      <c r="E29" s="576"/>
      <c r="F29" s="612" t="s">
        <v>25</v>
      </c>
      <c r="G29" s="590" t="s">
        <v>1060</v>
      </c>
      <c r="H29" s="576"/>
      <c r="I29" s="584" t="s">
        <v>25</v>
      </c>
      <c r="J29" s="590" t="s">
        <v>1061</v>
      </c>
      <c r="K29" s="576"/>
      <c r="L29" s="584" t="s">
        <v>25</v>
      </c>
      <c r="M29" s="590" t="s">
        <v>1194</v>
      </c>
      <c r="N29" s="561"/>
      <c r="O29" s="584" t="s">
        <v>25</v>
      </c>
      <c r="P29" s="591" t="s">
        <v>1195</v>
      </c>
      <c r="Q29" s="127"/>
      <c r="S29" s="130"/>
    </row>
    <row r="30" spans="1:218" ht="22.95" customHeight="1" x14ac:dyDescent="0.35">
      <c r="A30" s="200" t="s">
        <v>613</v>
      </c>
      <c r="B30" s="181"/>
      <c r="C30" s="584" t="s">
        <v>25</v>
      </c>
      <c r="D30" s="610" t="s">
        <v>1062</v>
      </c>
      <c r="E30" s="576"/>
      <c r="F30" s="612" t="s">
        <v>25</v>
      </c>
      <c r="G30" s="590" t="s">
        <v>1063</v>
      </c>
      <c r="H30" s="576"/>
      <c r="I30" s="584" t="s">
        <v>25</v>
      </c>
      <c r="J30" s="590" t="s">
        <v>1064</v>
      </c>
      <c r="K30" s="576"/>
      <c r="L30" s="584" t="s">
        <v>25</v>
      </c>
      <c r="M30" s="590" t="s">
        <v>1196</v>
      </c>
      <c r="N30" s="561"/>
      <c r="O30" s="584" t="s">
        <v>25</v>
      </c>
      <c r="P30" s="591" t="s">
        <v>1197</v>
      </c>
      <c r="Q30" s="127"/>
      <c r="S30" s="130"/>
    </row>
    <row r="31" spans="1:218" ht="22.95" customHeight="1" x14ac:dyDescent="0.35">
      <c r="A31" s="200" t="s">
        <v>287</v>
      </c>
      <c r="B31" s="181"/>
      <c r="C31" s="584" t="s">
        <v>25</v>
      </c>
      <c r="D31" s="610" t="s">
        <v>1065</v>
      </c>
      <c r="E31" s="576"/>
      <c r="F31" s="612" t="s">
        <v>25</v>
      </c>
      <c r="G31" s="590" t="s">
        <v>1066</v>
      </c>
      <c r="H31" s="576"/>
      <c r="I31" s="584" t="s">
        <v>25</v>
      </c>
      <c r="J31" s="590" t="s">
        <v>1067</v>
      </c>
      <c r="K31" s="576"/>
      <c r="L31" s="584" t="s">
        <v>25</v>
      </c>
      <c r="M31" s="590" t="s">
        <v>1198</v>
      </c>
      <c r="N31" s="561"/>
      <c r="O31" s="584" t="s">
        <v>25</v>
      </c>
      <c r="P31" s="591" t="s">
        <v>1199</v>
      </c>
      <c r="Q31" s="127"/>
      <c r="S31" s="130"/>
    </row>
    <row r="32" spans="1:218" ht="22.95" customHeight="1" x14ac:dyDescent="0.35">
      <c r="A32" s="200" t="s">
        <v>264</v>
      </c>
      <c r="B32" s="181"/>
      <c r="C32" s="584" t="s">
        <v>25</v>
      </c>
      <c r="D32" s="610" t="s">
        <v>1068</v>
      </c>
      <c r="E32" s="576"/>
      <c r="F32" s="612" t="s">
        <v>25</v>
      </c>
      <c r="G32" s="590" t="s">
        <v>1069</v>
      </c>
      <c r="H32" s="576"/>
      <c r="I32" s="584" t="s">
        <v>25</v>
      </c>
      <c r="J32" s="590" t="s">
        <v>1070</v>
      </c>
      <c r="K32" s="576"/>
      <c r="L32" s="584" t="s">
        <v>25</v>
      </c>
      <c r="M32" s="590" t="s">
        <v>1200</v>
      </c>
      <c r="N32" s="561"/>
      <c r="O32" s="584" t="s">
        <v>25</v>
      </c>
      <c r="P32" s="585" t="s">
        <v>1201</v>
      </c>
      <c r="Q32" s="127"/>
      <c r="S32" s="130"/>
    </row>
    <row r="33" spans="1:218" ht="22.95" customHeight="1" thickBot="1" x14ac:dyDescent="0.4">
      <c r="A33" s="200" t="s">
        <v>307</v>
      </c>
      <c r="B33" s="181"/>
      <c r="C33" s="613" t="s">
        <v>25</v>
      </c>
      <c r="D33" s="614"/>
      <c r="E33" s="576"/>
      <c r="F33" s="615" t="s">
        <v>25</v>
      </c>
      <c r="G33" s="598"/>
      <c r="H33" s="576"/>
      <c r="I33" s="613" t="s">
        <v>25</v>
      </c>
      <c r="J33" s="598"/>
      <c r="K33" s="576"/>
      <c r="L33" s="613" t="s">
        <v>25</v>
      </c>
      <c r="M33" s="598"/>
      <c r="N33" s="561"/>
      <c r="O33" s="613" t="s">
        <v>25</v>
      </c>
      <c r="P33" s="600"/>
      <c r="Q33" s="127"/>
      <c r="S33" s="130"/>
    </row>
    <row r="34" spans="1:218" ht="22.95" customHeight="1" thickBot="1" x14ac:dyDescent="0.4">
      <c r="A34" s="403" t="s">
        <v>288</v>
      </c>
      <c r="B34" s="181"/>
      <c r="C34" s="601" t="s">
        <v>25</v>
      </c>
      <c r="D34" s="616" t="s">
        <v>1071</v>
      </c>
      <c r="E34" s="559"/>
      <c r="F34" s="603" t="s">
        <v>25</v>
      </c>
      <c r="G34" s="605" t="s">
        <v>1072</v>
      </c>
      <c r="H34" s="559"/>
      <c r="I34" s="601" t="s">
        <v>25</v>
      </c>
      <c r="J34" s="605" t="s">
        <v>1073</v>
      </c>
      <c r="K34" s="559"/>
      <c r="L34" s="601" t="s">
        <v>25</v>
      </c>
      <c r="M34" s="605" t="s">
        <v>1202</v>
      </c>
      <c r="N34" s="561"/>
      <c r="O34" s="601" t="s">
        <v>25</v>
      </c>
      <c r="P34" s="617" t="s">
        <v>1203</v>
      </c>
      <c r="Q34" s="127"/>
      <c r="S34" s="130"/>
    </row>
    <row r="35" spans="1:218" ht="22.95" customHeight="1" x14ac:dyDescent="0.35">
      <c r="A35" s="200" t="s">
        <v>289</v>
      </c>
      <c r="B35" s="181"/>
      <c r="C35" s="606" t="s">
        <v>25</v>
      </c>
      <c r="D35" s="607" t="s">
        <v>1074</v>
      </c>
      <c r="E35" s="576"/>
      <c r="F35" s="608" t="s">
        <v>25</v>
      </c>
      <c r="G35" s="588" t="s">
        <v>1075</v>
      </c>
      <c r="H35" s="576"/>
      <c r="I35" s="606" t="s">
        <v>25</v>
      </c>
      <c r="J35" s="588" t="s">
        <v>1076</v>
      </c>
      <c r="K35" s="576"/>
      <c r="L35" s="606" t="s">
        <v>25</v>
      </c>
      <c r="M35" s="588" t="s">
        <v>1204</v>
      </c>
      <c r="N35" s="561"/>
      <c r="O35" s="606" t="s">
        <v>25</v>
      </c>
      <c r="P35" s="618" t="s">
        <v>1205</v>
      </c>
      <c r="Q35" s="127"/>
      <c r="S35" s="130"/>
    </row>
    <row r="36" spans="1:218" ht="22.95" customHeight="1" x14ac:dyDescent="0.35">
      <c r="A36" s="200" t="s">
        <v>290</v>
      </c>
      <c r="B36" s="181"/>
      <c r="C36" s="584" t="s">
        <v>25</v>
      </c>
      <c r="D36" s="610" t="s">
        <v>1077</v>
      </c>
      <c r="E36" s="576"/>
      <c r="F36" s="612" t="s">
        <v>25</v>
      </c>
      <c r="G36" s="590" t="s">
        <v>1078</v>
      </c>
      <c r="H36" s="576"/>
      <c r="I36" s="584" t="s">
        <v>25</v>
      </c>
      <c r="J36" s="590" t="s">
        <v>1079</v>
      </c>
      <c r="K36" s="576"/>
      <c r="L36" s="584" t="s">
        <v>25</v>
      </c>
      <c r="M36" s="590" t="s">
        <v>1206</v>
      </c>
      <c r="N36" s="561"/>
      <c r="O36" s="584" t="s">
        <v>25</v>
      </c>
      <c r="P36" s="585" t="s">
        <v>1207</v>
      </c>
      <c r="Q36" s="127"/>
      <c r="S36" s="130"/>
    </row>
    <row r="37" spans="1:218" ht="22.95" customHeight="1" x14ac:dyDescent="0.35">
      <c r="A37" s="200" t="s">
        <v>266</v>
      </c>
      <c r="B37" s="181"/>
      <c r="C37" s="584" t="s">
        <v>25</v>
      </c>
      <c r="D37" s="610" t="s">
        <v>1080</v>
      </c>
      <c r="E37" s="576"/>
      <c r="F37" s="612" t="s">
        <v>25</v>
      </c>
      <c r="G37" s="590" t="s">
        <v>1081</v>
      </c>
      <c r="H37" s="576"/>
      <c r="I37" s="584" t="s">
        <v>25</v>
      </c>
      <c r="J37" s="590" t="s">
        <v>1082</v>
      </c>
      <c r="K37" s="576"/>
      <c r="L37" s="584" t="s">
        <v>25</v>
      </c>
      <c r="M37" s="590" t="s">
        <v>1208</v>
      </c>
      <c r="N37" s="561"/>
      <c r="O37" s="584" t="s">
        <v>25</v>
      </c>
      <c r="P37" s="585" t="s">
        <v>1209</v>
      </c>
      <c r="Q37" s="127"/>
      <c r="S37" s="132"/>
      <c r="T37" s="128"/>
    </row>
    <row r="38" spans="1:218" ht="22.95" customHeight="1" x14ac:dyDescent="0.35">
      <c r="A38" s="200" t="s">
        <v>597</v>
      </c>
      <c r="B38" s="181"/>
      <c r="C38" s="584" t="s">
        <v>25</v>
      </c>
      <c r="D38" s="610" t="s">
        <v>1083</v>
      </c>
      <c r="E38" s="576"/>
      <c r="F38" s="612" t="s">
        <v>25</v>
      </c>
      <c r="G38" s="590" t="s">
        <v>1084</v>
      </c>
      <c r="H38" s="576"/>
      <c r="I38" s="584" t="s">
        <v>25</v>
      </c>
      <c r="J38" s="590" t="s">
        <v>1085</v>
      </c>
      <c r="K38" s="576"/>
      <c r="L38" s="584" t="s">
        <v>25</v>
      </c>
      <c r="M38" s="590" t="s">
        <v>1210</v>
      </c>
      <c r="N38" s="561"/>
      <c r="O38" s="584" t="s">
        <v>25</v>
      </c>
      <c r="P38" s="585" t="s">
        <v>1211</v>
      </c>
      <c r="Q38" s="127"/>
      <c r="S38" s="130"/>
    </row>
    <row r="39" spans="1:218" s="67" customFormat="1" ht="22.95" customHeight="1" x14ac:dyDescent="0.35">
      <c r="A39" s="200" t="s">
        <v>614</v>
      </c>
      <c r="B39" s="181"/>
      <c r="C39" s="584" t="s">
        <v>25</v>
      </c>
      <c r="D39" s="610" t="s">
        <v>1086</v>
      </c>
      <c r="E39" s="576"/>
      <c r="F39" s="612" t="s">
        <v>25</v>
      </c>
      <c r="G39" s="590" t="s">
        <v>1087</v>
      </c>
      <c r="H39" s="576"/>
      <c r="I39" s="584" t="s">
        <v>25</v>
      </c>
      <c r="J39" s="590" t="s">
        <v>1088</v>
      </c>
      <c r="K39" s="576"/>
      <c r="L39" s="584" t="s">
        <v>25</v>
      </c>
      <c r="M39" s="590" t="s">
        <v>1212</v>
      </c>
      <c r="N39" s="561"/>
      <c r="O39" s="584" t="s">
        <v>25</v>
      </c>
      <c r="P39" s="585" t="s">
        <v>1213</v>
      </c>
      <c r="Q39" s="127"/>
      <c r="R39"/>
      <c r="S39" s="131"/>
      <c r="T39" s="128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</row>
    <row r="40" spans="1:218" s="67" customFormat="1" ht="22.95" customHeight="1" thickBot="1" x14ac:dyDescent="0.4">
      <c r="A40" s="200" t="s">
        <v>307</v>
      </c>
      <c r="B40" s="181"/>
      <c r="C40" s="613" t="s">
        <v>25</v>
      </c>
      <c r="D40" s="614"/>
      <c r="E40" s="576"/>
      <c r="F40" s="615" t="s">
        <v>25</v>
      </c>
      <c r="G40" s="598"/>
      <c r="H40" s="576"/>
      <c r="I40" s="613" t="s">
        <v>25</v>
      </c>
      <c r="J40" s="598"/>
      <c r="K40" s="576"/>
      <c r="L40" s="613" t="s">
        <v>25</v>
      </c>
      <c r="M40" s="598"/>
      <c r="N40" s="561"/>
      <c r="O40" s="613" t="s">
        <v>25</v>
      </c>
      <c r="P40" s="600"/>
      <c r="Q40" s="127"/>
      <c r="R40"/>
      <c r="S40" s="131"/>
      <c r="T40" s="128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</row>
    <row r="41" spans="1:218" s="67" customFormat="1" ht="22.95" customHeight="1" thickBot="1" x14ac:dyDescent="0.4">
      <c r="A41" s="403" t="s">
        <v>15</v>
      </c>
      <c r="B41" s="181"/>
      <c r="C41" s="601" t="s">
        <v>25</v>
      </c>
      <c r="D41" s="616" t="s">
        <v>1089</v>
      </c>
      <c r="E41" s="559"/>
      <c r="F41" s="603" t="s">
        <v>25</v>
      </c>
      <c r="G41" s="605" t="s">
        <v>1090</v>
      </c>
      <c r="H41" s="559"/>
      <c r="I41" s="601" t="s">
        <v>25</v>
      </c>
      <c r="J41" s="605" t="s">
        <v>1091</v>
      </c>
      <c r="K41" s="559"/>
      <c r="L41" s="601" t="s">
        <v>25</v>
      </c>
      <c r="M41" s="605" t="s">
        <v>1214</v>
      </c>
      <c r="N41" s="561"/>
      <c r="O41" s="601" t="s">
        <v>25</v>
      </c>
      <c r="P41" s="617" t="s">
        <v>1215</v>
      </c>
      <c r="Q41" s="127"/>
      <c r="R41"/>
      <c r="S41" s="130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</row>
    <row r="42" spans="1:218" s="67" customFormat="1" ht="22.95" customHeight="1" x14ac:dyDescent="0.35">
      <c r="A42" s="404" t="s">
        <v>261</v>
      </c>
      <c r="B42" s="181"/>
      <c r="C42" s="619" t="s">
        <v>25</v>
      </c>
      <c r="D42" s="607" t="s">
        <v>1092</v>
      </c>
      <c r="E42" s="576"/>
      <c r="F42" s="620" t="s">
        <v>25</v>
      </c>
      <c r="G42" s="588" t="s">
        <v>1093</v>
      </c>
      <c r="H42" s="576"/>
      <c r="I42" s="619" t="s">
        <v>25</v>
      </c>
      <c r="J42" s="588" t="s">
        <v>1094</v>
      </c>
      <c r="K42" s="576"/>
      <c r="L42" s="619" t="s">
        <v>25</v>
      </c>
      <c r="M42" s="588" t="s">
        <v>1216</v>
      </c>
      <c r="N42" s="561"/>
      <c r="O42" s="606" t="s">
        <v>25</v>
      </c>
      <c r="P42" s="618" t="s">
        <v>1217</v>
      </c>
      <c r="Q42" s="127"/>
      <c r="R42"/>
      <c r="S42" s="130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</row>
    <row r="43" spans="1:218" ht="22.95" customHeight="1" x14ac:dyDescent="0.35">
      <c r="A43" s="200" t="s">
        <v>615</v>
      </c>
      <c r="B43" s="181"/>
      <c r="C43" s="581" t="s">
        <v>25</v>
      </c>
      <c r="D43" s="610" t="s">
        <v>1095</v>
      </c>
      <c r="E43" s="576"/>
      <c r="F43" s="583" t="s">
        <v>25</v>
      </c>
      <c r="G43" s="590" t="s">
        <v>1096</v>
      </c>
      <c r="H43" s="576"/>
      <c r="I43" s="581" t="s">
        <v>25</v>
      </c>
      <c r="J43" s="590" t="s">
        <v>1097</v>
      </c>
      <c r="K43" s="576"/>
      <c r="L43" s="581" t="s">
        <v>25</v>
      </c>
      <c r="M43" s="590" t="s">
        <v>1218</v>
      </c>
      <c r="N43" s="561"/>
      <c r="O43" s="584" t="s">
        <v>25</v>
      </c>
      <c r="P43" s="585" t="s">
        <v>1219</v>
      </c>
      <c r="Q43" s="127"/>
      <c r="S43" s="130"/>
    </row>
    <row r="44" spans="1:218" ht="22.95" customHeight="1" x14ac:dyDescent="0.35">
      <c r="A44" s="200" t="s">
        <v>263</v>
      </c>
      <c r="B44" s="181"/>
      <c r="C44" s="581" t="s">
        <v>25</v>
      </c>
      <c r="D44" s="610" t="s">
        <v>1098</v>
      </c>
      <c r="E44" s="576"/>
      <c r="F44" s="583" t="s">
        <v>25</v>
      </c>
      <c r="G44" s="590" t="s">
        <v>1099</v>
      </c>
      <c r="H44" s="576"/>
      <c r="I44" s="581" t="s">
        <v>25</v>
      </c>
      <c r="J44" s="590" t="s">
        <v>1100</v>
      </c>
      <c r="K44" s="576"/>
      <c r="L44" s="581" t="s">
        <v>25</v>
      </c>
      <c r="M44" s="590" t="s">
        <v>1220</v>
      </c>
      <c r="N44" s="561"/>
      <c r="O44" s="584" t="s">
        <v>25</v>
      </c>
      <c r="P44" s="585" t="s">
        <v>1221</v>
      </c>
      <c r="Q44" s="127"/>
      <c r="S44" s="130"/>
    </row>
    <row r="45" spans="1:218" ht="22.95" customHeight="1" x14ac:dyDescent="0.35">
      <c r="A45" s="200" t="s">
        <v>616</v>
      </c>
      <c r="B45" s="181"/>
      <c r="C45" s="581" t="s">
        <v>25</v>
      </c>
      <c r="D45" s="610" t="s">
        <v>1101</v>
      </c>
      <c r="E45" s="576"/>
      <c r="F45" s="583" t="s">
        <v>25</v>
      </c>
      <c r="G45" s="590" t="s">
        <v>1102</v>
      </c>
      <c r="H45" s="576"/>
      <c r="I45" s="581" t="s">
        <v>25</v>
      </c>
      <c r="J45" s="590" t="s">
        <v>1103</v>
      </c>
      <c r="K45" s="576"/>
      <c r="L45" s="581" t="s">
        <v>25</v>
      </c>
      <c r="M45" s="590" t="s">
        <v>1222</v>
      </c>
      <c r="N45" s="561"/>
      <c r="O45" s="584" t="s">
        <v>25</v>
      </c>
      <c r="P45" s="621" t="s">
        <v>1223</v>
      </c>
      <c r="Q45" s="127"/>
      <c r="S45" s="130"/>
    </row>
    <row r="46" spans="1:218" ht="22.95" customHeight="1" x14ac:dyDescent="0.35">
      <c r="A46" s="200" t="s">
        <v>268</v>
      </c>
      <c r="B46" s="181"/>
      <c r="C46" s="581" t="s">
        <v>25</v>
      </c>
      <c r="D46" s="610" t="s">
        <v>1104</v>
      </c>
      <c r="E46" s="576"/>
      <c r="F46" s="583" t="s">
        <v>25</v>
      </c>
      <c r="G46" s="590" t="s">
        <v>1105</v>
      </c>
      <c r="H46" s="576"/>
      <c r="I46" s="581" t="s">
        <v>25</v>
      </c>
      <c r="J46" s="590" t="s">
        <v>1106</v>
      </c>
      <c r="K46" s="576"/>
      <c r="L46" s="581" t="s">
        <v>25</v>
      </c>
      <c r="M46" s="590" t="s">
        <v>1224</v>
      </c>
      <c r="N46" s="561"/>
      <c r="O46" s="584" t="s">
        <v>25</v>
      </c>
      <c r="P46" s="585" t="s">
        <v>1225</v>
      </c>
      <c r="Q46" s="127"/>
      <c r="S46" s="132"/>
      <c r="T46" s="128"/>
    </row>
    <row r="47" spans="1:218" ht="22.95" customHeight="1" thickBot="1" x14ac:dyDescent="0.4">
      <c r="A47" s="200" t="s">
        <v>307</v>
      </c>
      <c r="B47" s="181"/>
      <c r="C47" s="622" t="s">
        <v>25</v>
      </c>
      <c r="D47" s="614"/>
      <c r="E47" s="576"/>
      <c r="F47" s="615" t="s">
        <v>25</v>
      </c>
      <c r="G47" s="598"/>
      <c r="H47" s="576"/>
      <c r="I47" s="622" t="s">
        <v>25</v>
      </c>
      <c r="J47" s="598"/>
      <c r="K47" s="576"/>
      <c r="L47" s="622" t="s">
        <v>25</v>
      </c>
      <c r="M47" s="598"/>
      <c r="N47" s="561"/>
      <c r="O47" s="613" t="s">
        <v>25</v>
      </c>
      <c r="P47" s="600"/>
      <c r="Q47" s="127"/>
      <c r="S47" s="132"/>
      <c r="T47" s="128"/>
    </row>
    <row r="48" spans="1:218" ht="22.95" customHeight="1" thickBot="1" x14ac:dyDescent="0.3">
      <c r="A48" s="403" t="s">
        <v>600</v>
      </c>
      <c r="B48" s="181"/>
      <c r="C48" s="605" t="s">
        <v>25</v>
      </c>
      <c r="D48" s="616" t="s">
        <v>1107</v>
      </c>
      <c r="E48" s="559"/>
      <c r="F48" s="623" t="s">
        <v>25</v>
      </c>
      <c r="G48" s="605" t="s">
        <v>1108</v>
      </c>
      <c r="H48" s="559"/>
      <c r="I48" s="605" t="s">
        <v>25</v>
      </c>
      <c r="J48" s="605" t="s">
        <v>1109</v>
      </c>
      <c r="K48" s="576"/>
      <c r="L48" s="605" t="s">
        <v>25</v>
      </c>
      <c r="M48" s="605" t="s">
        <v>1226</v>
      </c>
      <c r="N48" s="561"/>
      <c r="O48" s="605" t="s">
        <v>25</v>
      </c>
      <c r="P48" s="617" t="s">
        <v>1227</v>
      </c>
      <c r="Q48" s="172"/>
      <c r="R48" s="129"/>
    </row>
    <row r="49" spans="1:218" ht="14.4" customHeight="1" thickBot="1" x14ac:dyDescent="0.3">
      <c r="A49" s="492"/>
      <c r="B49" s="491"/>
      <c r="C49" s="624"/>
      <c r="D49" s="624"/>
      <c r="E49" s="624"/>
      <c r="F49" s="624"/>
      <c r="G49" s="624"/>
      <c r="H49" s="624"/>
      <c r="I49" s="624"/>
      <c r="J49" s="624"/>
      <c r="K49" s="576"/>
      <c r="L49" s="624"/>
      <c r="M49" s="624"/>
      <c r="N49" s="561"/>
      <c r="O49" s="624"/>
      <c r="P49" s="624"/>
      <c r="Q49" s="130"/>
      <c r="R49" s="130"/>
    </row>
    <row r="50" spans="1:218" s="70" customFormat="1" ht="22.95" customHeight="1" x14ac:dyDescent="0.25">
      <c r="A50" s="198" t="s">
        <v>294</v>
      </c>
      <c r="B50" s="181"/>
      <c r="C50" s="557" t="s">
        <v>1228</v>
      </c>
      <c r="D50" s="557" t="s">
        <v>1110</v>
      </c>
      <c r="E50" s="559"/>
      <c r="F50" s="557" t="s">
        <v>1229</v>
      </c>
      <c r="G50" s="557" t="s">
        <v>1111</v>
      </c>
      <c r="H50" s="559"/>
      <c r="I50" s="557" t="s">
        <v>1230</v>
      </c>
      <c r="J50" s="557" t="s">
        <v>1112</v>
      </c>
      <c r="K50" s="576"/>
      <c r="L50" s="557" t="s">
        <v>1231</v>
      </c>
      <c r="M50" s="557" t="s">
        <v>1232</v>
      </c>
      <c r="N50" s="561"/>
      <c r="O50" s="562" t="s">
        <v>1233</v>
      </c>
      <c r="P50" s="562" t="s">
        <v>1234</v>
      </c>
      <c r="Q50" s="172"/>
      <c r="R50" s="129"/>
    </row>
    <row r="51" spans="1:218" ht="22.95" customHeight="1" thickBot="1" x14ac:dyDescent="0.3">
      <c r="A51" s="402" t="s">
        <v>277</v>
      </c>
      <c r="C51" s="563" t="s">
        <v>25</v>
      </c>
      <c r="D51" s="567" t="s">
        <v>1113</v>
      </c>
      <c r="E51" s="565"/>
      <c r="F51" s="563" t="s">
        <v>25</v>
      </c>
      <c r="G51" s="567" t="s">
        <v>1114</v>
      </c>
      <c r="H51" s="565"/>
      <c r="I51" s="563" t="s">
        <v>25</v>
      </c>
      <c r="J51" s="567" t="s">
        <v>1115</v>
      </c>
      <c r="K51" s="576"/>
      <c r="L51" s="563" t="s">
        <v>25</v>
      </c>
      <c r="M51" s="567" t="s">
        <v>1235</v>
      </c>
      <c r="N51" s="561"/>
      <c r="O51" s="563" t="s">
        <v>25</v>
      </c>
      <c r="P51" s="567" t="s">
        <v>1236</v>
      </c>
      <c r="Q51" s="172"/>
      <c r="R51" s="129"/>
    </row>
    <row r="52" spans="1:218" ht="14.4" customHeight="1" thickBot="1" x14ac:dyDescent="0.3">
      <c r="A52" s="492"/>
      <c r="B52" s="491"/>
      <c r="C52" s="624"/>
      <c r="D52" s="624"/>
      <c r="E52" s="624"/>
      <c r="F52" s="624"/>
      <c r="G52" s="624"/>
      <c r="H52" s="624"/>
      <c r="I52" s="624"/>
      <c r="J52" s="624"/>
      <c r="K52" s="576"/>
      <c r="L52" s="624"/>
      <c r="M52" s="624"/>
      <c r="N52" s="561"/>
      <c r="O52" s="624"/>
      <c r="P52" s="624"/>
      <c r="Q52" s="130"/>
      <c r="R52" s="130"/>
    </row>
    <row r="53" spans="1:218" ht="22.95" customHeight="1" thickBot="1" x14ac:dyDescent="0.3">
      <c r="A53" s="404" t="s">
        <v>264</v>
      </c>
      <c r="B53" s="181"/>
      <c r="C53" s="474"/>
      <c r="D53" s="476"/>
      <c r="E53" s="576"/>
      <c r="F53" s="474"/>
      <c r="G53" s="476"/>
      <c r="H53" s="576"/>
      <c r="I53" s="474"/>
      <c r="J53" s="476"/>
      <c r="K53" s="576"/>
      <c r="L53" s="474"/>
      <c r="M53" s="476"/>
      <c r="N53" s="561"/>
      <c r="O53" s="474"/>
      <c r="P53" s="476"/>
      <c r="Q53" s="173"/>
      <c r="R53" s="130"/>
    </row>
    <row r="54" spans="1:218" ht="22.95" customHeight="1" x14ac:dyDescent="0.25">
      <c r="A54" s="406" t="s">
        <v>525</v>
      </c>
      <c r="B54" s="181"/>
      <c r="C54" s="584" t="s">
        <v>25</v>
      </c>
      <c r="D54" s="590" t="s">
        <v>1237</v>
      </c>
      <c r="E54" s="576"/>
      <c r="F54" s="584" t="s">
        <v>25</v>
      </c>
      <c r="G54" s="590" t="s">
        <v>1238</v>
      </c>
      <c r="H54" s="576"/>
      <c r="I54" s="584" t="s">
        <v>25</v>
      </c>
      <c r="J54" s="590" t="s">
        <v>1239</v>
      </c>
      <c r="K54" s="576"/>
      <c r="L54" s="584" t="s">
        <v>25</v>
      </c>
      <c r="M54" s="590" t="s">
        <v>1240</v>
      </c>
      <c r="N54" s="561"/>
      <c r="O54" s="584" t="s">
        <v>25</v>
      </c>
      <c r="P54" s="591" t="s">
        <v>1241</v>
      </c>
      <c r="Q54" s="173"/>
      <c r="R54" s="133"/>
    </row>
    <row r="55" spans="1:218" ht="22.95" customHeight="1" x14ac:dyDescent="0.25">
      <c r="A55" s="406" t="s">
        <v>526</v>
      </c>
      <c r="B55" s="181"/>
      <c r="C55" s="584" t="s">
        <v>25</v>
      </c>
      <c r="D55" s="590" t="s">
        <v>1242</v>
      </c>
      <c r="E55" s="576"/>
      <c r="F55" s="584" t="s">
        <v>25</v>
      </c>
      <c r="G55" s="590" t="s">
        <v>1243</v>
      </c>
      <c r="H55" s="576"/>
      <c r="I55" s="584" t="s">
        <v>25</v>
      </c>
      <c r="J55" s="590" t="s">
        <v>1244</v>
      </c>
      <c r="K55" s="576"/>
      <c r="L55" s="584" t="s">
        <v>25</v>
      </c>
      <c r="M55" s="590" t="s">
        <v>1245</v>
      </c>
      <c r="N55" s="561"/>
      <c r="O55" s="584" t="s">
        <v>25</v>
      </c>
      <c r="P55" s="591" t="s">
        <v>1246</v>
      </c>
      <c r="Q55" s="173"/>
      <c r="R55" s="130"/>
    </row>
    <row r="56" spans="1:218" ht="22.95" customHeight="1" x14ac:dyDescent="0.25">
      <c r="A56" s="406" t="s">
        <v>527</v>
      </c>
      <c r="B56" s="181"/>
      <c r="C56" s="584" t="s">
        <v>25</v>
      </c>
      <c r="D56" s="590" t="s">
        <v>1247</v>
      </c>
      <c r="E56" s="576"/>
      <c r="F56" s="584" t="s">
        <v>25</v>
      </c>
      <c r="G56" s="590" t="s">
        <v>1248</v>
      </c>
      <c r="H56" s="576"/>
      <c r="I56" s="584" t="s">
        <v>25</v>
      </c>
      <c r="J56" s="590" t="s">
        <v>1249</v>
      </c>
      <c r="K56" s="576"/>
      <c r="L56" s="584" t="s">
        <v>25</v>
      </c>
      <c r="M56" s="590" t="s">
        <v>1250</v>
      </c>
      <c r="N56" s="561"/>
      <c r="O56" s="584" t="s">
        <v>25</v>
      </c>
      <c r="P56" s="591" t="s">
        <v>1251</v>
      </c>
      <c r="Q56" s="173"/>
      <c r="R56" s="130"/>
    </row>
    <row r="57" spans="1:218" s="68" customFormat="1" ht="22.95" customHeight="1" x14ac:dyDescent="0.25">
      <c r="A57" s="406" t="s">
        <v>528</v>
      </c>
      <c r="B57" s="181"/>
      <c r="C57" s="584" t="s">
        <v>25</v>
      </c>
      <c r="D57" s="590" t="s">
        <v>1252</v>
      </c>
      <c r="E57" s="576"/>
      <c r="F57" s="584" t="s">
        <v>25</v>
      </c>
      <c r="G57" s="590" t="s">
        <v>1253</v>
      </c>
      <c r="H57" s="576"/>
      <c r="I57" s="584" t="s">
        <v>25</v>
      </c>
      <c r="J57" s="590" t="s">
        <v>1254</v>
      </c>
      <c r="K57" s="576"/>
      <c r="L57" s="584" t="s">
        <v>25</v>
      </c>
      <c r="M57" s="590" t="s">
        <v>1255</v>
      </c>
      <c r="N57" s="561"/>
      <c r="O57" s="584" t="s">
        <v>25</v>
      </c>
      <c r="P57" s="591" t="s">
        <v>1256</v>
      </c>
      <c r="Q57" s="173"/>
      <c r="R57" s="130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</row>
    <row r="58" spans="1:218" s="68" customFormat="1" ht="22.95" customHeight="1" x14ac:dyDescent="0.25">
      <c r="A58" s="406" t="s">
        <v>529</v>
      </c>
      <c r="B58" s="181"/>
      <c r="C58" s="584" t="s">
        <v>25</v>
      </c>
      <c r="D58" s="590" t="s">
        <v>1257</v>
      </c>
      <c r="E58" s="576"/>
      <c r="F58" s="584" t="s">
        <v>25</v>
      </c>
      <c r="G58" s="590" t="s">
        <v>1258</v>
      </c>
      <c r="H58" s="576"/>
      <c r="I58" s="584" t="s">
        <v>25</v>
      </c>
      <c r="J58" s="590" t="s">
        <v>1259</v>
      </c>
      <c r="K58" s="576"/>
      <c r="L58" s="584" t="s">
        <v>25</v>
      </c>
      <c r="M58" s="590" t="s">
        <v>1260</v>
      </c>
      <c r="N58" s="561"/>
      <c r="O58" s="584" t="s">
        <v>25</v>
      </c>
      <c r="P58" s="591" t="s">
        <v>1261</v>
      </c>
      <c r="Q58" s="173"/>
      <c r="R58" s="130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</row>
    <row r="59" spans="1:218" s="68" customFormat="1" ht="22.95" customHeight="1" x14ac:dyDescent="0.25">
      <c r="A59" s="406" t="s">
        <v>530</v>
      </c>
      <c r="B59" s="181"/>
      <c r="C59" s="584" t="s">
        <v>25</v>
      </c>
      <c r="D59" s="590" t="s">
        <v>1262</v>
      </c>
      <c r="E59" s="576"/>
      <c r="F59" s="584" t="s">
        <v>25</v>
      </c>
      <c r="G59" s="590" t="s">
        <v>1263</v>
      </c>
      <c r="H59" s="576"/>
      <c r="I59" s="584" t="s">
        <v>25</v>
      </c>
      <c r="J59" s="590" t="s">
        <v>1264</v>
      </c>
      <c r="K59" s="576"/>
      <c r="L59" s="584" t="s">
        <v>25</v>
      </c>
      <c r="M59" s="590" t="s">
        <v>1265</v>
      </c>
      <c r="N59" s="561"/>
      <c r="O59" s="584" t="s">
        <v>25</v>
      </c>
      <c r="P59" s="591" t="s">
        <v>1266</v>
      </c>
      <c r="Q59" s="173"/>
      <c r="R59" s="130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</row>
    <row r="60" spans="1:218" ht="22.95" customHeight="1" x14ac:dyDescent="0.25">
      <c r="A60" s="406" t="s">
        <v>531</v>
      </c>
      <c r="B60" s="181"/>
      <c r="C60" s="584" t="s">
        <v>25</v>
      </c>
      <c r="D60" s="590" t="s">
        <v>1267</v>
      </c>
      <c r="E60" s="576"/>
      <c r="F60" s="584" t="s">
        <v>25</v>
      </c>
      <c r="G60" s="590" t="s">
        <v>1268</v>
      </c>
      <c r="H60" s="576"/>
      <c r="I60" s="584" t="s">
        <v>25</v>
      </c>
      <c r="J60" s="590" t="s">
        <v>1269</v>
      </c>
      <c r="K60" s="576"/>
      <c r="L60" s="584" t="s">
        <v>25</v>
      </c>
      <c r="M60" s="590" t="s">
        <v>1270</v>
      </c>
      <c r="N60" s="561"/>
      <c r="O60" s="584" t="s">
        <v>25</v>
      </c>
      <c r="P60" s="591" t="s">
        <v>1271</v>
      </c>
      <c r="Q60" s="173"/>
      <c r="R60" s="130"/>
    </row>
    <row r="61" spans="1:218" ht="22.95" customHeight="1" x14ac:dyDescent="0.25">
      <c r="A61" s="406" t="s">
        <v>532</v>
      </c>
      <c r="B61" s="181"/>
      <c r="C61" s="584" t="s">
        <v>25</v>
      </c>
      <c r="D61" s="590" t="s">
        <v>1272</v>
      </c>
      <c r="E61" s="576"/>
      <c r="F61" s="584" t="s">
        <v>25</v>
      </c>
      <c r="G61" s="590" t="s">
        <v>1273</v>
      </c>
      <c r="H61" s="576"/>
      <c r="I61" s="584" t="s">
        <v>25</v>
      </c>
      <c r="J61" s="590" t="s">
        <v>1274</v>
      </c>
      <c r="K61" s="576"/>
      <c r="L61" s="584" t="s">
        <v>25</v>
      </c>
      <c r="M61" s="590" t="s">
        <v>1275</v>
      </c>
      <c r="N61" s="561"/>
      <c r="O61" s="584" t="s">
        <v>25</v>
      </c>
      <c r="P61" s="591" t="s">
        <v>1276</v>
      </c>
      <c r="Q61" s="173"/>
      <c r="R61" s="130"/>
    </row>
    <row r="62" spans="1:218" ht="22.95" customHeight="1" x14ac:dyDescent="0.25">
      <c r="A62" s="406" t="s">
        <v>533</v>
      </c>
      <c r="B62" s="181"/>
      <c r="C62" s="584" t="s">
        <v>25</v>
      </c>
      <c r="D62" s="590" t="s">
        <v>1277</v>
      </c>
      <c r="E62" s="576"/>
      <c r="F62" s="584" t="s">
        <v>25</v>
      </c>
      <c r="G62" s="590" t="s">
        <v>1278</v>
      </c>
      <c r="H62" s="576"/>
      <c r="I62" s="584" t="s">
        <v>25</v>
      </c>
      <c r="J62" s="590" t="s">
        <v>1279</v>
      </c>
      <c r="K62" s="576"/>
      <c r="L62" s="584" t="s">
        <v>25</v>
      </c>
      <c r="M62" s="590" t="s">
        <v>1280</v>
      </c>
      <c r="N62" s="561"/>
      <c r="O62" s="584" t="s">
        <v>25</v>
      </c>
      <c r="P62" s="591" t="s">
        <v>1281</v>
      </c>
      <c r="Q62" s="173"/>
      <c r="R62" s="130"/>
    </row>
    <row r="63" spans="1:218" s="68" customFormat="1" ht="22.95" customHeight="1" x14ac:dyDescent="0.25">
      <c r="A63" s="406" t="s">
        <v>534</v>
      </c>
      <c r="B63" s="181"/>
      <c r="C63" s="584" t="s">
        <v>25</v>
      </c>
      <c r="D63" s="590" t="s">
        <v>1282</v>
      </c>
      <c r="E63" s="576"/>
      <c r="F63" s="584" t="s">
        <v>25</v>
      </c>
      <c r="G63" s="590" t="s">
        <v>1283</v>
      </c>
      <c r="H63" s="576"/>
      <c r="I63" s="584" t="s">
        <v>25</v>
      </c>
      <c r="J63" s="590" t="s">
        <v>1284</v>
      </c>
      <c r="K63" s="576"/>
      <c r="L63" s="584" t="s">
        <v>25</v>
      </c>
      <c r="M63" s="590" t="s">
        <v>1285</v>
      </c>
      <c r="N63" s="561"/>
      <c r="O63" s="584" t="s">
        <v>25</v>
      </c>
      <c r="P63" s="591" t="s">
        <v>1286</v>
      </c>
      <c r="Q63" s="173"/>
      <c r="R63" s="130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218" s="68" customFormat="1" ht="22.95" customHeight="1" x14ac:dyDescent="0.25">
      <c r="A64" s="406" t="s">
        <v>601</v>
      </c>
      <c r="B64" s="181"/>
      <c r="C64" s="584" t="s">
        <v>25</v>
      </c>
      <c r="D64" s="590" t="s">
        <v>1287</v>
      </c>
      <c r="E64" s="576"/>
      <c r="F64" s="584" t="s">
        <v>25</v>
      </c>
      <c r="G64" s="590" t="s">
        <v>1288</v>
      </c>
      <c r="H64" s="576"/>
      <c r="I64" s="584" t="s">
        <v>25</v>
      </c>
      <c r="J64" s="590" t="s">
        <v>1289</v>
      </c>
      <c r="K64" s="576"/>
      <c r="L64" s="584" t="s">
        <v>25</v>
      </c>
      <c r="M64" s="590" t="s">
        <v>1290</v>
      </c>
      <c r="N64" s="561"/>
      <c r="O64" s="584" t="s">
        <v>25</v>
      </c>
      <c r="P64" s="591" t="s">
        <v>1291</v>
      </c>
      <c r="Q64" s="173"/>
      <c r="R64" s="130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s="68" customFormat="1" ht="22.95" customHeight="1" x14ac:dyDescent="0.25">
      <c r="A65" s="409"/>
      <c r="B65" s="181"/>
      <c r="C65" s="584" t="s">
        <v>25</v>
      </c>
      <c r="D65" s="590"/>
      <c r="E65" s="576"/>
      <c r="F65" s="584" t="s">
        <v>25</v>
      </c>
      <c r="G65" s="590"/>
      <c r="H65" s="576"/>
      <c r="I65" s="584" t="s">
        <v>25</v>
      </c>
      <c r="J65" s="590"/>
      <c r="K65" s="576"/>
      <c r="L65" s="584" t="s">
        <v>25</v>
      </c>
      <c r="M65" s="590"/>
      <c r="N65" s="561"/>
      <c r="O65" s="584" t="s">
        <v>25</v>
      </c>
      <c r="P65" s="591"/>
      <c r="Q65" s="130"/>
      <c r="R65" s="130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s="68" customFormat="1" ht="22.95" customHeight="1" thickBot="1" x14ac:dyDescent="0.3">
      <c r="A66" s="408" t="s">
        <v>265</v>
      </c>
      <c r="B66" s="181"/>
      <c r="C66" s="625" t="s">
        <v>25</v>
      </c>
      <c r="D66" s="626" t="s">
        <v>1292</v>
      </c>
      <c r="E66" s="576"/>
      <c r="F66" s="625" t="s">
        <v>25</v>
      </c>
      <c r="G66" s="627" t="s">
        <v>1293</v>
      </c>
      <c r="H66" s="576"/>
      <c r="I66" s="625" t="s">
        <v>25</v>
      </c>
      <c r="J66" s="626" t="s">
        <v>1294</v>
      </c>
      <c r="K66" s="576"/>
      <c r="L66" s="625" t="s">
        <v>25</v>
      </c>
      <c r="M66" s="626" t="s">
        <v>1295</v>
      </c>
      <c r="N66" s="561"/>
      <c r="O66" s="625" t="s">
        <v>25</v>
      </c>
      <c r="P66" s="626" t="s">
        <v>1296</v>
      </c>
      <c r="Q66" s="130"/>
      <c r="R66" s="130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4.4" customHeight="1" thickBot="1" x14ac:dyDescent="0.3">
      <c r="A67" s="492"/>
      <c r="B67" s="491"/>
      <c r="C67" s="624"/>
      <c r="D67" s="624"/>
      <c r="E67" s="624"/>
      <c r="F67" s="624"/>
      <c r="G67" s="624"/>
      <c r="H67" s="624"/>
      <c r="I67" s="624"/>
      <c r="J67" s="624"/>
      <c r="K67" s="624"/>
      <c r="L67" s="624"/>
      <c r="M67" s="624"/>
      <c r="N67" s="561"/>
      <c r="O67" s="624"/>
      <c r="P67" s="624"/>
      <c r="Q67" s="130"/>
      <c r="R67" s="130"/>
    </row>
    <row r="68" spans="1:56" s="68" customFormat="1" ht="22.95" customHeight="1" thickBot="1" x14ac:dyDescent="0.3">
      <c r="A68" s="404" t="s">
        <v>266</v>
      </c>
      <c r="B68" s="181"/>
      <c r="C68" s="474"/>
      <c r="D68" s="476"/>
      <c r="E68" s="576"/>
      <c r="F68" s="475"/>
      <c r="G68" s="476"/>
      <c r="H68" s="576"/>
      <c r="I68" s="474"/>
      <c r="J68" s="476"/>
      <c r="K68" s="576"/>
      <c r="L68" s="474"/>
      <c r="M68" s="476"/>
      <c r="N68" s="561"/>
      <c r="O68" s="474"/>
      <c r="P68" s="476"/>
      <c r="Q68" s="130"/>
      <c r="R68" s="130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s="68" customFormat="1" ht="22.95" customHeight="1" x14ac:dyDescent="0.25">
      <c r="A69" s="407" t="s">
        <v>535</v>
      </c>
      <c r="B69" s="181"/>
      <c r="C69" s="584" t="s">
        <v>25</v>
      </c>
      <c r="D69" s="610" t="s">
        <v>1297</v>
      </c>
      <c r="E69" s="576"/>
      <c r="F69" s="612" t="s">
        <v>25</v>
      </c>
      <c r="G69" s="590" t="s">
        <v>1298</v>
      </c>
      <c r="H69" s="576"/>
      <c r="I69" s="584" t="s">
        <v>25</v>
      </c>
      <c r="J69" s="590" t="s">
        <v>1299</v>
      </c>
      <c r="K69" s="576"/>
      <c r="L69" s="584" t="s">
        <v>25</v>
      </c>
      <c r="M69" s="590" t="s">
        <v>1300</v>
      </c>
      <c r="N69" s="561"/>
      <c r="O69" s="584" t="s">
        <v>25</v>
      </c>
      <c r="P69" s="591" t="s">
        <v>1301</v>
      </c>
      <c r="Q69" s="130"/>
      <c r="R69" s="130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s="68" customFormat="1" ht="22.95" customHeight="1" x14ac:dyDescent="0.25">
      <c r="A70" s="407" t="s">
        <v>536</v>
      </c>
      <c r="B70" s="181"/>
      <c r="C70" s="584" t="s">
        <v>25</v>
      </c>
      <c r="D70" s="610" t="s">
        <v>1302</v>
      </c>
      <c r="E70" s="576"/>
      <c r="F70" s="612" t="s">
        <v>25</v>
      </c>
      <c r="G70" s="590" t="s">
        <v>1303</v>
      </c>
      <c r="H70" s="576"/>
      <c r="I70" s="584" t="s">
        <v>25</v>
      </c>
      <c r="J70" s="590" t="s">
        <v>1304</v>
      </c>
      <c r="K70" s="576"/>
      <c r="L70" s="584" t="s">
        <v>25</v>
      </c>
      <c r="M70" s="590" t="s">
        <v>1305</v>
      </c>
      <c r="N70" s="561"/>
      <c r="O70" s="584" t="s">
        <v>25</v>
      </c>
      <c r="P70" s="591" t="s">
        <v>1306</v>
      </c>
      <c r="Q70" s="130"/>
      <c r="R70" s="13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s="68" customFormat="1" ht="22.95" customHeight="1" x14ac:dyDescent="0.25">
      <c r="A71" s="409" t="s">
        <v>537</v>
      </c>
      <c r="B71" s="181"/>
      <c r="C71" s="584" t="s">
        <v>25</v>
      </c>
      <c r="D71" s="610" t="s">
        <v>1307</v>
      </c>
      <c r="E71" s="576"/>
      <c r="F71" s="612" t="s">
        <v>25</v>
      </c>
      <c r="G71" s="590" t="s">
        <v>1308</v>
      </c>
      <c r="H71" s="576"/>
      <c r="I71" s="584" t="s">
        <v>25</v>
      </c>
      <c r="J71" s="590" t="s">
        <v>1309</v>
      </c>
      <c r="K71" s="576"/>
      <c r="L71" s="584" t="s">
        <v>25</v>
      </c>
      <c r="M71" s="590" t="s">
        <v>1310</v>
      </c>
      <c r="N71" s="561"/>
      <c r="O71" s="584" t="s">
        <v>25</v>
      </c>
      <c r="P71" s="591" t="s">
        <v>1311</v>
      </c>
      <c r="Q71" s="130"/>
      <c r="R71" s="130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s="68" customFormat="1" ht="22.95" customHeight="1" x14ac:dyDescent="0.25">
      <c r="A72" s="409" t="s">
        <v>312</v>
      </c>
      <c r="B72" s="181"/>
      <c r="C72" s="584" t="s">
        <v>25</v>
      </c>
      <c r="D72" s="610" t="s">
        <v>1312</v>
      </c>
      <c r="E72" s="576"/>
      <c r="F72" s="612" t="s">
        <v>25</v>
      </c>
      <c r="G72" s="590" t="s">
        <v>1313</v>
      </c>
      <c r="H72" s="576"/>
      <c r="I72" s="584" t="s">
        <v>25</v>
      </c>
      <c r="J72" s="590" t="s">
        <v>1314</v>
      </c>
      <c r="K72" s="576"/>
      <c r="L72" s="584" t="s">
        <v>25</v>
      </c>
      <c r="M72" s="590" t="s">
        <v>1315</v>
      </c>
      <c r="N72" s="561"/>
      <c r="O72" s="584" t="s">
        <v>25</v>
      </c>
      <c r="P72" s="591" t="s">
        <v>1316</v>
      </c>
      <c r="Q72" s="130"/>
      <c r="R72" s="130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s="68" customFormat="1" ht="22.95" customHeight="1" x14ac:dyDescent="0.25">
      <c r="A73" s="409" t="s">
        <v>311</v>
      </c>
      <c r="B73" s="181"/>
      <c r="C73" s="584" t="s">
        <v>25</v>
      </c>
      <c r="D73" s="610" t="s">
        <v>1317</v>
      </c>
      <c r="E73" s="576"/>
      <c r="F73" s="612" t="s">
        <v>25</v>
      </c>
      <c r="G73" s="590" t="s">
        <v>1318</v>
      </c>
      <c r="H73" s="576"/>
      <c r="I73" s="584" t="s">
        <v>25</v>
      </c>
      <c r="J73" s="590" t="s">
        <v>1319</v>
      </c>
      <c r="K73" s="576"/>
      <c r="L73" s="584" t="s">
        <v>25</v>
      </c>
      <c r="M73" s="590" t="s">
        <v>1320</v>
      </c>
      <c r="N73" s="561"/>
      <c r="O73" s="584" t="s">
        <v>25</v>
      </c>
      <c r="P73" s="591" t="s">
        <v>1321</v>
      </c>
      <c r="Q73" s="130"/>
      <c r="R73" s="130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s="68" customFormat="1" ht="22.95" customHeight="1" x14ac:dyDescent="0.25">
      <c r="A74" s="409" t="s">
        <v>538</v>
      </c>
      <c r="B74" s="181"/>
      <c r="C74" s="584" t="s">
        <v>25</v>
      </c>
      <c r="D74" s="610" t="s">
        <v>1322</v>
      </c>
      <c r="E74" s="576"/>
      <c r="F74" s="612" t="s">
        <v>25</v>
      </c>
      <c r="G74" s="590" t="s">
        <v>1323</v>
      </c>
      <c r="H74" s="576"/>
      <c r="I74" s="584" t="s">
        <v>25</v>
      </c>
      <c r="J74" s="590" t="s">
        <v>1324</v>
      </c>
      <c r="K74" s="576"/>
      <c r="L74" s="584" t="s">
        <v>25</v>
      </c>
      <c r="M74" s="590" t="s">
        <v>1325</v>
      </c>
      <c r="N74" s="561"/>
      <c r="O74" s="584" t="s">
        <v>25</v>
      </c>
      <c r="P74" s="591" t="s">
        <v>1326</v>
      </c>
      <c r="Q74" s="130"/>
      <c r="R74" s="130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s="68" customFormat="1" ht="22.95" customHeight="1" x14ac:dyDescent="0.25">
      <c r="A75" s="409" t="s">
        <v>7</v>
      </c>
      <c r="B75" s="181"/>
      <c r="C75" s="584" t="s">
        <v>25</v>
      </c>
      <c r="D75" s="610" t="s">
        <v>1327</v>
      </c>
      <c r="E75" s="576"/>
      <c r="F75" s="612" t="s">
        <v>25</v>
      </c>
      <c r="G75" s="590" t="s">
        <v>1328</v>
      </c>
      <c r="H75" s="576"/>
      <c r="I75" s="584" t="s">
        <v>25</v>
      </c>
      <c r="J75" s="590" t="s">
        <v>1329</v>
      </c>
      <c r="K75" s="576"/>
      <c r="L75" s="584" t="s">
        <v>25</v>
      </c>
      <c r="M75" s="590" t="s">
        <v>1330</v>
      </c>
      <c r="N75" s="561"/>
      <c r="O75" s="584" t="s">
        <v>25</v>
      </c>
      <c r="P75" s="591" t="s">
        <v>1331</v>
      </c>
      <c r="Q75" s="130"/>
      <c r="R75" s="130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s="68" customFormat="1" ht="22.95" customHeight="1" x14ac:dyDescent="0.25">
      <c r="A76" s="409" t="s">
        <v>539</v>
      </c>
      <c r="B76" s="181"/>
      <c r="C76" s="584" t="s">
        <v>25</v>
      </c>
      <c r="D76" s="610" t="s">
        <v>1332</v>
      </c>
      <c r="E76" s="576"/>
      <c r="F76" s="612" t="s">
        <v>25</v>
      </c>
      <c r="G76" s="590" t="s">
        <v>1333</v>
      </c>
      <c r="H76" s="576"/>
      <c r="I76" s="584" t="s">
        <v>25</v>
      </c>
      <c r="J76" s="590" t="s">
        <v>1334</v>
      </c>
      <c r="K76" s="576"/>
      <c r="L76" s="584" t="s">
        <v>25</v>
      </c>
      <c r="M76" s="590" t="s">
        <v>1335</v>
      </c>
      <c r="N76" s="561"/>
      <c r="O76" s="584" t="s">
        <v>25</v>
      </c>
      <c r="P76" s="591" t="s">
        <v>1336</v>
      </c>
      <c r="Q76" s="130"/>
      <c r="R76" s="130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s="68" customFormat="1" ht="22.95" customHeight="1" x14ac:dyDescent="0.25">
      <c r="A77" s="409" t="s">
        <v>269</v>
      </c>
      <c r="B77" s="181"/>
      <c r="C77" s="584" t="s">
        <v>25</v>
      </c>
      <c r="D77" s="610" t="s">
        <v>1337</v>
      </c>
      <c r="E77" s="576"/>
      <c r="F77" s="612" t="s">
        <v>25</v>
      </c>
      <c r="G77" s="590" t="s">
        <v>1338</v>
      </c>
      <c r="H77" s="576"/>
      <c r="I77" s="584" t="s">
        <v>25</v>
      </c>
      <c r="J77" s="590" t="s">
        <v>1339</v>
      </c>
      <c r="K77" s="576"/>
      <c r="L77" s="584" t="s">
        <v>25</v>
      </c>
      <c r="M77" s="590" t="s">
        <v>1340</v>
      </c>
      <c r="N77" s="561"/>
      <c r="O77" s="584" t="s">
        <v>25</v>
      </c>
      <c r="P77" s="591" t="s">
        <v>1341</v>
      </c>
      <c r="Q77" s="130"/>
      <c r="R77" s="130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s="68" customFormat="1" ht="22.95" customHeight="1" x14ac:dyDescent="0.25">
      <c r="A78" s="409" t="s">
        <v>617</v>
      </c>
      <c r="B78" s="181"/>
      <c r="C78" s="584" t="s">
        <v>25</v>
      </c>
      <c r="D78" s="610" t="s">
        <v>1342</v>
      </c>
      <c r="E78" s="576"/>
      <c r="F78" s="612" t="s">
        <v>25</v>
      </c>
      <c r="G78" s="590" t="s">
        <v>1343</v>
      </c>
      <c r="H78" s="576"/>
      <c r="I78" s="584" t="s">
        <v>25</v>
      </c>
      <c r="J78" s="590" t="s">
        <v>1344</v>
      </c>
      <c r="K78" s="576"/>
      <c r="L78" s="584" t="s">
        <v>25</v>
      </c>
      <c r="M78" s="590" t="s">
        <v>1345</v>
      </c>
      <c r="N78" s="561"/>
      <c r="O78" s="584" t="s">
        <v>25</v>
      </c>
      <c r="P78" s="591" t="s">
        <v>1346</v>
      </c>
      <c r="Q78" s="130"/>
      <c r="R78" s="130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s="68" customFormat="1" ht="22.95" customHeight="1" x14ac:dyDescent="0.25">
      <c r="A79" s="409"/>
      <c r="B79" s="181"/>
      <c r="C79" s="584" t="s">
        <v>25</v>
      </c>
      <c r="D79" s="610"/>
      <c r="E79" s="576"/>
      <c r="F79" s="612" t="s">
        <v>25</v>
      </c>
      <c r="G79" s="590"/>
      <c r="H79" s="576"/>
      <c r="I79" s="584" t="s">
        <v>25</v>
      </c>
      <c r="J79" s="590"/>
      <c r="K79" s="576"/>
      <c r="L79" s="584" t="s">
        <v>25</v>
      </c>
      <c r="M79" s="590"/>
      <c r="N79" s="561"/>
      <c r="O79" s="584" t="s">
        <v>25</v>
      </c>
      <c r="P79" s="591"/>
      <c r="Q79" s="130"/>
      <c r="R79" s="13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s="68" customFormat="1" ht="22.95" customHeight="1" x14ac:dyDescent="0.25">
      <c r="A80" s="407" t="s">
        <v>540</v>
      </c>
      <c r="B80" s="181"/>
      <c r="C80" s="584" t="s">
        <v>25</v>
      </c>
      <c r="D80" s="610" t="s">
        <v>1347</v>
      </c>
      <c r="E80" s="576"/>
      <c r="F80" s="612" t="s">
        <v>25</v>
      </c>
      <c r="G80" s="590" t="s">
        <v>1348</v>
      </c>
      <c r="H80" s="576"/>
      <c r="I80" s="584" t="s">
        <v>25</v>
      </c>
      <c r="J80" s="590" t="s">
        <v>1349</v>
      </c>
      <c r="K80" s="576"/>
      <c r="L80" s="584" t="s">
        <v>25</v>
      </c>
      <c r="M80" s="590" t="s">
        <v>1350</v>
      </c>
      <c r="N80" s="561"/>
      <c r="O80" s="584" t="s">
        <v>25</v>
      </c>
      <c r="P80" s="591" t="s">
        <v>1351</v>
      </c>
      <c r="Q80" s="130"/>
      <c r="R80" s="13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18" ht="22.95" customHeight="1" x14ac:dyDescent="0.25">
      <c r="A81" s="407" t="s">
        <v>541</v>
      </c>
      <c r="B81" s="181"/>
      <c r="C81" s="584" t="s">
        <v>25</v>
      </c>
      <c r="D81" s="610" t="s">
        <v>1352</v>
      </c>
      <c r="E81" s="576"/>
      <c r="F81" s="612" t="s">
        <v>25</v>
      </c>
      <c r="G81" s="590" t="s">
        <v>1353</v>
      </c>
      <c r="H81" s="576"/>
      <c r="I81" s="584" t="s">
        <v>25</v>
      </c>
      <c r="J81" s="590" t="s">
        <v>1354</v>
      </c>
      <c r="K81" s="576"/>
      <c r="L81" s="584" t="s">
        <v>25</v>
      </c>
      <c r="M81" s="590" t="s">
        <v>1355</v>
      </c>
      <c r="N81" s="561"/>
      <c r="O81" s="584" t="s">
        <v>25</v>
      </c>
      <c r="P81" s="591" t="s">
        <v>1356</v>
      </c>
      <c r="Q81" s="130"/>
      <c r="R81" s="130"/>
    </row>
    <row r="82" spans="1:18" ht="22.95" customHeight="1" thickBot="1" x14ac:dyDescent="0.3">
      <c r="A82" s="483" t="s">
        <v>267</v>
      </c>
      <c r="B82" s="484"/>
      <c r="C82" s="628" t="s">
        <v>25</v>
      </c>
      <c r="D82" s="629" t="s">
        <v>1357</v>
      </c>
      <c r="E82" s="559"/>
      <c r="F82" s="630" t="s">
        <v>25</v>
      </c>
      <c r="G82" s="631" t="s">
        <v>1358</v>
      </c>
      <c r="H82" s="559"/>
      <c r="I82" s="628" t="s">
        <v>25</v>
      </c>
      <c r="J82" s="631" t="s">
        <v>1359</v>
      </c>
      <c r="K82" s="559"/>
      <c r="L82" s="628" t="s">
        <v>25</v>
      </c>
      <c r="M82" s="631" t="s">
        <v>1360</v>
      </c>
      <c r="N82" s="561"/>
      <c r="O82" s="628" t="s">
        <v>25</v>
      </c>
      <c r="P82" s="631" t="s">
        <v>1361</v>
      </c>
      <c r="Q82" s="130"/>
      <c r="R82" s="130"/>
    </row>
    <row r="83" spans="1:18" ht="14.4" customHeight="1" thickBot="1" x14ac:dyDescent="0.3">
      <c r="A83" s="492"/>
      <c r="B83" s="491"/>
      <c r="C83" s="624"/>
      <c r="D83" s="624"/>
      <c r="E83" s="624"/>
      <c r="F83" s="624"/>
      <c r="G83" s="624"/>
      <c r="H83" s="624"/>
      <c r="I83" s="624"/>
      <c r="J83" s="624"/>
      <c r="K83" s="624"/>
      <c r="L83" s="624"/>
      <c r="M83" s="624"/>
      <c r="N83" s="561"/>
      <c r="O83" s="624"/>
      <c r="P83" s="624"/>
      <c r="Q83" s="130"/>
      <c r="R83" s="130"/>
    </row>
    <row r="84" spans="1:18" ht="22.95" customHeight="1" thickBot="1" x14ac:dyDescent="0.3">
      <c r="A84" s="404" t="s">
        <v>268</v>
      </c>
      <c r="B84" s="181"/>
      <c r="C84" s="474"/>
      <c r="D84" s="475"/>
      <c r="E84" s="576"/>
      <c r="F84" s="475"/>
      <c r="G84" s="476"/>
      <c r="H84" s="576"/>
      <c r="I84" s="474"/>
      <c r="J84" s="476"/>
      <c r="K84" s="576"/>
      <c r="L84" s="474"/>
      <c r="M84" s="476"/>
      <c r="N84" s="561"/>
      <c r="O84" s="474"/>
      <c r="P84" s="476"/>
      <c r="Q84" s="130"/>
      <c r="R84" s="130"/>
    </row>
    <row r="85" spans="1:18" ht="22.95" customHeight="1" x14ac:dyDescent="0.25">
      <c r="A85" s="407" t="s">
        <v>409</v>
      </c>
      <c r="B85" s="181"/>
      <c r="C85" s="581" t="s">
        <v>25</v>
      </c>
      <c r="D85" s="610" t="s">
        <v>1362</v>
      </c>
      <c r="E85" s="576"/>
      <c r="F85" s="583" t="s">
        <v>25</v>
      </c>
      <c r="G85" s="590" t="s">
        <v>1363</v>
      </c>
      <c r="H85" s="576"/>
      <c r="I85" s="584" t="s">
        <v>25</v>
      </c>
      <c r="J85" s="590" t="s">
        <v>1364</v>
      </c>
      <c r="K85" s="576"/>
      <c r="L85" s="584" t="s">
        <v>25</v>
      </c>
      <c r="M85" s="590" t="s">
        <v>1365</v>
      </c>
      <c r="N85" s="561"/>
      <c r="O85" s="606" t="s">
        <v>25</v>
      </c>
      <c r="P85" s="609" t="s">
        <v>1366</v>
      </c>
      <c r="Q85" s="130"/>
      <c r="R85" s="130"/>
    </row>
    <row r="86" spans="1:18" ht="22.95" customHeight="1" x14ac:dyDescent="0.25">
      <c r="A86" s="407" t="s">
        <v>602</v>
      </c>
      <c r="B86" s="181"/>
      <c r="C86" s="581" t="s">
        <v>25</v>
      </c>
      <c r="D86" s="610" t="s">
        <v>1367</v>
      </c>
      <c r="E86" s="576"/>
      <c r="F86" s="583" t="s">
        <v>25</v>
      </c>
      <c r="G86" s="590" t="s">
        <v>1368</v>
      </c>
      <c r="H86" s="576"/>
      <c r="I86" s="584" t="s">
        <v>25</v>
      </c>
      <c r="J86" s="590" t="s">
        <v>1369</v>
      </c>
      <c r="K86" s="576"/>
      <c r="L86" s="584" t="s">
        <v>25</v>
      </c>
      <c r="M86" s="590" t="s">
        <v>1370</v>
      </c>
      <c r="N86" s="561"/>
      <c r="O86" s="584" t="s">
        <v>25</v>
      </c>
      <c r="P86" s="591" t="s">
        <v>1371</v>
      </c>
      <c r="Q86" s="130"/>
      <c r="R86" s="130"/>
    </row>
    <row r="87" spans="1:18" ht="22.95" customHeight="1" x14ac:dyDescent="0.25">
      <c r="A87" s="407" t="s">
        <v>603</v>
      </c>
      <c r="B87" s="181"/>
      <c r="C87" s="581" t="s">
        <v>25</v>
      </c>
      <c r="D87" s="610" t="s">
        <v>1372</v>
      </c>
      <c r="E87" s="576"/>
      <c r="F87" s="583" t="s">
        <v>25</v>
      </c>
      <c r="G87" s="590" t="s">
        <v>1373</v>
      </c>
      <c r="H87" s="576"/>
      <c r="I87" s="584" t="s">
        <v>25</v>
      </c>
      <c r="J87" s="590" t="s">
        <v>1374</v>
      </c>
      <c r="K87" s="576"/>
      <c r="L87" s="584" t="s">
        <v>25</v>
      </c>
      <c r="M87" s="590" t="s">
        <v>1375</v>
      </c>
      <c r="N87" s="561"/>
      <c r="O87" s="584" t="s">
        <v>25</v>
      </c>
      <c r="P87" s="591" t="s">
        <v>1376</v>
      </c>
      <c r="Q87" s="130"/>
      <c r="R87" s="130"/>
    </row>
    <row r="88" spans="1:18" ht="22.95" customHeight="1" x14ac:dyDescent="0.25">
      <c r="A88" s="407" t="s">
        <v>604</v>
      </c>
      <c r="B88" s="181"/>
      <c r="C88" s="581" t="s">
        <v>25</v>
      </c>
      <c r="D88" s="610" t="s">
        <v>1377</v>
      </c>
      <c r="E88" s="576"/>
      <c r="F88" s="583" t="s">
        <v>25</v>
      </c>
      <c r="G88" s="590" t="s">
        <v>1378</v>
      </c>
      <c r="H88" s="576"/>
      <c r="I88" s="584" t="s">
        <v>25</v>
      </c>
      <c r="J88" s="590" t="s">
        <v>1379</v>
      </c>
      <c r="K88" s="576"/>
      <c r="L88" s="584" t="s">
        <v>25</v>
      </c>
      <c r="M88" s="590" t="s">
        <v>1380</v>
      </c>
      <c r="N88" s="561"/>
      <c r="O88" s="584" t="s">
        <v>25</v>
      </c>
      <c r="P88" s="591" t="s">
        <v>1381</v>
      </c>
      <c r="Q88" s="130"/>
      <c r="R88" s="130"/>
    </row>
    <row r="89" spans="1:18" ht="22.95" customHeight="1" x14ac:dyDescent="0.25">
      <c r="A89" s="407" t="s">
        <v>605</v>
      </c>
      <c r="B89" s="181"/>
      <c r="C89" s="581" t="s">
        <v>25</v>
      </c>
      <c r="D89" s="610" t="s">
        <v>1382</v>
      </c>
      <c r="E89" s="576"/>
      <c r="F89" s="583" t="s">
        <v>25</v>
      </c>
      <c r="G89" s="590" t="s">
        <v>1383</v>
      </c>
      <c r="H89" s="576"/>
      <c r="I89" s="584" t="s">
        <v>25</v>
      </c>
      <c r="J89" s="590" t="s">
        <v>1384</v>
      </c>
      <c r="K89" s="576"/>
      <c r="L89" s="584" t="s">
        <v>25</v>
      </c>
      <c r="M89" s="590" t="s">
        <v>1385</v>
      </c>
      <c r="N89" s="561"/>
      <c r="O89" s="584" t="s">
        <v>25</v>
      </c>
      <c r="P89" s="591" t="s">
        <v>1386</v>
      </c>
      <c r="Q89" s="130"/>
      <c r="R89" s="130"/>
    </row>
    <row r="90" spans="1:18" ht="22.95" customHeight="1" x14ac:dyDescent="0.25">
      <c r="A90" s="407" t="s">
        <v>418</v>
      </c>
      <c r="B90" s="181"/>
      <c r="C90" s="581" t="s">
        <v>25</v>
      </c>
      <c r="D90" s="610" t="s">
        <v>1387</v>
      </c>
      <c r="E90" s="576"/>
      <c r="F90" s="583" t="s">
        <v>25</v>
      </c>
      <c r="G90" s="590" t="s">
        <v>1388</v>
      </c>
      <c r="H90" s="576"/>
      <c r="I90" s="584" t="s">
        <v>25</v>
      </c>
      <c r="J90" s="590" t="s">
        <v>1389</v>
      </c>
      <c r="K90" s="576"/>
      <c r="L90" s="584" t="s">
        <v>25</v>
      </c>
      <c r="M90" s="590" t="s">
        <v>1390</v>
      </c>
      <c r="N90" s="561"/>
      <c r="O90" s="584" t="s">
        <v>25</v>
      </c>
      <c r="P90" s="591" t="s">
        <v>1391</v>
      </c>
      <c r="Q90" s="130"/>
      <c r="R90" s="130"/>
    </row>
    <row r="91" spans="1:18" ht="22.95" customHeight="1" x14ac:dyDescent="0.25">
      <c r="A91" s="407" t="s">
        <v>606</v>
      </c>
      <c r="B91" s="181"/>
      <c r="C91" s="581" t="s">
        <v>25</v>
      </c>
      <c r="D91" s="610" t="s">
        <v>1392</v>
      </c>
      <c r="E91" s="576"/>
      <c r="F91" s="583" t="s">
        <v>25</v>
      </c>
      <c r="G91" s="590" t="s">
        <v>1393</v>
      </c>
      <c r="H91" s="576"/>
      <c r="I91" s="584" t="s">
        <v>25</v>
      </c>
      <c r="J91" s="590" t="s">
        <v>1394</v>
      </c>
      <c r="K91" s="576"/>
      <c r="L91" s="584" t="s">
        <v>25</v>
      </c>
      <c r="M91" s="590" t="s">
        <v>1395</v>
      </c>
      <c r="N91" s="561"/>
      <c r="O91" s="584" t="s">
        <v>25</v>
      </c>
      <c r="P91" s="591" t="s">
        <v>1396</v>
      </c>
      <c r="Q91" s="130"/>
      <c r="R91" s="130"/>
    </row>
    <row r="92" spans="1:18" ht="22.95" customHeight="1" x14ac:dyDescent="0.25">
      <c r="A92" s="407" t="s">
        <v>427</v>
      </c>
      <c r="B92" s="181"/>
      <c r="C92" s="581" t="s">
        <v>25</v>
      </c>
      <c r="D92" s="610" t="s">
        <v>1397</v>
      </c>
      <c r="E92" s="576"/>
      <c r="F92" s="583" t="s">
        <v>25</v>
      </c>
      <c r="G92" s="590" t="s">
        <v>1398</v>
      </c>
      <c r="H92" s="576"/>
      <c r="I92" s="584" t="s">
        <v>25</v>
      </c>
      <c r="J92" s="590" t="s">
        <v>1399</v>
      </c>
      <c r="K92" s="576"/>
      <c r="L92" s="584" t="s">
        <v>25</v>
      </c>
      <c r="M92" s="590" t="s">
        <v>1400</v>
      </c>
      <c r="N92" s="561"/>
      <c r="O92" s="584" t="s">
        <v>25</v>
      </c>
      <c r="P92" s="591" t="s">
        <v>1401</v>
      </c>
      <c r="Q92" s="130"/>
      <c r="R92" s="130"/>
    </row>
    <row r="93" spans="1:18" ht="22.95" customHeight="1" x14ac:dyDescent="0.25">
      <c r="A93" s="407" t="s">
        <v>607</v>
      </c>
      <c r="B93" s="181"/>
      <c r="C93" s="581" t="s">
        <v>25</v>
      </c>
      <c r="D93" s="610" t="s">
        <v>1402</v>
      </c>
      <c r="E93" s="576"/>
      <c r="F93" s="583" t="s">
        <v>25</v>
      </c>
      <c r="G93" s="590" t="s">
        <v>1403</v>
      </c>
      <c r="H93" s="576"/>
      <c r="I93" s="584" t="s">
        <v>25</v>
      </c>
      <c r="J93" s="590" t="s">
        <v>1404</v>
      </c>
      <c r="K93" s="576"/>
      <c r="L93" s="584" t="s">
        <v>25</v>
      </c>
      <c r="M93" s="590" t="s">
        <v>1405</v>
      </c>
      <c r="N93" s="561"/>
      <c r="O93" s="584" t="s">
        <v>25</v>
      </c>
      <c r="P93" s="591" t="s">
        <v>1406</v>
      </c>
      <c r="Q93" s="130"/>
      <c r="R93" s="130"/>
    </row>
    <row r="94" spans="1:18" ht="22.95" customHeight="1" x14ac:dyDescent="0.25">
      <c r="A94" s="407" t="s">
        <v>608</v>
      </c>
      <c r="B94" s="181"/>
      <c r="C94" s="581" t="s">
        <v>25</v>
      </c>
      <c r="D94" s="610" t="s">
        <v>1407</v>
      </c>
      <c r="E94" s="576"/>
      <c r="F94" s="583" t="s">
        <v>25</v>
      </c>
      <c r="G94" s="590" t="s">
        <v>1408</v>
      </c>
      <c r="H94" s="576"/>
      <c r="I94" s="584" t="s">
        <v>25</v>
      </c>
      <c r="J94" s="590" t="s">
        <v>1409</v>
      </c>
      <c r="K94" s="576"/>
      <c r="L94" s="584" t="s">
        <v>25</v>
      </c>
      <c r="M94" s="590" t="s">
        <v>1410</v>
      </c>
      <c r="N94" s="561"/>
      <c r="O94" s="584" t="s">
        <v>25</v>
      </c>
      <c r="P94" s="591" t="s">
        <v>1411</v>
      </c>
      <c r="Q94" s="130"/>
      <c r="R94" s="130"/>
    </row>
    <row r="95" spans="1:18" ht="22.95" customHeight="1" x14ac:dyDescent="0.25">
      <c r="A95" s="407" t="s">
        <v>609</v>
      </c>
      <c r="B95" s="181"/>
      <c r="C95" s="581" t="s">
        <v>25</v>
      </c>
      <c r="D95" s="610" t="s">
        <v>1412</v>
      </c>
      <c r="E95" s="576"/>
      <c r="F95" s="583" t="s">
        <v>25</v>
      </c>
      <c r="G95" s="590" t="s">
        <v>1413</v>
      </c>
      <c r="H95" s="576"/>
      <c r="I95" s="584" t="s">
        <v>25</v>
      </c>
      <c r="J95" s="590" t="s">
        <v>1414</v>
      </c>
      <c r="K95" s="576"/>
      <c r="L95" s="584" t="s">
        <v>25</v>
      </c>
      <c r="M95" s="590" t="s">
        <v>1415</v>
      </c>
      <c r="N95" s="561"/>
      <c r="O95" s="584" t="s">
        <v>25</v>
      </c>
      <c r="P95" s="591" t="s">
        <v>1416</v>
      </c>
      <c r="Q95" s="130"/>
      <c r="R95" s="130"/>
    </row>
    <row r="96" spans="1:18" ht="22.95" customHeight="1" x14ac:dyDescent="0.25">
      <c r="A96" s="409" t="s">
        <v>429</v>
      </c>
      <c r="B96" s="181"/>
      <c r="C96" s="581" t="s">
        <v>25</v>
      </c>
      <c r="D96" s="610" t="s">
        <v>1417</v>
      </c>
      <c r="E96" s="576"/>
      <c r="F96" s="583" t="s">
        <v>25</v>
      </c>
      <c r="G96" s="590" t="s">
        <v>1418</v>
      </c>
      <c r="H96" s="576"/>
      <c r="I96" s="584" t="s">
        <v>25</v>
      </c>
      <c r="J96" s="590" t="s">
        <v>1419</v>
      </c>
      <c r="K96" s="576"/>
      <c r="L96" s="584" t="s">
        <v>25</v>
      </c>
      <c r="M96" s="590" t="s">
        <v>1420</v>
      </c>
      <c r="N96" s="561"/>
      <c r="O96" s="584" t="s">
        <v>25</v>
      </c>
      <c r="P96" s="591" t="s">
        <v>1421</v>
      </c>
      <c r="Q96" s="130"/>
      <c r="R96" s="130"/>
    </row>
    <row r="97" spans="1:218" ht="22.95" customHeight="1" x14ac:dyDescent="0.25">
      <c r="A97" s="409" t="s">
        <v>610</v>
      </c>
      <c r="B97" s="181"/>
      <c r="C97" s="581" t="s">
        <v>25</v>
      </c>
      <c r="D97" s="610" t="s">
        <v>1422</v>
      </c>
      <c r="E97" s="576"/>
      <c r="F97" s="583" t="s">
        <v>25</v>
      </c>
      <c r="G97" s="590" t="s">
        <v>1423</v>
      </c>
      <c r="H97" s="576"/>
      <c r="I97" s="584" t="s">
        <v>25</v>
      </c>
      <c r="J97" s="590" t="s">
        <v>1424</v>
      </c>
      <c r="K97" s="576"/>
      <c r="L97" s="584" t="s">
        <v>25</v>
      </c>
      <c r="M97" s="590" t="s">
        <v>1425</v>
      </c>
      <c r="N97" s="561"/>
      <c r="O97" s="584" t="s">
        <v>25</v>
      </c>
      <c r="P97" s="591" t="s">
        <v>1426</v>
      </c>
      <c r="Q97" s="130"/>
      <c r="R97" s="130"/>
    </row>
    <row r="98" spans="1:218" ht="22.95" customHeight="1" x14ac:dyDescent="0.25">
      <c r="A98" s="409"/>
      <c r="B98" s="181"/>
      <c r="C98" s="581" t="s">
        <v>25</v>
      </c>
      <c r="D98" s="610"/>
      <c r="E98" s="576"/>
      <c r="F98" s="583" t="s">
        <v>25</v>
      </c>
      <c r="G98" s="590"/>
      <c r="H98" s="576"/>
      <c r="I98" s="584" t="s">
        <v>25</v>
      </c>
      <c r="J98" s="590"/>
      <c r="K98" s="576"/>
      <c r="L98" s="584" t="s">
        <v>25</v>
      </c>
      <c r="M98" s="590"/>
      <c r="N98" s="561"/>
      <c r="O98" s="584" t="s">
        <v>25</v>
      </c>
      <c r="P98" s="591"/>
      <c r="Q98" s="130"/>
      <c r="R98" s="130"/>
    </row>
    <row r="99" spans="1:218" s="67" customFormat="1" ht="22.95" customHeight="1" x14ac:dyDescent="0.25">
      <c r="A99" s="409"/>
      <c r="B99" s="181"/>
      <c r="C99" s="581" t="s">
        <v>25</v>
      </c>
      <c r="D99" s="610"/>
      <c r="E99" s="576"/>
      <c r="F99" s="583" t="s">
        <v>25</v>
      </c>
      <c r="G99" s="590"/>
      <c r="H99" s="576"/>
      <c r="I99" s="584" t="s">
        <v>25</v>
      </c>
      <c r="J99" s="590"/>
      <c r="K99" s="576"/>
      <c r="L99" s="584" t="s">
        <v>25</v>
      </c>
      <c r="M99" s="590"/>
      <c r="N99" s="561"/>
      <c r="O99" s="584" t="s">
        <v>25</v>
      </c>
      <c r="P99" s="591"/>
      <c r="Q99" s="130"/>
      <c r="R99" s="130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</row>
    <row r="100" spans="1:218" ht="22.95" customHeight="1" x14ac:dyDescent="0.25">
      <c r="A100" s="409"/>
      <c r="B100" s="181"/>
      <c r="C100" s="581" t="s">
        <v>25</v>
      </c>
      <c r="D100" s="610"/>
      <c r="E100" s="576"/>
      <c r="F100" s="583" t="s">
        <v>25</v>
      </c>
      <c r="G100" s="590"/>
      <c r="H100" s="576"/>
      <c r="I100" s="584" t="s">
        <v>25</v>
      </c>
      <c r="J100" s="590"/>
      <c r="K100" s="576"/>
      <c r="L100" s="584" t="s">
        <v>25</v>
      </c>
      <c r="M100" s="590"/>
      <c r="N100" s="561"/>
      <c r="O100" s="584" t="s">
        <v>25</v>
      </c>
      <c r="P100" s="591"/>
      <c r="Q100" s="130"/>
      <c r="R100" s="130"/>
    </row>
    <row r="101" spans="1:218" ht="22.95" customHeight="1" thickBot="1" x14ac:dyDescent="0.3">
      <c r="A101" s="483" t="s">
        <v>270</v>
      </c>
      <c r="B101" s="484"/>
      <c r="C101" s="506" t="s">
        <v>25</v>
      </c>
      <c r="D101" s="632" t="s">
        <v>1427</v>
      </c>
      <c r="E101" s="633"/>
      <c r="F101" s="508" t="s">
        <v>25</v>
      </c>
      <c r="G101" s="634" t="s">
        <v>1428</v>
      </c>
      <c r="H101" s="633"/>
      <c r="I101" s="489" t="s">
        <v>25</v>
      </c>
      <c r="J101" s="631" t="s">
        <v>1429</v>
      </c>
      <c r="K101" s="633"/>
      <c r="L101" s="489" t="s">
        <v>25</v>
      </c>
      <c r="M101" s="631" t="s">
        <v>1430</v>
      </c>
      <c r="N101" s="561"/>
      <c r="O101" s="489" t="s">
        <v>25</v>
      </c>
      <c r="P101" s="631" t="s">
        <v>1431</v>
      </c>
      <c r="Q101" s="130"/>
      <c r="R101" s="130"/>
    </row>
    <row r="102" spans="1:218" ht="14.4" customHeight="1" x14ac:dyDescent="0.25">
      <c r="A102" s="492"/>
      <c r="B102" s="491"/>
      <c r="C102" s="490"/>
      <c r="D102" s="490"/>
      <c r="E102" s="490"/>
      <c r="F102" s="490"/>
      <c r="G102" s="490"/>
      <c r="H102" s="490"/>
      <c r="I102" s="490"/>
      <c r="J102" s="490"/>
      <c r="K102" s="490"/>
      <c r="L102" s="490"/>
      <c r="M102" s="490"/>
      <c r="N102" s="181"/>
      <c r="O102" s="490"/>
      <c r="P102" s="490"/>
      <c r="Q102" s="130"/>
      <c r="R102" s="130"/>
    </row>
    <row r="103" spans="1:218" ht="15" x14ac:dyDescent="0.25">
      <c r="N103" s="181"/>
    </row>
    <row r="104" spans="1:218" ht="15" x14ac:dyDescent="0.25">
      <c r="N104" s="181"/>
    </row>
    <row r="105" spans="1:218" ht="15" x14ac:dyDescent="0.25">
      <c r="N105" s="181"/>
    </row>
    <row r="106" spans="1:218" ht="15" x14ac:dyDescent="0.25">
      <c r="N106" s="181"/>
    </row>
    <row r="107" spans="1:218" ht="15" x14ac:dyDescent="0.25">
      <c r="N107" s="181"/>
    </row>
    <row r="108" spans="1:218" ht="15" x14ac:dyDescent="0.25">
      <c r="N108" s="181"/>
    </row>
    <row r="109" spans="1:218" ht="15" x14ac:dyDescent="0.25">
      <c r="N109" s="181"/>
    </row>
    <row r="110" spans="1:218" ht="15" x14ac:dyDescent="0.25">
      <c r="N110" s="181"/>
    </row>
    <row r="111" spans="1:218" ht="15" x14ac:dyDescent="0.25">
      <c r="N111" s="181"/>
    </row>
    <row r="112" spans="1:218" ht="15" x14ac:dyDescent="0.25">
      <c r="N112" s="181"/>
    </row>
    <row r="113" spans="5:14" customFormat="1" ht="15" x14ac:dyDescent="0.25">
      <c r="E113" s="386"/>
      <c r="F113" s="386"/>
      <c r="G113" s="386"/>
      <c r="H113" s="386"/>
      <c r="I113" s="386"/>
      <c r="J113" s="386"/>
      <c r="K113" s="386"/>
      <c r="L113" s="386"/>
      <c r="M113" s="386"/>
      <c r="N113" s="181"/>
    </row>
    <row r="114" spans="5:14" customFormat="1" x14ac:dyDescent="0.25">
      <c r="E114" s="386"/>
      <c r="F114" s="386"/>
      <c r="G114" s="386"/>
      <c r="H114" s="386"/>
      <c r="I114" s="386"/>
      <c r="J114" s="386"/>
      <c r="K114" s="386"/>
      <c r="L114" s="386"/>
      <c r="M114" s="386"/>
      <c r="N114" s="386"/>
    </row>
    <row r="115" spans="5:14" customFormat="1" x14ac:dyDescent="0.25"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</row>
  </sheetData>
  <mergeCells count="6">
    <mergeCell ref="A7:A8"/>
    <mergeCell ref="O7:P7"/>
    <mergeCell ref="C7:D7"/>
    <mergeCell ref="F7:G7"/>
    <mergeCell ref="I7:J7"/>
    <mergeCell ref="L7:M7"/>
  </mergeCells>
  <phoneticPr fontId="0" type="noConversion"/>
  <printOptions horizontalCentered="1" verticalCentered="1"/>
  <pageMargins left="0" right="0" top="0" bottom="0.19685039370078741" header="0" footer="0"/>
  <pageSetup paperSize="9" scale="44" orientation="portrait" horizontalDpi="1200" verticalDpi="1200" r:id="rId1"/>
  <headerFooter alignWithMargins="0">
    <oddFooter>&amp;C&amp;8&amp;F&amp;R&amp;8Print: &amp;D /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  <pageSetUpPr fitToPage="1"/>
  </sheetPr>
  <dimension ref="A1:E31"/>
  <sheetViews>
    <sheetView showGridLines="0" showZeros="0" topLeftCell="A7" zoomScale="80" zoomScaleNormal="80" workbookViewId="0">
      <selection activeCell="B30" sqref="B30"/>
    </sheetView>
  </sheetViews>
  <sheetFormatPr defaultColWidth="11.44140625" defaultRowHeight="18" customHeight="1" x14ac:dyDescent="0.25"/>
  <cols>
    <col min="1" max="1" width="81.77734375" style="1" customWidth="1"/>
    <col min="2" max="2" width="36" style="1" customWidth="1"/>
    <col min="3" max="3" width="37.77734375" style="1" customWidth="1"/>
    <col min="4" max="5" width="11.44140625" style="1"/>
    <col min="6" max="6" width="11.77734375" style="1" customWidth="1"/>
    <col min="7" max="16384" width="11.44140625" style="1"/>
  </cols>
  <sheetData>
    <row r="1" spans="1:5" ht="18" customHeight="1" x14ac:dyDescent="0.3">
      <c r="A1" s="670"/>
      <c r="B1" s="671"/>
      <c r="C1" s="672"/>
      <c r="D1" s="680"/>
      <c r="E1" s="680"/>
    </row>
    <row r="2" spans="1:5" ht="18" customHeight="1" x14ac:dyDescent="0.3">
      <c r="A2" s="673"/>
      <c r="B2" s="674"/>
      <c r="C2" s="675"/>
      <c r="D2" s="680"/>
      <c r="E2" s="680"/>
    </row>
    <row r="3" spans="1:5" ht="18" customHeight="1" x14ac:dyDescent="0.3">
      <c r="A3" s="673"/>
      <c r="B3" s="674"/>
      <c r="C3" s="675"/>
      <c r="D3" s="680"/>
      <c r="E3" s="680"/>
    </row>
    <row r="4" spans="1:5" ht="18" customHeight="1" thickBot="1" x14ac:dyDescent="0.35">
      <c r="A4" s="676"/>
      <c r="B4" s="677"/>
      <c r="C4" s="678"/>
      <c r="D4" s="680"/>
      <c r="E4" s="680"/>
    </row>
    <row r="5" spans="1:5" ht="18" customHeight="1" thickBot="1" x14ac:dyDescent="0.3">
      <c r="A5" s="679"/>
      <c r="B5" s="681" t="s">
        <v>24</v>
      </c>
      <c r="C5" s="681" t="s">
        <v>16</v>
      </c>
      <c r="D5" s="186"/>
    </row>
    <row r="6" spans="1:5" ht="18" customHeight="1" thickBot="1" x14ac:dyDescent="0.35">
      <c r="A6" s="639" t="s">
        <v>1510</v>
      </c>
      <c r="B6" s="640" t="s">
        <v>1523</v>
      </c>
      <c r="C6" s="640" t="s">
        <v>1524</v>
      </c>
    </row>
    <row r="7" spans="1:5" ht="18" customHeight="1" thickBot="1" x14ac:dyDescent="0.3">
      <c r="A7" s="641" t="s">
        <v>1432</v>
      </c>
      <c r="B7" s="642" t="s">
        <v>25</v>
      </c>
      <c r="C7" s="643" t="s">
        <v>1525</v>
      </c>
    </row>
    <row r="8" spans="1:5" ht="18" customHeight="1" thickBot="1" x14ac:dyDescent="0.3">
      <c r="A8" s="644" t="s">
        <v>1433</v>
      </c>
      <c r="B8" s="645"/>
      <c r="C8" s="645"/>
    </row>
    <row r="9" spans="1:5" ht="18" customHeight="1" thickBot="1" x14ac:dyDescent="0.3">
      <c r="A9" s="646" t="s">
        <v>1512</v>
      </c>
      <c r="B9" s="697" t="s">
        <v>1513</v>
      </c>
      <c r="C9" s="698" t="s">
        <v>1514</v>
      </c>
    </row>
    <row r="10" spans="1:5" ht="18" customHeight="1" thickTop="1" thickBot="1" x14ac:dyDescent="0.3">
      <c r="A10" s="647" t="s">
        <v>1515</v>
      </c>
      <c r="B10" s="699" t="s">
        <v>1518</v>
      </c>
      <c r="C10" s="699" t="s">
        <v>1527</v>
      </c>
    </row>
    <row r="11" spans="1:5" ht="18" customHeight="1" thickBot="1" x14ac:dyDescent="0.3">
      <c r="A11" s="646" t="s">
        <v>1516</v>
      </c>
      <c r="B11" s="697" t="s">
        <v>1519</v>
      </c>
      <c r="C11" s="698" t="s">
        <v>1521</v>
      </c>
    </row>
    <row r="12" spans="1:5" ht="18" customHeight="1" thickTop="1" thickBot="1" x14ac:dyDescent="0.3">
      <c r="A12" s="647" t="s">
        <v>1526</v>
      </c>
      <c r="B12" s="699" t="s">
        <v>1528</v>
      </c>
      <c r="C12" s="699" t="s">
        <v>1529</v>
      </c>
    </row>
    <row r="13" spans="1:5" ht="18" customHeight="1" thickBot="1" x14ac:dyDescent="0.3">
      <c r="A13" s="646" t="s">
        <v>1517</v>
      </c>
      <c r="B13" s="697" t="s">
        <v>1520</v>
      </c>
      <c r="C13" s="698" t="s">
        <v>1522</v>
      </c>
    </row>
    <row r="14" spans="1:5" ht="18" customHeight="1" thickTop="1" thickBot="1" x14ac:dyDescent="0.3">
      <c r="A14" s="647" t="s">
        <v>1517</v>
      </c>
      <c r="B14" s="695" t="s">
        <v>1530</v>
      </c>
      <c r="C14" s="696" t="s">
        <v>1531</v>
      </c>
    </row>
    <row r="15" spans="1:5" ht="18" customHeight="1" thickBot="1" x14ac:dyDescent="0.3">
      <c r="A15" s="650" t="s">
        <v>256</v>
      </c>
      <c r="B15" s="651" t="s">
        <v>1532</v>
      </c>
      <c r="C15" s="651" t="s">
        <v>1533</v>
      </c>
    </row>
    <row r="16" spans="1:5" ht="18" customHeight="1" x14ac:dyDescent="0.25">
      <c r="A16" s="652"/>
      <c r="B16" s="653"/>
      <c r="C16" s="653"/>
    </row>
    <row r="17" spans="1:3" ht="18" customHeight="1" thickBot="1" x14ac:dyDescent="0.3">
      <c r="A17" s="654" t="s">
        <v>1508</v>
      </c>
      <c r="B17" s="655"/>
      <c r="C17" s="655"/>
    </row>
    <row r="18" spans="1:3" ht="18" customHeight="1" thickBot="1" x14ac:dyDescent="0.3">
      <c r="A18" s="648" t="s">
        <v>1535</v>
      </c>
      <c r="B18" s="704" t="s">
        <v>1543</v>
      </c>
      <c r="C18" s="698" t="s">
        <v>1544</v>
      </c>
    </row>
    <row r="19" spans="1:3" ht="18" customHeight="1" thickTop="1" thickBot="1" x14ac:dyDescent="0.3">
      <c r="A19" s="647" t="s">
        <v>1536</v>
      </c>
      <c r="B19" s="705" t="s">
        <v>1545</v>
      </c>
      <c r="C19" s="706" t="s">
        <v>1552</v>
      </c>
    </row>
    <row r="20" spans="1:3" ht="18" customHeight="1" thickBot="1" x14ac:dyDescent="0.3">
      <c r="A20" s="646" t="s">
        <v>1537</v>
      </c>
      <c r="B20" s="700" t="s">
        <v>1546</v>
      </c>
      <c r="C20" s="701" t="s">
        <v>1553</v>
      </c>
    </row>
    <row r="21" spans="1:3" ht="18" customHeight="1" thickTop="1" thickBot="1" x14ac:dyDescent="0.3">
      <c r="A21" s="649" t="s">
        <v>1538</v>
      </c>
      <c r="B21" s="702" t="s">
        <v>1547</v>
      </c>
      <c r="C21" s="703" t="s">
        <v>1554</v>
      </c>
    </row>
    <row r="22" spans="1:3" ht="18" customHeight="1" thickBot="1" x14ac:dyDescent="0.3">
      <c r="A22" s="646" t="s">
        <v>1539</v>
      </c>
      <c r="B22" s="700" t="s">
        <v>1548</v>
      </c>
      <c r="C22" s="701" t="s">
        <v>1555</v>
      </c>
    </row>
    <row r="23" spans="1:3" ht="18" customHeight="1" thickTop="1" thickBot="1" x14ac:dyDescent="0.3">
      <c r="A23" s="649" t="s">
        <v>1540</v>
      </c>
      <c r="B23" s="702" t="s">
        <v>1549</v>
      </c>
      <c r="C23" s="703" t="s">
        <v>1556</v>
      </c>
    </row>
    <row r="24" spans="1:3" ht="18" customHeight="1" thickBot="1" x14ac:dyDescent="0.3">
      <c r="A24" s="646" t="s">
        <v>1541</v>
      </c>
      <c r="B24" s="700" t="s">
        <v>1550</v>
      </c>
      <c r="C24" s="701" t="s">
        <v>1557</v>
      </c>
    </row>
    <row r="25" spans="1:3" ht="18" customHeight="1" thickTop="1" thickBot="1" x14ac:dyDescent="0.3">
      <c r="A25" s="649" t="s">
        <v>1542</v>
      </c>
      <c r="B25" s="702" t="s">
        <v>1551</v>
      </c>
      <c r="C25" s="703" t="s">
        <v>1558</v>
      </c>
    </row>
    <row r="26" spans="1:3" ht="18" customHeight="1" thickBot="1" x14ac:dyDescent="0.3">
      <c r="A26" s="650" t="s">
        <v>256</v>
      </c>
      <c r="B26" s="656" t="s">
        <v>1534</v>
      </c>
      <c r="C26" s="656" t="s">
        <v>1534</v>
      </c>
    </row>
    <row r="27" spans="1:3" ht="18" customHeight="1" thickBot="1" x14ac:dyDescent="0.3">
      <c r="A27" s="657"/>
      <c r="B27" s="658"/>
      <c r="C27" s="658"/>
    </row>
    <row r="28" spans="1:3" ht="18" customHeight="1" thickBot="1" x14ac:dyDescent="0.3">
      <c r="A28" s="659" t="s">
        <v>1434</v>
      </c>
      <c r="B28" s="660" t="s">
        <v>1559</v>
      </c>
      <c r="C28" s="661" t="s">
        <v>1560</v>
      </c>
    </row>
    <row r="29" spans="1:3" ht="18" customHeight="1" thickBot="1" x14ac:dyDescent="0.3">
      <c r="A29" s="662"/>
      <c r="B29" s="663"/>
      <c r="C29" s="663"/>
    </row>
    <row r="30" spans="1:3" ht="18" customHeight="1" x14ac:dyDescent="0.3">
      <c r="A30" s="664" t="s">
        <v>1511</v>
      </c>
      <c r="B30" s="665" t="s">
        <v>1561</v>
      </c>
      <c r="C30" s="665" t="s">
        <v>1562</v>
      </c>
    </row>
    <row r="31" spans="1:3" ht="18" customHeight="1" thickBot="1" x14ac:dyDescent="0.3">
      <c r="A31" s="666" t="s">
        <v>1509</v>
      </c>
      <c r="B31" s="667" t="s">
        <v>25</v>
      </c>
      <c r="C31" s="668" t="s">
        <v>1563</v>
      </c>
    </row>
  </sheetData>
  <phoneticPr fontId="0" type="noConversion"/>
  <printOptions horizontalCentered="1" verticalCentered="1"/>
  <pageMargins left="0" right="0" top="0" bottom="0.39370078740157483" header="0" footer="0"/>
  <pageSetup paperSize="9" scale="61" orientation="landscape" horizontalDpi="300" verticalDpi="300" r:id="rId1"/>
  <headerFooter alignWithMargins="0">
    <oddFooter>&amp;C&amp;8&amp;F&amp;R&amp;8Print: &amp;D /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  <pageSetUpPr fitToPage="1"/>
  </sheetPr>
  <dimension ref="A1:E31"/>
  <sheetViews>
    <sheetView showGridLines="0" showZeros="0" tabSelected="1" zoomScale="80" zoomScaleNormal="80" workbookViewId="0">
      <selection activeCell="B37" sqref="B37"/>
    </sheetView>
  </sheetViews>
  <sheetFormatPr defaultColWidth="11.44140625" defaultRowHeight="18" customHeight="1" x14ac:dyDescent="0.25"/>
  <cols>
    <col min="1" max="1" width="81.77734375" style="1" customWidth="1"/>
    <col min="2" max="2" width="36" style="1" customWidth="1"/>
    <col min="3" max="3" width="37.77734375" style="1" customWidth="1"/>
    <col min="4" max="5" width="11.44140625" style="1"/>
    <col min="6" max="6" width="11.77734375" style="1" customWidth="1"/>
    <col min="7" max="16384" width="11.44140625" style="1"/>
  </cols>
  <sheetData>
    <row r="1" spans="1:5" ht="18" customHeight="1" x14ac:dyDescent="0.3">
      <c r="A1" s="670"/>
      <c r="B1" s="671"/>
      <c r="C1" s="672"/>
      <c r="D1" s="680"/>
      <c r="E1" s="680"/>
    </row>
    <row r="2" spans="1:5" ht="18" customHeight="1" x14ac:dyDescent="0.3">
      <c r="A2" s="673"/>
      <c r="B2" s="674"/>
      <c r="C2" s="675"/>
      <c r="D2" s="680"/>
      <c r="E2" s="680"/>
    </row>
    <row r="3" spans="1:5" ht="18" customHeight="1" x14ac:dyDescent="0.3">
      <c r="A3" s="673"/>
      <c r="B3" s="674"/>
      <c r="C3" s="675"/>
      <c r="D3" s="680"/>
      <c r="E3" s="680"/>
    </row>
    <row r="4" spans="1:5" ht="18" customHeight="1" thickBot="1" x14ac:dyDescent="0.35">
      <c r="A4" s="676"/>
      <c r="B4" s="677"/>
      <c r="C4" s="678"/>
      <c r="D4" s="680"/>
      <c r="E4" s="680"/>
    </row>
    <row r="5" spans="1:5" ht="18" customHeight="1" thickBot="1" x14ac:dyDescent="0.3">
      <c r="A5" s="679"/>
      <c r="B5" s="681" t="s">
        <v>24</v>
      </c>
      <c r="C5" s="681" t="s">
        <v>16</v>
      </c>
      <c r="D5" s="186"/>
    </row>
    <row r="6" spans="1:5" ht="18" customHeight="1" thickBot="1" x14ac:dyDescent="0.35">
      <c r="A6" s="639" t="s">
        <v>1510</v>
      </c>
      <c r="B6" s="640" t="s">
        <v>1523</v>
      </c>
      <c r="C6" s="640" t="s">
        <v>1524</v>
      </c>
    </row>
    <row r="7" spans="1:5" ht="18" customHeight="1" thickBot="1" x14ac:dyDescent="0.3">
      <c r="A7" s="641" t="s">
        <v>1432</v>
      </c>
      <c r="B7" s="642" t="s">
        <v>25</v>
      </c>
      <c r="C7" s="643" t="s">
        <v>1525</v>
      </c>
    </row>
    <row r="8" spans="1:5" ht="18" customHeight="1" thickBot="1" x14ac:dyDescent="0.3">
      <c r="A8" s="644" t="s">
        <v>1433</v>
      </c>
      <c r="B8" s="645"/>
      <c r="C8" s="645"/>
    </row>
    <row r="9" spans="1:5" ht="18" customHeight="1" thickBot="1" x14ac:dyDescent="0.3">
      <c r="A9" s="646" t="s">
        <v>1512</v>
      </c>
      <c r="B9" s="697" t="s">
        <v>1513</v>
      </c>
      <c r="C9" s="698" t="s">
        <v>1514</v>
      </c>
    </row>
    <row r="10" spans="1:5" ht="18" customHeight="1" thickTop="1" thickBot="1" x14ac:dyDescent="0.3">
      <c r="A10" s="647" t="s">
        <v>1515</v>
      </c>
      <c r="B10" s="699" t="s">
        <v>1518</v>
      </c>
      <c r="C10" s="699" t="s">
        <v>1527</v>
      </c>
    </row>
    <row r="11" spans="1:5" ht="18" customHeight="1" thickBot="1" x14ac:dyDescent="0.3">
      <c r="A11" s="646" t="s">
        <v>1516</v>
      </c>
      <c r="B11" s="697" t="s">
        <v>1519</v>
      </c>
      <c r="C11" s="698" t="s">
        <v>1521</v>
      </c>
    </row>
    <row r="12" spans="1:5" ht="18" customHeight="1" thickTop="1" thickBot="1" x14ac:dyDescent="0.3">
      <c r="A12" s="647" t="s">
        <v>1526</v>
      </c>
      <c r="B12" s="699" t="s">
        <v>1528</v>
      </c>
      <c r="C12" s="699" t="s">
        <v>1529</v>
      </c>
    </row>
    <row r="13" spans="1:5" ht="18" customHeight="1" thickBot="1" x14ac:dyDescent="0.3">
      <c r="A13" s="646" t="s">
        <v>1517</v>
      </c>
      <c r="B13" s="697" t="s">
        <v>1520</v>
      </c>
      <c r="C13" s="698" t="s">
        <v>1522</v>
      </c>
    </row>
    <row r="14" spans="1:5" ht="18" customHeight="1" thickTop="1" thickBot="1" x14ac:dyDescent="0.3">
      <c r="A14" s="647" t="s">
        <v>1517</v>
      </c>
      <c r="B14" s="695" t="s">
        <v>1530</v>
      </c>
      <c r="C14" s="696" t="s">
        <v>1531</v>
      </c>
    </row>
    <row r="15" spans="1:5" ht="18" customHeight="1" thickBot="1" x14ac:dyDescent="0.3">
      <c r="A15" s="650" t="s">
        <v>256</v>
      </c>
      <c r="B15" s="651" t="s">
        <v>1532</v>
      </c>
      <c r="C15" s="651" t="s">
        <v>1533</v>
      </c>
    </row>
    <row r="16" spans="1:5" ht="18" customHeight="1" x14ac:dyDescent="0.25">
      <c r="A16" s="652"/>
      <c r="B16" s="653"/>
      <c r="C16" s="653"/>
    </row>
    <row r="17" spans="1:3" ht="18" customHeight="1" thickBot="1" x14ac:dyDescent="0.3">
      <c r="A17" s="654" t="s">
        <v>1508</v>
      </c>
      <c r="B17" s="655"/>
      <c r="C17" s="655"/>
    </row>
    <row r="18" spans="1:3" ht="18" customHeight="1" thickBot="1" x14ac:dyDescent="0.3">
      <c r="A18" s="648" t="s">
        <v>1535</v>
      </c>
      <c r="B18" s="704" t="s">
        <v>1543</v>
      </c>
      <c r="C18" s="698" t="s">
        <v>1544</v>
      </c>
    </row>
    <row r="19" spans="1:3" ht="18" customHeight="1" thickTop="1" thickBot="1" x14ac:dyDescent="0.3">
      <c r="A19" s="647" t="s">
        <v>1536</v>
      </c>
      <c r="B19" s="705" t="s">
        <v>1545</v>
      </c>
      <c r="C19" s="706" t="s">
        <v>1552</v>
      </c>
    </row>
    <row r="20" spans="1:3" ht="18" customHeight="1" thickBot="1" x14ac:dyDescent="0.3">
      <c r="A20" s="646" t="s">
        <v>1537</v>
      </c>
      <c r="B20" s="700" t="s">
        <v>1546</v>
      </c>
      <c r="C20" s="701" t="s">
        <v>1553</v>
      </c>
    </row>
    <row r="21" spans="1:3" ht="18" customHeight="1" thickTop="1" thickBot="1" x14ac:dyDescent="0.3">
      <c r="A21" s="649" t="s">
        <v>1538</v>
      </c>
      <c r="B21" s="702" t="s">
        <v>1547</v>
      </c>
      <c r="C21" s="703" t="s">
        <v>1554</v>
      </c>
    </row>
    <row r="22" spans="1:3" ht="18" customHeight="1" thickBot="1" x14ac:dyDescent="0.3">
      <c r="A22" s="646" t="s">
        <v>1539</v>
      </c>
      <c r="B22" s="700" t="s">
        <v>1548</v>
      </c>
      <c r="C22" s="701" t="s">
        <v>1555</v>
      </c>
    </row>
    <row r="23" spans="1:3" ht="18" customHeight="1" thickTop="1" thickBot="1" x14ac:dyDescent="0.3">
      <c r="A23" s="649" t="s">
        <v>1540</v>
      </c>
      <c r="B23" s="702" t="s">
        <v>1549</v>
      </c>
      <c r="C23" s="703" t="s">
        <v>1556</v>
      </c>
    </row>
    <row r="24" spans="1:3" ht="18" customHeight="1" thickBot="1" x14ac:dyDescent="0.3">
      <c r="A24" s="646" t="s">
        <v>1541</v>
      </c>
      <c r="B24" s="700" t="s">
        <v>1550</v>
      </c>
      <c r="C24" s="701" t="s">
        <v>1557</v>
      </c>
    </row>
    <row r="25" spans="1:3" ht="18" customHeight="1" thickTop="1" thickBot="1" x14ac:dyDescent="0.3">
      <c r="A25" s="649" t="s">
        <v>1542</v>
      </c>
      <c r="B25" s="702" t="s">
        <v>1551</v>
      </c>
      <c r="C25" s="703" t="s">
        <v>1558</v>
      </c>
    </row>
    <row r="26" spans="1:3" ht="18" customHeight="1" thickBot="1" x14ac:dyDescent="0.3">
      <c r="A26" s="650" t="s">
        <v>256</v>
      </c>
      <c r="B26" s="656" t="s">
        <v>1534</v>
      </c>
      <c r="C26" s="656" t="s">
        <v>1534</v>
      </c>
    </row>
    <row r="27" spans="1:3" ht="18" customHeight="1" thickBot="1" x14ac:dyDescent="0.3">
      <c r="A27" s="657"/>
      <c r="B27" s="658"/>
      <c r="C27" s="658"/>
    </row>
    <row r="28" spans="1:3" ht="18" customHeight="1" thickBot="1" x14ac:dyDescent="0.3">
      <c r="A28" s="659" t="s">
        <v>1434</v>
      </c>
      <c r="B28" s="660" t="s">
        <v>1559</v>
      </c>
      <c r="C28" s="661" t="s">
        <v>1560</v>
      </c>
    </row>
    <row r="29" spans="1:3" ht="18" customHeight="1" thickBot="1" x14ac:dyDescent="0.3">
      <c r="A29" s="662"/>
      <c r="B29" s="663"/>
      <c r="C29" s="663"/>
    </row>
    <row r="30" spans="1:3" ht="18" customHeight="1" x14ac:dyDescent="0.3">
      <c r="A30" s="664" t="s">
        <v>1511</v>
      </c>
      <c r="B30" s="665" t="s">
        <v>1561</v>
      </c>
      <c r="C30" s="665" t="s">
        <v>1562</v>
      </c>
    </row>
    <row r="31" spans="1:3" ht="18" customHeight="1" thickBot="1" x14ac:dyDescent="0.3">
      <c r="A31" s="666" t="s">
        <v>1509</v>
      </c>
      <c r="B31" s="667" t="s">
        <v>25</v>
      </c>
      <c r="C31" s="668" t="s">
        <v>1563</v>
      </c>
    </row>
  </sheetData>
  <phoneticPr fontId="27" type="noConversion"/>
  <printOptions horizontalCentered="1" verticalCentered="1"/>
  <pageMargins left="0" right="0" top="0" bottom="0.39370078740157483" header="0" footer="0"/>
  <pageSetup paperSize="9" scale="61" orientation="landscape" horizontalDpi="300" verticalDpi="300" r:id="rId1"/>
  <headerFooter alignWithMargins="0">
    <oddFooter>&amp;C&amp;8&amp;F&amp;R&amp;8Print: &amp;D /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V44"/>
  <sheetViews>
    <sheetView showGridLines="0" zoomScale="60" zoomScaleNormal="60" workbookViewId="0">
      <selection activeCell="Q13" sqref="Q13"/>
    </sheetView>
  </sheetViews>
  <sheetFormatPr defaultColWidth="11.44140625" defaultRowHeight="15" x14ac:dyDescent="0.25"/>
  <cols>
    <col min="1" max="1" width="33.5546875" style="1" customWidth="1"/>
    <col min="2" max="2" width="17.6640625" style="1" customWidth="1"/>
    <col min="3" max="3" width="19.5546875" style="1" customWidth="1"/>
    <col min="4" max="5" width="14.6640625" style="1" customWidth="1"/>
    <col min="6" max="6" width="18.33203125" style="1" customWidth="1"/>
    <col min="7" max="7" width="3.109375" style="1" customWidth="1"/>
    <col min="8" max="8" width="28.5546875" style="1" customWidth="1"/>
    <col min="9" max="11" width="14.6640625" style="1" customWidth="1"/>
    <col min="12" max="13" width="15.6640625" style="1" customWidth="1"/>
    <col min="14" max="14" width="14.6640625" style="1" customWidth="1"/>
    <col min="15" max="15" width="21.44140625" style="1" customWidth="1"/>
    <col min="16" max="16" width="15.6640625" style="1" customWidth="1"/>
    <col min="17" max="17" width="15.6640625" style="1" bestFit="1" customWidth="1"/>
    <col min="18" max="18" width="11.44140625" style="1"/>
    <col min="19" max="21" width="11.44140625" style="1" hidden="1" customWidth="1"/>
    <col min="22" max="16384" width="11.44140625" style="1"/>
  </cols>
  <sheetData>
    <row r="1" spans="1:20" ht="29.25" customHeight="1" x14ac:dyDescent="0.4">
      <c r="A1" s="23" t="s">
        <v>548</v>
      </c>
      <c r="B1" s="18"/>
      <c r="C1" s="19"/>
      <c r="D1" s="21"/>
      <c r="E1" s="11"/>
      <c r="F1" s="12" t="s">
        <v>0</v>
      </c>
      <c r="G1" s="13"/>
      <c r="H1" s="13"/>
      <c r="I1" s="14"/>
      <c r="J1" s="61"/>
      <c r="K1" s="17"/>
      <c r="L1" s="55"/>
      <c r="M1" s="17"/>
      <c r="N1" s="22"/>
      <c r="P1" s="1">
        <v>7.8387000000000002</v>
      </c>
    </row>
    <row r="2" spans="1:20" ht="29.25" customHeight="1" thickBot="1" x14ac:dyDescent="0.45">
      <c r="A2" s="60" t="s">
        <v>19</v>
      </c>
      <c r="B2" s="15"/>
      <c r="C2" s="9"/>
      <c r="D2" s="10"/>
      <c r="E2" s="16"/>
      <c r="F2" s="9"/>
      <c r="G2" s="9"/>
      <c r="H2" s="9"/>
      <c r="I2" s="10"/>
      <c r="J2" s="8"/>
      <c r="K2" s="9"/>
      <c r="L2" s="138" t="s">
        <v>524</v>
      </c>
      <c r="M2" s="9"/>
      <c r="N2" s="10"/>
    </row>
    <row r="3" spans="1:20" ht="11.25" customHeight="1" thickBot="1" x14ac:dyDescent="0.45">
      <c r="A3" s="139"/>
      <c r="B3" s="2"/>
    </row>
    <row r="4" spans="1:20" ht="18.75" customHeight="1" x14ac:dyDescent="0.4">
      <c r="A4" s="5" t="s">
        <v>20</v>
      </c>
      <c r="B4" s="7"/>
      <c r="C4" s="3"/>
      <c r="D4" s="3"/>
      <c r="E4" s="3"/>
      <c r="F4" s="4"/>
      <c r="G4" t="s">
        <v>1</v>
      </c>
      <c r="H4" s="5" t="s">
        <v>21</v>
      </c>
      <c r="I4" s="6"/>
      <c r="J4" s="6"/>
      <c r="K4" s="6"/>
      <c r="L4" s="6"/>
      <c r="M4" s="6"/>
      <c r="N4" s="4"/>
      <c r="P4" s="1" t="s">
        <v>559</v>
      </c>
      <c r="Q4" s="1" t="s">
        <v>559</v>
      </c>
    </row>
    <row r="5" spans="1:20" ht="12" customHeight="1" x14ac:dyDescent="0.4">
      <c r="A5" s="24"/>
      <c r="B5" s="27"/>
      <c r="C5" s="28"/>
      <c r="D5" s="28"/>
      <c r="E5" s="28"/>
      <c r="F5" s="29"/>
      <c r="G5" s="20"/>
      <c r="H5" s="140"/>
      <c r="I5" s="43"/>
      <c r="J5" s="44"/>
      <c r="K5" s="44"/>
      <c r="L5" s="44"/>
      <c r="M5" s="44"/>
      <c r="N5" s="45"/>
      <c r="P5" s="181"/>
      <c r="Q5" s="181"/>
    </row>
    <row r="6" spans="1:20" ht="20.100000000000001" customHeight="1" x14ac:dyDescent="0.4">
      <c r="A6" s="24"/>
      <c r="B6" s="31"/>
      <c r="C6" s="28"/>
      <c r="D6" s="28"/>
      <c r="E6" s="28"/>
      <c r="F6" s="29"/>
      <c r="G6" s="20"/>
      <c r="H6" s="38" t="s">
        <v>254</v>
      </c>
      <c r="K6" s="141"/>
      <c r="L6" s="182" t="s">
        <v>11</v>
      </c>
      <c r="M6" s="142" t="s">
        <v>172</v>
      </c>
      <c r="N6" s="26"/>
      <c r="P6" s="182" t="s">
        <v>11</v>
      </c>
      <c r="Q6" s="142" t="s">
        <v>172</v>
      </c>
    </row>
    <row r="7" spans="1:20" ht="20.100000000000001" customHeight="1" x14ac:dyDescent="0.4">
      <c r="A7" s="38"/>
      <c r="B7" s="48"/>
      <c r="C7" s="50"/>
      <c r="D7" s="50"/>
      <c r="E7" s="50"/>
      <c r="F7" s="54"/>
      <c r="G7" s="20"/>
      <c r="H7" s="148" t="s">
        <v>552</v>
      </c>
      <c r="K7" s="25"/>
      <c r="L7" s="134">
        <v>1071.4786890683404</v>
      </c>
      <c r="M7" s="134">
        <v>261.65509587048871</v>
      </c>
      <c r="N7" s="26"/>
      <c r="P7" s="134">
        <f t="shared" ref="P7:Q9" si="0">L7/$P$1</f>
        <v>136.69086571349081</v>
      </c>
      <c r="Q7" s="134">
        <f t="shared" si="0"/>
        <v>33.37990940723445</v>
      </c>
      <c r="S7" s="145">
        <f>L7-'[5]Comments(LC)'!L7-'[6]Comments(LC)'!L7-'[7]Comments(LC)'!L7</f>
        <v>-3742.5213109316596</v>
      </c>
      <c r="T7" s="145">
        <f>M7-'[5]Comments(LC)'!M7-'[6]Comments(LC)'!M7-'[7]Comments(LC)'!M7</f>
        <v>-913.92370412951152</v>
      </c>
    </row>
    <row r="8" spans="1:20" ht="22.8" x14ac:dyDescent="0.4">
      <c r="A8" s="57"/>
      <c r="B8" s="27"/>
      <c r="C8" s="27"/>
      <c r="D8" s="27"/>
      <c r="E8" s="51"/>
      <c r="F8" s="54"/>
      <c r="G8" s="20"/>
      <c r="H8" s="148" t="s">
        <v>553</v>
      </c>
      <c r="K8" s="25"/>
      <c r="L8" s="136">
        <v>6181.8924056284841</v>
      </c>
      <c r="M8" s="136">
        <v>1656.1289754678705</v>
      </c>
      <c r="N8" s="63"/>
      <c r="P8" s="136">
        <f t="shared" si="0"/>
        <v>788.63745335686838</v>
      </c>
      <c r="Q8" s="136">
        <f t="shared" si="0"/>
        <v>211.27597375430497</v>
      </c>
      <c r="S8" s="145">
        <f>L8-'[5]Comments(LC)'!L8-'[6]Comments(LC)'!L8-'[7]Comments(LC)'!L8</f>
        <v>-55522.107594371519</v>
      </c>
      <c r="T8" s="145">
        <f>M8-'[5]Comments(LC)'!M8-'[6]Comments(LC)'!M8-'[7]Comments(LC)'!M8</f>
        <v>-14106.388124532132</v>
      </c>
    </row>
    <row r="9" spans="1:20" ht="20.100000000000001" customHeight="1" x14ac:dyDescent="0.35">
      <c r="A9" s="143"/>
      <c r="B9" s="27"/>
      <c r="C9" s="27"/>
      <c r="D9" s="27"/>
      <c r="E9" s="144"/>
      <c r="F9" s="54"/>
      <c r="G9" s="20"/>
      <c r="H9" s="148" t="s">
        <v>554</v>
      </c>
      <c r="K9" s="25"/>
      <c r="L9" s="136">
        <v>2453.0853330271602</v>
      </c>
      <c r="M9" s="136">
        <v>626.27268552183409</v>
      </c>
      <c r="N9" s="64"/>
      <c r="P9" s="136">
        <f t="shared" si="0"/>
        <v>312.94542883732765</v>
      </c>
      <c r="Q9" s="136">
        <f t="shared" si="0"/>
        <v>79.89496798216976</v>
      </c>
      <c r="S9" s="145">
        <f>L9-'[5]Comments(LC)'!L9-'[6]Comments(LC)'!L9-'[7]Comments(LC)'!L9</f>
        <v>-6998.9146669728398</v>
      </c>
      <c r="T9" s="145">
        <f>M9-'[5]Comments(LC)'!M9-'[6]Comments(LC)'!M9-'[7]Comments(LC)'!M9</f>
        <v>-1786.822914478166</v>
      </c>
    </row>
    <row r="10" spans="1:20" ht="20.100000000000001" customHeight="1" x14ac:dyDescent="0.35">
      <c r="A10" s="143"/>
      <c r="B10" s="27"/>
      <c r="C10" s="27"/>
      <c r="D10" s="146"/>
      <c r="E10" s="144"/>
      <c r="F10" s="54"/>
      <c r="G10" s="20"/>
      <c r="H10" s="156"/>
      <c r="K10" s="25"/>
      <c r="L10" s="149"/>
      <c r="M10" s="147"/>
      <c r="N10" s="64"/>
      <c r="P10" s="149"/>
      <c r="Q10" s="147"/>
      <c r="S10" s="145">
        <f>L10-'[5]Comments(LC)'!L10-'[6]Comments(LC)'!L10-'[7]Comments(LC)'!L10</f>
        <v>0</v>
      </c>
      <c r="T10" s="145">
        <f>M10-'[5]Comments(LC)'!M10-'[6]Comments(LC)'!M10-'[7]Comments(LC)'!M10</f>
        <v>0</v>
      </c>
    </row>
    <row r="11" spans="1:20" ht="20.100000000000001" customHeight="1" x14ac:dyDescent="0.35">
      <c r="A11" s="143"/>
      <c r="B11" s="27"/>
      <c r="C11" s="27"/>
      <c r="D11" s="146"/>
      <c r="E11" s="144"/>
      <c r="F11" s="54"/>
      <c r="G11" s="20"/>
      <c r="H11" s="156"/>
      <c r="K11" s="25"/>
      <c r="L11" s="176"/>
      <c r="M11" s="176"/>
      <c r="N11" s="64"/>
      <c r="P11" s="176"/>
      <c r="Q11" s="176"/>
      <c r="S11" s="145">
        <f>L11-'[5]Comments(LC)'!L11-'[6]Comments(LC)'!L11-'[7]Comments(LC)'!L11</f>
        <v>0</v>
      </c>
      <c r="T11" s="145">
        <f>M11-'[5]Comments(LC)'!M11-'[6]Comments(LC)'!M11-'[7]Comments(LC)'!M11</f>
        <v>0</v>
      </c>
    </row>
    <row r="12" spans="1:20" ht="20.100000000000001" customHeight="1" thickBot="1" x14ac:dyDescent="0.4">
      <c r="A12" s="143"/>
      <c r="B12" s="27"/>
      <c r="C12" s="27"/>
      <c r="D12" s="146"/>
      <c r="E12" s="144"/>
      <c r="F12" s="54"/>
      <c r="G12" s="20"/>
      <c r="H12" s="156"/>
      <c r="K12" s="25"/>
      <c r="L12" s="151"/>
      <c r="M12" s="177"/>
      <c r="N12" s="150"/>
      <c r="P12" s="151"/>
      <c r="Q12" s="177"/>
      <c r="S12" s="145">
        <f>L12-'[5]Comments(LC)'!L12-'[6]Comments(LC)'!L12-'[7]Comments(LC)'!L12</f>
        <v>0</v>
      </c>
      <c r="T12" s="145">
        <f>M12-'[5]Comments(LC)'!M12-'[6]Comments(LC)'!M12-'[7]Comments(LC)'!M12</f>
        <v>0</v>
      </c>
    </row>
    <row r="13" spans="1:20" ht="20.100000000000001" customHeight="1" thickTop="1" x14ac:dyDescent="0.35">
      <c r="A13" s="143"/>
      <c r="B13" s="27"/>
      <c r="C13" s="27"/>
      <c r="D13" s="146"/>
      <c r="E13" s="144"/>
      <c r="F13" s="54"/>
      <c r="G13" s="20"/>
      <c r="H13" s="135" t="s">
        <v>256</v>
      </c>
      <c r="K13" s="25"/>
      <c r="L13" s="152">
        <f>SUM(L7:L12)</f>
        <v>9706.4564277239842</v>
      </c>
      <c r="M13" s="152">
        <f>SUM(M7:M12)</f>
        <v>2544.0567568601937</v>
      </c>
      <c r="N13" s="65"/>
      <c r="P13" s="152">
        <f>SUM(P7:P12)</f>
        <v>1238.2737479076868</v>
      </c>
      <c r="Q13" s="152">
        <f>SUM(Q7:Q12)</f>
        <v>324.55085114370917</v>
      </c>
      <c r="S13" s="145">
        <f>L13-'[5]Comments(LC)'!L13-'[6]Comments(LC)'!L13-'[7]Comments(LC)'!L13</f>
        <v>-66263.543572276016</v>
      </c>
      <c r="T13" s="145">
        <f>M13-'[5]Comments(LC)'!M13-'[6]Comments(LC)'!M13-'[7]Comments(LC)'!M13</f>
        <v>-16807.13474313981</v>
      </c>
    </row>
    <row r="14" spans="1:20" ht="20.100000000000001" customHeight="1" x14ac:dyDescent="0.35">
      <c r="A14" s="143"/>
      <c r="B14" s="27"/>
      <c r="C14" s="27"/>
      <c r="D14" s="146"/>
      <c r="E14" s="144"/>
      <c r="F14" s="54"/>
      <c r="G14" s="20"/>
      <c r="H14" s="153"/>
      <c r="K14" s="25"/>
      <c r="L14" s="31"/>
      <c r="M14" s="25"/>
      <c r="N14" s="65"/>
    </row>
    <row r="15" spans="1:20" ht="20.100000000000001" customHeight="1" x14ac:dyDescent="0.4">
      <c r="A15" s="154"/>
      <c r="B15" s="155"/>
      <c r="C15" s="144"/>
      <c r="D15" s="144"/>
      <c r="E15" s="144"/>
      <c r="F15" s="54"/>
      <c r="G15" s="20"/>
      <c r="H15" s="62"/>
      <c r="K15" s="25"/>
      <c r="L15" s="27"/>
      <c r="M15" s="25"/>
      <c r="N15" s="65"/>
    </row>
    <row r="16" spans="1:20" ht="20.100000000000001" customHeight="1" x14ac:dyDescent="0.4">
      <c r="A16" s="154"/>
      <c r="B16" s="155"/>
      <c r="C16" s="144"/>
      <c r="D16" s="144"/>
      <c r="E16" s="144"/>
      <c r="F16" s="54"/>
      <c r="G16" s="20"/>
      <c r="H16" s="38" t="s">
        <v>257</v>
      </c>
      <c r="K16" s="141"/>
      <c r="L16" s="182" t="s">
        <v>11</v>
      </c>
      <c r="M16" s="142" t="s">
        <v>172</v>
      </c>
      <c r="N16" s="65"/>
      <c r="P16" s="182" t="s">
        <v>11</v>
      </c>
      <c r="Q16" s="142" t="s">
        <v>172</v>
      </c>
    </row>
    <row r="17" spans="1:22" ht="20.100000000000001" customHeight="1" x14ac:dyDescent="0.4">
      <c r="A17" s="57"/>
      <c r="B17" s="155"/>
      <c r="C17" s="144"/>
      <c r="D17" s="144"/>
      <c r="E17" s="144"/>
      <c r="F17" s="54"/>
      <c r="G17" s="20"/>
      <c r="H17" s="156"/>
      <c r="I17" s="137"/>
      <c r="K17" s="141"/>
      <c r="L17" s="694" t="s">
        <v>255</v>
      </c>
      <c r="M17" s="694"/>
      <c r="N17" s="65"/>
      <c r="P17" s="694" t="s">
        <v>255</v>
      </c>
      <c r="Q17" s="694"/>
    </row>
    <row r="18" spans="1:22" ht="20.100000000000001" customHeight="1" x14ac:dyDescent="0.4">
      <c r="A18" s="38"/>
      <c r="B18" s="155"/>
      <c r="C18" s="144"/>
      <c r="D18" s="144"/>
      <c r="E18" s="144"/>
      <c r="F18" s="54"/>
      <c r="G18" s="20"/>
      <c r="H18" s="156" t="s">
        <v>556</v>
      </c>
      <c r="I18" s="137"/>
      <c r="K18" s="158"/>
      <c r="L18" s="159"/>
      <c r="M18" s="136"/>
      <c r="N18" s="65"/>
      <c r="P18" s="159"/>
      <c r="Q18" s="136"/>
      <c r="S18" s="145">
        <f>L18-'[5]Comments(LC)'!L18-'[6]Comments(LC)'!L18-'[7]Comments(LC)'!L18</f>
        <v>0</v>
      </c>
      <c r="T18" s="145">
        <f>M18-'[5]Comments(LC)'!M18-'[6]Comments(LC)'!M18-'[7]Comments(LC)'!M18</f>
        <v>0</v>
      </c>
    </row>
    <row r="19" spans="1:22" ht="20.100000000000001" customHeight="1" x14ac:dyDescent="0.4">
      <c r="A19" s="49"/>
      <c r="B19" s="27"/>
      <c r="C19" s="27"/>
      <c r="D19" s="146"/>
      <c r="E19" s="144"/>
      <c r="F19" s="54"/>
      <c r="G19" s="20"/>
      <c r="H19" s="156" t="s">
        <v>557</v>
      </c>
      <c r="I19" s="137"/>
      <c r="K19" s="25"/>
      <c r="L19" s="160"/>
      <c r="M19" s="136"/>
      <c r="N19" s="65"/>
      <c r="P19" s="160"/>
      <c r="Q19" s="136"/>
      <c r="S19" s="145">
        <f>L19-'[5]Comments(LC)'!L19-'[6]Comments(LC)'!L19-'[7]Comments(LC)'!L19</f>
        <v>0</v>
      </c>
      <c r="T19" s="145">
        <f>M19-'[5]Comments(LC)'!M19-'[6]Comments(LC)'!M19-'[7]Comments(LC)'!M19</f>
        <v>0</v>
      </c>
    </row>
    <row r="20" spans="1:22" ht="20.100000000000001" customHeight="1" x14ac:dyDescent="0.4">
      <c r="A20" s="24"/>
      <c r="B20" s="27"/>
      <c r="C20" s="27"/>
      <c r="D20" s="146"/>
      <c r="E20" s="144"/>
      <c r="F20" s="54"/>
      <c r="G20" s="20"/>
      <c r="H20" s="156" t="s">
        <v>558</v>
      </c>
      <c r="K20" s="25"/>
      <c r="L20" s="149"/>
      <c r="M20" s="136">
        <v>86.749078291043162</v>
      </c>
      <c r="N20" s="65"/>
      <c r="P20" s="149"/>
      <c r="Q20" s="136">
        <f>680/$P$1</f>
        <v>86.749078291043162</v>
      </c>
      <c r="S20" s="145">
        <f>L20-'[5]Comments(LC)'!L20-'[6]Comments(LC)'!L20-'[7]Comments(LC)'!L20</f>
        <v>0</v>
      </c>
      <c r="T20" s="145">
        <f>M20-'[5]Comments(LC)'!M20-'[6]Comments(LC)'!M20-'[7]Comments(LC)'!M20</f>
        <v>-593.25092170895687</v>
      </c>
    </row>
    <row r="21" spans="1:22" ht="20.100000000000001" customHeight="1" x14ac:dyDescent="0.35">
      <c r="A21" s="38"/>
      <c r="B21" s="27"/>
      <c r="C21" s="27"/>
      <c r="D21" s="146"/>
      <c r="E21" s="144"/>
      <c r="F21" s="54"/>
      <c r="G21" s="20"/>
      <c r="H21" s="156"/>
      <c r="K21" s="25"/>
      <c r="L21" s="149"/>
      <c r="M21" s="136"/>
      <c r="N21" s="26"/>
      <c r="P21" s="149"/>
      <c r="Q21" s="136"/>
      <c r="S21" s="145">
        <f>L21-'[5]Comments(LC)'!L21-'[6]Comments(LC)'!L21-'[7]Comments(LC)'!L21</f>
        <v>0</v>
      </c>
      <c r="T21" s="145">
        <f>M21-'[5]Comments(LC)'!M21-'[6]Comments(LC)'!M21-'[7]Comments(LC)'!M21</f>
        <v>0</v>
      </c>
    </row>
    <row r="22" spans="1:22" ht="20.100000000000001" customHeight="1" x14ac:dyDescent="0.35">
      <c r="A22" s="38"/>
      <c r="B22" s="27"/>
      <c r="C22" s="27"/>
      <c r="D22" s="146"/>
      <c r="E22" s="144"/>
      <c r="F22" s="54"/>
      <c r="G22" s="20"/>
      <c r="H22" s="148"/>
      <c r="K22" s="25"/>
      <c r="L22" s="147"/>
      <c r="M22" s="136"/>
      <c r="N22" s="65"/>
      <c r="P22" s="147"/>
      <c r="Q22" s="136"/>
      <c r="S22" s="145">
        <f>L22-'[5]Comments(LC)'!L22-'[6]Comments(LC)'!L22-'[7]Comments(LC)'!L22</f>
        <v>0</v>
      </c>
      <c r="T22" s="145">
        <f>M22-'[5]Comments(LC)'!M22-'[6]Comments(LC)'!M22-'[7]Comments(LC)'!M22</f>
        <v>0</v>
      </c>
    </row>
    <row r="23" spans="1:22" ht="20.100000000000001" customHeight="1" x14ac:dyDescent="0.35">
      <c r="A23" s="38"/>
      <c r="B23" s="27"/>
      <c r="C23" s="27"/>
      <c r="D23" s="146"/>
      <c r="E23" s="144"/>
      <c r="F23" s="54"/>
      <c r="G23" s="20"/>
      <c r="H23" s="157"/>
      <c r="K23" s="25"/>
      <c r="L23" s="175"/>
      <c r="M23" s="176"/>
      <c r="N23" s="65"/>
      <c r="P23" s="175"/>
      <c r="Q23" s="176"/>
      <c r="S23" s="145">
        <f>L23-'[5]Comments(LC)'!L23-'[6]Comments(LC)'!L23-'[7]Comments(LC)'!L23</f>
        <v>0</v>
      </c>
      <c r="T23" s="145">
        <f>M23-'[5]Comments(LC)'!M23-'[6]Comments(LC)'!M23-'[7]Comments(LC)'!M23</f>
        <v>0</v>
      </c>
    </row>
    <row r="24" spans="1:22" ht="20.100000000000001" customHeight="1" thickBot="1" x14ac:dyDescent="0.45">
      <c r="A24" s="154"/>
      <c r="B24" s="27"/>
      <c r="C24" s="27"/>
      <c r="D24" s="146"/>
      <c r="E24" s="144"/>
      <c r="F24" s="54"/>
      <c r="G24" s="20"/>
      <c r="H24" s="38"/>
      <c r="K24" s="25"/>
      <c r="L24" s="151"/>
      <c r="M24" s="151"/>
      <c r="N24" s="65"/>
      <c r="P24" s="151"/>
      <c r="Q24" s="151"/>
      <c r="S24" s="145">
        <f>L24-'[5]Comments(LC)'!L24-'[6]Comments(LC)'!L24-'[7]Comments(LC)'!L24</f>
        <v>0</v>
      </c>
      <c r="T24" s="145">
        <f>M24-'[5]Comments(LC)'!M24-'[6]Comments(LC)'!M24-'[7]Comments(LC)'!M24</f>
        <v>0</v>
      </c>
    </row>
    <row r="25" spans="1:22" ht="20.100000000000001" customHeight="1" thickTop="1" x14ac:dyDescent="0.4">
      <c r="A25" s="154"/>
      <c r="B25" s="27"/>
      <c r="C25" s="27"/>
      <c r="D25" s="146"/>
      <c r="E25" s="144"/>
      <c r="F25" s="54"/>
      <c r="G25" s="20"/>
      <c r="H25" s="38" t="s">
        <v>256</v>
      </c>
      <c r="K25" s="25"/>
      <c r="L25" s="162"/>
      <c r="M25" s="152">
        <f>SUM(M18:M24)</f>
        <v>86.749078291043162</v>
      </c>
      <c r="N25" s="65"/>
      <c r="P25" s="162"/>
      <c r="Q25" s="152">
        <f>SUM(Q18:Q24)</f>
        <v>86.749078291043162</v>
      </c>
      <c r="S25" s="145">
        <f>L25-'[5]Comments(LC)'!L25-'[6]Comments(LC)'!L25-'[7]Comments(LC)'!L25</f>
        <v>0</v>
      </c>
      <c r="T25" s="145">
        <f>M25-'[5]Comments(LC)'!M25-'[6]Comments(LC)'!M25-'[7]Comments(LC)'!M25</f>
        <v>-593.25092170895687</v>
      </c>
    </row>
    <row r="26" spans="1:22" ht="20.100000000000001" customHeight="1" x14ac:dyDescent="0.35">
      <c r="A26" s="58"/>
      <c r="B26" s="27"/>
      <c r="C26" s="27"/>
      <c r="D26" s="27"/>
      <c r="E26" s="144"/>
      <c r="F26" s="54"/>
      <c r="G26" s="20"/>
      <c r="H26" s="38"/>
      <c r="K26" s="25"/>
      <c r="L26" s="25"/>
      <c r="M26" s="25"/>
      <c r="N26" s="65"/>
      <c r="P26" s="1" t="s">
        <v>546</v>
      </c>
      <c r="Q26" s="1" t="s">
        <v>547</v>
      </c>
    </row>
    <row r="27" spans="1:22" ht="20.100000000000001" customHeight="1" x14ac:dyDescent="0.4">
      <c r="A27" s="58"/>
      <c r="B27" s="52"/>
      <c r="C27" s="163"/>
      <c r="D27" s="164"/>
      <c r="E27" s="48"/>
      <c r="F27" s="54"/>
      <c r="G27" s="20"/>
      <c r="H27" s="38"/>
      <c r="K27" s="158"/>
      <c r="L27" s="27"/>
      <c r="M27" s="158"/>
      <c r="N27" s="26"/>
      <c r="O27" s="1" t="s">
        <v>550</v>
      </c>
      <c r="P27" s="161" t="str">
        <f>'Figures (LC)'!K24</f>
        <v>$.CL!Sales!Total Sales!YearlyForecast</v>
      </c>
      <c r="S27" s="145">
        <f>L27-'[5]Comments(LC)'!L27-'[6]Comments(LC)'!L27-'[7]Comments(LC)'!L27</f>
        <v>0</v>
      </c>
      <c r="T27" s="145">
        <f>M27-'[5]Comments(LC)'!M27-'[6]Comments(LC)'!M27-'[7]Comments(LC)'!M27</f>
        <v>0</v>
      </c>
      <c r="U27" s="145" t="e">
        <f>P27-'[5]Comments(LC)'!P27-'[6]Comments(LC)'!P27-'[7]Comments(LC)'!P27</f>
        <v>#VALUE!</v>
      </c>
      <c r="V27" s="161"/>
    </row>
    <row r="28" spans="1:22" ht="20.100000000000001" customHeight="1" x14ac:dyDescent="0.4">
      <c r="A28" s="58"/>
      <c r="B28" s="155"/>
      <c r="C28" s="144"/>
      <c r="D28" s="144"/>
      <c r="E28" s="144"/>
      <c r="F28" s="54"/>
      <c r="G28" s="20"/>
      <c r="H28" s="154" t="s">
        <v>258</v>
      </c>
      <c r="K28" s="50"/>
      <c r="L28" s="136">
        <f>L25-L13</f>
        <v>-9706.4564277239842</v>
      </c>
      <c r="M28" s="136">
        <f>M25-M13</f>
        <v>-2457.3076785691505</v>
      </c>
      <c r="N28" s="66"/>
      <c r="O28" s="1" t="s">
        <v>545</v>
      </c>
      <c r="P28" s="161" t="str">
        <f>'Figures (LC)'!K39</f>
        <v>$.CL!EBIT!EBIT!YearlyForecast</v>
      </c>
      <c r="Q28" s="178" t="e">
        <f>P28/P27</f>
        <v>#VALUE!</v>
      </c>
      <c r="S28" s="145">
        <f>L28-'[5]Comments(LC)'!L28-'[6]Comments(LC)'!L28-'[7]Comments(LC)'!L28</f>
        <v>66263.543572276016</v>
      </c>
      <c r="T28" s="145">
        <f>M28-'[5]Comments(LC)'!M28-'[6]Comments(LC)'!M28-'[7]Comments(LC)'!M28</f>
        <v>16213.883821430853</v>
      </c>
      <c r="U28" s="145" t="e">
        <f>P28-'[5]Comments(LC)'!P28-'[6]Comments(LC)'!P28-'[7]Comments(LC)'!P28</f>
        <v>#VALUE!</v>
      </c>
    </row>
    <row r="29" spans="1:22" ht="20.100000000000001" customHeight="1" x14ac:dyDescent="0.4">
      <c r="A29" s="58"/>
      <c r="B29" s="155"/>
      <c r="C29" s="144"/>
      <c r="D29" s="144"/>
      <c r="E29" s="144"/>
      <c r="F29" s="54"/>
      <c r="G29" s="20"/>
      <c r="H29" s="154"/>
      <c r="I29" s="50"/>
      <c r="J29" s="50"/>
      <c r="K29" s="50"/>
      <c r="L29" s="46"/>
      <c r="M29" s="46"/>
      <c r="N29" s="66"/>
      <c r="O29" s="1" t="s">
        <v>544</v>
      </c>
      <c r="P29" s="161">
        <f>M28</f>
        <v>-2457.3076785691505</v>
      </c>
      <c r="Q29" s="178"/>
      <c r="S29" s="145">
        <f>L29-'[5]Comments(LC)'!L29-'[6]Comments(LC)'!L29-'[7]Comments(LC)'!L29</f>
        <v>0</v>
      </c>
      <c r="T29" s="145">
        <f>M29-'[5]Comments(LC)'!M29-'[6]Comments(LC)'!M29-'[7]Comments(LC)'!M29</f>
        <v>0</v>
      </c>
      <c r="U29" s="145">
        <f>P29-'[5]Comments(LC)'!P29-'[6]Comments(LC)'!P29-'[7]Comments(LC)'!P29</f>
        <v>16213.883821430853</v>
      </c>
    </row>
    <row r="30" spans="1:22" ht="19.5" customHeight="1" x14ac:dyDescent="0.4">
      <c r="A30" s="38"/>
      <c r="B30" s="155"/>
      <c r="C30" s="144"/>
      <c r="D30" s="144"/>
      <c r="E30" s="144"/>
      <c r="F30" s="54"/>
      <c r="G30" s="20"/>
      <c r="H30" s="154"/>
      <c r="I30" s="50"/>
      <c r="J30" s="50"/>
      <c r="K30" s="50"/>
      <c r="L30" s="46"/>
      <c r="M30" s="46"/>
      <c r="N30" s="66"/>
      <c r="O30" s="1" t="s">
        <v>555</v>
      </c>
      <c r="P30" s="161" t="e">
        <f>P27+L28</f>
        <v>#VALUE!</v>
      </c>
      <c r="S30" s="145">
        <f>L30-'[5]Comments(LC)'!L30-'[6]Comments(LC)'!L30-'[7]Comments(LC)'!L30</f>
        <v>0</v>
      </c>
      <c r="T30" s="145">
        <f>M30-'[5]Comments(LC)'!M30-'[6]Comments(LC)'!M30-'[7]Comments(LC)'!M30</f>
        <v>0</v>
      </c>
      <c r="U30" s="145" t="e">
        <f>P30-'[5]Comments(LC)'!P30-'[6]Comments(LC)'!P30-'[7]Comments(LC)'!P30</f>
        <v>#VALUE!</v>
      </c>
    </row>
    <row r="31" spans="1:22" ht="20.100000000000001" customHeight="1" thickBot="1" x14ac:dyDescent="0.4">
      <c r="A31" s="59"/>
      <c r="B31" s="30"/>
      <c r="C31" s="32"/>
      <c r="D31" s="33"/>
      <c r="E31" s="30"/>
      <c r="F31" s="34"/>
      <c r="G31" s="20"/>
      <c r="H31" s="165"/>
      <c r="I31" s="42"/>
      <c r="J31" s="42"/>
      <c r="K31" s="42"/>
      <c r="L31" s="42"/>
      <c r="M31" s="42"/>
      <c r="N31" s="166"/>
      <c r="O31" s="1" t="s">
        <v>551</v>
      </c>
      <c r="P31" s="161" t="e">
        <f>P28+M28</f>
        <v>#VALUE!</v>
      </c>
      <c r="Q31" s="178" t="e">
        <f>P31/(P30-L13)</f>
        <v>#VALUE!</v>
      </c>
      <c r="S31" s="145">
        <f>L31-'[5]Comments(LC)'!L31-'[6]Comments(LC)'!L31-'[7]Comments(LC)'!L31</f>
        <v>0</v>
      </c>
      <c r="T31" s="145">
        <f>M31-'[5]Comments(LC)'!M31-'[6]Comments(LC)'!M31-'[7]Comments(LC)'!M31</f>
        <v>0</v>
      </c>
      <c r="U31" s="145" t="e">
        <f>P31-'[5]Comments(LC)'!P31-'[6]Comments(LC)'!P31-'[7]Comments(LC)'!P31</f>
        <v>#VALUE!</v>
      </c>
    </row>
    <row r="32" spans="1:22" ht="18.75" customHeight="1" thickBot="1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20.100000000000001" customHeight="1" x14ac:dyDescent="0.4">
      <c r="A33" s="5" t="s">
        <v>22</v>
      </c>
      <c r="B33" s="35"/>
      <c r="C33" s="36"/>
      <c r="D33" s="36"/>
      <c r="E33" s="36"/>
      <c r="F33" s="37"/>
      <c r="G33" s="20" t="s">
        <v>1</v>
      </c>
      <c r="H33" s="5" t="s">
        <v>10</v>
      </c>
      <c r="I33" s="35"/>
      <c r="J33" s="35"/>
      <c r="K33" s="35"/>
      <c r="L33" s="35"/>
      <c r="M33" s="35"/>
      <c r="N33" s="37"/>
    </row>
    <row r="34" spans="1:14" ht="20.100000000000001" customHeight="1" x14ac:dyDescent="0.4">
      <c r="A34" s="24"/>
      <c r="B34" s="27"/>
      <c r="C34" s="27"/>
      <c r="D34" s="27"/>
      <c r="E34" s="27"/>
      <c r="F34" s="29"/>
      <c r="G34" s="20"/>
      <c r="H34" s="24"/>
      <c r="I34" s="31"/>
      <c r="J34" s="167"/>
      <c r="K34" s="167"/>
      <c r="L34" s="167"/>
      <c r="M34" s="167"/>
      <c r="N34" s="26"/>
    </row>
    <row r="35" spans="1:14" ht="20.100000000000001" customHeight="1" x14ac:dyDescent="0.4">
      <c r="A35" s="24"/>
      <c r="B35" s="27"/>
      <c r="C35" s="27"/>
      <c r="D35" s="27"/>
      <c r="E35" s="27"/>
      <c r="F35" s="29"/>
      <c r="G35" s="20"/>
      <c r="H35" s="24"/>
      <c r="I35" s="155"/>
      <c r="J35" s="50"/>
      <c r="K35" s="25"/>
      <c r="L35" s="25"/>
      <c r="M35" s="25"/>
      <c r="N35" s="26"/>
    </row>
    <row r="36" spans="1:14" ht="20.100000000000001" customHeight="1" x14ac:dyDescent="0.4">
      <c r="A36" s="38"/>
      <c r="B36" s="168"/>
      <c r="C36" s="27"/>
      <c r="D36" s="27"/>
      <c r="E36" s="27"/>
      <c r="F36" s="29"/>
      <c r="G36" s="20"/>
      <c r="H36" s="154"/>
      <c r="I36" s="168"/>
      <c r="J36" s="50"/>
      <c r="K36" s="25"/>
      <c r="L36" s="25"/>
      <c r="M36" s="25"/>
      <c r="N36" s="26"/>
    </row>
    <row r="37" spans="1:14" ht="20.100000000000001" customHeight="1" x14ac:dyDescent="0.35">
      <c r="A37" s="38"/>
      <c r="B37" s="48"/>
      <c r="C37" s="48"/>
      <c r="D37" s="48"/>
      <c r="E37" s="48"/>
      <c r="F37" s="54"/>
      <c r="G37" s="20"/>
      <c r="H37" s="38"/>
      <c r="I37" s="31"/>
      <c r="J37" s="25"/>
      <c r="K37" s="25"/>
      <c r="L37" s="25"/>
      <c r="M37" s="53"/>
      <c r="N37" s="26"/>
    </row>
    <row r="38" spans="1:14" ht="20.100000000000001" customHeight="1" x14ac:dyDescent="0.35">
      <c r="A38" s="40"/>
      <c r="B38" s="48"/>
      <c r="C38" s="48"/>
      <c r="D38" s="48"/>
      <c r="E38" s="48"/>
      <c r="F38" s="54"/>
      <c r="G38" s="20"/>
      <c r="H38" s="38"/>
      <c r="I38" s="31"/>
      <c r="J38" s="25"/>
      <c r="K38" s="25"/>
      <c r="L38" s="25"/>
      <c r="M38" s="53"/>
      <c r="N38" s="26"/>
    </row>
    <row r="39" spans="1:14" ht="20.100000000000001" customHeight="1" x14ac:dyDescent="0.3">
      <c r="A39" s="38"/>
      <c r="B39" s="27"/>
      <c r="C39" s="27"/>
      <c r="D39" s="27"/>
      <c r="E39" s="27"/>
      <c r="F39" s="29"/>
      <c r="G39" s="20"/>
      <c r="H39" s="47"/>
      <c r="I39" s="31"/>
      <c r="J39" s="25"/>
      <c r="K39" s="25"/>
      <c r="L39" s="25"/>
      <c r="M39" s="53"/>
      <c r="N39" s="26"/>
    </row>
    <row r="40" spans="1:14" ht="20.100000000000001" customHeight="1" x14ac:dyDescent="0.4">
      <c r="A40" s="38"/>
      <c r="B40" s="27"/>
      <c r="C40" s="31"/>
      <c r="D40" s="27"/>
      <c r="E40" s="27"/>
      <c r="F40" s="39"/>
      <c r="G40" s="20"/>
      <c r="H40" s="47"/>
      <c r="I40" s="155"/>
      <c r="J40" s="50"/>
      <c r="K40" s="25"/>
      <c r="L40" s="25"/>
      <c r="M40" s="46"/>
      <c r="N40" s="26"/>
    </row>
    <row r="41" spans="1:14" ht="20.100000000000001" customHeight="1" x14ac:dyDescent="0.4">
      <c r="A41" s="40"/>
      <c r="B41" s="27"/>
      <c r="C41" s="27"/>
      <c r="D41" s="27"/>
      <c r="E41" s="27"/>
      <c r="F41" s="29"/>
      <c r="G41" s="20"/>
      <c r="H41" s="154"/>
      <c r="I41" s="31"/>
      <c r="J41" s="25"/>
      <c r="K41" s="25"/>
      <c r="L41" s="25"/>
      <c r="M41" s="25"/>
      <c r="N41" s="26"/>
    </row>
    <row r="42" spans="1:14" ht="19.5" customHeight="1" x14ac:dyDescent="0.3">
      <c r="A42" s="40"/>
      <c r="B42" s="27"/>
      <c r="C42" s="27"/>
      <c r="D42" s="27"/>
      <c r="E42" s="27"/>
      <c r="F42" s="29"/>
      <c r="G42" s="20"/>
      <c r="H42" s="38"/>
      <c r="I42" s="31"/>
      <c r="J42" s="25"/>
      <c r="K42" s="25"/>
      <c r="L42" s="25"/>
      <c r="M42" s="25"/>
      <c r="N42" s="26"/>
    </row>
    <row r="43" spans="1:14" ht="20.100000000000001" customHeight="1" thickBot="1" x14ac:dyDescent="0.45">
      <c r="A43" s="41"/>
      <c r="B43" s="30"/>
      <c r="C43" s="30"/>
      <c r="D43" s="30"/>
      <c r="E43" s="30"/>
      <c r="F43" s="34"/>
      <c r="G43" s="20"/>
      <c r="H43" s="165"/>
      <c r="I43" s="169"/>
      <c r="J43" s="170"/>
      <c r="K43" s="170"/>
      <c r="L43" s="170"/>
      <c r="M43" s="42"/>
      <c r="N43" s="171"/>
    </row>
    <row r="44" spans="1:14" x14ac:dyDescent="0.25">
      <c r="A44"/>
      <c r="G44"/>
    </row>
  </sheetData>
  <mergeCells count="2">
    <mergeCell ref="L17:M17"/>
    <mergeCell ref="P17:Q17"/>
  </mergeCells>
  <phoneticPr fontId="27" type="noConversion"/>
  <printOptions horizontalCentered="1" verticalCentered="1"/>
  <pageMargins left="0" right="0" top="0" bottom="0.39370078740157483" header="0" footer="0"/>
  <pageSetup paperSize="9" scale="61" orientation="landscape" horizontalDpi="300" verticalDpi="300" r:id="rId1"/>
  <headerFooter alignWithMargins="0">
    <oddFooter>&amp;C&amp;8&amp;F&amp;R&amp;8Print: &amp;D / &amp;T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Figures (LC)</vt:lpstr>
      <vt:lpstr>Figures (Euro)</vt:lpstr>
      <vt:lpstr>Input P3 (LC)</vt:lpstr>
      <vt:lpstr>Input P3 (Euro)</vt:lpstr>
      <vt:lpstr>Comments (LC)</vt:lpstr>
      <vt:lpstr>Comments (Euro)</vt:lpstr>
      <vt:lpstr>Comments_EUR</vt:lpstr>
      <vt:lpstr>Sheet2</vt:lpstr>
      <vt:lpstr>Comments_EUR!Print_Area</vt:lpstr>
      <vt:lpstr>'Figures (Euro)'!Print_Area</vt:lpstr>
      <vt:lpstr>'Input P3 (Euro)'!Print_Area</vt:lpstr>
      <vt:lpstr>'Input P3 (LC)'!Print_Area</vt:lpstr>
    </vt:vector>
  </TitlesOfParts>
  <Company>Continental Teves AG &amp; Co oHG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Continental Teves</dc:creator>
  <cp:lastModifiedBy>Tao Dan</cp:lastModifiedBy>
  <cp:lastPrinted>2018-03-19T02:52:04Z</cp:lastPrinted>
  <dcterms:created xsi:type="dcterms:W3CDTF">1999-03-01T08:34:30Z</dcterms:created>
  <dcterms:modified xsi:type="dcterms:W3CDTF">2019-05-31T05:59:00Z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