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2420" windowHeight="5592" activeTab="2"/>
  </bookViews>
  <sheets>
    <sheet name="AO-7" sheetId="1" r:id="rId1"/>
    <sheet name="RS-44" sheetId="2" r:id="rId2"/>
    <sheet name="ISS" sheetId="3" r:id="rId3"/>
    <sheet name="AO-91" sheetId="4" r:id="rId4"/>
    <sheet name="XW2A" sheetId="5" r:id="rId5"/>
    <sheet name="SO-50" sheetId="6" r:id="rId6"/>
    <sheet name="Tevel" sheetId="7" r:id="rId7"/>
  </sheets>
  <calcPr calcId="125725"/>
</workbook>
</file>

<file path=xl/calcChain.xml><?xml version="1.0" encoding="utf-8"?>
<calcChain xmlns="http://schemas.openxmlformats.org/spreadsheetml/2006/main">
  <c r="L5" i="7"/>
  <c r="L46" s="1"/>
  <c r="K5"/>
  <c r="K38" s="1"/>
  <c r="J5"/>
  <c r="J30" s="1"/>
  <c r="I5"/>
  <c r="I55" s="1"/>
  <c r="H5"/>
  <c r="H46" s="1"/>
  <c r="G5"/>
  <c r="G38" s="1"/>
  <c r="F5"/>
  <c r="F30" s="1"/>
  <c r="E5"/>
  <c r="E55" s="1"/>
  <c r="D5"/>
  <c r="D46" s="1"/>
  <c r="C5"/>
  <c r="C38" s="1"/>
  <c r="B5"/>
  <c r="B30" s="1"/>
  <c r="L15" i="1"/>
  <c r="K15"/>
  <c r="J15"/>
  <c r="I15"/>
  <c r="H15"/>
  <c r="G15"/>
  <c r="F15"/>
  <c r="E15"/>
  <c r="D15"/>
  <c r="C15"/>
  <c r="B15"/>
  <c r="L58" i="6"/>
  <c r="K58"/>
  <c r="J58"/>
  <c r="I58"/>
  <c r="H58"/>
  <c r="G58"/>
  <c r="F58"/>
  <c r="E58"/>
  <c r="D58"/>
  <c r="C58"/>
  <c r="B58"/>
  <c r="L56"/>
  <c r="K56"/>
  <c r="J56"/>
  <c r="I56"/>
  <c r="H56"/>
  <c r="G56"/>
  <c r="F56"/>
  <c r="E56"/>
  <c r="D56"/>
  <c r="C56"/>
  <c r="B56"/>
  <c r="L49"/>
  <c r="K49"/>
  <c r="J49"/>
  <c r="I49"/>
  <c r="H49"/>
  <c r="G49"/>
  <c r="F49"/>
  <c r="E49"/>
  <c r="D49"/>
  <c r="C49"/>
  <c r="B49"/>
  <c r="L47"/>
  <c r="K47"/>
  <c r="J47"/>
  <c r="I47"/>
  <c r="H47"/>
  <c r="H48" s="1"/>
  <c r="G47"/>
  <c r="F47"/>
  <c r="E47"/>
  <c r="D47"/>
  <c r="C47"/>
  <c r="C48" s="1"/>
  <c r="B47"/>
  <c r="L41"/>
  <c r="K41"/>
  <c r="J41"/>
  <c r="I41"/>
  <c r="H41"/>
  <c r="G41"/>
  <c r="G42" s="1"/>
  <c r="F41"/>
  <c r="E41"/>
  <c r="D41"/>
  <c r="C41"/>
  <c r="B41"/>
  <c r="L39"/>
  <c r="K39"/>
  <c r="J39"/>
  <c r="I39"/>
  <c r="H39"/>
  <c r="G39"/>
  <c r="F39"/>
  <c r="F40" s="1"/>
  <c r="E39"/>
  <c r="D39"/>
  <c r="C39"/>
  <c r="B39"/>
  <c r="L33"/>
  <c r="K33"/>
  <c r="K34" s="1"/>
  <c r="J33"/>
  <c r="I33"/>
  <c r="H33"/>
  <c r="G33"/>
  <c r="F33"/>
  <c r="E33"/>
  <c r="D33"/>
  <c r="C33"/>
  <c r="C34" s="1"/>
  <c r="B33"/>
  <c r="L31"/>
  <c r="K31"/>
  <c r="J31"/>
  <c r="I31"/>
  <c r="H31"/>
  <c r="G31"/>
  <c r="G32" s="1"/>
  <c r="F31"/>
  <c r="E31"/>
  <c r="E32" s="1"/>
  <c r="D31"/>
  <c r="C31"/>
  <c r="B31"/>
  <c r="L24"/>
  <c r="K24"/>
  <c r="J24"/>
  <c r="I24"/>
  <c r="H24"/>
  <c r="G24"/>
  <c r="F24"/>
  <c r="E24"/>
  <c r="D24"/>
  <c r="C24"/>
  <c r="B24"/>
  <c r="L22"/>
  <c r="K22"/>
  <c r="J22"/>
  <c r="I22"/>
  <c r="H22"/>
  <c r="G22"/>
  <c r="F22"/>
  <c r="E22"/>
  <c r="D22"/>
  <c r="C22"/>
  <c r="C23" s="1"/>
  <c r="B22"/>
  <c r="L15"/>
  <c r="K15"/>
  <c r="K16" s="1"/>
  <c r="J15"/>
  <c r="I15"/>
  <c r="H15"/>
  <c r="G15"/>
  <c r="F15"/>
  <c r="E15"/>
  <c r="D15"/>
  <c r="C15"/>
  <c r="L13"/>
  <c r="K13"/>
  <c r="J13"/>
  <c r="J14" s="1"/>
  <c r="I13"/>
  <c r="H13"/>
  <c r="G13"/>
  <c r="F13"/>
  <c r="E13"/>
  <c r="D13"/>
  <c r="C13"/>
  <c r="B15"/>
  <c r="B13"/>
  <c r="L15" i="5"/>
  <c r="K15"/>
  <c r="J15"/>
  <c r="I15"/>
  <c r="H15"/>
  <c r="G15"/>
  <c r="F15"/>
  <c r="E15"/>
  <c r="D15"/>
  <c r="C15"/>
  <c r="B15"/>
  <c r="L13"/>
  <c r="K13"/>
  <c r="J13"/>
  <c r="I13"/>
  <c r="H13"/>
  <c r="G13"/>
  <c r="F13"/>
  <c r="E13"/>
  <c r="D13"/>
  <c r="C13"/>
  <c r="B13"/>
  <c r="L47" i="4"/>
  <c r="K47"/>
  <c r="K48" s="1"/>
  <c r="J47"/>
  <c r="I47"/>
  <c r="H47"/>
  <c r="G47"/>
  <c r="G48" s="1"/>
  <c r="F47"/>
  <c r="E47"/>
  <c r="D47"/>
  <c r="C47"/>
  <c r="C48" s="1"/>
  <c r="B47"/>
  <c r="L40"/>
  <c r="K40"/>
  <c r="J40"/>
  <c r="I40"/>
  <c r="H40"/>
  <c r="G40"/>
  <c r="F40"/>
  <c r="E40"/>
  <c r="D40"/>
  <c r="C40"/>
  <c r="B40"/>
  <c r="L38"/>
  <c r="K38"/>
  <c r="J38"/>
  <c r="J39" s="1"/>
  <c r="I38"/>
  <c r="I39" s="1"/>
  <c r="H38"/>
  <c r="G38"/>
  <c r="F38"/>
  <c r="E38"/>
  <c r="D38"/>
  <c r="C38"/>
  <c r="B38"/>
  <c r="L32"/>
  <c r="K32"/>
  <c r="K33" s="1"/>
  <c r="J32"/>
  <c r="J33" s="1"/>
  <c r="I32"/>
  <c r="H32"/>
  <c r="G32"/>
  <c r="F32"/>
  <c r="E32"/>
  <c r="D32"/>
  <c r="C32"/>
  <c r="B32"/>
  <c r="B33" s="1"/>
  <c r="L30"/>
  <c r="K30"/>
  <c r="J30"/>
  <c r="I30"/>
  <c r="H30"/>
  <c r="G30"/>
  <c r="F30"/>
  <c r="F31" s="1"/>
  <c r="E30"/>
  <c r="D30"/>
  <c r="C30"/>
  <c r="B30"/>
  <c r="L24"/>
  <c r="K24"/>
  <c r="J24"/>
  <c r="I24"/>
  <c r="H24"/>
  <c r="G24"/>
  <c r="F24"/>
  <c r="F25" s="1"/>
  <c r="E24"/>
  <c r="E25" s="1"/>
  <c r="D24"/>
  <c r="C24"/>
  <c r="B24"/>
  <c r="L22"/>
  <c r="K22"/>
  <c r="J22"/>
  <c r="I22"/>
  <c r="H22"/>
  <c r="G22"/>
  <c r="F22"/>
  <c r="E22"/>
  <c r="D22"/>
  <c r="C22"/>
  <c r="B22"/>
  <c r="L15"/>
  <c r="K15"/>
  <c r="K16" s="1"/>
  <c r="J15"/>
  <c r="I15"/>
  <c r="H15"/>
  <c r="G15"/>
  <c r="F15"/>
  <c r="F16" s="1"/>
  <c r="E15"/>
  <c r="D15"/>
  <c r="C15"/>
  <c r="B15"/>
  <c r="B16" s="1"/>
  <c r="L13"/>
  <c r="K13"/>
  <c r="J13"/>
  <c r="J14" s="1"/>
  <c r="I13"/>
  <c r="H13"/>
  <c r="G13"/>
  <c r="F13"/>
  <c r="F14" s="1"/>
  <c r="E13"/>
  <c r="D13"/>
  <c r="C13"/>
  <c r="B13"/>
  <c r="B14" s="1"/>
  <c r="L58" i="3"/>
  <c r="K58"/>
  <c r="J58"/>
  <c r="I58"/>
  <c r="I59" s="1"/>
  <c r="H58"/>
  <c r="G58"/>
  <c r="G59" s="1"/>
  <c r="F58"/>
  <c r="E58"/>
  <c r="E59" s="1"/>
  <c r="D58"/>
  <c r="C58"/>
  <c r="B58"/>
  <c r="L56"/>
  <c r="K56"/>
  <c r="J56"/>
  <c r="I56"/>
  <c r="H56"/>
  <c r="G56"/>
  <c r="F56"/>
  <c r="E56"/>
  <c r="D56"/>
  <c r="C56"/>
  <c r="C57" s="1"/>
  <c r="B56"/>
  <c r="L49"/>
  <c r="K49"/>
  <c r="J49"/>
  <c r="J50" s="1"/>
  <c r="I49"/>
  <c r="H49"/>
  <c r="G49"/>
  <c r="G50" s="1"/>
  <c r="F49"/>
  <c r="E49"/>
  <c r="D49"/>
  <c r="C49"/>
  <c r="B49"/>
  <c r="L47"/>
  <c r="K47"/>
  <c r="J47"/>
  <c r="J48" s="1"/>
  <c r="I47"/>
  <c r="H47"/>
  <c r="G47"/>
  <c r="G48" s="1"/>
  <c r="F47"/>
  <c r="F48" s="1"/>
  <c r="E47"/>
  <c r="D47"/>
  <c r="C47"/>
  <c r="B47"/>
  <c r="L41"/>
  <c r="K41"/>
  <c r="J41"/>
  <c r="I41"/>
  <c r="H41"/>
  <c r="G41"/>
  <c r="F41"/>
  <c r="E41"/>
  <c r="D41"/>
  <c r="C41"/>
  <c r="B41"/>
  <c r="L39"/>
  <c r="K39"/>
  <c r="J39"/>
  <c r="I39"/>
  <c r="H39"/>
  <c r="G39"/>
  <c r="F39"/>
  <c r="E39"/>
  <c r="D39"/>
  <c r="C39"/>
  <c r="B39"/>
  <c r="L33"/>
  <c r="K33"/>
  <c r="J33"/>
  <c r="J34" s="1"/>
  <c r="I33"/>
  <c r="I34" s="1"/>
  <c r="H33"/>
  <c r="G33"/>
  <c r="F33"/>
  <c r="E33"/>
  <c r="D33"/>
  <c r="C33"/>
  <c r="B33"/>
  <c r="L31"/>
  <c r="K31"/>
  <c r="K32" s="1"/>
  <c r="J31"/>
  <c r="I31"/>
  <c r="H31"/>
  <c r="G31"/>
  <c r="G32" s="1"/>
  <c r="F31"/>
  <c r="F32" s="1"/>
  <c r="E31"/>
  <c r="D31"/>
  <c r="C31"/>
  <c r="B31"/>
  <c r="L24"/>
  <c r="K24"/>
  <c r="K25" s="1"/>
  <c r="J24"/>
  <c r="I24"/>
  <c r="H24"/>
  <c r="G24"/>
  <c r="F24"/>
  <c r="E24"/>
  <c r="D24"/>
  <c r="C24"/>
  <c r="B24"/>
  <c r="L22"/>
  <c r="K22"/>
  <c r="J22"/>
  <c r="I22"/>
  <c r="H22"/>
  <c r="G22"/>
  <c r="G23" s="1"/>
  <c r="F22"/>
  <c r="E22"/>
  <c r="D22"/>
  <c r="C22"/>
  <c r="B22"/>
  <c r="L15"/>
  <c r="K15"/>
  <c r="J15"/>
  <c r="I15"/>
  <c r="H15"/>
  <c r="G15"/>
  <c r="F15"/>
  <c r="E15"/>
  <c r="D15"/>
  <c r="C15"/>
  <c r="B15"/>
  <c r="B16" s="1"/>
  <c r="L13"/>
  <c r="K13"/>
  <c r="J13"/>
  <c r="I13"/>
  <c r="H13"/>
  <c r="G13"/>
  <c r="F13"/>
  <c r="F14" s="1"/>
  <c r="E13"/>
  <c r="D13"/>
  <c r="C13"/>
  <c r="B13"/>
  <c r="L13" i="1"/>
  <c r="K13"/>
  <c r="J13"/>
  <c r="I13"/>
  <c r="H13"/>
  <c r="G13"/>
  <c r="F13"/>
  <c r="E13"/>
  <c r="D13"/>
  <c r="C13"/>
  <c r="B13"/>
  <c r="L30" i="6"/>
  <c r="K30"/>
  <c r="J30"/>
  <c r="I30"/>
  <c r="H30"/>
  <c r="G30"/>
  <c r="F30"/>
  <c r="E30"/>
  <c r="D30"/>
  <c r="C30"/>
  <c r="B30"/>
  <c r="I34"/>
  <c r="E34"/>
  <c r="L32"/>
  <c r="H32"/>
  <c r="D32"/>
  <c r="L34"/>
  <c r="I32"/>
  <c r="H34"/>
  <c r="D34"/>
  <c r="L55"/>
  <c r="K55"/>
  <c r="K59" s="1"/>
  <c r="J55"/>
  <c r="I55"/>
  <c r="I57" s="1"/>
  <c r="H55"/>
  <c r="G55"/>
  <c r="F55"/>
  <c r="F59" s="1"/>
  <c r="E55"/>
  <c r="D55"/>
  <c r="C55"/>
  <c r="C59" s="1"/>
  <c r="B55"/>
  <c r="L46"/>
  <c r="K46"/>
  <c r="K50" s="1"/>
  <c r="J46"/>
  <c r="J50" s="1"/>
  <c r="I46"/>
  <c r="I48" s="1"/>
  <c r="H46"/>
  <c r="G46"/>
  <c r="F46"/>
  <c r="E46"/>
  <c r="D46"/>
  <c r="C46"/>
  <c r="C50" s="1"/>
  <c r="L38"/>
  <c r="K38"/>
  <c r="K42" s="1"/>
  <c r="J38"/>
  <c r="J42" s="1"/>
  <c r="I38"/>
  <c r="H38"/>
  <c r="G38"/>
  <c r="F38"/>
  <c r="E38"/>
  <c r="D38"/>
  <c r="C38"/>
  <c r="B38"/>
  <c r="B46"/>
  <c r="B50" s="1"/>
  <c r="H40"/>
  <c r="F42"/>
  <c r="D42"/>
  <c r="L59"/>
  <c r="J59"/>
  <c r="I59"/>
  <c r="H59"/>
  <c r="E59"/>
  <c r="D59"/>
  <c r="L57"/>
  <c r="H57"/>
  <c r="D57"/>
  <c r="G59"/>
  <c r="F57"/>
  <c r="E57"/>
  <c r="L50"/>
  <c r="I50"/>
  <c r="H50"/>
  <c r="D50"/>
  <c r="L48"/>
  <c r="F50"/>
  <c r="E48"/>
  <c r="D48"/>
  <c r="L42"/>
  <c r="H42"/>
  <c r="C42"/>
  <c r="L40"/>
  <c r="K40"/>
  <c r="G40"/>
  <c r="E40"/>
  <c r="D40"/>
  <c r="L37" i="5"/>
  <c r="K37"/>
  <c r="K38" s="1"/>
  <c r="K39" s="1"/>
  <c r="J37"/>
  <c r="I37"/>
  <c r="I40" s="1"/>
  <c r="I41" s="1"/>
  <c r="H37"/>
  <c r="G37"/>
  <c r="F37"/>
  <c r="F38" s="1"/>
  <c r="F39" s="1"/>
  <c r="E37"/>
  <c r="E38" s="1"/>
  <c r="E39" s="1"/>
  <c r="D37"/>
  <c r="C37"/>
  <c r="C38" s="1"/>
  <c r="C39" s="1"/>
  <c r="B37"/>
  <c r="B38" s="1"/>
  <c r="B39" s="1"/>
  <c r="G40"/>
  <c r="G41" s="1"/>
  <c r="E40"/>
  <c r="E41" s="1"/>
  <c r="I38"/>
  <c r="I39" s="1"/>
  <c r="G38"/>
  <c r="G39" s="1"/>
  <c r="L40"/>
  <c r="L41" s="1"/>
  <c r="J38"/>
  <c r="J39" s="1"/>
  <c r="H40"/>
  <c r="H41" s="1"/>
  <c r="D40"/>
  <c r="D41" s="1"/>
  <c r="L37" i="4"/>
  <c r="K37"/>
  <c r="J37"/>
  <c r="I37"/>
  <c r="I41" s="1"/>
  <c r="H37"/>
  <c r="G37"/>
  <c r="F37"/>
  <c r="F39" s="1"/>
  <c r="E37"/>
  <c r="D37"/>
  <c r="C37"/>
  <c r="B37"/>
  <c r="G41"/>
  <c r="E41"/>
  <c r="E39"/>
  <c r="L41"/>
  <c r="H41"/>
  <c r="D41"/>
  <c r="C46" i="3"/>
  <c r="D46"/>
  <c r="E46"/>
  <c r="F46"/>
  <c r="G46"/>
  <c r="H46"/>
  <c r="H48" s="1"/>
  <c r="I46"/>
  <c r="I50" s="1"/>
  <c r="J46"/>
  <c r="K46"/>
  <c r="L46"/>
  <c r="L50" s="1"/>
  <c r="B46"/>
  <c r="H50"/>
  <c r="D50"/>
  <c r="L48"/>
  <c r="D48"/>
  <c r="B48"/>
  <c r="F50"/>
  <c r="E50"/>
  <c r="L46" i="2"/>
  <c r="K46"/>
  <c r="J46"/>
  <c r="I46"/>
  <c r="H46"/>
  <c r="G46"/>
  <c r="F46"/>
  <c r="E46"/>
  <c r="D46"/>
  <c r="C46"/>
  <c r="B46"/>
  <c r="L37" i="1"/>
  <c r="L40" s="1"/>
  <c r="L41" s="1"/>
  <c r="K37"/>
  <c r="K38" s="1"/>
  <c r="K39" s="1"/>
  <c r="J37"/>
  <c r="J38" s="1"/>
  <c r="J39" s="1"/>
  <c r="I37"/>
  <c r="H37"/>
  <c r="G37"/>
  <c r="G38" s="1"/>
  <c r="G39" s="1"/>
  <c r="F37"/>
  <c r="E37"/>
  <c r="E40" s="1"/>
  <c r="E41" s="1"/>
  <c r="D37"/>
  <c r="D40" s="1"/>
  <c r="D41" s="1"/>
  <c r="C37"/>
  <c r="C38" s="1"/>
  <c r="C39" s="1"/>
  <c r="B37"/>
  <c r="B40" s="1"/>
  <c r="B41" s="1"/>
  <c r="L38"/>
  <c r="L39" s="1"/>
  <c r="D38"/>
  <c r="D39" s="1"/>
  <c r="B38"/>
  <c r="B39" s="1"/>
  <c r="J40"/>
  <c r="J41" s="1"/>
  <c r="I40"/>
  <c r="I41" s="1"/>
  <c r="H40"/>
  <c r="H41" s="1"/>
  <c r="F40"/>
  <c r="F41" s="1"/>
  <c r="K57" i="3"/>
  <c r="F40"/>
  <c r="E40"/>
  <c r="I32"/>
  <c r="E23"/>
  <c r="G23" i="6"/>
  <c r="E23"/>
  <c r="B21"/>
  <c r="K25"/>
  <c r="I25"/>
  <c r="G25"/>
  <c r="E25"/>
  <c r="C25"/>
  <c r="K23"/>
  <c r="I23"/>
  <c r="L21"/>
  <c r="L25" s="1"/>
  <c r="K21"/>
  <c r="J21"/>
  <c r="I21"/>
  <c r="H21"/>
  <c r="H25" s="1"/>
  <c r="G21"/>
  <c r="F21"/>
  <c r="E21"/>
  <c r="D21"/>
  <c r="D25" s="1"/>
  <c r="C21"/>
  <c r="L55" i="3"/>
  <c r="K55"/>
  <c r="J55"/>
  <c r="I55"/>
  <c r="H55"/>
  <c r="G55"/>
  <c r="F55"/>
  <c r="E55"/>
  <c r="D55"/>
  <c r="C55"/>
  <c r="C59" s="1"/>
  <c r="B55"/>
  <c r="K59"/>
  <c r="J59"/>
  <c r="I57"/>
  <c r="F59"/>
  <c r="E57"/>
  <c r="L38"/>
  <c r="K38"/>
  <c r="J38"/>
  <c r="J42" s="1"/>
  <c r="I38"/>
  <c r="H38"/>
  <c r="G38"/>
  <c r="G42" s="1"/>
  <c r="F38"/>
  <c r="F42" s="1"/>
  <c r="E38"/>
  <c r="E42" s="1"/>
  <c r="D38"/>
  <c r="C38"/>
  <c r="C42" s="1"/>
  <c r="B38"/>
  <c r="L42"/>
  <c r="I42"/>
  <c r="H42"/>
  <c r="D42"/>
  <c r="L40"/>
  <c r="H40"/>
  <c r="D40"/>
  <c r="K42"/>
  <c r="J40"/>
  <c r="I40"/>
  <c r="L30"/>
  <c r="K30"/>
  <c r="J30"/>
  <c r="I30"/>
  <c r="H30"/>
  <c r="G30"/>
  <c r="F30"/>
  <c r="E30"/>
  <c r="D30"/>
  <c r="C30"/>
  <c r="B30"/>
  <c r="L21"/>
  <c r="K21"/>
  <c r="J21"/>
  <c r="I21"/>
  <c r="I23" s="1"/>
  <c r="H21"/>
  <c r="G21"/>
  <c r="F21"/>
  <c r="E21"/>
  <c r="D21"/>
  <c r="C21"/>
  <c r="C25" s="1"/>
  <c r="B21"/>
  <c r="B25" s="1"/>
  <c r="E34"/>
  <c r="L32"/>
  <c r="H32"/>
  <c r="E32"/>
  <c r="D32"/>
  <c r="L34"/>
  <c r="H34"/>
  <c r="D34"/>
  <c r="G25"/>
  <c r="F25"/>
  <c r="E25"/>
  <c r="L25"/>
  <c r="H25"/>
  <c r="D25"/>
  <c r="C23"/>
  <c r="B23"/>
  <c r="L12" i="6"/>
  <c r="K12"/>
  <c r="J12"/>
  <c r="J16" s="1"/>
  <c r="I12"/>
  <c r="H12"/>
  <c r="G12"/>
  <c r="G16" s="1"/>
  <c r="F12"/>
  <c r="F16" s="1"/>
  <c r="E12"/>
  <c r="E16" s="1"/>
  <c r="D12"/>
  <c r="C12"/>
  <c r="C16" s="1"/>
  <c r="B12"/>
  <c r="B16" s="1"/>
  <c r="L16"/>
  <c r="I16"/>
  <c r="H16"/>
  <c r="D16"/>
  <c r="L14"/>
  <c r="H14"/>
  <c r="D14"/>
  <c r="I14"/>
  <c r="F14"/>
  <c r="E14"/>
  <c r="L5"/>
  <c r="K5"/>
  <c r="J5"/>
  <c r="I5"/>
  <c r="H5"/>
  <c r="G5"/>
  <c r="F5"/>
  <c r="E5"/>
  <c r="D5"/>
  <c r="C5"/>
  <c r="B5"/>
  <c r="F48" i="4"/>
  <c r="L46"/>
  <c r="L48" s="1"/>
  <c r="K46"/>
  <c r="J46"/>
  <c r="I46"/>
  <c r="I48" s="1"/>
  <c r="H46"/>
  <c r="H48" s="1"/>
  <c r="G46"/>
  <c r="F46"/>
  <c r="E46"/>
  <c r="E48" s="1"/>
  <c r="D46"/>
  <c r="D48" s="1"/>
  <c r="C46"/>
  <c r="B46"/>
  <c r="J48"/>
  <c r="L29"/>
  <c r="L31" s="1"/>
  <c r="K29"/>
  <c r="J29"/>
  <c r="I29"/>
  <c r="I33" s="1"/>
  <c r="H29"/>
  <c r="H31" s="1"/>
  <c r="G29"/>
  <c r="G33" s="1"/>
  <c r="F29"/>
  <c r="E29"/>
  <c r="D29"/>
  <c r="D31" s="1"/>
  <c r="C29"/>
  <c r="B29"/>
  <c r="L33"/>
  <c r="H33"/>
  <c r="F33"/>
  <c r="J31"/>
  <c r="C33"/>
  <c r="B31"/>
  <c r="L21"/>
  <c r="K21"/>
  <c r="J21"/>
  <c r="I21"/>
  <c r="H21"/>
  <c r="G21"/>
  <c r="F21"/>
  <c r="E21"/>
  <c r="E23" s="1"/>
  <c r="D21"/>
  <c r="C21"/>
  <c r="C25" s="1"/>
  <c r="B21"/>
  <c r="L25"/>
  <c r="J25"/>
  <c r="H25"/>
  <c r="D25"/>
  <c r="L23"/>
  <c r="H23"/>
  <c r="D23"/>
  <c r="G25"/>
  <c r="C14"/>
  <c r="L12"/>
  <c r="L14" s="1"/>
  <c r="K12"/>
  <c r="J12"/>
  <c r="I12"/>
  <c r="H12"/>
  <c r="H14" s="1"/>
  <c r="G12"/>
  <c r="F12"/>
  <c r="E12"/>
  <c r="D12"/>
  <c r="D14" s="1"/>
  <c r="C12"/>
  <c r="B12"/>
  <c r="L16"/>
  <c r="J16"/>
  <c r="H16"/>
  <c r="L12" i="3"/>
  <c r="L14" s="1"/>
  <c r="K12"/>
  <c r="J12"/>
  <c r="I12"/>
  <c r="I16" s="1"/>
  <c r="H12"/>
  <c r="H14" s="1"/>
  <c r="G12"/>
  <c r="G16" s="1"/>
  <c r="F12"/>
  <c r="E12"/>
  <c r="E14" s="1"/>
  <c r="D12"/>
  <c r="D14" s="1"/>
  <c r="C12"/>
  <c r="B12"/>
  <c r="L16"/>
  <c r="J16"/>
  <c r="H16"/>
  <c r="F16"/>
  <c r="K16"/>
  <c r="J14"/>
  <c r="C16"/>
  <c r="H46" i="5"/>
  <c r="H47" s="1"/>
  <c r="H48" s="1"/>
  <c r="E46"/>
  <c r="E47" s="1"/>
  <c r="E48" s="1"/>
  <c r="G29"/>
  <c r="G30" s="1"/>
  <c r="G31" s="1"/>
  <c r="E29"/>
  <c r="E30" s="1"/>
  <c r="E31" s="1"/>
  <c r="D29"/>
  <c r="D30" s="1"/>
  <c r="D31" s="1"/>
  <c r="G21"/>
  <c r="G22" s="1"/>
  <c r="G23" s="1"/>
  <c r="G12"/>
  <c r="G16" s="1"/>
  <c r="L5"/>
  <c r="L29" s="1"/>
  <c r="K5"/>
  <c r="K29" s="1"/>
  <c r="J5"/>
  <c r="J46" s="1"/>
  <c r="J47" s="1"/>
  <c r="J48" s="1"/>
  <c r="I5"/>
  <c r="I46" s="1"/>
  <c r="I47" s="1"/>
  <c r="I48" s="1"/>
  <c r="H5"/>
  <c r="H29" s="1"/>
  <c r="G5"/>
  <c r="G46" s="1"/>
  <c r="G47" s="1"/>
  <c r="G48" s="1"/>
  <c r="F5"/>
  <c r="F21" s="1"/>
  <c r="F22" s="1"/>
  <c r="F23" s="1"/>
  <c r="E5"/>
  <c r="E21" s="1"/>
  <c r="E24" s="1"/>
  <c r="E25" s="1"/>
  <c r="D5"/>
  <c r="D46" s="1"/>
  <c r="D47" s="1"/>
  <c r="D48" s="1"/>
  <c r="C5"/>
  <c r="C46" s="1"/>
  <c r="C47" s="1"/>
  <c r="C48" s="1"/>
  <c r="B5"/>
  <c r="L5" i="4"/>
  <c r="K5"/>
  <c r="J5"/>
  <c r="I5"/>
  <c r="H5"/>
  <c r="G5"/>
  <c r="F5"/>
  <c r="E5"/>
  <c r="D5"/>
  <c r="C5"/>
  <c r="B5"/>
  <c r="C5" i="3"/>
  <c r="B5"/>
  <c r="L5"/>
  <c r="K5"/>
  <c r="J5"/>
  <c r="I5"/>
  <c r="H5"/>
  <c r="G5"/>
  <c r="F5"/>
  <c r="E5"/>
  <c r="D5"/>
  <c r="J46" i="1"/>
  <c r="J47" s="1"/>
  <c r="J48" s="1"/>
  <c r="F46"/>
  <c r="F47" s="1"/>
  <c r="F48" s="1"/>
  <c r="L5" i="2"/>
  <c r="L12" s="1"/>
  <c r="K5"/>
  <c r="K12" s="1"/>
  <c r="J5"/>
  <c r="J12" s="1"/>
  <c r="J13" s="1"/>
  <c r="J14" s="1"/>
  <c r="I5"/>
  <c r="I12" s="1"/>
  <c r="I15" s="1"/>
  <c r="I16" s="1"/>
  <c r="H5"/>
  <c r="H12" s="1"/>
  <c r="G5"/>
  <c r="G12" s="1"/>
  <c r="F5"/>
  <c r="F12" s="1"/>
  <c r="F13" s="1"/>
  <c r="F14" s="1"/>
  <c r="E5"/>
  <c r="E12" s="1"/>
  <c r="E15" s="1"/>
  <c r="E16" s="1"/>
  <c r="D5"/>
  <c r="D12" s="1"/>
  <c r="C5"/>
  <c r="C12" s="1"/>
  <c r="C15" s="1"/>
  <c r="C16" s="1"/>
  <c r="B5"/>
  <c r="B12" s="1"/>
  <c r="B13" s="1"/>
  <c r="B14" s="1"/>
  <c r="F24" i="1"/>
  <c r="F25" s="1"/>
  <c r="F21"/>
  <c r="F22" s="1"/>
  <c r="F23" s="1"/>
  <c r="J12"/>
  <c r="J16" s="1"/>
  <c r="I12"/>
  <c r="I16" s="1"/>
  <c r="F12"/>
  <c r="F16" s="1"/>
  <c r="L5"/>
  <c r="L46" s="1"/>
  <c r="L47" s="1"/>
  <c r="L48" s="1"/>
  <c r="K5"/>
  <c r="K29" s="1"/>
  <c r="J5"/>
  <c r="J29" s="1"/>
  <c r="I5"/>
  <c r="I29" s="1"/>
  <c r="H5"/>
  <c r="H46" s="1"/>
  <c r="H47" s="1"/>
  <c r="H48" s="1"/>
  <c r="G5"/>
  <c r="G12" s="1"/>
  <c r="F5"/>
  <c r="F29" s="1"/>
  <c r="E5"/>
  <c r="E12" s="1"/>
  <c r="D5"/>
  <c r="D46" s="1"/>
  <c r="D47" s="1"/>
  <c r="D48" s="1"/>
  <c r="C5"/>
  <c r="B5"/>
  <c r="B29" s="1"/>
  <c r="D49" i="7" l="1"/>
  <c r="D50" s="1"/>
  <c r="D47"/>
  <c r="D48" s="1"/>
  <c r="H49"/>
  <c r="H50" s="1"/>
  <c r="H47"/>
  <c r="H48" s="1"/>
  <c r="L49"/>
  <c r="L50" s="1"/>
  <c r="L47"/>
  <c r="L48" s="1"/>
  <c r="C41"/>
  <c r="C42" s="1"/>
  <c r="C39"/>
  <c r="C40" s="1"/>
  <c r="G41"/>
  <c r="G42" s="1"/>
  <c r="G39"/>
  <c r="G40" s="1"/>
  <c r="K41"/>
  <c r="K42" s="1"/>
  <c r="K39"/>
  <c r="K40" s="1"/>
  <c r="B33"/>
  <c r="B34" s="1"/>
  <c r="B31"/>
  <c r="B32" s="1"/>
  <c r="F33"/>
  <c r="F34" s="1"/>
  <c r="F31"/>
  <c r="F32" s="1"/>
  <c r="J33"/>
  <c r="J34" s="1"/>
  <c r="J31"/>
  <c r="J32" s="1"/>
  <c r="E58"/>
  <c r="E59" s="1"/>
  <c r="E56"/>
  <c r="E57" s="1"/>
  <c r="I58"/>
  <c r="I59" s="1"/>
  <c r="I56"/>
  <c r="I57" s="1"/>
  <c r="B6"/>
  <c r="F6"/>
  <c r="J6"/>
  <c r="C12"/>
  <c r="G12"/>
  <c r="K12"/>
  <c r="D21"/>
  <c r="H21"/>
  <c r="L21"/>
  <c r="E30"/>
  <c r="I30"/>
  <c r="B38"/>
  <c r="F38"/>
  <c r="J38"/>
  <c r="C46"/>
  <c r="G46"/>
  <c r="K46"/>
  <c r="D55"/>
  <c r="H55"/>
  <c r="L55"/>
  <c r="E6"/>
  <c r="I6"/>
  <c r="B12"/>
  <c r="F12"/>
  <c r="J12"/>
  <c r="C21"/>
  <c r="G21"/>
  <c r="K21"/>
  <c r="D30"/>
  <c r="H30"/>
  <c r="L30"/>
  <c r="E38"/>
  <c r="I38"/>
  <c r="B46"/>
  <c r="F46"/>
  <c r="J46"/>
  <c r="C55"/>
  <c r="G55"/>
  <c r="K55"/>
  <c r="D6"/>
  <c r="H6"/>
  <c r="L6"/>
  <c r="E12"/>
  <c r="I12"/>
  <c r="B21"/>
  <c r="F21"/>
  <c r="J21"/>
  <c r="C30"/>
  <c r="G30"/>
  <c r="K30"/>
  <c r="D38"/>
  <c r="H38"/>
  <c r="L38"/>
  <c r="E46"/>
  <c r="I46"/>
  <c r="B55"/>
  <c r="F55"/>
  <c r="J55"/>
  <c r="C6"/>
  <c r="G6"/>
  <c r="K6"/>
  <c r="D12"/>
  <c r="H12"/>
  <c r="L12"/>
  <c r="E21"/>
  <c r="I21"/>
  <c r="J57" i="6"/>
  <c r="B57"/>
  <c r="E50"/>
  <c r="G48"/>
  <c r="I42"/>
  <c r="C40"/>
  <c r="B40"/>
  <c r="F34"/>
  <c r="J34"/>
  <c r="B32"/>
  <c r="C39" i="4"/>
  <c r="G39"/>
  <c r="K39"/>
  <c r="B39"/>
  <c r="E31"/>
  <c r="I25"/>
  <c r="B25"/>
  <c r="F23"/>
  <c r="J23"/>
  <c r="G16"/>
  <c r="E16"/>
  <c r="I16"/>
  <c r="D59" i="3"/>
  <c r="H59"/>
  <c r="L59"/>
  <c r="B59"/>
  <c r="B50"/>
  <c r="F34"/>
  <c r="J32"/>
  <c r="F23"/>
  <c r="J23"/>
  <c r="K48"/>
  <c r="C48"/>
  <c r="F32" i="6"/>
  <c r="J32"/>
  <c r="B34"/>
  <c r="C32"/>
  <c r="K32"/>
  <c r="G34"/>
  <c r="B59"/>
  <c r="K48"/>
  <c r="G50"/>
  <c r="J40"/>
  <c r="B42"/>
  <c r="I40"/>
  <c r="B48"/>
  <c r="F48"/>
  <c r="J48"/>
  <c r="C57"/>
  <c r="G57"/>
  <c r="K57"/>
  <c r="E42"/>
  <c r="C40" i="5"/>
  <c r="C41" s="1"/>
  <c r="K40"/>
  <c r="K41" s="1"/>
  <c r="D38"/>
  <c r="D39" s="1"/>
  <c r="H38"/>
  <c r="H39" s="1"/>
  <c r="L38"/>
  <c r="L39" s="1"/>
  <c r="B40"/>
  <c r="B41" s="1"/>
  <c r="F40"/>
  <c r="F41" s="1"/>
  <c r="J40"/>
  <c r="J41" s="1"/>
  <c r="C41" i="4"/>
  <c r="K41"/>
  <c r="D39"/>
  <c r="H39"/>
  <c r="L39"/>
  <c r="B41"/>
  <c r="F41"/>
  <c r="J41"/>
  <c r="K50" i="3"/>
  <c r="C50"/>
  <c r="E48"/>
  <c r="I48"/>
  <c r="D21" i="2"/>
  <c r="D22" s="1"/>
  <c r="D23" s="1"/>
  <c r="H21"/>
  <c r="L21"/>
  <c r="E30"/>
  <c r="E33" s="1"/>
  <c r="E34" s="1"/>
  <c r="I30"/>
  <c r="I33" s="1"/>
  <c r="I34" s="1"/>
  <c r="E38"/>
  <c r="E41" s="1"/>
  <c r="E42" s="1"/>
  <c r="I38"/>
  <c r="I39" s="1"/>
  <c r="I40" s="1"/>
  <c r="D55"/>
  <c r="H55"/>
  <c r="L55"/>
  <c r="C21"/>
  <c r="G21"/>
  <c r="K21"/>
  <c r="K24" s="1"/>
  <c r="K25" s="1"/>
  <c r="D30"/>
  <c r="D33" s="1"/>
  <c r="D34" s="1"/>
  <c r="H30"/>
  <c r="H33" s="1"/>
  <c r="H34" s="1"/>
  <c r="L30"/>
  <c r="L33" s="1"/>
  <c r="L34" s="1"/>
  <c r="D38"/>
  <c r="D41" s="1"/>
  <c r="D42" s="1"/>
  <c r="H38"/>
  <c r="L38"/>
  <c r="C55"/>
  <c r="G55"/>
  <c r="K55"/>
  <c r="B21"/>
  <c r="B24" s="1"/>
  <c r="B25" s="1"/>
  <c r="F21"/>
  <c r="F24" s="1"/>
  <c r="F25" s="1"/>
  <c r="J21"/>
  <c r="J24" s="1"/>
  <c r="J25" s="1"/>
  <c r="C30"/>
  <c r="C31" s="1"/>
  <c r="C32" s="1"/>
  <c r="G30"/>
  <c r="G31" s="1"/>
  <c r="G32" s="1"/>
  <c r="K30"/>
  <c r="K31" s="1"/>
  <c r="K32" s="1"/>
  <c r="C38"/>
  <c r="G38"/>
  <c r="G39" s="1"/>
  <c r="G40" s="1"/>
  <c r="K38"/>
  <c r="B55"/>
  <c r="F55"/>
  <c r="J55"/>
  <c r="E21"/>
  <c r="I21"/>
  <c r="I22" s="1"/>
  <c r="I23" s="1"/>
  <c r="B30"/>
  <c r="B31" s="1"/>
  <c r="B32" s="1"/>
  <c r="F30"/>
  <c r="F31" s="1"/>
  <c r="F32" s="1"/>
  <c r="J30"/>
  <c r="J31" s="1"/>
  <c r="J32" s="1"/>
  <c r="B38"/>
  <c r="B41" s="1"/>
  <c r="B42" s="1"/>
  <c r="F38"/>
  <c r="F41" s="1"/>
  <c r="F42" s="1"/>
  <c r="J38"/>
  <c r="J41" s="1"/>
  <c r="J42" s="1"/>
  <c r="E55"/>
  <c r="I55"/>
  <c r="H38" i="1"/>
  <c r="H39" s="1"/>
  <c r="F38"/>
  <c r="F39" s="1"/>
  <c r="E38"/>
  <c r="E39" s="1"/>
  <c r="I38"/>
  <c r="I39" s="1"/>
  <c r="C40"/>
  <c r="C41" s="1"/>
  <c r="G40"/>
  <c r="G41" s="1"/>
  <c r="K40"/>
  <c r="K41" s="1"/>
  <c r="G57" i="3"/>
  <c r="B40"/>
  <c r="C32"/>
  <c r="B32"/>
  <c r="K23"/>
  <c r="F23" i="6"/>
  <c r="J23"/>
  <c r="B23"/>
  <c r="D23"/>
  <c r="H23"/>
  <c r="L23"/>
  <c r="B25"/>
  <c r="F25"/>
  <c r="J25"/>
  <c r="H57" i="3"/>
  <c r="D57"/>
  <c r="L57"/>
  <c r="B57"/>
  <c r="F57"/>
  <c r="J57"/>
  <c r="B42"/>
  <c r="C40"/>
  <c r="G40"/>
  <c r="K40"/>
  <c r="B34"/>
  <c r="I25"/>
  <c r="J25"/>
  <c r="C34"/>
  <c r="G34"/>
  <c r="K34"/>
  <c r="D23"/>
  <c r="H23"/>
  <c r="L23"/>
  <c r="I41" i="2"/>
  <c r="I42" s="1"/>
  <c r="G41"/>
  <c r="G42" s="1"/>
  <c r="E39"/>
  <c r="E40" s="1"/>
  <c r="D39"/>
  <c r="D40" s="1"/>
  <c r="B39"/>
  <c r="B40" s="1"/>
  <c r="F39"/>
  <c r="F40" s="1"/>
  <c r="J39"/>
  <c r="J40" s="1"/>
  <c r="E31"/>
  <c r="E32" s="1"/>
  <c r="I31"/>
  <c r="I32" s="1"/>
  <c r="C33"/>
  <c r="C34" s="1"/>
  <c r="G33"/>
  <c r="G34" s="1"/>
  <c r="D31"/>
  <c r="D32" s="1"/>
  <c r="H31"/>
  <c r="H32" s="1"/>
  <c r="L31"/>
  <c r="L32" s="1"/>
  <c r="B33"/>
  <c r="B34" s="1"/>
  <c r="F33"/>
  <c r="F34" s="1"/>
  <c r="J33"/>
  <c r="J34" s="1"/>
  <c r="K22"/>
  <c r="K23" s="1"/>
  <c r="D24"/>
  <c r="D25" s="1"/>
  <c r="B22"/>
  <c r="B23" s="1"/>
  <c r="F22"/>
  <c r="F23" s="1"/>
  <c r="J22"/>
  <c r="J23" s="1"/>
  <c r="B14" i="6"/>
  <c r="C14"/>
  <c r="G14"/>
  <c r="K14"/>
  <c r="L6"/>
  <c r="C6"/>
  <c r="G6"/>
  <c r="K6"/>
  <c r="B6"/>
  <c r="F6"/>
  <c r="J6"/>
  <c r="E6"/>
  <c r="I6"/>
  <c r="D6"/>
  <c r="H6"/>
  <c r="L30" i="5"/>
  <c r="L31" s="1"/>
  <c r="L32"/>
  <c r="L33" s="1"/>
  <c r="L21"/>
  <c r="L24" s="1"/>
  <c r="L25" s="1"/>
  <c r="L46"/>
  <c r="L47" s="1"/>
  <c r="L48" s="1"/>
  <c r="L6"/>
  <c r="L12"/>
  <c r="L16" s="1"/>
  <c r="K30"/>
  <c r="K31" s="1"/>
  <c r="K32"/>
  <c r="K33" s="1"/>
  <c r="K21"/>
  <c r="K22" s="1"/>
  <c r="K23" s="1"/>
  <c r="K46"/>
  <c r="K47" s="1"/>
  <c r="K48" s="1"/>
  <c r="K12"/>
  <c r="J21"/>
  <c r="J22" s="1"/>
  <c r="J23" s="1"/>
  <c r="J12"/>
  <c r="J14" s="1"/>
  <c r="J29"/>
  <c r="J32" s="1"/>
  <c r="J33" s="1"/>
  <c r="I21"/>
  <c r="I24" s="1"/>
  <c r="I25" s="1"/>
  <c r="I12"/>
  <c r="I29"/>
  <c r="H30"/>
  <c r="H31" s="1"/>
  <c r="H32"/>
  <c r="H33" s="1"/>
  <c r="H12"/>
  <c r="H16" s="1"/>
  <c r="H21"/>
  <c r="H24" s="1"/>
  <c r="H25" s="1"/>
  <c r="G32"/>
  <c r="G33" s="1"/>
  <c r="G14"/>
  <c r="F46"/>
  <c r="F47" s="1"/>
  <c r="F48" s="1"/>
  <c r="F12"/>
  <c r="F14" s="1"/>
  <c r="F29"/>
  <c r="F32" s="1"/>
  <c r="F33" s="1"/>
  <c r="E12"/>
  <c r="E32"/>
  <c r="E33" s="1"/>
  <c r="D21"/>
  <c r="D24" s="1"/>
  <c r="D25" s="1"/>
  <c r="D32"/>
  <c r="D33" s="1"/>
  <c r="D12"/>
  <c r="D16" s="1"/>
  <c r="C29"/>
  <c r="C12"/>
  <c r="C21"/>
  <c r="C22" s="1"/>
  <c r="C23" s="1"/>
  <c r="B21"/>
  <c r="B22" s="1"/>
  <c r="B23" s="1"/>
  <c r="B12"/>
  <c r="B14" s="1"/>
  <c r="B29"/>
  <c r="B32" s="1"/>
  <c r="B33" s="1"/>
  <c r="B46"/>
  <c r="B47" s="1"/>
  <c r="B48" s="1"/>
  <c r="B48" i="4"/>
  <c r="E33"/>
  <c r="I31"/>
  <c r="D33"/>
  <c r="C31"/>
  <c r="G31"/>
  <c r="K31"/>
  <c r="I23"/>
  <c r="K25"/>
  <c r="B23"/>
  <c r="C23"/>
  <c r="G23"/>
  <c r="K23"/>
  <c r="E14"/>
  <c r="I14"/>
  <c r="D16"/>
  <c r="G14"/>
  <c r="K14"/>
  <c r="C16"/>
  <c r="L13" i="2"/>
  <c r="L15"/>
  <c r="L16" s="1"/>
  <c r="K15"/>
  <c r="K16" s="1"/>
  <c r="K13"/>
  <c r="H13"/>
  <c r="H15"/>
  <c r="H16" s="1"/>
  <c r="G15"/>
  <c r="G16" s="1"/>
  <c r="G13"/>
  <c r="D13"/>
  <c r="D15"/>
  <c r="D16" s="1"/>
  <c r="E16" i="3"/>
  <c r="I14"/>
  <c r="D16"/>
  <c r="B14"/>
  <c r="C14"/>
  <c r="G14"/>
  <c r="K14"/>
  <c r="L12" i="1"/>
  <c r="L21"/>
  <c r="L29"/>
  <c r="K32"/>
  <c r="K33" s="1"/>
  <c r="K30"/>
  <c r="K31" s="1"/>
  <c r="K21"/>
  <c r="K46"/>
  <c r="K47" s="1"/>
  <c r="K48" s="1"/>
  <c r="K12"/>
  <c r="J32"/>
  <c r="J33" s="1"/>
  <c r="J30"/>
  <c r="J31" s="1"/>
  <c r="J14"/>
  <c r="J21"/>
  <c r="I30"/>
  <c r="I31" s="1"/>
  <c r="I32"/>
  <c r="I33" s="1"/>
  <c r="I21"/>
  <c r="I46"/>
  <c r="I47" s="1"/>
  <c r="I48" s="1"/>
  <c r="I14"/>
  <c r="H21"/>
  <c r="H12"/>
  <c r="H29"/>
  <c r="G16"/>
  <c r="G14"/>
  <c r="G29"/>
  <c r="G46"/>
  <c r="G47" s="1"/>
  <c r="G48" s="1"/>
  <c r="G21"/>
  <c r="F32"/>
  <c r="F33" s="1"/>
  <c r="F30"/>
  <c r="F31" s="1"/>
  <c r="F14"/>
  <c r="E16"/>
  <c r="E14"/>
  <c r="E21"/>
  <c r="E29"/>
  <c r="E46"/>
  <c r="E47" s="1"/>
  <c r="E48" s="1"/>
  <c r="D29"/>
  <c r="D21"/>
  <c r="D12"/>
  <c r="C21"/>
  <c r="C46"/>
  <c r="C47" s="1"/>
  <c r="C48" s="1"/>
  <c r="C12"/>
  <c r="C29"/>
  <c r="B32"/>
  <c r="B33" s="1"/>
  <c r="B30"/>
  <c r="B31" s="1"/>
  <c r="D6"/>
  <c r="I6"/>
  <c r="C6"/>
  <c r="L6"/>
  <c r="H6"/>
  <c r="J6"/>
  <c r="G6"/>
  <c r="B12"/>
  <c r="B46"/>
  <c r="B47" s="1"/>
  <c r="B48" s="1"/>
  <c r="E6"/>
  <c r="F6"/>
  <c r="K6"/>
  <c r="B21"/>
  <c r="B6"/>
  <c r="B30" i="5"/>
  <c r="B31" s="1"/>
  <c r="F30"/>
  <c r="F31" s="1"/>
  <c r="J30"/>
  <c r="J31" s="1"/>
  <c r="E22"/>
  <c r="E23" s="1"/>
  <c r="I22"/>
  <c r="I23" s="1"/>
  <c r="C24"/>
  <c r="C25" s="1"/>
  <c r="G24"/>
  <c r="G25" s="1"/>
  <c r="K24"/>
  <c r="K25" s="1"/>
  <c r="H22"/>
  <c r="H23" s="1"/>
  <c r="L22"/>
  <c r="L23" s="1"/>
  <c r="F24"/>
  <c r="F25" s="1"/>
  <c r="D14"/>
  <c r="H14"/>
  <c r="L14"/>
  <c r="B16"/>
  <c r="F16"/>
  <c r="J16"/>
  <c r="L6" i="4"/>
  <c r="C6" i="5"/>
  <c r="G6"/>
  <c r="K6"/>
  <c r="B6"/>
  <c r="F6"/>
  <c r="J6"/>
  <c r="E6"/>
  <c r="I6"/>
  <c r="D6"/>
  <c r="H6"/>
  <c r="C6" i="4"/>
  <c r="G6"/>
  <c r="K6"/>
  <c r="B6"/>
  <c r="F6"/>
  <c r="J6"/>
  <c r="E6"/>
  <c r="I6"/>
  <c r="D6"/>
  <c r="H6"/>
  <c r="I6" i="3"/>
  <c r="D6"/>
  <c r="H6"/>
  <c r="L6"/>
  <c r="C6"/>
  <c r="G6"/>
  <c r="K6"/>
  <c r="B6"/>
  <c r="F6"/>
  <c r="J6"/>
  <c r="E6"/>
  <c r="C13" i="2"/>
  <c r="E13"/>
  <c r="I13"/>
  <c r="B15"/>
  <c r="B16" s="1"/>
  <c r="F15"/>
  <c r="F16" s="1"/>
  <c r="J15"/>
  <c r="J16" s="1"/>
  <c r="I6"/>
  <c r="D6"/>
  <c r="H6"/>
  <c r="L6"/>
  <c r="C6"/>
  <c r="G6"/>
  <c r="K6"/>
  <c r="B6"/>
  <c r="F6"/>
  <c r="J6"/>
  <c r="E6"/>
  <c r="H15" i="7" l="1"/>
  <c r="H16" s="1"/>
  <c r="H13"/>
  <c r="H14" s="1"/>
  <c r="I47"/>
  <c r="I48" s="1"/>
  <c r="I49"/>
  <c r="I50" s="1"/>
  <c r="D39"/>
  <c r="D40" s="1"/>
  <c r="D41"/>
  <c r="D42" s="1"/>
  <c r="J22"/>
  <c r="J23" s="1"/>
  <c r="J24"/>
  <c r="J25" s="1"/>
  <c r="E13"/>
  <c r="E14" s="1"/>
  <c r="E15"/>
  <c r="E16" s="1"/>
  <c r="K56"/>
  <c r="K57" s="1"/>
  <c r="K58"/>
  <c r="K59" s="1"/>
  <c r="F47"/>
  <c r="F48" s="1"/>
  <c r="F49"/>
  <c r="F50" s="1"/>
  <c r="L31"/>
  <c r="L32" s="1"/>
  <c r="L33"/>
  <c r="L34" s="1"/>
  <c r="G22"/>
  <c r="G23" s="1"/>
  <c r="G24"/>
  <c r="G25" s="1"/>
  <c r="B13"/>
  <c r="B14" s="1"/>
  <c r="B15"/>
  <c r="B16" s="1"/>
  <c r="H58"/>
  <c r="H59" s="1"/>
  <c r="H56"/>
  <c r="H57" s="1"/>
  <c r="C49"/>
  <c r="C50" s="1"/>
  <c r="C47"/>
  <c r="C48" s="1"/>
  <c r="I33"/>
  <c r="I34" s="1"/>
  <c r="I31"/>
  <c r="I32" s="1"/>
  <c r="D24"/>
  <c r="D25" s="1"/>
  <c r="D22"/>
  <c r="D23" s="1"/>
  <c r="L15"/>
  <c r="L16" s="1"/>
  <c r="L13"/>
  <c r="L14" s="1"/>
  <c r="B56"/>
  <c r="B57" s="1"/>
  <c r="B58"/>
  <c r="B59" s="1"/>
  <c r="H39"/>
  <c r="H40" s="1"/>
  <c r="H41"/>
  <c r="H42" s="1"/>
  <c r="C31"/>
  <c r="C32" s="1"/>
  <c r="C33"/>
  <c r="C34" s="1"/>
  <c r="I13"/>
  <c r="I14" s="1"/>
  <c r="I15"/>
  <c r="I16" s="1"/>
  <c r="J47"/>
  <c r="J48" s="1"/>
  <c r="J49"/>
  <c r="J50" s="1"/>
  <c r="E39"/>
  <c r="E40" s="1"/>
  <c r="E41"/>
  <c r="E42" s="1"/>
  <c r="K22"/>
  <c r="K23" s="1"/>
  <c r="K24"/>
  <c r="K25" s="1"/>
  <c r="F13"/>
  <c r="F14" s="1"/>
  <c r="F15"/>
  <c r="F16" s="1"/>
  <c r="L58"/>
  <c r="L59" s="1"/>
  <c r="L56"/>
  <c r="L57" s="1"/>
  <c r="G49"/>
  <c r="G50" s="1"/>
  <c r="G47"/>
  <c r="G48" s="1"/>
  <c r="B41"/>
  <c r="B42" s="1"/>
  <c r="B39"/>
  <c r="B40" s="1"/>
  <c r="H24"/>
  <c r="H25" s="1"/>
  <c r="H22"/>
  <c r="H23" s="1"/>
  <c r="C15"/>
  <c r="C16" s="1"/>
  <c r="C13"/>
  <c r="C14" s="1"/>
  <c r="E24"/>
  <c r="E25" s="1"/>
  <c r="E22"/>
  <c r="E23" s="1"/>
  <c r="F56"/>
  <c r="F57" s="1"/>
  <c r="F58"/>
  <c r="F59" s="1"/>
  <c r="L39"/>
  <c r="L40" s="1"/>
  <c r="L41"/>
  <c r="L42" s="1"/>
  <c r="G31"/>
  <c r="G32" s="1"/>
  <c r="G33"/>
  <c r="G34" s="1"/>
  <c r="B22"/>
  <c r="B23" s="1"/>
  <c r="B24"/>
  <c r="B25" s="1"/>
  <c r="C56"/>
  <c r="C57" s="1"/>
  <c r="C58"/>
  <c r="C59" s="1"/>
  <c r="I39"/>
  <c r="I40" s="1"/>
  <c r="I41"/>
  <c r="I42" s="1"/>
  <c r="D31"/>
  <c r="D32" s="1"/>
  <c r="D33"/>
  <c r="D34" s="1"/>
  <c r="J13"/>
  <c r="J14" s="1"/>
  <c r="J15"/>
  <c r="J16" s="1"/>
  <c r="K49"/>
  <c r="K50" s="1"/>
  <c r="K47"/>
  <c r="K48" s="1"/>
  <c r="F41"/>
  <c r="F42" s="1"/>
  <c r="F39"/>
  <c r="F40" s="1"/>
  <c r="L24"/>
  <c r="L25" s="1"/>
  <c r="L22"/>
  <c r="L23" s="1"/>
  <c r="G15"/>
  <c r="G16" s="1"/>
  <c r="G13"/>
  <c r="G14" s="1"/>
  <c r="I24"/>
  <c r="I25" s="1"/>
  <c r="I22"/>
  <c r="I23" s="1"/>
  <c r="D15"/>
  <c r="D16" s="1"/>
  <c r="D13"/>
  <c r="D14" s="1"/>
  <c r="J56"/>
  <c r="J57" s="1"/>
  <c r="J58"/>
  <c r="J59" s="1"/>
  <c r="E47"/>
  <c r="E48" s="1"/>
  <c r="E49"/>
  <c r="E50" s="1"/>
  <c r="K31"/>
  <c r="K32" s="1"/>
  <c r="K33"/>
  <c r="K34" s="1"/>
  <c r="F22"/>
  <c r="F23" s="1"/>
  <c r="F24"/>
  <c r="F25" s="1"/>
  <c r="G56"/>
  <c r="G57" s="1"/>
  <c r="G58"/>
  <c r="G59" s="1"/>
  <c r="B47"/>
  <c r="B48" s="1"/>
  <c r="B49"/>
  <c r="B50" s="1"/>
  <c r="H31"/>
  <c r="H32" s="1"/>
  <c r="H33"/>
  <c r="H34" s="1"/>
  <c r="C22"/>
  <c r="C23" s="1"/>
  <c r="C24"/>
  <c r="C25" s="1"/>
  <c r="D58"/>
  <c r="D59" s="1"/>
  <c r="D56"/>
  <c r="D57" s="1"/>
  <c r="J41"/>
  <c r="J42" s="1"/>
  <c r="J39"/>
  <c r="J40" s="1"/>
  <c r="E33"/>
  <c r="E34" s="1"/>
  <c r="E31"/>
  <c r="E32" s="1"/>
  <c r="K15"/>
  <c r="K16" s="1"/>
  <c r="K13"/>
  <c r="K14" s="1"/>
  <c r="G14" i="2"/>
  <c r="K14"/>
  <c r="J56"/>
  <c r="J57" s="1"/>
  <c r="J58"/>
  <c r="J59" s="1"/>
  <c r="K56"/>
  <c r="K57" s="1"/>
  <c r="K58"/>
  <c r="K59" s="1"/>
  <c r="H41"/>
  <c r="H42" s="1"/>
  <c r="H39"/>
  <c r="H40" s="1"/>
  <c r="J47"/>
  <c r="J48" s="1"/>
  <c r="J49"/>
  <c r="J50" s="1"/>
  <c r="H58"/>
  <c r="H59" s="1"/>
  <c r="H56"/>
  <c r="H57" s="1"/>
  <c r="D14"/>
  <c r="H14"/>
  <c r="L14"/>
  <c r="E56"/>
  <c r="E57" s="1"/>
  <c r="E58"/>
  <c r="E59" s="1"/>
  <c r="E22"/>
  <c r="E23" s="1"/>
  <c r="E24"/>
  <c r="E25" s="1"/>
  <c r="K41"/>
  <c r="K42" s="1"/>
  <c r="K39"/>
  <c r="K40" s="1"/>
  <c r="L39"/>
  <c r="L40" s="1"/>
  <c r="L41"/>
  <c r="L42" s="1"/>
  <c r="C22"/>
  <c r="C23" s="1"/>
  <c r="C24"/>
  <c r="C25" s="1"/>
  <c r="L56"/>
  <c r="L57" s="1"/>
  <c r="L58"/>
  <c r="L59" s="1"/>
  <c r="H22"/>
  <c r="H23" s="1"/>
  <c r="H24"/>
  <c r="H25" s="1"/>
  <c r="I58"/>
  <c r="I59" s="1"/>
  <c r="I56"/>
  <c r="I57" s="1"/>
  <c r="B56"/>
  <c r="B57" s="1"/>
  <c r="B58"/>
  <c r="B59" s="1"/>
  <c r="C58"/>
  <c r="C59" s="1"/>
  <c r="C56"/>
  <c r="C57" s="1"/>
  <c r="G24"/>
  <c r="G25" s="1"/>
  <c r="G22"/>
  <c r="G23" s="1"/>
  <c r="B47"/>
  <c r="B48" s="1"/>
  <c r="B49"/>
  <c r="B50" s="1"/>
  <c r="L22"/>
  <c r="L23" s="1"/>
  <c r="L24"/>
  <c r="L25" s="1"/>
  <c r="I14"/>
  <c r="C14"/>
  <c r="E14"/>
  <c r="F56"/>
  <c r="F57" s="1"/>
  <c r="F58"/>
  <c r="F59" s="1"/>
  <c r="C39"/>
  <c r="C40" s="1"/>
  <c r="C41"/>
  <c r="C42" s="1"/>
  <c r="G56"/>
  <c r="G57" s="1"/>
  <c r="G58"/>
  <c r="G59" s="1"/>
  <c r="F47"/>
  <c r="F48" s="1"/>
  <c r="F49"/>
  <c r="F50" s="1"/>
  <c r="D56"/>
  <c r="D57" s="1"/>
  <c r="D58"/>
  <c r="D59" s="1"/>
  <c r="I24"/>
  <c r="I25" s="1"/>
  <c r="K33"/>
  <c r="K34" s="1"/>
  <c r="K14" i="5"/>
  <c r="K16"/>
  <c r="J24"/>
  <c r="J25" s="1"/>
  <c r="I16"/>
  <c r="I14"/>
  <c r="I30"/>
  <c r="I31" s="1"/>
  <c r="I32"/>
  <c r="I33" s="1"/>
  <c r="E16"/>
  <c r="E14"/>
  <c r="D22"/>
  <c r="D23" s="1"/>
  <c r="C32"/>
  <c r="C33" s="1"/>
  <c r="C30"/>
  <c r="C31" s="1"/>
  <c r="C16"/>
  <c r="C14"/>
  <c r="B24"/>
  <c r="B25" s="1"/>
  <c r="L14" i="1"/>
  <c r="L16"/>
  <c r="L24"/>
  <c r="L25" s="1"/>
  <c r="L22"/>
  <c r="L23" s="1"/>
  <c r="L32"/>
  <c r="L33" s="1"/>
  <c r="L30"/>
  <c r="L31" s="1"/>
  <c r="K16"/>
  <c r="K14"/>
  <c r="K22"/>
  <c r="K23" s="1"/>
  <c r="K24"/>
  <c r="K25" s="1"/>
  <c r="J22"/>
  <c r="J23" s="1"/>
  <c r="J24"/>
  <c r="J25" s="1"/>
  <c r="I22"/>
  <c r="I23" s="1"/>
  <c r="I24"/>
  <c r="I25" s="1"/>
  <c r="H22"/>
  <c r="H23" s="1"/>
  <c r="H24"/>
  <c r="H25" s="1"/>
  <c r="H14"/>
  <c r="H16"/>
  <c r="H32"/>
  <c r="H33" s="1"/>
  <c r="H30"/>
  <c r="H31" s="1"/>
  <c r="G22"/>
  <c r="G23" s="1"/>
  <c r="G24"/>
  <c r="G25" s="1"/>
  <c r="G32"/>
  <c r="G33" s="1"/>
  <c r="G30"/>
  <c r="G31" s="1"/>
  <c r="E24"/>
  <c r="E25" s="1"/>
  <c r="E22"/>
  <c r="E23" s="1"/>
  <c r="E32"/>
  <c r="E33" s="1"/>
  <c r="E30"/>
  <c r="E31" s="1"/>
  <c r="D30"/>
  <c r="D31" s="1"/>
  <c r="D32"/>
  <c r="D33" s="1"/>
  <c r="D24"/>
  <c r="D25" s="1"/>
  <c r="D22"/>
  <c r="D23" s="1"/>
  <c r="D14"/>
  <c r="D16"/>
  <c r="C24"/>
  <c r="C25" s="1"/>
  <c r="C22"/>
  <c r="C23" s="1"/>
  <c r="C16"/>
  <c r="C14"/>
  <c r="C32"/>
  <c r="C33" s="1"/>
  <c r="C30"/>
  <c r="C31" s="1"/>
  <c r="B16"/>
  <c r="B14"/>
  <c r="B24"/>
  <c r="B25" s="1"/>
  <c r="B22"/>
  <c r="B23" s="1"/>
  <c r="C47" i="2" l="1"/>
  <c r="C48" s="1"/>
  <c r="C49"/>
  <c r="C50" s="1"/>
  <c r="H49"/>
  <c r="H50" s="1"/>
  <c r="H47"/>
  <c r="H48" s="1"/>
  <c r="G47"/>
  <c r="G48" s="1"/>
  <c r="G49"/>
  <c r="G50" s="1"/>
  <c r="E49"/>
  <c r="E50" s="1"/>
  <c r="E47"/>
  <c r="E48" s="1"/>
  <c r="I49"/>
  <c r="I50" s="1"/>
  <c r="I47"/>
  <c r="I48" s="1"/>
  <c r="L49"/>
  <c r="L50" s="1"/>
  <c r="L47"/>
  <c r="L48" s="1"/>
  <c r="D49"/>
  <c r="D50" s="1"/>
  <c r="D47"/>
  <c r="D48" s="1"/>
  <c r="K47"/>
  <c r="K48" s="1"/>
  <c r="K49"/>
  <c r="K50" s="1"/>
</calcChain>
</file>

<file path=xl/sharedStrings.xml><?xml version="1.0" encoding="utf-8"?>
<sst xmlns="http://schemas.openxmlformats.org/spreadsheetml/2006/main" count="347" uniqueCount="31">
  <si>
    <t>Sat Name</t>
  </si>
  <si>
    <t>Elevation</t>
  </si>
  <si>
    <t>Range</t>
  </si>
  <si>
    <t>Path Loss</t>
  </si>
  <si>
    <t>Gain at Elevation</t>
  </si>
  <si>
    <t xml:space="preserve"> 1/4 w G.P.</t>
  </si>
  <si>
    <t>Rx Signal (dBm)</t>
  </si>
  <si>
    <t>SNR TCVR 6dB NF</t>
  </si>
  <si>
    <t>SNR 1dB preamp</t>
  </si>
  <si>
    <t>Antennas</t>
  </si>
  <si>
    <t>Egg Beater (M2)</t>
  </si>
  <si>
    <t>Gain @ Elevation (dBi)</t>
  </si>
  <si>
    <t>Evaluation</t>
  </si>
  <si>
    <t>EZ Lindenblad</t>
  </si>
  <si>
    <t>Not Required</t>
  </si>
  <si>
    <t>3/4 w G.P.</t>
  </si>
  <si>
    <t>3 Ele Yagi Vert @ 25Deg Elev</t>
  </si>
  <si>
    <t>70 CM Egg Beater (M2)</t>
  </si>
  <si>
    <t>70 CM Egg Beater (AA2TX)</t>
  </si>
  <si>
    <t>70CM  Lindenblad</t>
  </si>
  <si>
    <t>7 Ele Yagi Vert @ 25Deg Elev</t>
  </si>
  <si>
    <t xml:space="preserve">Evaluation </t>
  </si>
  <si>
    <t>2M QFH (simplified)</t>
  </si>
  <si>
    <t>70CM  QFH (Simplified)</t>
  </si>
  <si>
    <t>AO-7 (EIRP +20dBm or 100mW)</t>
  </si>
  <si>
    <t>RS-44 (EIRP +20dBm or 100mW)</t>
  </si>
  <si>
    <t>ISS Crossband  (EIRP +36 dBm or 4 W)</t>
  </si>
  <si>
    <t>AO-91 (EIRP +26 dBm or 0.5W)</t>
  </si>
  <si>
    <t>XW2A (EIRP +20 dBm or 100mW)</t>
  </si>
  <si>
    <t>SO-50 (EIRP +24 dBm or 0.25W)</t>
  </si>
  <si>
    <t>Tevel (EIRP +27 dBm or 0.25W)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</si>
</sst>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opLeftCell="A4" workbookViewId="0">
      <selection activeCell="B32" sqref="B32"/>
    </sheetView>
  </sheetViews>
  <sheetFormatPr defaultRowHeight="14.4"/>
  <cols>
    <col min="1" max="1" width="27.6640625" bestFit="1" customWidth="1"/>
    <col min="2" max="2" width="11.77734375" bestFit="1" customWidth="1"/>
  </cols>
  <sheetData>
    <row r="1" spans="1:14">
      <c r="A1" s="3" t="s">
        <v>0</v>
      </c>
    </row>
    <row r="2" spans="1:14">
      <c r="A2" s="3" t="s">
        <v>24</v>
      </c>
    </row>
    <row r="3" spans="1:14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4">
      <c r="A4" t="s">
        <v>2</v>
      </c>
      <c r="B4" s="2">
        <v>6279</v>
      </c>
      <c r="C4" s="2">
        <v>5266</v>
      </c>
      <c r="D4" s="2">
        <v>4445</v>
      </c>
      <c r="E4" s="2">
        <v>3285</v>
      </c>
      <c r="F4" s="2">
        <v>2574</v>
      </c>
      <c r="G4" s="2">
        <v>2130</v>
      </c>
      <c r="H4" s="2">
        <v>1845</v>
      </c>
      <c r="I4" s="2">
        <v>1661</v>
      </c>
      <c r="J4" s="2">
        <v>1546</v>
      </c>
      <c r="K4" s="2">
        <v>1483</v>
      </c>
      <c r="L4" s="2">
        <v>1463</v>
      </c>
    </row>
    <row r="5" spans="1:14">
      <c r="A5" t="s">
        <v>3</v>
      </c>
      <c r="B5" s="1">
        <f>32.4 + 20*LOG(B4) +20*LOG(146)</f>
        <v>151.64486677685574</v>
      </c>
      <c r="C5" s="1">
        <f t="shared" ref="C5:L5" si="0">32.4 + 20*LOG(C4) +20*LOG(146)</f>
        <v>150.11667421108973</v>
      </c>
      <c r="D5" s="1">
        <f t="shared" si="0"/>
        <v>148.64449242181337</v>
      </c>
      <c r="E5" s="1">
        <f t="shared" si="0"/>
        <v>146.01776459360474</v>
      </c>
      <c r="F5" s="1">
        <f t="shared" si="0"/>
        <v>143.89922796705611</v>
      </c>
      <c r="G5" s="1">
        <f t="shared" si="0"/>
        <v>142.25464918446352</v>
      </c>
      <c r="H5" s="1">
        <f t="shared" si="0"/>
        <v>141.00698452559033</v>
      </c>
      <c r="I5" s="1">
        <f t="shared" si="0"/>
        <v>140.09444976471661</v>
      </c>
      <c r="J5" s="1">
        <f t="shared" si="0"/>
        <v>139.47124690733489</v>
      </c>
      <c r="K5" s="1">
        <f t="shared" si="0"/>
        <v>139.10988013625638</v>
      </c>
      <c r="L5" s="1">
        <f t="shared" si="0"/>
        <v>138.99194363819495</v>
      </c>
    </row>
    <row r="6" spans="1:14">
      <c r="A6" t="s">
        <v>4</v>
      </c>
      <c r="B6" s="1">
        <f>B5-B5</f>
        <v>0</v>
      </c>
      <c r="C6" s="1">
        <f>B5-C5</f>
        <v>1.5281925657660054</v>
      </c>
      <c r="D6" s="1">
        <f>B5-D5</f>
        <v>3.0003743550423678</v>
      </c>
      <c r="E6" s="1">
        <f>B5-E5</f>
        <v>5.6271021832509973</v>
      </c>
      <c r="F6" s="1">
        <f>B5-F5</f>
        <v>7.7456388097996296</v>
      </c>
      <c r="G6" s="1">
        <f>B5-G5</f>
        <v>9.3902175923922186</v>
      </c>
      <c r="H6" s="1">
        <f>B5-H5</f>
        <v>10.63788225126541</v>
      </c>
      <c r="I6" s="1">
        <f>B5-I5</f>
        <v>11.550417012139121</v>
      </c>
      <c r="J6" s="1">
        <f>B5-J5</f>
        <v>12.173619869520849</v>
      </c>
      <c r="K6" s="1">
        <f>B5-K5</f>
        <v>12.534986640599357</v>
      </c>
      <c r="L6" s="1">
        <f>B5-L5</f>
        <v>12.652923138660782</v>
      </c>
    </row>
    <row r="8" spans="1:14">
      <c r="A8" s="3" t="s">
        <v>9</v>
      </c>
    </row>
    <row r="9" spans="1:14">
      <c r="A9" s="3" t="s">
        <v>5</v>
      </c>
    </row>
    <row r="10" spans="1:14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4">
      <c r="A11" t="s">
        <v>11</v>
      </c>
      <c r="B11" s="1">
        <v>-50</v>
      </c>
      <c r="C11" s="1">
        <v>2.15</v>
      </c>
      <c r="D11" s="1">
        <v>3.15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4">
      <c r="A12" t="s">
        <v>6</v>
      </c>
      <c r="B12" s="1">
        <f t="shared" ref="B12:L12" si="1">20-B5+B11</f>
        <v>-181.64486677685574</v>
      </c>
      <c r="C12" s="1">
        <f t="shared" si="1"/>
        <v>-127.96667421108972</v>
      </c>
      <c r="D12" s="1">
        <f t="shared" si="1"/>
        <v>-125.49449242181336</v>
      </c>
      <c r="E12" s="1">
        <f t="shared" si="1"/>
        <v>-125.01776459360474</v>
      </c>
      <c r="F12" s="1">
        <f t="shared" si="1"/>
        <v>-122.89922796705611</v>
      </c>
      <c r="G12" s="1">
        <f t="shared" si="1"/>
        <v>-124.25464918446352</v>
      </c>
      <c r="H12" s="1">
        <f t="shared" si="1"/>
        <v>-125.00698452559033</v>
      </c>
      <c r="I12" s="1">
        <f t="shared" si="1"/>
        <v>-122.09444976471661</v>
      </c>
      <c r="J12" s="1">
        <f t="shared" si="1"/>
        <v>-123.47124690733489</v>
      </c>
      <c r="K12" s="1">
        <f t="shared" si="1"/>
        <v>-126.10988013625638</v>
      </c>
      <c r="L12" s="1">
        <f t="shared" si="1"/>
        <v>-148.99194363819495</v>
      </c>
    </row>
    <row r="13" spans="1:14">
      <c r="A13" t="s">
        <v>7</v>
      </c>
      <c r="B13" s="1">
        <f xml:space="preserve"> 138+B12</f>
        <v>-43.644866776855736</v>
      </c>
      <c r="C13" s="1">
        <f t="shared" ref="C13:L13" si="2" xml:space="preserve"> 138+C12</f>
        <v>10.033325788910275</v>
      </c>
      <c r="D13" s="1">
        <f t="shared" si="2"/>
        <v>12.505507578186638</v>
      </c>
      <c r="E13" s="1">
        <f t="shared" si="2"/>
        <v>12.982235406395262</v>
      </c>
      <c r="F13" s="1">
        <f t="shared" si="2"/>
        <v>15.100772032943894</v>
      </c>
      <c r="G13" s="1">
        <f t="shared" si="2"/>
        <v>13.745350815536483</v>
      </c>
      <c r="H13" s="1">
        <f t="shared" si="2"/>
        <v>12.993015474409674</v>
      </c>
      <c r="I13" s="1">
        <f t="shared" si="2"/>
        <v>15.905550235283386</v>
      </c>
      <c r="J13" s="1">
        <f t="shared" si="2"/>
        <v>14.528753092665113</v>
      </c>
      <c r="K13" s="1">
        <f t="shared" si="2"/>
        <v>11.890119863743621</v>
      </c>
      <c r="L13" s="1">
        <f t="shared" si="2"/>
        <v>-10.991943638194954</v>
      </c>
    </row>
    <row r="14" spans="1:14">
      <c r="A14" t="s">
        <v>12</v>
      </c>
      <c r="B14" s="1" t="str">
        <f t="shared" ref="B14:L14" si="3">IF(B13 &gt;10,"Good","Bad")</f>
        <v>Bad</v>
      </c>
      <c r="C14" s="1" t="str">
        <f t="shared" si="3"/>
        <v>Good</v>
      </c>
      <c r="D14" s="1" t="str">
        <f t="shared" si="3"/>
        <v>Good</v>
      </c>
      <c r="E14" s="1" t="str">
        <f t="shared" si="3"/>
        <v>Good</v>
      </c>
      <c r="F14" s="1" t="str">
        <f t="shared" si="3"/>
        <v>Good</v>
      </c>
      <c r="G14" s="1" t="str">
        <f t="shared" si="3"/>
        <v>Good</v>
      </c>
      <c r="H14" s="1" t="str">
        <f t="shared" si="3"/>
        <v>Good</v>
      </c>
      <c r="I14" s="1" t="str">
        <f t="shared" si="3"/>
        <v>Good</v>
      </c>
      <c r="J14" s="1" t="str">
        <f t="shared" si="3"/>
        <v>Good</v>
      </c>
      <c r="K14" s="1" t="str">
        <f t="shared" si="3"/>
        <v>Good</v>
      </c>
      <c r="L14" s="1" t="str">
        <f t="shared" si="3"/>
        <v>Bad</v>
      </c>
    </row>
    <row r="15" spans="1:14">
      <c r="A15" t="s">
        <v>8</v>
      </c>
      <c r="B15" s="1">
        <f xml:space="preserve"> 145+B12</f>
        <v>-36.644866776855736</v>
      </c>
      <c r="C15" s="1">
        <f t="shared" ref="C15:L15" si="4" xml:space="preserve"> 145+C12</f>
        <v>17.033325788910275</v>
      </c>
      <c r="D15" s="1">
        <f t="shared" si="4"/>
        <v>19.505507578186638</v>
      </c>
      <c r="E15" s="1">
        <f t="shared" si="4"/>
        <v>19.982235406395262</v>
      </c>
      <c r="F15" s="1">
        <f t="shared" si="4"/>
        <v>22.100772032943894</v>
      </c>
      <c r="G15" s="1">
        <f t="shared" si="4"/>
        <v>20.745350815536483</v>
      </c>
      <c r="H15" s="1">
        <f t="shared" si="4"/>
        <v>19.993015474409674</v>
      </c>
      <c r="I15" s="1">
        <f t="shared" si="4"/>
        <v>22.905550235283386</v>
      </c>
      <c r="J15" s="1">
        <f t="shared" si="4"/>
        <v>21.528753092665113</v>
      </c>
      <c r="K15" s="1">
        <f t="shared" si="4"/>
        <v>18.890119863743621</v>
      </c>
      <c r="L15" s="1">
        <f t="shared" si="4"/>
        <v>-3.9919436381949538</v>
      </c>
      <c r="M15" s="1"/>
      <c r="N15" s="1"/>
    </row>
    <row r="16" spans="1:14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Good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10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2.5</v>
      </c>
      <c r="D20">
        <v>5.5</v>
      </c>
      <c r="E20">
        <v>-6.5</v>
      </c>
      <c r="F20">
        <v>3.5</v>
      </c>
      <c r="G20">
        <v>-2.5</v>
      </c>
      <c r="H20">
        <v>3.5</v>
      </c>
      <c r="I20">
        <v>-0.5</v>
      </c>
      <c r="J20">
        <v>1.5</v>
      </c>
      <c r="K20">
        <v>1.5</v>
      </c>
      <c r="L20">
        <v>2</v>
      </c>
    </row>
    <row r="21" spans="1:12">
      <c r="A21" t="s">
        <v>6</v>
      </c>
      <c r="B21" s="1">
        <f>20-B5+B20</f>
        <v>-181.64486677685574</v>
      </c>
      <c r="C21" s="1">
        <f t="shared" ref="C21:L21" si="6">20-C5+C20</f>
        <v>-127.61667421108973</v>
      </c>
      <c r="D21" s="1">
        <f t="shared" si="6"/>
        <v>-123.14449242181337</v>
      </c>
      <c r="E21" s="1">
        <f t="shared" si="6"/>
        <v>-132.51776459360474</v>
      </c>
      <c r="F21" s="1">
        <f t="shared" si="6"/>
        <v>-120.39922796705611</v>
      </c>
      <c r="G21" s="1">
        <f t="shared" si="6"/>
        <v>-124.75464918446352</v>
      </c>
      <c r="H21" s="1">
        <f t="shared" si="6"/>
        <v>-117.50698452559033</v>
      </c>
      <c r="I21" s="1">
        <f t="shared" si="6"/>
        <v>-120.59444976471661</v>
      </c>
      <c r="J21" s="1">
        <f t="shared" si="6"/>
        <v>-117.97124690733489</v>
      </c>
      <c r="K21" s="1">
        <f t="shared" si="6"/>
        <v>-117.60988013625638</v>
      </c>
      <c r="L21" s="1">
        <f t="shared" si="6"/>
        <v>-116.99194363819495</v>
      </c>
    </row>
    <row r="22" spans="1:12">
      <c r="A22" t="s">
        <v>7</v>
      </c>
      <c r="B22" s="1">
        <f>138+B21</f>
        <v>-43.644866776855736</v>
      </c>
      <c r="C22" s="1">
        <f t="shared" ref="C22:L22" si="7">138+C21</f>
        <v>10.38332578891027</v>
      </c>
      <c r="D22" s="1">
        <f t="shared" si="7"/>
        <v>14.855507578186632</v>
      </c>
      <c r="E22" s="1">
        <f t="shared" si="7"/>
        <v>5.4822354063952616</v>
      </c>
      <c r="F22" s="1">
        <f t="shared" si="7"/>
        <v>17.600772032943894</v>
      </c>
      <c r="G22" s="1">
        <f t="shared" si="7"/>
        <v>13.245350815536483</v>
      </c>
      <c r="H22" s="1">
        <f t="shared" si="7"/>
        <v>20.493015474409674</v>
      </c>
      <c r="I22" s="1">
        <f t="shared" si="7"/>
        <v>17.405550235283386</v>
      </c>
      <c r="J22" s="1">
        <f t="shared" si="7"/>
        <v>20.028753092665113</v>
      </c>
      <c r="K22" s="1">
        <f t="shared" si="7"/>
        <v>20.390119863743621</v>
      </c>
      <c r="L22" s="1">
        <f t="shared" si="7"/>
        <v>21.008056361805046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Good</v>
      </c>
      <c r="E23" s="1" t="str">
        <f t="shared" si="8"/>
        <v>Bad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145+B21</f>
        <v>-36.644866776855736</v>
      </c>
      <c r="C24" s="1">
        <f t="shared" ref="C24:L24" si="9">145+C21</f>
        <v>17.38332578891027</v>
      </c>
      <c r="D24" s="1">
        <f t="shared" si="9"/>
        <v>21.855507578186632</v>
      </c>
      <c r="E24" s="1">
        <f t="shared" si="9"/>
        <v>12.482235406395262</v>
      </c>
      <c r="F24" s="1">
        <f t="shared" si="9"/>
        <v>24.600772032943894</v>
      </c>
      <c r="G24" s="1">
        <f t="shared" si="9"/>
        <v>20.245350815536483</v>
      </c>
      <c r="H24" s="1">
        <f t="shared" si="9"/>
        <v>27.493015474409674</v>
      </c>
      <c r="I24" s="1">
        <f t="shared" si="9"/>
        <v>24.405550235283386</v>
      </c>
      <c r="J24" s="1">
        <f t="shared" si="9"/>
        <v>27.028753092665113</v>
      </c>
      <c r="K24" s="1">
        <f t="shared" si="9"/>
        <v>27.390119863743621</v>
      </c>
      <c r="L24" s="1">
        <f t="shared" si="9"/>
        <v>28.008056361805046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Good</v>
      </c>
      <c r="E25" s="1" t="str">
        <f t="shared" si="10"/>
        <v>Good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13</v>
      </c>
      <c r="B27" s="1">
        <v>0</v>
      </c>
      <c r="C27" s="1">
        <v>5</v>
      </c>
      <c r="D27" s="1">
        <v>10</v>
      </c>
      <c r="E27" s="1">
        <v>20</v>
      </c>
      <c r="F27" s="1">
        <v>30</v>
      </c>
      <c r="G27" s="1">
        <v>40</v>
      </c>
      <c r="H27" s="1">
        <v>50</v>
      </c>
      <c r="I27" s="1">
        <v>60</v>
      </c>
      <c r="J27" s="1">
        <v>70</v>
      </c>
      <c r="K27" s="1">
        <v>80</v>
      </c>
      <c r="L27" s="1">
        <v>90</v>
      </c>
    </row>
    <row r="28" spans="1:12">
      <c r="A28" t="s">
        <v>11</v>
      </c>
      <c r="B28">
        <v>-50</v>
      </c>
      <c r="C28">
        <v>3.2</v>
      </c>
      <c r="D28">
        <v>5.2</v>
      </c>
      <c r="E28">
        <v>-0.8</v>
      </c>
      <c r="F28">
        <v>2.2000000000000002</v>
      </c>
      <c r="G28">
        <v>1.2</v>
      </c>
      <c r="H28">
        <v>0.2</v>
      </c>
      <c r="I28">
        <v>-0.8</v>
      </c>
      <c r="J28">
        <v>-4.8</v>
      </c>
      <c r="K28">
        <v>-6.8</v>
      </c>
      <c r="L28">
        <v>-50</v>
      </c>
    </row>
    <row r="29" spans="1:12">
      <c r="A29" t="s">
        <v>6</v>
      </c>
      <c r="B29" s="1">
        <f>20-B5+B28</f>
        <v>-181.64486677685574</v>
      </c>
      <c r="C29" s="1">
        <f t="shared" ref="C29:L29" si="11">20-C5+C28</f>
        <v>-126.91667421108973</v>
      </c>
      <c r="D29" s="1">
        <f t="shared" si="11"/>
        <v>-123.44449242181337</v>
      </c>
      <c r="E29" s="1">
        <f t="shared" si="11"/>
        <v>-126.81776459360474</v>
      </c>
      <c r="F29" s="1">
        <f t="shared" si="11"/>
        <v>-121.6992279670561</v>
      </c>
      <c r="G29" s="1">
        <f t="shared" si="11"/>
        <v>-121.05464918446351</v>
      </c>
      <c r="H29" s="1">
        <f t="shared" si="11"/>
        <v>-120.80698452559032</v>
      </c>
      <c r="I29" s="1">
        <f t="shared" si="11"/>
        <v>-120.89444976471661</v>
      </c>
      <c r="J29" s="1">
        <f t="shared" si="11"/>
        <v>-124.27124690733488</v>
      </c>
      <c r="K29" s="1">
        <f t="shared" si="11"/>
        <v>-125.90988013625638</v>
      </c>
      <c r="L29" s="1">
        <f t="shared" si="11"/>
        <v>-168.99194363819495</v>
      </c>
    </row>
    <row r="30" spans="1:12">
      <c r="A30" t="s">
        <v>7</v>
      </c>
      <c r="B30" s="1">
        <f>138+B29</f>
        <v>-43.644866776855736</v>
      </c>
      <c r="C30" s="1">
        <f t="shared" ref="C30:L30" si="12">138+C29</f>
        <v>11.083325788910273</v>
      </c>
      <c r="D30" s="1">
        <f t="shared" si="12"/>
        <v>14.555507578186635</v>
      </c>
      <c r="E30" s="1">
        <f t="shared" si="12"/>
        <v>11.182235406395264</v>
      </c>
      <c r="F30" s="1">
        <f t="shared" si="12"/>
        <v>16.300772032943897</v>
      </c>
      <c r="G30" s="1">
        <f t="shared" si="12"/>
        <v>16.945350815536486</v>
      </c>
      <c r="H30" s="1">
        <f t="shared" si="12"/>
        <v>17.193015474409677</v>
      </c>
      <c r="I30" s="1">
        <f t="shared" si="12"/>
        <v>17.105550235283388</v>
      </c>
      <c r="J30" s="1">
        <f t="shared" si="12"/>
        <v>13.728753092665116</v>
      </c>
      <c r="K30" s="1">
        <f t="shared" si="12"/>
        <v>12.090119863743624</v>
      </c>
      <c r="L30" s="1">
        <f t="shared" si="12"/>
        <v>-30.991943638194954</v>
      </c>
    </row>
    <row r="31" spans="1:12">
      <c r="A31" t="s">
        <v>12</v>
      </c>
      <c r="B31" s="1" t="str">
        <f>IF(B30 &gt;10,"Good","Bad")</f>
        <v>Bad</v>
      </c>
      <c r="C31" s="1" t="str">
        <f t="shared" ref="C31:L31" si="13">IF(C30 &gt;10,"Good","Bad")</f>
        <v>Good</v>
      </c>
      <c r="D31" s="1" t="str">
        <f t="shared" si="13"/>
        <v>Good</v>
      </c>
      <c r="E31" s="1" t="str">
        <f t="shared" si="13"/>
        <v>Good</v>
      </c>
      <c r="F31" s="1" t="str">
        <f t="shared" si="13"/>
        <v>Good</v>
      </c>
      <c r="G31" s="1" t="str">
        <f t="shared" si="13"/>
        <v>Good</v>
      </c>
      <c r="H31" s="1" t="str">
        <f t="shared" si="13"/>
        <v>Good</v>
      </c>
      <c r="I31" s="1" t="str">
        <f t="shared" si="13"/>
        <v>Good</v>
      </c>
      <c r="J31" s="1" t="str">
        <f t="shared" si="13"/>
        <v>Good</v>
      </c>
      <c r="K31" s="1" t="str">
        <f t="shared" si="13"/>
        <v>Good</v>
      </c>
      <c r="L31" s="1" t="str">
        <f t="shared" si="13"/>
        <v>Bad</v>
      </c>
    </row>
    <row r="32" spans="1:12">
      <c r="A32" t="s">
        <v>8</v>
      </c>
      <c r="B32" s="1">
        <f>145+B29</f>
        <v>-36.644866776855736</v>
      </c>
      <c r="C32" s="1">
        <f t="shared" ref="C32:L32" si="14">145+C29</f>
        <v>18.083325788910273</v>
      </c>
      <c r="D32" s="1">
        <f t="shared" si="14"/>
        <v>21.555507578186635</v>
      </c>
      <c r="E32" s="1">
        <f t="shared" si="14"/>
        <v>18.182235406395264</v>
      </c>
      <c r="F32" s="1">
        <f t="shared" si="14"/>
        <v>23.300772032943897</v>
      </c>
      <c r="G32" s="1">
        <f t="shared" si="14"/>
        <v>23.945350815536486</v>
      </c>
      <c r="H32" s="1">
        <f t="shared" si="14"/>
        <v>24.193015474409677</v>
      </c>
      <c r="I32" s="1">
        <f t="shared" si="14"/>
        <v>24.105550235283388</v>
      </c>
      <c r="J32" s="1">
        <f t="shared" si="14"/>
        <v>20.728753092665116</v>
      </c>
      <c r="K32" s="1">
        <f t="shared" si="14"/>
        <v>19.090119863743624</v>
      </c>
      <c r="L32" s="1">
        <f t="shared" si="14"/>
        <v>-23.991943638194954</v>
      </c>
    </row>
    <row r="33" spans="1:12">
      <c r="A33" t="s">
        <v>12</v>
      </c>
      <c r="B33" s="1" t="str">
        <f>IF(B32 &gt;10,"Good","Bad")</f>
        <v>Bad</v>
      </c>
      <c r="C33" s="1" t="str">
        <f t="shared" ref="C33:L33" si="15">IF(C32 &gt;10,"Good","Bad")</f>
        <v>Good</v>
      </c>
      <c r="D33" s="1" t="str">
        <f t="shared" si="15"/>
        <v>Good</v>
      </c>
      <c r="E33" s="1" t="str">
        <f t="shared" si="15"/>
        <v>Good</v>
      </c>
      <c r="F33" s="1" t="str">
        <f t="shared" si="15"/>
        <v>Good</v>
      </c>
      <c r="G33" s="1" t="str">
        <f t="shared" si="15"/>
        <v>Good</v>
      </c>
      <c r="H33" s="1" t="str">
        <f t="shared" si="15"/>
        <v>Good</v>
      </c>
      <c r="I33" s="1" t="str">
        <f t="shared" si="15"/>
        <v>Good</v>
      </c>
      <c r="J33" s="1" t="str">
        <f t="shared" si="15"/>
        <v>Good</v>
      </c>
      <c r="K33" s="1" t="str">
        <f t="shared" si="15"/>
        <v>Good</v>
      </c>
      <c r="L33" s="1" t="str">
        <f t="shared" si="15"/>
        <v>Bad</v>
      </c>
    </row>
    <row r="34" spans="1:1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3" t="s">
        <v>22</v>
      </c>
      <c r="B35" s="1">
        <v>0</v>
      </c>
      <c r="C35" s="1">
        <v>5</v>
      </c>
      <c r="D35" s="1">
        <v>10</v>
      </c>
      <c r="E35" s="1">
        <v>20</v>
      </c>
      <c r="F35" s="1">
        <v>30</v>
      </c>
      <c r="G35" s="1">
        <v>40</v>
      </c>
      <c r="H35" s="1">
        <v>50</v>
      </c>
      <c r="I35" s="1">
        <v>60</v>
      </c>
      <c r="J35" s="1">
        <v>70</v>
      </c>
      <c r="K35" s="1">
        <v>80</v>
      </c>
      <c r="L35" s="1">
        <v>90</v>
      </c>
    </row>
    <row r="36" spans="1:12">
      <c r="A36" t="s">
        <v>11</v>
      </c>
      <c r="B36">
        <v>-50</v>
      </c>
      <c r="C36">
        <v>0</v>
      </c>
      <c r="D36">
        <v>3</v>
      </c>
      <c r="E36">
        <v>1</v>
      </c>
      <c r="F36">
        <v>3</v>
      </c>
      <c r="G36">
        <v>3</v>
      </c>
      <c r="H36">
        <v>4</v>
      </c>
      <c r="I36">
        <v>5</v>
      </c>
      <c r="J36">
        <v>5.04</v>
      </c>
      <c r="K36">
        <v>5</v>
      </c>
      <c r="L36">
        <v>5</v>
      </c>
    </row>
    <row r="37" spans="1:12">
      <c r="A37" t="s">
        <v>6</v>
      </c>
      <c r="B37" s="1">
        <f t="shared" ref="B37:L37" si="16">20-B5+B36</f>
        <v>-181.64486677685574</v>
      </c>
      <c r="C37" s="1">
        <f t="shared" si="16"/>
        <v>-130.11667421108973</v>
      </c>
      <c r="D37" s="1">
        <f t="shared" si="16"/>
        <v>-125.64449242181337</v>
      </c>
      <c r="E37" s="1">
        <f t="shared" si="16"/>
        <v>-125.01776459360474</v>
      </c>
      <c r="F37" s="1">
        <f t="shared" si="16"/>
        <v>-120.89922796705611</v>
      </c>
      <c r="G37" s="1">
        <f t="shared" si="16"/>
        <v>-119.25464918446352</v>
      </c>
      <c r="H37" s="1">
        <f t="shared" si="16"/>
        <v>-117.00698452559033</v>
      </c>
      <c r="I37" s="1">
        <f t="shared" si="16"/>
        <v>-115.09444976471661</v>
      </c>
      <c r="J37" s="1">
        <f t="shared" si="16"/>
        <v>-114.43124690733488</v>
      </c>
      <c r="K37" s="1">
        <f t="shared" si="16"/>
        <v>-114.10988013625638</v>
      </c>
      <c r="L37" s="1">
        <f t="shared" si="16"/>
        <v>-113.99194363819495</v>
      </c>
    </row>
    <row r="38" spans="1:12">
      <c r="A38" t="s">
        <v>7</v>
      </c>
      <c r="B38" s="1">
        <f>138+B37</f>
        <v>-43.644866776855736</v>
      </c>
      <c r="C38" s="1">
        <f t="shared" ref="C38:L38" si="17">138+C37</f>
        <v>7.8833257889102697</v>
      </c>
      <c r="D38" s="1">
        <f t="shared" si="17"/>
        <v>12.355507578186632</v>
      </c>
      <c r="E38" s="1">
        <f t="shared" si="17"/>
        <v>12.982235406395262</v>
      </c>
      <c r="F38" s="1">
        <f t="shared" si="17"/>
        <v>17.100772032943894</v>
      </c>
      <c r="G38" s="1">
        <f t="shared" si="17"/>
        <v>18.745350815536483</v>
      </c>
      <c r="H38" s="1">
        <f t="shared" si="17"/>
        <v>20.993015474409674</v>
      </c>
      <c r="I38" s="1">
        <f t="shared" si="17"/>
        <v>22.905550235283386</v>
      </c>
      <c r="J38" s="1">
        <f t="shared" si="17"/>
        <v>23.568753092665119</v>
      </c>
      <c r="K38" s="1">
        <f t="shared" si="17"/>
        <v>23.890119863743621</v>
      </c>
      <c r="L38" s="1">
        <f t="shared" si="17"/>
        <v>24.008056361805046</v>
      </c>
    </row>
    <row r="39" spans="1:12">
      <c r="A39" t="s">
        <v>12</v>
      </c>
      <c r="B39" s="1" t="str">
        <f>IF(B38 &gt;10,"Good","Bad")</f>
        <v>Bad</v>
      </c>
      <c r="C39" s="1" t="str">
        <f t="shared" ref="C39:L39" si="18">IF(C38 &gt;10,"Good","Bad")</f>
        <v>Bad</v>
      </c>
      <c r="D39" s="1" t="str">
        <f t="shared" si="18"/>
        <v>Good</v>
      </c>
      <c r="E39" s="1" t="str">
        <f t="shared" si="18"/>
        <v>Good</v>
      </c>
      <c r="F39" s="1" t="str">
        <f t="shared" si="18"/>
        <v>Good</v>
      </c>
      <c r="G39" s="1" t="str">
        <f t="shared" si="18"/>
        <v>Good</v>
      </c>
      <c r="H39" s="1" t="str">
        <f t="shared" si="18"/>
        <v>Good</v>
      </c>
      <c r="I39" s="1" t="str">
        <f t="shared" si="18"/>
        <v>Good</v>
      </c>
      <c r="J39" s="1" t="str">
        <f t="shared" si="18"/>
        <v>Good</v>
      </c>
      <c r="K39" s="1" t="str">
        <f t="shared" si="18"/>
        <v>Good</v>
      </c>
      <c r="L39" s="1" t="str">
        <f t="shared" si="18"/>
        <v>Good</v>
      </c>
    </row>
    <row r="40" spans="1:12">
      <c r="A40" t="s">
        <v>8</v>
      </c>
      <c r="B40" s="1">
        <f>145+B37</f>
        <v>-36.644866776855736</v>
      </c>
      <c r="C40" s="1">
        <f t="shared" ref="C40:L40" si="19">145+C37</f>
        <v>14.88332578891027</v>
      </c>
      <c r="D40" s="1">
        <f t="shared" si="19"/>
        <v>19.355507578186632</v>
      </c>
      <c r="E40" s="1">
        <f t="shared" si="19"/>
        <v>19.982235406395262</v>
      </c>
      <c r="F40" s="1">
        <f t="shared" si="19"/>
        <v>24.100772032943894</v>
      </c>
      <c r="G40" s="1">
        <f t="shared" si="19"/>
        <v>25.745350815536483</v>
      </c>
      <c r="H40" s="1">
        <f t="shared" si="19"/>
        <v>27.993015474409674</v>
      </c>
      <c r="I40" s="1">
        <f t="shared" si="19"/>
        <v>29.905550235283386</v>
      </c>
      <c r="J40" s="1">
        <f t="shared" si="19"/>
        <v>30.568753092665119</v>
      </c>
      <c r="K40" s="1">
        <f t="shared" si="19"/>
        <v>30.890119863743621</v>
      </c>
      <c r="L40" s="1">
        <f t="shared" si="19"/>
        <v>31.008056361805046</v>
      </c>
    </row>
    <row r="41" spans="1:12">
      <c r="A41" t="s">
        <v>12</v>
      </c>
      <c r="B41" s="1" t="str">
        <f>IF(B40 &gt;10,"Good","Bad")</f>
        <v>Bad</v>
      </c>
      <c r="C41" s="1" t="str">
        <f t="shared" ref="C41:L41" si="20">IF(C40 &gt;10,"Good","Bad")</f>
        <v>Good</v>
      </c>
      <c r="D41" s="1" t="str">
        <f t="shared" si="20"/>
        <v>Good</v>
      </c>
      <c r="E41" s="1" t="str">
        <f t="shared" si="20"/>
        <v>Good</v>
      </c>
      <c r="F41" s="1" t="str">
        <f t="shared" si="20"/>
        <v>Good</v>
      </c>
      <c r="G41" s="1" t="str">
        <f t="shared" si="20"/>
        <v>Good</v>
      </c>
      <c r="H41" s="1" t="str">
        <f t="shared" si="20"/>
        <v>Good</v>
      </c>
      <c r="I41" s="1" t="str">
        <f t="shared" si="20"/>
        <v>Good</v>
      </c>
      <c r="J41" s="1" t="str">
        <f t="shared" si="20"/>
        <v>Good</v>
      </c>
      <c r="K41" s="1" t="str">
        <f t="shared" si="20"/>
        <v>Good</v>
      </c>
      <c r="L41" s="1" t="str">
        <f t="shared" si="20"/>
        <v>Good</v>
      </c>
    </row>
    <row r="42" spans="1:1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3" t="s">
        <v>16</v>
      </c>
    </row>
    <row r="44" spans="1:12">
      <c r="A44" t="s">
        <v>1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 s="1">
        <v>-50</v>
      </c>
      <c r="C45" s="1">
        <v>8.56</v>
      </c>
      <c r="D45" s="1">
        <v>8.56</v>
      </c>
      <c r="E45" s="1">
        <v>8.56</v>
      </c>
      <c r="F45" s="1">
        <v>7.56</v>
      </c>
      <c r="G45" s="1">
        <v>8.56</v>
      </c>
      <c r="H45" s="1">
        <v>6.56</v>
      </c>
      <c r="I45" s="1">
        <v>5.56</v>
      </c>
      <c r="J45" s="1">
        <v>2.56</v>
      </c>
      <c r="K45" s="1">
        <v>-0.44</v>
      </c>
      <c r="L45" s="1">
        <v>-7.44</v>
      </c>
    </row>
    <row r="46" spans="1:12">
      <c r="A46" t="s">
        <v>6</v>
      </c>
      <c r="B46" s="1">
        <f t="shared" ref="B46:L46" si="21">20-B5+B45</f>
        <v>-181.64486677685574</v>
      </c>
      <c r="C46" s="1">
        <f t="shared" si="21"/>
        <v>-121.55667421108973</v>
      </c>
      <c r="D46" s="1">
        <f t="shared" si="21"/>
        <v>-120.08449242181337</v>
      </c>
      <c r="E46" s="1">
        <f t="shared" si="21"/>
        <v>-117.45776459360474</v>
      </c>
      <c r="F46" s="1">
        <f t="shared" si="21"/>
        <v>-116.3392279670561</v>
      </c>
      <c r="G46" s="1">
        <f t="shared" si="21"/>
        <v>-113.69464918446351</v>
      </c>
      <c r="H46" s="1">
        <f t="shared" si="21"/>
        <v>-114.44698452559032</v>
      </c>
      <c r="I46" s="1">
        <f t="shared" si="21"/>
        <v>-114.53444976471661</v>
      </c>
      <c r="J46" s="1">
        <f t="shared" si="21"/>
        <v>-116.91124690733488</v>
      </c>
      <c r="K46" s="1">
        <f t="shared" si="21"/>
        <v>-119.54988013625638</v>
      </c>
      <c r="L46" s="1">
        <f t="shared" si="21"/>
        <v>-126.43194363819495</v>
      </c>
    </row>
    <row r="47" spans="1:12">
      <c r="A47" t="s">
        <v>7</v>
      </c>
      <c r="B47" s="1">
        <f>138+B46</f>
        <v>-43.644866776855736</v>
      </c>
      <c r="C47" s="1">
        <f t="shared" ref="C47:L47" si="22">138+C46</f>
        <v>16.443325788910272</v>
      </c>
      <c r="D47" s="1">
        <f t="shared" si="22"/>
        <v>17.915507578186634</v>
      </c>
      <c r="E47" s="1">
        <f t="shared" si="22"/>
        <v>20.542235406395264</v>
      </c>
      <c r="F47" s="1">
        <f t="shared" si="22"/>
        <v>21.660772032943896</v>
      </c>
      <c r="G47" s="1">
        <f t="shared" si="22"/>
        <v>24.305350815536485</v>
      </c>
      <c r="H47" s="1">
        <f t="shared" si="22"/>
        <v>23.553015474409676</v>
      </c>
      <c r="I47" s="1">
        <f t="shared" si="22"/>
        <v>23.465550235283388</v>
      </c>
      <c r="J47" s="1">
        <f t="shared" si="22"/>
        <v>21.088753092665115</v>
      </c>
      <c r="K47" s="1">
        <f t="shared" si="22"/>
        <v>18.450119863743623</v>
      </c>
      <c r="L47" s="1">
        <f t="shared" si="22"/>
        <v>11.568056361805048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Good</v>
      </c>
      <c r="D48" s="1" t="str">
        <f t="shared" si="23"/>
        <v>Good</v>
      </c>
      <c r="E48" s="1" t="str">
        <f t="shared" si="23"/>
        <v>Good</v>
      </c>
      <c r="F48" s="1" t="str">
        <f t="shared" si="23"/>
        <v>Good</v>
      </c>
      <c r="G48" s="1" t="str">
        <f t="shared" si="23"/>
        <v>Good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t="s">
        <v>14</v>
      </c>
    </row>
    <row r="51" spans="1:12">
      <c r="A51" s="3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</sheetData>
  <pageMargins left="0.7" right="0.7" top="0.75" bottom="0.75" header="0.3" footer="0.3"/>
  <pageSetup orientation="portrait" r:id="rId1"/>
  <ignoredErrors>
    <ignoredError sqref="B24:L24 B32:L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L59"/>
  <sheetViews>
    <sheetView workbookViewId="0">
      <selection activeCell="C49" sqref="C49"/>
    </sheetView>
  </sheetViews>
  <sheetFormatPr defaultRowHeight="14.4"/>
  <cols>
    <col min="1" max="1" width="28.21875" bestFit="1" customWidth="1"/>
  </cols>
  <sheetData>
    <row r="1" spans="1:12">
      <c r="A1" s="3" t="s">
        <v>0</v>
      </c>
    </row>
    <row r="2" spans="1:12">
      <c r="A2" s="3" t="s">
        <v>25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5713</v>
      </c>
      <c r="C4" s="2">
        <v>4709</v>
      </c>
      <c r="D4" s="2">
        <v>3914</v>
      </c>
      <c r="E4" s="2">
        <v>2827</v>
      </c>
      <c r="F4" s="2">
        <v>2186</v>
      </c>
      <c r="G4" s="2">
        <v>1795</v>
      </c>
      <c r="H4" s="2">
        <v>1549</v>
      </c>
      <c r="I4" s="2">
        <v>1391</v>
      </c>
      <c r="J4" s="2">
        <v>1293</v>
      </c>
      <c r="K4" s="2">
        <v>1239</v>
      </c>
      <c r="L4" s="2">
        <v>1222</v>
      </c>
    </row>
    <row r="5" spans="1:12">
      <c r="A5" t="s">
        <v>3</v>
      </c>
      <c r="B5" s="1">
        <f>32.4 + 20*LOG(B4) +20*LOG(436)</f>
        <v>160.32701426658269</v>
      </c>
      <c r="C5" s="1">
        <f t="shared" ref="C5:L5" si="0">32.4 + 20*LOG(C4) +20*LOG(436)</f>
        <v>158.64830359422618</v>
      </c>
      <c r="D5" s="1">
        <f t="shared" si="0"/>
        <v>157.04214621181137</v>
      </c>
      <c r="E5" s="1">
        <f t="shared" si="0"/>
        <v>154.21624595516212</v>
      </c>
      <c r="F5" s="1">
        <f t="shared" si="0"/>
        <v>151.98273293764541</v>
      </c>
      <c r="G5" s="1">
        <f t="shared" si="0"/>
        <v>150.27101884365848</v>
      </c>
      <c r="H5" s="1">
        <f t="shared" si="0"/>
        <v>148.99075814055584</v>
      </c>
      <c r="I5" s="1">
        <f t="shared" si="0"/>
        <v>148.05627238521265</v>
      </c>
      <c r="J5" s="1">
        <f t="shared" si="0"/>
        <v>147.4217002829796</v>
      </c>
      <c r="K5" s="1">
        <f t="shared" si="0"/>
        <v>147.05115591289299</v>
      </c>
      <c r="L5" s="1">
        <f t="shared" si="0"/>
        <v>146.93115390350243</v>
      </c>
    </row>
    <row r="6" spans="1:12">
      <c r="A6" t="s">
        <v>4</v>
      </c>
      <c r="B6" s="1">
        <f>B5-B5</f>
        <v>0</v>
      </c>
      <c r="C6" s="1">
        <f>B5-C5</f>
        <v>1.6787106723565159</v>
      </c>
      <c r="D6" s="1">
        <f>B5-D5</f>
        <v>3.2848680547713229</v>
      </c>
      <c r="E6" s="1">
        <f>B5-E5</f>
        <v>6.1107683114205713</v>
      </c>
      <c r="F6" s="1">
        <f>B5-F5</f>
        <v>8.344281328937285</v>
      </c>
      <c r="G6" s="1">
        <f>B5-G5</f>
        <v>10.055995422924212</v>
      </c>
      <c r="H6" s="1">
        <f>B5-H5</f>
        <v>11.336256126026854</v>
      </c>
      <c r="I6" s="1">
        <f>B5-I5</f>
        <v>12.270741881370043</v>
      </c>
      <c r="J6" s="1">
        <f>B5-J5</f>
        <v>12.905313983603094</v>
      </c>
      <c r="K6" s="1">
        <f>B5-K5</f>
        <v>13.275858353689699</v>
      </c>
      <c r="L6" s="1">
        <f>B5-L5</f>
        <v>13.39586036308026</v>
      </c>
    </row>
    <row r="8" spans="1:12">
      <c r="A8" s="3" t="s">
        <v>9</v>
      </c>
    </row>
    <row r="9" spans="1:12">
      <c r="A9" s="3" t="s">
        <v>15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6</v>
      </c>
      <c r="D11" s="1">
        <v>-1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 t="shared" ref="B12:L12" si="1">20-B5+B11</f>
        <v>-190.32701426658269</v>
      </c>
      <c r="C12" s="1">
        <f t="shared" si="1"/>
        <v>-132.64830359422618</v>
      </c>
      <c r="D12" s="1">
        <f t="shared" si="1"/>
        <v>-138.04214621181137</v>
      </c>
      <c r="E12" s="1">
        <f t="shared" si="1"/>
        <v>-133.21624595516212</v>
      </c>
      <c r="F12" s="1">
        <f t="shared" si="1"/>
        <v>-130.98273293764541</v>
      </c>
      <c r="G12" s="1">
        <f t="shared" si="1"/>
        <v>-132.27101884365848</v>
      </c>
      <c r="H12" s="1">
        <f t="shared" si="1"/>
        <v>-132.99075814055584</v>
      </c>
      <c r="I12" s="1">
        <f t="shared" si="1"/>
        <v>-130.05627238521265</v>
      </c>
      <c r="J12" s="1">
        <f t="shared" si="1"/>
        <v>-131.4217002829796</v>
      </c>
      <c r="K12" s="1">
        <f t="shared" si="1"/>
        <v>-134.05115591289299</v>
      </c>
      <c r="L12" s="1">
        <f t="shared" si="1"/>
        <v>-156.93115390350243</v>
      </c>
    </row>
    <row r="13" spans="1:12">
      <c r="A13" t="s">
        <v>7</v>
      </c>
      <c r="B13" s="1">
        <f t="shared" ref="B13:L13" si="2" xml:space="preserve"> 138+B12</f>
        <v>-52.327014266582694</v>
      </c>
      <c r="C13" s="1">
        <f t="shared" si="2"/>
        <v>5.3516964057738221</v>
      </c>
      <c r="D13" s="1">
        <f t="shared" si="2"/>
        <v>-4.2146211811370904E-2</v>
      </c>
      <c r="E13" s="1">
        <f t="shared" si="2"/>
        <v>4.7837540448378775</v>
      </c>
      <c r="F13" s="1">
        <f t="shared" si="2"/>
        <v>7.0172670623545912</v>
      </c>
      <c r="G13" s="1">
        <f t="shared" si="2"/>
        <v>5.7289811563415185</v>
      </c>
      <c r="H13" s="1">
        <f t="shared" si="2"/>
        <v>5.0092418594441597</v>
      </c>
      <c r="I13" s="1">
        <f t="shared" si="2"/>
        <v>7.943727614787349</v>
      </c>
      <c r="J13" s="1">
        <f t="shared" si="2"/>
        <v>6.5782997170203998</v>
      </c>
      <c r="K13" s="1">
        <f t="shared" si="2"/>
        <v>3.9488440871070054</v>
      </c>
      <c r="L13" s="1">
        <f t="shared" si="2"/>
        <v>-18.931153903502434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Bad</v>
      </c>
      <c r="D14" s="1" t="str">
        <f t="shared" si="3"/>
        <v>Bad</v>
      </c>
      <c r="E14" s="1" t="str">
        <f t="shared" si="3"/>
        <v>Bad</v>
      </c>
      <c r="F14" s="1" t="str">
        <f t="shared" si="3"/>
        <v>Bad</v>
      </c>
      <c r="G14" s="1" t="str">
        <f t="shared" si="3"/>
        <v>Bad</v>
      </c>
      <c r="H14" s="1" t="str">
        <f t="shared" si="3"/>
        <v>Bad</v>
      </c>
      <c r="I14" s="1" t="str">
        <f t="shared" si="3"/>
        <v>Bad</v>
      </c>
      <c r="J14" s="1" t="str">
        <f t="shared" si="3"/>
        <v>Bad</v>
      </c>
      <c r="K14" s="1" t="str">
        <f t="shared" si="3"/>
        <v>Bad</v>
      </c>
      <c r="L14" s="1" t="str">
        <f t="shared" si="3"/>
        <v>Bad</v>
      </c>
    </row>
    <row r="15" spans="1:12">
      <c r="A15" t="s">
        <v>8</v>
      </c>
      <c r="B15" s="1">
        <f xml:space="preserve"> 145+B12</f>
        <v>-45.327014266582694</v>
      </c>
      <c r="C15" s="1">
        <f t="shared" ref="C15:L15" si="4" xml:space="preserve"> 145 +C12</f>
        <v>12.351696405773822</v>
      </c>
      <c r="D15" s="1">
        <f t="shared" si="4"/>
        <v>6.9578537881886291</v>
      </c>
      <c r="E15" s="1">
        <f t="shared" si="4"/>
        <v>11.783754044837877</v>
      </c>
      <c r="F15" s="1">
        <f t="shared" si="4"/>
        <v>14.017267062354591</v>
      </c>
      <c r="G15" s="1">
        <f t="shared" si="4"/>
        <v>12.728981156341518</v>
      </c>
      <c r="H15" s="1">
        <f t="shared" si="4"/>
        <v>12.00924185944416</v>
      </c>
      <c r="I15" s="1">
        <f t="shared" si="4"/>
        <v>14.943727614787349</v>
      </c>
      <c r="J15" s="1">
        <f t="shared" si="4"/>
        <v>13.5782997170204</v>
      </c>
      <c r="K15" s="1">
        <f t="shared" si="4"/>
        <v>10.948844087107005</v>
      </c>
      <c r="L15" s="1">
        <f t="shared" si="4"/>
        <v>-11.931153903502434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Bad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17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5.65</v>
      </c>
      <c r="D20">
        <v>-12.35</v>
      </c>
      <c r="E20">
        <v>-6.5</v>
      </c>
      <c r="F20">
        <v>3.5</v>
      </c>
      <c r="G20">
        <v>2.5</v>
      </c>
      <c r="H20">
        <v>-3.5</v>
      </c>
      <c r="I20">
        <v>3.5</v>
      </c>
      <c r="J20">
        <v>-1.5</v>
      </c>
      <c r="K20">
        <v>3</v>
      </c>
      <c r="L20">
        <v>2</v>
      </c>
    </row>
    <row r="21" spans="1:12">
      <c r="A21" t="s">
        <v>6</v>
      </c>
      <c r="B21" s="1">
        <f>20-B5+B20</f>
        <v>-190.32701426658269</v>
      </c>
      <c r="C21" s="1">
        <f t="shared" ref="C21:L21" si="6">20-C5+C20</f>
        <v>-132.99830359422617</v>
      </c>
      <c r="D21" s="1">
        <f t="shared" si="6"/>
        <v>-149.39214621181137</v>
      </c>
      <c r="E21" s="1">
        <f t="shared" si="6"/>
        <v>-140.71624595516212</v>
      </c>
      <c r="F21" s="1">
        <f t="shared" si="6"/>
        <v>-128.48273293764541</v>
      </c>
      <c r="G21" s="1">
        <f t="shared" si="6"/>
        <v>-127.77101884365848</v>
      </c>
      <c r="H21" s="1">
        <f t="shared" si="6"/>
        <v>-132.49075814055584</v>
      </c>
      <c r="I21" s="1">
        <f t="shared" si="6"/>
        <v>-124.55627238521265</v>
      </c>
      <c r="J21" s="1">
        <f t="shared" si="6"/>
        <v>-128.9217002829796</v>
      </c>
      <c r="K21" s="1">
        <f t="shared" si="6"/>
        <v>-124.05115591289299</v>
      </c>
      <c r="L21" s="1">
        <f t="shared" si="6"/>
        <v>-124.93115390350243</v>
      </c>
    </row>
    <row r="22" spans="1:12">
      <c r="A22" t="s">
        <v>7</v>
      </c>
      <c r="B22" s="1">
        <f>138+B21</f>
        <v>-52.327014266582694</v>
      </c>
      <c r="C22" s="1">
        <f t="shared" ref="C22:L22" si="7">138+C21</f>
        <v>5.0016964057738278</v>
      </c>
      <c r="D22" s="1">
        <f t="shared" si="7"/>
        <v>-11.392146211811365</v>
      </c>
      <c r="E22" s="1">
        <f t="shared" si="7"/>
        <v>-2.7162459551621225</v>
      </c>
      <c r="F22" s="1">
        <f t="shared" si="7"/>
        <v>9.5172670623545912</v>
      </c>
      <c r="G22" s="1">
        <f t="shared" si="7"/>
        <v>10.228981156341518</v>
      </c>
      <c r="H22" s="1">
        <f t="shared" si="7"/>
        <v>5.5092418594441597</v>
      </c>
      <c r="I22" s="1">
        <f t="shared" si="7"/>
        <v>13.443727614787349</v>
      </c>
      <c r="J22" s="1">
        <f t="shared" si="7"/>
        <v>9.0782997170203998</v>
      </c>
      <c r="K22" s="1">
        <f t="shared" si="7"/>
        <v>13.948844087107005</v>
      </c>
      <c r="L22" s="1">
        <f t="shared" si="7"/>
        <v>13.068846096497566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Bad</v>
      </c>
      <c r="D23" s="1" t="str">
        <f t="shared" si="8"/>
        <v>Bad</v>
      </c>
      <c r="E23" s="1" t="str">
        <f t="shared" si="8"/>
        <v>Bad</v>
      </c>
      <c r="F23" s="1" t="str">
        <f t="shared" si="8"/>
        <v>Bad</v>
      </c>
      <c r="G23" s="1" t="str">
        <f t="shared" si="8"/>
        <v>Good</v>
      </c>
      <c r="H23" s="1" t="str">
        <f t="shared" si="8"/>
        <v>Bad</v>
      </c>
      <c r="I23" s="1" t="str">
        <f t="shared" si="8"/>
        <v>Good</v>
      </c>
      <c r="J23" s="1" t="str">
        <f t="shared" si="8"/>
        <v>Bad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145+B21</f>
        <v>-45.327014266582694</v>
      </c>
      <c r="C24" s="1">
        <f t="shared" ref="C24:L24" si="9">145+C21</f>
        <v>12.001696405773828</v>
      </c>
      <c r="D24" s="1">
        <f t="shared" si="9"/>
        <v>-4.3921462118113652</v>
      </c>
      <c r="E24" s="1">
        <f t="shared" si="9"/>
        <v>4.2837540448378775</v>
      </c>
      <c r="F24" s="1">
        <f t="shared" si="9"/>
        <v>16.517267062354591</v>
      </c>
      <c r="G24" s="1">
        <f t="shared" si="9"/>
        <v>17.228981156341518</v>
      </c>
      <c r="H24" s="1">
        <f t="shared" si="9"/>
        <v>12.50924185944416</v>
      </c>
      <c r="I24" s="1">
        <f t="shared" si="9"/>
        <v>20.443727614787349</v>
      </c>
      <c r="J24" s="1">
        <f t="shared" si="9"/>
        <v>16.0782997170204</v>
      </c>
      <c r="K24" s="1">
        <f t="shared" si="9"/>
        <v>20.948844087107005</v>
      </c>
      <c r="L24" s="1">
        <f t="shared" si="9"/>
        <v>20.068846096497566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Bad</v>
      </c>
      <c r="E25" s="1" t="str">
        <f t="shared" si="10"/>
        <v>Bad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18</v>
      </c>
    </row>
    <row r="28" spans="1:12">
      <c r="A28" t="s">
        <v>1</v>
      </c>
      <c r="B28" s="1">
        <v>0</v>
      </c>
      <c r="C28" s="1">
        <v>5</v>
      </c>
      <c r="D28" s="1">
        <v>10</v>
      </c>
      <c r="E28" s="1">
        <v>20</v>
      </c>
      <c r="F28" s="1">
        <v>30</v>
      </c>
      <c r="G28" s="1">
        <v>40</v>
      </c>
      <c r="H28" s="1">
        <v>50</v>
      </c>
      <c r="I28" s="1">
        <v>60</v>
      </c>
      <c r="J28" s="1">
        <v>70</v>
      </c>
      <c r="K28" s="1">
        <v>80</v>
      </c>
      <c r="L28" s="1">
        <v>90</v>
      </c>
    </row>
    <row r="29" spans="1:12">
      <c r="A29" t="s">
        <v>11</v>
      </c>
      <c r="B29">
        <v>-50</v>
      </c>
      <c r="C29">
        <v>5.65</v>
      </c>
      <c r="D29">
        <v>-12.35</v>
      </c>
      <c r="E29">
        <v>-6.5</v>
      </c>
      <c r="F29">
        <v>3.5</v>
      </c>
      <c r="G29">
        <v>2.5</v>
      </c>
      <c r="H29">
        <v>-3.5</v>
      </c>
      <c r="I29">
        <v>3.5</v>
      </c>
      <c r="J29">
        <v>-1.5</v>
      </c>
      <c r="K29">
        <v>3</v>
      </c>
      <c r="L29">
        <v>2</v>
      </c>
    </row>
    <row r="30" spans="1:12">
      <c r="A30" t="s">
        <v>6</v>
      </c>
      <c r="B30" s="1">
        <f t="shared" ref="B30:L30" si="11">20-B5+B29</f>
        <v>-190.32701426658269</v>
      </c>
      <c r="C30" s="1">
        <f t="shared" si="11"/>
        <v>-132.99830359422617</v>
      </c>
      <c r="D30" s="1">
        <f t="shared" si="11"/>
        <v>-149.39214621181137</v>
      </c>
      <c r="E30" s="1">
        <f t="shared" si="11"/>
        <v>-140.71624595516212</v>
      </c>
      <c r="F30" s="1">
        <f t="shared" si="11"/>
        <v>-128.48273293764541</v>
      </c>
      <c r="G30" s="1">
        <f t="shared" si="11"/>
        <v>-127.77101884365848</v>
      </c>
      <c r="H30" s="1">
        <f t="shared" si="11"/>
        <v>-132.49075814055584</v>
      </c>
      <c r="I30" s="1">
        <f t="shared" si="11"/>
        <v>-124.55627238521265</v>
      </c>
      <c r="J30" s="1">
        <f t="shared" si="11"/>
        <v>-128.9217002829796</v>
      </c>
      <c r="K30" s="1">
        <f t="shared" si="11"/>
        <v>-124.05115591289299</v>
      </c>
      <c r="L30" s="1">
        <f t="shared" si="11"/>
        <v>-124.93115390350243</v>
      </c>
    </row>
    <row r="31" spans="1:12">
      <c r="A31" t="s">
        <v>7</v>
      </c>
      <c r="B31" s="1">
        <f>138+B30</f>
        <v>-52.327014266582694</v>
      </c>
      <c r="C31" s="1">
        <f t="shared" ref="C31:L31" si="12">138+C30</f>
        <v>5.0016964057738278</v>
      </c>
      <c r="D31" s="1">
        <f t="shared" si="12"/>
        <v>-11.392146211811365</v>
      </c>
      <c r="E31" s="1">
        <f t="shared" si="12"/>
        <v>-2.7162459551621225</v>
      </c>
      <c r="F31" s="1">
        <f t="shared" si="12"/>
        <v>9.5172670623545912</v>
      </c>
      <c r="G31" s="1">
        <f t="shared" si="12"/>
        <v>10.228981156341518</v>
      </c>
      <c r="H31" s="1">
        <f t="shared" si="12"/>
        <v>5.5092418594441597</v>
      </c>
      <c r="I31" s="1">
        <f t="shared" si="12"/>
        <v>13.443727614787349</v>
      </c>
      <c r="J31" s="1">
        <f t="shared" si="12"/>
        <v>9.0782997170203998</v>
      </c>
      <c r="K31" s="1">
        <f t="shared" si="12"/>
        <v>13.948844087107005</v>
      </c>
      <c r="L31" s="1">
        <f t="shared" si="12"/>
        <v>13.068846096497566</v>
      </c>
    </row>
    <row r="32" spans="1:12">
      <c r="A32" t="s">
        <v>12</v>
      </c>
      <c r="B32" s="1" t="str">
        <f>IF(B31 &gt;10,"Good","Bad")</f>
        <v>Bad</v>
      </c>
      <c r="C32" s="1" t="str">
        <f t="shared" ref="C32:L32" si="13">IF(C31 &gt;10,"Good","Bad")</f>
        <v>Bad</v>
      </c>
      <c r="D32" s="1" t="str">
        <f t="shared" si="13"/>
        <v>Bad</v>
      </c>
      <c r="E32" s="1" t="str">
        <f t="shared" si="13"/>
        <v>Bad</v>
      </c>
      <c r="F32" s="1" t="str">
        <f t="shared" si="13"/>
        <v>Bad</v>
      </c>
      <c r="G32" s="1" t="str">
        <f t="shared" si="13"/>
        <v>Good</v>
      </c>
      <c r="H32" s="1" t="str">
        <f t="shared" si="13"/>
        <v>Bad</v>
      </c>
      <c r="I32" s="1" t="str">
        <f t="shared" si="13"/>
        <v>Good</v>
      </c>
      <c r="J32" s="1" t="str">
        <f t="shared" si="13"/>
        <v>Bad</v>
      </c>
      <c r="K32" s="1" t="str">
        <f t="shared" si="13"/>
        <v>Good</v>
      </c>
      <c r="L32" s="1" t="str">
        <f t="shared" si="13"/>
        <v>Good</v>
      </c>
    </row>
    <row r="33" spans="1:12">
      <c r="A33" t="s">
        <v>8</v>
      </c>
      <c r="B33" s="1">
        <f>145+B30</f>
        <v>-45.327014266582694</v>
      </c>
      <c r="C33" s="1">
        <f t="shared" ref="C33:L33" si="14">145+C30</f>
        <v>12.001696405773828</v>
      </c>
      <c r="D33" s="1">
        <f t="shared" si="14"/>
        <v>-4.3921462118113652</v>
      </c>
      <c r="E33" s="1">
        <f t="shared" si="14"/>
        <v>4.2837540448378775</v>
      </c>
      <c r="F33" s="1">
        <f t="shared" si="14"/>
        <v>16.517267062354591</v>
      </c>
      <c r="G33" s="1">
        <f t="shared" si="14"/>
        <v>17.228981156341518</v>
      </c>
      <c r="H33" s="1">
        <f t="shared" si="14"/>
        <v>12.50924185944416</v>
      </c>
      <c r="I33" s="1">
        <f t="shared" si="14"/>
        <v>20.443727614787349</v>
      </c>
      <c r="J33" s="1">
        <f t="shared" si="14"/>
        <v>16.0782997170204</v>
      </c>
      <c r="K33" s="1">
        <f t="shared" si="14"/>
        <v>20.948844087107005</v>
      </c>
      <c r="L33" s="1">
        <f t="shared" si="14"/>
        <v>20.068846096497566</v>
      </c>
    </row>
    <row r="34" spans="1:12">
      <c r="A34" t="s">
        <v>12</v>
      </c>
      <c r="B34" s="1" t="str">
        <f>IF(B33 &gt;10,"Good","Bad")</f>
        <v>Bad</v>
      </c>
      <c r="C34" s="1" t="str">
        <f t="shared" ref="C34:L34" si="15">IF(C33 &gt;10,"Good","Bad")</f>
        <v>Good</v>
      </c>
      <c r="D34" s="1" t="str">
        <f t="shared" si="15"/>
        <v>Bad</v>
      </c>
      <c r="E34" s="1" t="str">
        <f t="shared" si="15"/>
        <v>Bad</v>
      </c>
      <c r="F34" s="1" t="str">
        <f t="shared" si="15"/>
        <v>Good</v>
      </c>
      <c r="G34" s="1" t="str">
        <f t="shared" si="15"/>
        <v>Good</v>
      </c>
      <c r="H34" s="1" t="str">
        <f t="shared" si="15"/>
        <v>Good</v>
      </c>
      <c r="I34" s="1" t="str">
        <f t="shared" si="15"/>
        <v>Good</v>
      </c>
      <c r="J34" s="1" t="str">
        <f t="shared" si="15"/>
        <v>Good</v>
      </c>
      <c r="K34" s="1" t="str">
        <f t="shared" si="15"/>
        <v>Good</v>
      </c>
      <c r="L34" s="1" t="str">
        <f t="shared" si="15"/>
        <v>Good</v>
      </c>
    </row>
    <row r="36" spans="1:12">
      <c r="A36" s="3" t="s">
        <v>19</v>
      </c>
      <c r="B36" s="1">
        <v>0</v>
      </c>
      <c r="C36" s="1">
        <v>5</v>
      </c>
      <c r="D36" s="1">
        <v>10</v>
      </c>
      <c r="E36" s="1">
        <v>20</v>
      </c>
      <c r="F36" s="1">
        <v>30</v>
      </c>
      <c r="G36" s="1">
        <v>40</v>
      </c>
      <c r="H36" s="1">
        <v>50</v>
      </c>
      <c r="I36" s="1">
        <v>60</v>
      </c>
      <c r="J36" s="1">
        <v>70</v>
      </c>
      <c r="K36" s="1">
        <v>80</v>
      </c>
      <c r="L36" s="1">
        <v>90</v>
      </c>
    </row>
    <row r="37" spans="1:12">
      <c r="A37" t="s">
        <v>11</v>
      </c>
      <c r="B37">
        <v>-50</v>
      </c>
      <c r="C37">
        <v>3.2</v>
      </c>
      <c r="D37">
        <v>5.2</v>
      </c>
      <c r="E37">
        <v>-0.8</v>
      </c>
      <c r="F37">
        <v>2.2000000000000002</v>
      </c>
      <c r="G37">
        <v>1.2</v>
      </c>
      <c r="H37">
        <v>0.2</v>
      </c>
      <c r="I37">
        <v>-0.8</v>
      </c>
      <c r="J37">
        <v>-4.8</v>
      </c>
      <c r="K37">
        <v>-6.8</v>
      </c>
      <c r="L37">
        <v>-50</v>
      </c>
    </row>
    <row r="38" spans="1:12">
      <c r="A38" t="s">
        <v>6</v>
      </c>
      <c r="B38" s="1">
        <f t="shared" ref="B38:L38" si="16">20-B5+B37</f>
        <v>-190.32701426658269</v>
      </c>
      <c r="C38" s="1">
        <f t="shared" si="16"/>
        <v>-135.44830359422619</v>
      </c>
      <c r="D38" s="1">
        <f t="shared" si="16"/>
        <v>-131.84214621181138</v>
      </c>
      <c r="E38" s="1">
        <f t="shared" si="16"/>
        <v>-135.01624595516213</v>
      </c>
      <c r="F38" s="1">
        <f t="shared" si="16"/>
        <v>-129.78273293764542</v>
      </c>
      <c r="G38" s="1">
        <f t="shared" si="16"/>
        <v>-129.07101884365849</v>
      </c>
      <c r="H38" s="1">
        <f t="shared" si="16"/>
        <v>-128.79075814055585</v>
      </c>
      <c r="I38" s="1">
        <f t="shared" si="16"/>
        <v>-128.85627238521266</v>
      </c>
      <c r="J38" s="1">
        <f t="shared" si="16"/>
        <v>-132.22170028297961</v>
      </c>
      <c r="K38" s="1">
        <f t="shared" si="16"/>
        <v>-133.85115591289301</v>
      </c>
      <c r="L38" s="1">
        <f t="shared" si="16"/>
        <v>-176.93115390350243</v>
      </c>
    </row>
    <row r="39" spans="1:12">
      <c r="A39" t="s">
        <v>7</v>
      </c>
      <c r="B39" s="1">
        <f>138+B38</f>
        <v>-52.327014266582694</v>
      </c>
      <c r="C39" s="1">
        <f t="shared" ref="C39:L39" si="17">138+C38</f>
        <v>2.5516964057738107</v>
      </c>
      <c r="D39" s="1">
        <f t="shared" si="17"/>
        <v>6.1578537881886177</v>
      </c>
      <c r="E39" s="1">
        <f t="shared" si="17"/>
        <v>2.9837540448378661</v>
      </c>
      <c r="F39" s="1">
        <f t="shared" si="17"/>
        <v>8.2172670623545798</v>
      </c>
      <c r="G39" s="1">
        <f t="shared" si="17"/>
        <v>8.9289811563415071</v>
      </c>
      <c r="H39" s="1">
        <f t="shared" si="17"/>
        <v>9.2092418594441483</v>
      </c>
      <c r="I39" s="1">
        <f t="shared" si="17"/>
        <v>9.1437276147873376</v>
      </c>
      <c r="J39" s="1">
        <f t="shared" si="17"/>
        <v>5.7782997170203885</v>
      </c>
      <c r="K39" s="1">
        <f t="shared" si="17"/>
        <v>4.148844087106994</v>
      </c>
      <c r="L39" s="1">
        <f t="shared" si="17"/>
        <v>-38.931153903502434</v>
      </c>
    </row>
    <row r="40" spans="1:12">
      <c r="A40" t="s">
        <v>12</v>
      </c>
      <c r="B40" s="1" t="str">
        <f>IF(B39 &gt;10,"Good","Bad")</f>
        <v>Bad</v>
      </c>
      <c r="C40" s="1" t="str">
        <f t="shared" ref="C40:L40" si="18">IF(C39 &gt;10,"Good","Bad")</f>
        <v>Bad</v>
      </c>
      <c r="D40" s="1" t="str">
        <f t="shared" si="18"/>
        <v>Bad</v>
      </c>
      <c r="E40" s="1" t="str">
        <f t="shared" si="18"/>
        <v>Bad</v>
      </c>
      <c r="F40" s="1" t="str">
        <f t="shared" si="18"/>
        <v>Bad</v>
      </c>
      <c r="G40" s="1" t="str">
        <f t="shared" si="18"/>
        <v>Bad</v>
      </c>
      <c r="H40" s="1" t="str">
        <f t="shared" si="18"/>
        <v>Bad</v>
      </c>
      <c r="I40" s="1" t="str">
        <f t="shared" si="18"/>
        <v>Bad</v>
      </c>
      <c r="J40" s="1" t="str">
        <f t="shared" si="18"/>
        <v>Bad</v>
      </c>
      <c r="K40" s="1" t="str">
        <f t="shared" si="18"/>
        <v>Bad</v>
      </c>
      <c r="L40" s="1" t="str">
        <f t="shared" si="18"/>
        <v>Bad</v>
      </c>
    </row>
    <row r="41" spans="1:12">
      <c r="A41" t="s">
        <v>8</v>
      </c>
      <c r="B41" s="1">
        <f>145+B38</f>
        <v>-45.327014266582694</v>
      </c>
      <c r="C41" s="1">
        <f t="shared" ref="C41:L41" si="19">145+C38</f>
        <v>9.5516964057738107</v>
      </c>
      <c r="D41" s="1">
        <f t="shared" si="19"/>
        <v>13.157853788188618</v>
      </c>
      <c r="E41" s="1">
        <f t="shared" si="19"/>
        <v>9.9837540448378661</v>
      </c>
      <c r="F41" s="1">
        <f t="shared" si="19"/>
        <v>15.21726706235458</v>
      </c>
      <c r="G41" s="1">
        <f t="shared" si="19"/>
        <v>15.928981156341507</v>
      </c>
      <c r="H41" s="1">
        <f t="shared" si="19"/>
        <v>16.209241859444148</v>
      </c>
      <c r="I41" s="1">
        <f t="shared" si="19"/>
        <v>16.143727614787338</v>
      </c>
      <c r="J41" s="1">
        <f t="shared" si="19"/>
        <v>12.778299717020388</v>
      </c>
      <c r="K41" s="1">
        <f t="shared" si="19"/>
        <v>11.148844087106994</v>
      </c>
      <c r="L41" s="1">
        <f t="shared" si="19"/>
        <v>-31.931153903502434</v>
      </c>
    </row>
    <row r="42" spans="1:12">
      <c r="A42" t="s">
        <v>12</v>
      </c>
      <c r="B42" s="1" t="str">
        <f>IF(B41&gt;10,"Good","Bad")</f>
        <v>Bad</v>
      </c>
      <c r="C42" s="1" t="str">
        <f t="shared" ref="C42:L42" si="20">IF(C41 &gt;10,"Good","Bad")</f>
        <v>Bad</v>
      </c>
      <c r="D42" s="1" t="str">
        <f t="shared" si="20"/>
        <v>Good</v>
      </c>
      <c r="E42" s="1" t="str">
        <f t="shared" si="20"/>
        <v>Bad</v>
      </c>
      <c r="F42" s="1" t="str">
        <f t="shared" si="20"/>
        <v>Good</v>
      </c>
      <c r="G42" s="1" t="str">
        <f t="shared" si="20"/>
        <v>Good</v>
      </c>
      <c r="H42" s="1" t="str">
        <f t="shared" si="20"/>
        <v>Good</v>
      </c>
      <c r="I42" s="1" t="str">
        <f t="shared" si="20"/>
        <v>Good</v>
      </c>
      <c r="J42" s="1" t="str">
        <f t="shared" si="20"/>
        <v>Good</v>
      </c>
      <c r="K42" s="1" t="str">
        <f t="shared" si="20"/>
        <v>Good</v>
      </c>
      <c r="L42" s="1" t="str">
        <f t="shared" si="20"/>
        <v>Bad</v>
      </c>
    </row>
    <row r="43" spans="1:1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3" t="s">
        <v>23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>
        <v>-50</v>
      </c>
      <c r="C45">
        <v>-8</v>
      </c>
      <c r="D45">
        <v>2.5</v>
      </c>
      <c r="E45">
        <v>-1</v>
      </c>
      <c r="F45">
        <v>2.2000000000000002</v>
      </c>
      <c r="G45">
        <v>3</v>
      </c>
      <c r="H45">
        <v>4.5</v>
      </c>
      <c r="I45">
        <v>4.5</v>
      </c>
      <c r="J45">
        <v>3</v>
      </c>
      <c r="K45">
        <v>5.6</v>
      </c>
      <c r="L45">
        <v>5.68</v>
      </c>
    </row>
    <row r="46" spans="1:12">
      <c r="A46" t="s">
        <v>6</v>
      </c>
      <c r="B46" s="1">
        <f t="shared" ref="B46:L46" si="21">20-B5+B45</f>
        <v>-190.32701426658269</v>
      </c>
      <c r="C46" s="1">
        <f t="shared" si="21"/>
        <v>-146.64830359422618</v>
      </c>
      <c r="D46" s="1">
        <f t="shared" si="21"/>
        <v>-134.54214621181137</v>
      </c>
      <c r="E46" s="1">
        <f t="shared" si="21"/>
        <v>-135.21624595516212</v>
      </c>
      <c r="F46" s="1">
        <f t="shared" si="21"/>
        <v>-129.78273293764542</v>
      </c>
      <c r="G46" s="1">
        <f t="shared" si="21"/>
        <v>-127.27101884365848</v>
      </c>
      <c r="H46" s="1">
        <f t="shared" si="21"/>
        <v>-124.49075814055584</v>
      </c>
      <c r="I46" s="1">
        <f t="shared" si="21"/>
        <v>-123.55627238521265</v>
      </c>
      <c r="J46" s="1">
        <f t="shared" si="21"/>
        <v>-124.4217002829796</v>
      </c>
      <c r="K46" s="1">
        <f t="shared" si="21"/>
        <v>-121.451155912893</v>
      </c>
      <c r="L46" s="1">
        <f t="shared" si="21"/>
        <v>-121.25115390350243</v>
      </c>
    </row>
    <row r="47" spans="1:12">
      <c r="A47" t="s">
        <v>7</v>
      </c>
      <c r="B47" s="1">
        <f>138+B46</f>
        <v>-52.327014266582694</v>
      </c>
      <c r="C47" s="1">
        <f t="shared" ref="C47:L47" si="22">138+C46</f>
        <v>-8.6483035942261779</v>
      </c>
      <c r="D47" s="1">
        <f t="shared" si="22"/>
        <v>3.4578537881886291</v>
      </c>
      <c r="E47" s="1">
        <f t="shared" si="22"/>
        <v>2.7837540448378775</v>
      </c>
      <c r="F47" s="1">
        <f t="shared" si="22"/>
        <v>8.2172670623545798</v>
      </c>
      <c r="G47" s="1">
        <f t="shared" si="22"/>
        <v>10.728981156341518</v>
      </c>
      <c r="H47" s="1">
        <f t="shared" si="22"/>
        <v>13.50924185944416</v>
      </c>
      <c r="I47" s="1">
        <f t="shared" si="22"/>
        <v>14.443727614787349</v>
      </c>
      <c r="J47" s="1">
        <f t="shared" si="22"/>
        <v>13.5782997170204</v>
      </c>
      <c r="K47" s="1">
        <f t="shared" si="22"/>
        <v>16.548844087107</v>
      </c>
      <c r="L47" s="1">
        <f t="shared" si="22"/>
        <v>16.748846096497573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Bad</v>
      </c>
      <c r="D48" s="1" t="str">
        <f t="shared" si="23"/>
        <v>Bad</v>
      </c>
      <c r="E48" s="1" t="str">
        <f t="shared" si="23"/>
        <v>Bad</v>
      </c>
      <c r="F48" s="1" t="str">
        <f t="shared" si="23"/>
        <v>Bad</v>
      </c>
      <c r="G48" s="1" t="str">
        <f t="shared" si="23"/>
        <v>Good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s="1">
        <f>145+B46</f>
        <v>-45.327014266582694</v>
      </c>
      <c r="C49" s="1">
        <f t="shared" ref="C49:L49" si="24">145+C46</f>
        <v>-1.6483035942261779</v>
      </c>
      <c r="D49" s="1">
        <f t="shared" si="24"/>
        <v>10.457853788188629</v>
      </c>
      <c r="E49" s="1">
        <f t="shared" si="24"/>
        <v>9.7837540448378775</v>
      </c>
      <c r="F49" s="1">
        <f t="shared" si="24"/>
        <v>15.21726706235458</v>
      </c>
      <c r="G49" s="1">
        <f t="shared" si="24"/>
        <v>17.728981156341518</v>
      </c>
      <c r="H49" s="1">
        <f t="shared" si="24"/>
        <v>20.50924185944416</v>
      </c>
      <c r="I49" s="1">
        <f t="shared" si="24"/>
        <v>21.443727614787349</v>
      </c>
      <c r="J49" s="1">
        <f t="shared" si="24"/>
        <v>20.5782997170204</v>
      </c>
      <c r="K49" s="1">
        <f t="shared" si="24"/>
        <v>23.548844087107</v>
      </c>
      <c r="L49" s="1">
        <f t="shared" si="24"/>
        <v>23.748846096497573</v>
      </c>
    </row>
    <row r="50" spans="1:12">
      <c r="A50" t="s">
        <v>12</v>
      </c>
      <c r="B50" s="1" t="str">
        <f>IF(B49&gt;10,"Good","Bad")</f>
        <v>Bad</v>
      </c>
      <c r="C50" s="1" t="str">
        <f t="shared" ref="C50:L50" si="25">IF(C49 &gt;10,"Good","Bad")</f>
        <v>Bad</v>
      </c>
      <c r="D50" s="1" t="str">
        <f t="shared" si="25"/>
        <v>Good</v>
      </c>
      <c r="E50" s="1" t="str">
        <f t="shared" si="25"/>
        <v>Bad</v>
      </c>
      <c r="F50" s="1" t="str">
        <f t="shared" si="25"/>
        <v>Good</v>
      </c>
      <c r="G50" s="1" t="str">
        <f t="shared" si="25"/>
        <v>Good</v>
      </c>
      <c r="H50" s="1" t="str">
        <f t="shared" si="25"/>
        <v>Good</v>
      </c>
      <c r="I50" s="1" t="str">
        <f t="shared" si="25"/>
        <v>Good</v>
      </c>
      <c r="J50" s="1" t="str">
        <f t="shared" si="25"/>
        <v>Good</v>
      </c>
      <c r="K50" s="1" t="str">
        <f t="shared" si="25"/>
        <v>Good</v>
      </c>
      <c r="L50" s="1" t="str">
        <f t="shared" si="25"/>
        <v>Good</v>
      </c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3" t="s">
        <v>20</v>
      </c>
    </row>
    <row r="53" spans="1:12">
      <c r="A53" t="s">
        <v>1</v>
      </c>
      <c r="B53" s="1">
        <v>0</v>
      </c>
      <c r="C53" s="1">
        <v>5</v>
      </c>
      <c r="D53" s="1">
        <v>10</v>
      </c>
      <c r="E53" s="1">
        <v>20</v>
      </c>
      <c r="F53" s="1">
        <v>30</v>
      </c>
      <c r="G53" s="1">
        <v>40</v>
      </c>
      <c r="H53" s="1">
        <v>50</v>
      </c>
      <c r="I53" s="1">
        <v>60</v>
      </c>
      <c r="J53" s="1">
        <v>70</v>
      </c>
      <c r="K53" s="1">
        <v>80</v>
      </c>
      <c r="L53" s="1">
        <v>90</v>
      </c>
    </row>
    <row r="54" spans="1:12">
      <c r="A54" t="s">
        <v>11</v>
      </c>
      <c r="B54" s="1">
        <v>-50</v>
      </c>
      <c r="C54" s="1">
        <v>12</v>
      </c>
      <c r="D54" s="1">
        <v>10</v>
      </c>
      <c r="E54" s="1">
        <v>12.2</v>
      </c>
      <c r="F54" s="1">
        <v>12.3</v>
      </c>
      <c r="G54" s="1">
        <v>11</v>
      </c>
      <c r="H54" s="1">
        <v>7</v>
      </c>
      <c r="I54" s="1">
        <v>0</v>
      </c>
      <c r="J54" s="1">
        <v>-5</v>
      </c>
      <c r="K54" s="1">
        <v>-3</v>
      </c>
      <c r="L54" s="1">
        <v>-3</v>
      </c>
    </row>
    <row r="55" spans="1:12">
      <c r="A55" t="s">
        <v>6</v>
      </c>
      <c r="B55" s="1">
        <f t="shared" ref="B55:L55" si="26">20-B5+B54</f>
        <v>-190.32701426658269</v>
      </c>
      <c r="C55" s="1">
        <f t="shared" si="26"/>
        <v>-126.64830359422618</v>
      </c>
      <c r="D55" s="1">
        <f t="shared" si="26"/>
        <v>-127.04214621181137</v>
      </c>
      <c r="E55" s="1">
        <f t="shared" si="26"/>
        <v>-122.01624595516212</v>
      </c>
      <c r="F55" s="1">
        <f t="shared" si="26"/>
        <v>-119.68273293764541</v>
      </c>
      <c r="G55" s="1">
        <f t="shared" si="26"/>
        <v>-119.27101884365848</v>
      </c>
      <c r="H55" s="1">
        <f t="shared" si="26"/>
        <v>-121.99075814055584</v>
      </c>
      <c r="I55" s="1">
        <f t="shared" si="26"/>
        <v>-128.05627238521265</v>
      </c>
      <c r="J55" s="1">
        <f t="shared" si="26"/>
        <v>-132.4217002829796</v>
      </c>
      <c r="K55" s="1">
        <f t="shared" si="26"/>
        <v>-130.05115591289299</v>
      </c>
      <c r="L55" s="1">
        <f t="shared" si="26"/>
        <v>-129.93115390350243</v>
      </c>
    </row>
    <row r="56" spans="1:12">
      <c r="A56" t="s">
        <v>7</v>
      </c>
      <c r="B56" s="1">
        <f>138+B55</f>
        <v>-52.327014266582694</v>
      </c>
      <c r="C56" s="1">
        <f t="shared" ref="C56:L56" si="27">138+C55</f>
        <v>11.351696405773822</v>
      </c>
      <c r="D56" s="1">
        <f t="shared" si="27"/>
        <v>10.957853788188629</v>
      </c>
      <c r="E56" s="1">
        <f t="shared" si="27"/>
        <v>15.98375404483788</v>
      </c>
      <c r="F56" s="1">
        <f t="shared" si="27"/>
        <v>18.317267062354588</v>
      </c>
      <c r="G56" s="1">
        <f t="shared" si="27"/>
        <v>18.728981156341518</v>
      </c>
      <c r="H56" s="1">
        <f t="shared" si="27"/>
        <v>16.00924185944416</v>
      </c>
      <c r="I56" s="1">
        <f t="shared" si="27"/>
        <v>9.943727614787349</v>
      </c>
      <c r="J56" s="1">
        <f t="shared" si="27"/>
        <v>5.5782997170203998</v>
      </c>
      <c r="K56" s="1">
        <f t="shared" si="27"/>
        <v>7.9488440871070054</v>
      </c>
      <c r="L56" s="1">
        <f t="shared" si="27"/>
        <v>8.0688460964975661</v>
      </c>
    </row>
    <row r="57" spans="1:12">
      <c r="A57" t="s">
        <v>12</v>
      </c>
      <c r="B57" s="1" t="str">
        <f>IF(B56 &gt;10,"Good","Bad")</f>
        <v>Bad</v>
      </c>
      <c r="C57" s="1" t="str">
        <f t="shared" ref="C57:L57" si="28">IF(C56 &gt;10,"Good","Bad")</f>
        <v>Good</v>
      </c>
      <c r="D57" s="1" t="str">
        <f t="shared" si="28"/>
        <v>Good</v>
      </c>
      <c r="E57" s="1" t="str">
        <f t="shared" si="28"/>
        <v>Good</v>
      </c>
      <c r="F57" s="1" t="str">
        <f t="shared" si="28"/>
        <v>Good</v>
      </c>
      <c r="G57" s="1" t="str">
        <f t="shared" si="28"/>
        <v>Good</v>
      </c>
      <c r="H57" s="1" t="str">
        <f t="shared" si="28"/>
        <v>Good</v>
      </c>
      <c r="I57" s="1" t="str">
        <f t="shared" si="28"/>
        <v>Bad</v>
      </c>
      <c r="J57" s="1" t="str">
        <f t="shared" si="28"/>
        <v>Bad</v>
      </c>
      <c r="K57" s="1" t="str">
        <f t="shared" si="28"/>
        <v>Bad</v>
      </c>
      <c r="L57" s="1" t="str">
        <f t="shared" si="28"/>
        <v>Bad</v>
      </c>
    </row>
    <row r="58" spans="1:12">
      <c r="A58" t="s">
        <v>8</v>
      </c>
      <c r="B58" s="1">
        <f>145+B55</f>
        <v>-45.327014266582694</v>
      </c>
      <c r="C58" s="1">
        <f t="shared" ref="C58:L58" si="29">145+C55</f>
        <v>18.351696405773822</v>
      </c>
      <c r="D58" s="1">
        <f t="shared" si="29"/>
        <v>17.957853788188629</v>
      </c>
      <c r="E58" s="1">
        <f t="shared" si="29"/>
        <v>22.98375404483788</v>
      </c>
      <c r="F58" s="1">
        <f t="shared" si="29"/>
        <v>25.317267062354588</v>
      </c>
      <c r="G58" s="1">
        <f t="shared" si="29"/>
        <v>25.728981156341518</v>
      </c>
      <c r="H58" s="1">
        <f t="shared" si="29"/>
        <v>23.00924185944416</v>
      </c>
      <c r="I58" s="1">
        <f t="shared" si="29"/>
        <v>16.943727614787349</v>
      </c>
      <c r="J58" s="1">
        <f t="shared" si="29"/>
        <v>12.5782997170204</v>
      </c>
      <c r="K58" s="1">
        <f t="shared" si="29"/>
        <v>14.948844087107005</v>
      </c>
      <c r="L58" s="1">
        <f t="shared" si="29"/>
        <v>15.068846096497566</v>
      </c>
    </row>
    <row r="59" spans="1:12">
      <c r="A59" t="s">
        <v>21</v>
      </c>
      <c r="B59" s="1" t="str">
        <f>IF(B58&gt;10,"Good","Bad")</f>
        <v>Bad</v>
      </c>
      <c r="C59" s="1" t="str">
        <f>IF(C58&gt;10,"Good","Bad")</f>
        <v>Good</v>
      </c>
      <c r="D59" s="1" t="str">
        <f t="shared" ref="D59:L59" si="30">IF(D58&gt;10,"Good","Bad")</f>
        <v>Good</v>
      </c>
      <c r="E59" s="1" t="str">
        <f t="shared" si="30"/>
        <v>Good</v>
      </c>
      <c r="F59" s="1" t="str">
        <f t="shared" si="30"/>
        <v>Good</v>
      </c>
      <c r="G59" s="1" t="str">
        <f t="shared" si="30"/>
        <v>Good</v>
      </c>
      <c r="H59" s="1" t="str">
        <f t="shared" si="30"/>
        <v>Good</v>
      </c>
      <c r="I59" s="1" t="str">
        <f t="shared" si="30"/>
        <v>Good</v>
      </c>
      <c r="J59" s="1" t="str">
        <f t="shared" si="30"/>
        <v>Good</v>
      </c>
      <c r="K59" s="1" t="str">
        <f t="shared" si="30"/>
        <v>Good</v>
      </c>
      <c r="L59" s="1" t="str">
        <f t="shared" si="30"/>
        <v>Good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9"/>
  <sheetViews>
    <sheetView tabSelected="1" workbookViewId="0">
      <selection activeCell="C49" sqref="C49"/>
    </sheetView>
  </sheetViews>
  <sheetFormatPr defaultRowHeight="14.4"/>
  <cols>
    <col min="1" max="1" width="33" bestFit="1" customWidth="1"/>
  </cols>
  <sheetData>
    <row r="1" spans="1:12">
      <c r="A1" s="3" t="s">
        <v>0</v>
      </c>
    </row>
    <row r="2" spans="1:12">
      <c r="A2" s="3" t="s">
        <v>26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3286</v>
      </c>
      <c r="C4" s="2">
        <v>2358</v>
      </c>
      <c r="D4" s="2">
        <v>1749</v>
      </c>
      <c r="E4" s="2">
        <v>1100</v>
      </c>
      <c r="F4" s="2">
        <v>798</v>
      </c>
      <c r="G4" s="2">
        <v>635</v>
      </c>
      <c r="H4" s="2">
        <v>538</v>
      </c>
      <c r="I4" s="2">
        <v>479</v>
      </c>
      <c r="J4" s="2">
        <v>443</v>
      </c>
      <c r="K4" s="2">
        <v>423</v>
      </c>
      <c r="L4" s="2">
        <v>417</v>
      </c>
    </row>
    <row r="5" spans="1:12">
      <c r="A5" t="s">
        <v>3</v>
      </c>
      <c r="B5" s="1">
        <f>32.4 + 20*LOG(B4) +20*LOG(438)</f>
        <v>155.56283339206283</v>
      </c>
      <c r="C5" s="1">
        <f>32.4 + 20*LOG(C4) +20*LOG(438)</f>
        <v>152.68035822526338</v>
      </c>
      <c r="D5" s="1">
        <f t="shared" ref="D5:L5" si="0">32.4 + 20*LOG(D4) +20*LOG(436)</f>
        <v>150.04552597494526</v>
      </c>
      <c r="E5" s="1">
        <f t="shared" si="0"/>
        <v>146.01758348853622</v>
      </c>
      <c r="F5" s="1">
        <f t="shared" si="0"/>
        <v>143.2297876123863</v>
      </c>
      <c r="G5" s="1">
        <f t="shared" si="0"/>
        <v>141.24520429121122</v>
      </c>
      <c r="H5" s="1">
        <f t="shared" si="0"/>
        <v>139.80537529869952</v>
      </c>
      <c r="I5" s="1">
        <f t="shared" si="0"/>
        <v>138.79644005366299</v>
      </c>
      <c r="J5" s="1">
        <f t="shared" si="0"/>
        <v>138.1178043098331</v>
      </c>
      <c r="K5" s="1">
        <f t="shared" si="0"/>
        <v>137.71653713287256</v>
      </c>
      <c r="L5" s="1">
        <f t="shared" si="0"/>
        <v>137.59245088484687</v>
      </c>
    </row>
    <row r="6" spans="1:12">
      <c r="A6" t="s">
        <v>4</v>
      </c>
      <c r="B6" s="1">
        <f>B5-B5</f>
        <v>0</v>
      </c>
      <c r="C6" s="1">
        <f>B5-C5</f>
        <v>2.8824751667994519</v>
      </c>
      <c r="D6" s="1">
        <f>B5-D5</f>
        <v>5.5173074171175642</v>
      </c>
      <c r="E6" s="1">
        <f>B5-E5</f>
        <v>9.5452499035266101</v>
      </c>
      <c r="F6" s="1">
        <f>B5-F5</f>
        <v>12.333045779676524</v>
      </c>
      <c r="G6" s="1">
        <f>B5-G5</f>
        <v>14.317629100851605</v>
      </c>
      <c r="H6" s="1">
        <f>B5-H5</f>
        <v>15.757458093363311</v>
      </c>
      <c r="I6" s="1">
        <f>B5-I5</f>
        <v>16.766393338399837</v>
      </c>
      <c r="J6" s="1">
        <f>B5-J5</f>
        <v>17.445029082229723</v>
      </c>
      <c r="K6" s="1">
        <f>B5-K5</f>
        <v>17.846296259190268</v>
      </c>
      <c r="L6" s="1">
        <f>B5-L5</f>
        <v>17.970382507215959</v>
      </c>
    </row>
    <row r="8" spans="1:12">
      <c r="A8" s="3" t="s">
        <v>9</v>
      </c>
    </row>
    <row r="9" spans="1:12">
      <c r="A9" s="3" t="s">
        <v>15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6</v>
      </c>
      <c r="D11" s="1">
        <v>-1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>36-B5+B11</f>
        <v>-169.56283339206283</v>
      </c>
      <c r="C12" s="1">
        <f t="shared" ref="C12:L12" si="1">36-C5+C11</f>
        <v>-110.68035822526338</v>
      </c>
      <c r="D12" s="1">
        <f t="shared" si="1"/>
        <v>-115.04552597494526</v>
      </c>
      <c r="E12" s="1">
        <f t="shared" si="1"/>
        <v>-109.01758348853622</v>
      </c>
      <c r="F12" s="1">
        <f t="shared" si="1"/>
        <v>-106.2297876123863</v>
      </c>
      <c r="G12" s="1">
        <f t="shared" si="1"/>
        <v>-107.24520429121122</v>
      </c>
      <c r="H12" s="1">
        <f t="shared" si="1"/>
        <v>-107.80537529869952</v>
      </c>
      <c r="I12" s="1">
        <f t="shared" si="1"/>
        <v>-104.79644005366299</v>
      </c>
      <c r="J12" s="1">
        <f t="shared" si="1"/>
        <v>-106.1178043098331</v>
      </c>
      <c r="K12" s="1">
        <f t="shared" si="1"/>
        <v>-108.71653713287256</v>
      </c>
      <c r="L12" s="1">
        <f t="shared" si="1"/>
        <v>-131.59245088484687</v>
      </c>
    </row>
    <row r="13" spans="1:12">
      <c r="A13" t="s">
        <v>7</v>
      </c>
      <c r="B13" s="1">
        <f xml:space="preserve"> 126+B12</f>
        <v>-43.562833392062828</v>
      </c>
      <c r="C13" s="1">
        <f t="shared" ref="C13:L13" si="2" xml:space="preserve"> 126+C12</f>
        <v>15.319641774736624</v>
      </c>
      <c r="D13" s="1">
        <f t="shared" si="2"/>
        <v>10.954474025054736</v>
      </c>
      <c r="E13" s="1">
        <f t="shared" si="2"/>
        <v>16.982416511463782</v>
      </c>
      <c r="F13" s="1">
        <f t="shared" si="2"/>
        <v>19.770212387613697</v>
      </c>
      <c r="G13" s="1">
        <f t="shared" si="2"/>
        <v>18.754795708788777</v>
      </c>
      <c r="H13" s="1">
        <f t="shared" si="2"/>
        <v>18.194624701300484</v>
      </c>
      <c r="I13" s="1">
        <f t="shared" si="2"/>
        <v>21.203559946337009</v>
      </c>
      <c r="J13" s="1">
        <f t="shared" si="2"/>
        <v>19.882195690166895</v>
      </c>
      <c r="K13" s="1">
        <f t="shared" si="2"/>
        <v>17.28346286712744</v>
      </c>
      <c r="L13" s="1">
        <f t="shared" si="2"/>
        <v>-5.592450884846869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Good</v>
      </c>
      <c r="D14" s="1" t="str">
        <f t="shared" si="3"/>
        <v>Good</v>
      </c>
      <c r="E14" s="1" t="str">
        <f t="shared" si="3"/>
        <v>Good</v>
      </c>
      <c r="F14" s="1" t="str">
        <f t="shared" si="3"/>
        <v>Good</v>
      </c>
      <c r="G14" s="1" t="str">
        <f t="shared" si="3"/>
        <v>Good</v>
      </c>
      <c r="H14" s="1" t="str">
        <f t="shared" si="3"/>
        <v>Good</v>
      </c>
      <c r="I14" s="1" t="str">
        <f t="shared" si="3"/>
        <v>Good</v>
      </c>
      <c r="J14" s="1" t="str">
        <f t="shared" si="3"/>
        <v>Good</v>
      </c>
      <c r="K14" s="1" t="str">
        <f t="shared" si="3"/>
        <v>Good</v>
      </c>
      <c r="L14" s="1" t="str">
        <f t="shared" si="3"/>
        <v>Bad</v>
      </c>
    </row>
    <row r="15" spans="1:12">
      <c r="A15" t="s">
        <v>8</v>
      </c>
      <c r="B15" s="1">
        <f xml:space="preserve"> 130+B12</f>
        <v>-39.562833392062828</v>
      </c>
      <c r="C15" s="1">
        <f t="shared" ref="C15:L15" si="4" xml:space="preserve"> 130+C12</f>
        <v>19.319641774736624</v>
      </c>
      <c r="D15" s="1">
        <f t="shared" si="4"/>
        <v>14.954474025054736</v>
      </c>
      <c r="E15" s="1">
        <f t="shared" si="4"/>
        <v>20.982416511463782</v>
      </c>
      <c r="F15" s="1">
        <f t="shared" si="4"/>
        <v>23.770212387613697</v>
      </c>
      <c r="G15" s="1">
        <f t="shared" si="4"/>
        <v>22.754795708788777</v>
      </c>
      <c r="H15" s="1">
        <f t="shared" si="4"/>
        <v>22.194624701300484</v>
      </c>
      <c r="I15" s="1">
        <f t="shared" si="4"/>
        <v>25.203559946337009</v>
      </c>
      <c r="J15" s="1">
        <f t="shared" si="4"/>
        <v>23.882195690166895</v>
      </c>
      <c r="K15" s="1">
        <f t="shared" si="4"/>
        <v>21.28346286712744</v>
      </c>
      <c r="L15" s="1">
        <f t="shared" si="4"/>
        <v>-1.592450884846869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Good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17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5.65</v>
      </c>
      <c r="D20">
        <v>-12.35</v>
      </c>
      <c r="E20">
        <v>-6.5</v>
      </c>
      <c r="F20">
        <v>3.5</v>
      </c>
      <c r="G20">
        <v>2.5</v>
      </c>
      <c r="H20">
        <v>-3.5</v>
      </c>
      <c r="I20">
        <v>3.5</v>
      </c>
      <c r="J20">
        <v>-1.5</v>
      </c>
      <c r="K20">
        <v>3</v>
      </c>
      <c r="L20">
        <v>2</v>
      </c>
    </row>
    <row r="21" spans="1:12">
      <c r="A21" t="s">
        <v>6</v>
      </c>
      <c r="B21" s="1">
        <f>36-B5+B20</f>
        <v>-169.56283339206283</v>
      </c>
      <c r="C21" s="1">
        <f t="shared" ref="C21:L21" si="6">36-C5+C20</f>
        <v>-111.03035822526337</v>
      </c>
      <c r="D21" s="1">
        <f t="shared" si="6"/>
        <v>-126.39552597494526</v>
      </c>
      <c r="E21" s="1">
        <f t="shared" si="6"/>
        <v>-116.51758348853622</v>
      </c>
      <c r="F21" s="1">
        <f t="shared" si="6"/>
        <v>-103.7297876123863</v>
      </c>
      <c r="G21" s="1">
        <f t="shared" si="6"/>
        <v>-102.74520429121122</v>
      </c>
      <c r="H21" s="1">
        <f t="shared" si="6"/>
        <v>-107.30537529869952</v>
      </c>
      <c r="I21" s="1">
        <f t="shared" si="6"/>
        <v>-99.296440053662991</v>
      </c>
      <c r="J21" s="1">
        <f t="shared" si="6"/>
        <v>-103.6178043098331</v>
      </c>
      <c r="K21" s="1">
        <f t="shared" si="6"/>
        <v>-98.71653713287256</v>
      </c>
      <c r="L21" s="1">
        <f t="shared" si="6"/>
        <v>-99.592450884846869</v>
      </c>
    </row>
    <row r="22" spans="1:12">
      <c r="A22" t="s">
        <v>7</v>
      </c>
      <c r="B22" s="1">
        <f>126+B21</f>
        <v>-43.562833392062828</v>
      </c>
      <c r="C22" s="1">
        <f t="shared" ref="C22:L22" si="7">126+C21</f>
        <v>14.96964177473663</v>
      </c>
      <c r="D22" s="1">
        <f t="shared" si="7"/>
        <v>-0.39552597494525799</v>
      </c>
      <c r="E22" s="1">
        <f t="shared" si="7"/>
        <v>9.4824165114637822</v>
      </c>
      <c r="F22" s="1">
        <f t="shared" si="7"/>
        <v>22.270212387613697</v>
      </c>
      <c r="G22" s="1">
        <f t="shared" si="7"/>
        <v>23.254795708788777</v>
      </c>
      <c r="H22" s="1">
        <f t="shared" si="7"/>
        <v>18.694624701300484</v>
      </c>
      <c r="I22" s="1">
        <f t="shared" si="7"/>
        <v>26.703559946337009</v>
      </c>
      <c r="J22" s="1">
        <f t="shared" si="7"/>
        <v>22.382195690166895</v>
      </c>
      <c r="K22" s="1">
        <f t="shared" si="7"/>
        <v>27.28346286712744</v>
      </c>
      <c r="L22" s="1">
        <f t="shared" si="7"/>
        <v>26.407549115153131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Bad</v>
      </c>
      <c r="E23" s="1" t="str">
        <f t="shared" si="8"/>
        <v>Bad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130+B21</f>
        <v>-39.562833392062828</v>
      </c>
      <c r="C24" s="1">
        <f t="shared" ref="C24:L24" si="9">130+C21</f>
        <v>18.96964177473663</v>
      </c>
      <c r="D24" s="1">
        <f t="shared" si="9"/>
        <v>3.604474025054742</v>
      </c>
      <c r="E24" s="1">
        <f t="shared" si="9"/>
        <v>13.482416511463782</v>
      </c>
      <c r="F24" s="1">
        <f t="shared" si="9"/>
        <v>26.270212387613697</v>
      </c>
      <c r="G24" s="1">
        <f t="shared" si="9"/>
        <v>27.254795708788777</v>
      </c>
      <c r="H24" s="1">
        <f t="shared" si="9"/>
        <v>22.694624701300484</v>
      </c>
      <c r="I24" s="1">
        <f t="shared" si="9"/>
        <v>30.703559946337009</v>
      </c>
      <c r="J24" s="1">
        <f t="shared" si="9"/>
        <v>26.382195690166895</v>
      </c>
      <c r="K24" s="1">
        <f t="shared" si="9"/>
        <v>31.28346286712744</v>
      </c>
      <c r="L24" s="1">
        <f t="shared" si="9"/>
        <v>30.407549115153131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Bad</v>
      </c>
      <c r="E25" s="1" t="str">
        <f t="shared" si="10"/>
        <v>Good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18</v>
      </c>
    </row>
    <row r="28" spans="1:12">
      <c r="A28" t="s">
        <v>1</v>
      </c>
      <c r="B28" s="1">
        <v>0</v>
      </c>
      <c r="C28" s="1">
        <v>5</v>
      </c>
      <c r="D28" s="1">
        <v>10</v>
      </c>
      <c r="E28" s="1">
        <v>20</v>
      </c>
      <c r="F28" s="1">
        <v>30</v>
      </c>
      <c r="G28" s="1">
        <v>40</v>
      </c>
      <c r="H28" s="1">
        <v>50</v>
      </c>
      <c r="I28" s="1">
        <v>60</v>
      </c>
      <c r="J28" s="1">
        <v>70</v>
      </c>
      <c r="K28" s="1">
        <v>80</v>
      </c>
      <c r="L28" s="1">
        <v>90</v>
      </c>
    </row>
    <row r="29" spans="1:12">
      <c r="A29" t="s">
        <v>11</v>
      </c>
      <c r="B29">
        <v>-50</v>
      </c>
      <c r="C29">
        <v>5.65</v>
      </c>
      <c r="D29">
        <v>-12.35</v>
      </c>
      <c r="E29">
        <v>-6.5</v>
      </c>
      <c r="F29">
        <v>3.5</v>
      </c>
      <c r="G29">
        <v>2.5</v>
      </c>
      <c r="H29">
        <v>-3.5</v>
      </c>
      <c r="I29">
        <v>3.5</v>
      </c>
      <c r="J29">
        <v>-1.5</v>
      </c>
      <c r="K29">
        <v>3</v>
      </c>
      <c r="L29">
        <v>2</v>
      </c>
    </row>
    <row r="30" spans="1:12">
      <c r="A30" t="s">
        <v>6</v>
      </c>
      <c r="B30" s="1">
        <f>36-B5+B29</f>
        <v>-169.56283339206283</v>
      </c>
      <c r="C30" s="1">
        <f t="shared" ref="C30:L30" si="11">36-C5+C29</f>
        <v>-111.03035822526337</v>
      </c>
      <c r="D30" s="1">
        <f t="shared" si="11"/>
        <v>-126.39552597494526</v>
      </c>
      <c r="E30" s="1">
        <f t="shared" si="11"/>
        <v>-116.51758348853622</v>
      </c>
      <c r="F30" s="1">
        <f t="shared" si="11"/>
        <v>-103.7297876123863</v>
      </c>
      <c r="G30" s="1">
        <f t="shared" si="11"/>
        <v>-102.74520429121122</v>
      </c>
      <c r="H30" s="1">
        <f t="shared" si="11"/>
        <v>-107.30537529869952</v>
      </c>
      <c r="I30" s="1">
        <f t="shared" si="11"/>
        <v>-99.296440053662991</v>
      </c>
      <c r="J30" s="1">
        <f t="shared" si="11"/>
        <v>-103.6178043098331</v>
      </c>
      <c r="K30" s="1">
        <f t="shared" si="11"/>
        <v>-98.71653713287256</v>
      </c>
      <c r="L30" s="1">
        <f t="shared" si="11"/>
        <v>-99.592450884846869</v>
      </c>
    </row>
    <row r="31" spans="1:12">
      <c r="A31" t="s">
        <v>7</v>
      </c>
      <c r="B31" s="1">
        <f>126+B30</f>
        <v>-43.562833392062828</v>
      </c>
      <c r="C31" s="1">
        <f t="shared" ref="C31:L31" si="12">126+C30</f>
        <v>14.96964177473663</v>
      </c>
      <c r="D31" s="1">
        <f t="shared" si="12"/>
        <v>-0.39552597494525799</v>
      </c>
      <c r="E31" s="1">
        <f t="shared" si="12"/>
        <v>9.4824165114637822</v>
      </c>
      <c r="F31" s="1">
        <f t="shared" si="12"/>
        <v>22.270212387613697</v>
      </c>
      <c r="G31" s="1">
        <f t="shared" si="12"/>
        <v>23.254795708788777</v>
      </c>
      <c r="H31" s="1">
        <f t="shared" si="12"/>
        <v>18.694624701300484</v>
      </c>
      <c r="I31" s="1">
        <f t="shared" si="12"/>
        <v>26.703559946337009</v>
      </c>
      <c r="J31" s="1">
        <f t="shared" si="12"/>
        <v>22.382195690166895</v>
      </c>
      <c r="K31" s="1">
        <f t="shared" si="12"/>
        <v>27.28346286712744</v>
      </c>
      <c r="L31" s="1">
        <f t="shared" si="12"/>
        <v>26.407549115153131</v>
      </c>
    </row>
    <row r="32" spans="1:12">
      <c r="A32" t="s">
        <v>12</v>
      </c>
      <c r="B32" s="1" t="str">
        <f>IF(B31 &gt;10,"Good","Bad")</f>
        <v>Bad</v>
      </c>
      <c r="C32" s="1" t="str">
        <f t="shared" ref="C32:L32" si="13">IF(C31 &gt;10,"Good","Bad")</f>
        <v>Good</v>
      </c>
      <c r="D32" s="1" t="str">
        <f t="shared" si="13"/>
        <v>Bad</v>
      </c>
      <c r="E32" s="1" t="str">
        <f t="shared" si="13"/>
        <v>Bad</v>
      </c>
      <c r="F32" s="1" t="str">
        <f t="shared" si="13"/>
        <v>Good</v>
      </c>
      <c r="G32" s="1" t="str">
        <f t="shared" si="13"/>
        <v>Good</v>
      </c>
      <c r="H32" s="1" t="str">
        <f t="shared" si="13"/>
        <v>Good</v>
      </c>
      <c r="I32" s="1" t="str">
        <f t="shared" si="13"/>
        <v>Good</v>
      </c>
      <c r="J32" s="1" t="str">
        <f t="shared" si="13"/>
        <v>Good</v>
      </c>
      <c r="K32" s="1" t="str">
        <f t="shared" si="13"/>
        <v>Good</v>
      </c>
      <c r="L32" s="1" t="str">
        <f t="shared" si="13"/>
        <v>Good</v>
      </c>
    </row>
    <row r="33" spans="1:12">
      <c r="A33" t="s">
        <v>8</v>
      </c>
      <c r="B33" s="1">
        <f>130+B30</f>
        <v>-39.562833392062828</v>
      </c>
      <c r="C33" s="1">
        <f t="shared" ref="C33:L33" si="14">130+C30</f>
        <v>18.96964177473663</v>
      </c>
      <c r="D33" s="1">
        <f t="shared" si="14"/>
        <v>3.604474025054742</v>
      </c>
      <c r="E33" s="1">
        <f t="shared" si="14"/>
        <v>13.482416511463782</v>
      </c>
      <c r="F33" s="1">
        <f t="shared" si="14"/>
        <v>26.270212387613697</v>
      </c>
      <c r="G33" s="1">
        <f t="shared" si="14"/>
        <v>27.254795708788777</v>
      </c>
      <c r="H33" s="1">
        <f t="shared" si="14"/>
        <v>22.694624701300484</v>
      </c>
      <c r="I33" s="1">
        <f t="shared" si="14"/>
        <v>30.703559946337009</v>
      </c>
      <c r="J33" s="1">
        <f t="shared" si="14"/>
        <v>26.382195690166895</v>
      </c>
      <c r="K33" s="1">
        <f t="shared" si="14"/>
        <v>31.28346286712744</v>
      </c>
      <c r="L33" s="1">
        <f t="shared" si="14"/>
        <v>30.407549115153131</v>
      </c>
    </row>
    <row r="34" spans="1:12">
      <c r="A34" t="s">
        <v>12</v>
      </c>
      <c r="B34" s="1" t="str">
        <f>IF(B33 &gt;10,"Good","Bad")</f>
        <v>Bad</v>
      </c>
      <c r="C34" s="1" t="str">
        <f t="shared" ref="C34:L34" si="15">IF(C33 &gt;10,"Good","Bad")</f>
        <v>Good</v>
      </c>
      <c r="D34" s="1" t="str">
        <f t="shared" si="15"/>
        <v>Bad</v>
      </c>
      <c r="E34" s="1" t="str">
        <f t="shared" si="15"/>
        <v>Good</v>
      </c>
      <c r="F34" s="1" t="str">
        <f t="shared" si="15"/>
        <v>Good</v>
      </c>
      <c r="G34" s="1" t="str">
        <f t="shared" si="15"/>
        <v>Good</v>
      </c>
      <c r="H34" s="1" t="str">
        <f t="shared" si="15"/>
        <v>Good</v>
      </c>
      <c r="I34" s="1" t="str">
        <f t="shared" si="15"/>
        <v>Good</v>
      </c>
      <c r="J34" s="1" t="str">
        <f t="shared" si="15"/>
        <v>Good</v>
      </c>
      <c r="K34" s="1" t="str">
        <f t="shared" si="15"/>
        <v>Good</v>
      </c>
      <c r="L34" s="1" t="str">
        <f t="shared" si="15"/>
        <v>Good</v>
      </c>
    </row>
    <row r="36" spans="1:12">
      <c r="A36" s="3" t="s">
        <v>19</v>
      </c>
      <c r="B36" s="1">
        <v>0</v>
      </c>
      <c r="C36" s="1">
        <v>5</v>
      </c>
      <c r="D36" s="1">
        <v>10</v>
      </c>
      <c r="E36" s="1">
        <v>20</v>
      </c>
      <c r="F36" s="1">
        <v>30</v>
      </c>
      <c r="G36" s="1">
        <v>40</v>
      </c>
      <c r="H36" s="1">
        <v>50</v>
      </c>
      <c r="I36" s="1">
        <v>60</v>
      </c>
      <c r="J36" s="1">
        <v>70</v>
      </c>
      <c r="K36" s="1">
        <v>80</v>
      </c>
      <c r="L36" s="1">
        <v>90</v>
      </c>
    </row>
    <row r="37" spans="1:12">
      <c r="A37" t="s">
        <v>11</v>
      </c>
      <c r="B37">
        <v>-50</v>
      </c>
      <c r="C37">
        <v>3.2</v>
      </c>
      <c r="D37">
        <v>5.2</v>
      </c>
      <c r="E37">
        <v>-0.8</v>
      </c>
      <c r="F37">
        <v>2.2000000000000002</v>
      </c>
      <c r="G37">
        <v>1.2</v>
      </c>
      <c r="H37">
        <v>0.2</v>
      </c>
      <c r="I37">
        <v>-0.8</v>
      </c>
      <c r="J37">
        <v>-4.8</v>
      </c>
      <c r="K37">
        <v>-6.8</v>
      </c>
      <c r="L37">
        <v>-50</v>
      </c>
    </row>
    <row r="38" spans="1:12">
      <c r="A38" t="s">
        <v>6</v>
      </c>
      <c r="B38" s="1">
        <f>36-B5+B37</f>
        <v>-169.56283339206283</v>
      </c>
      <c r="C38" s="1">
        <f t="shared" ref="C38:L38" si="16">36-C5+C37</f>
        <v>-113.48035822526337</v>
      </c>
      <c r="D38" s="1">
        <f t="shared" si="16"/>
        <v>-108.84552597494526</v>
      </c>
      <c r="E38" s="1">
        <f t="shared" si="16"/>
        <v>-110.81758348853621</v>
      </c>
      <c r="F38" s="1">
        <f t="shared" si="16"/>
        <v>-105.0297876123863</v>
      </c>
      <c r="G38" s="1">
        <f t="shared" si="16"/>
        <v>-104.04520429121122</v>
      </c>
      <c r="H38" s="1">
        <f t="shared" si="16"/>
        <v>-103.60537529869951</v>
      </c>
      <c r="I38" s="1">
        <f t="shared" si="16"/>
        <v>-103.59644005366299</v>
      </c>
      <c r="J38" s="1">
        <f t="shared" si="16"/>
        <v>-106.9178043098331</v>
      </c>
      <c r="K38" s="1">
        <f t="shared" si="16"/>
        <v>-108.51653713287256</v>
      </c>
      <c r="L38" s="1">
        <f t="shared" si="16"/>
        <v>-151.59245088484687</v>
      </c>
    </row>
    <row r="39" spans="1:12">
      <c r="A39" t="s">
        <v>7</v>
      </c>
      <c r="B39" s="1">
        <f>126+B38</f>
        <v>-43.562833392062828</v>
      </c>
      <c r="C39" s="1">
        <f t="shared" ref="C39:L39" si="17">126+C38</f>
        <v>12.519641774736627</v>
      </c>
      <c r="D39" s="1">
        <f t="shared" si="17"/>
        <v>17.154474025054739</v>
      </c>
      <c r="E39" s="1">
        <f t="shared" si="17"/>
        <v>15.182416511463785</v>
      </c>
      <c r="F39" s="1">
        <f t="shared" si="17"/>
        <v>20.970212387613699</v>
      </c>
      <c r="G39" s="1">
        <f t="shared" si="17"/>
        <v>21.95479570878878</v>
      </c>
      <c r="H39" s="1">
        <f t="shared" si="17"/>
        <v>22.394624701300486</v>
      </c>
      <c r="I39" s="1">
        <f t="shared" si="17"/>
        <v>22.403559946337012</v>
      </c>
      <c r="J39" s="1">
        <f t="shared" si="17"/>
        <v>19.082195690166898</v>
      </c>
      <c r="K39" s="1">
        <f t="shared" si="17"/>
        <v>17.483462867127443</v>
      </c>
      <c r="L39" s="1">
        <f t="shared" si="17"/>
        <v>-25.592450884846869</v>
      </c>
    </row>
    <row r="40" spans="1:12">
      <c r="A40" t="s">
        <v>12</v>
      </c>
      <c r="B40" s="1" t="str">
        <f>IF(B39 &gt;10,"Good","Bad")</f>
        <v>Bad</v>
      </c>
      <c r="C40" s="1" t="str">
        <f t="shared" ref="C40:L40" si="18">IF(C39 &gt;10,"Good","Bad")</f>
        <v>Good</v>
      </c>
      <c r="D40" s="1" t="str">
        <f t="shared" si="18"/>
        <v>Good</v>
      </c>
      <c r="E40" s="1" t="str">
        <f t="shared" si="18"/>
        <v>Good</v>
      </c>
      <c r="F40" s="1" t="str">
        <f t="shared" si="18"/>
        <v>Good</v>
      </c>
      <c r="G40" s="1" t="str">
        <f t="shared" si="18"/>
        <v>Good</v>
      </c>
      <c r="H40" s="1" t="str">
        <f t="shared" si="18"/>
        <v>Good</v>
      </c>
      <c r="I40" s="1" t="str">
        <f t="shared" si="18"/>
        <v>Good</v>
      </c>
      <c r="J40" s="1" t="str">
        <f t="shared" si="18"/>
        <v>Good</v>
      </c>
      <c r="K40" s="1" t="str">
        <f t="shared" si="18"/>
        <v>Good</v>
      </c>
      <c r="L40" s="1" t="str">
        <f t="shared" si="18"/>
        <v>Bad</v>
      </c>
    </row>
    <row r="41" spans="1:12">
      <c r="A41" t="s">
        <v>8</v>
      </c>
      <c r="B41" s="1">
        <f>130+B38</f>
        <v>-39.562833392062828</v>
      </c>
      <c r="C41" s="1">
        <f t="shared" ref="C41:L41" si="19">130+C38</f>
        <v>16.519641774736627</v>
      </c>
      <c r="D41" s="1">
        <f t="shared" si="19"/>
        <v>21.154474025054739</v>
      </c>
      <c r="E41" s="1">
        <f t="shared" si="19"/>
        <v>19.182416511463785</v>
      </c>
      <c r="F41" s="1">
        <f t="shared" si="19"/>
        <v>24.970212387613699</v>
      </c>
      <c r="G41" s="1">
        <f t="shared" si="19"/>
        <v>25.95479570878878</v>
      </c>
      <c r="H41" s="1">
        <f t="shared" si="19"/>
        <v>26.394624701300486</v>
      </c>
      <c r="I41" s="1">
        <f t="shared" si="19"/>
        <v>26.403559946337012</v>
      </c>
      <c r="J41" s="1">
        <f t="shared" si="19"/>
        <v>23.082195690166898</v>
      </c>
      <c r="K41" s="1">
        <f t="shared" si="19"/>
        <v>21.483462867127443</v>
      </c>
      <c r="L41" s="1">
        <f t="shared" si="19"/>
        <v>-21.592450884846869</v>
      </c>
    </row>
    <row r="42" spans="1:12">
      <c r="A42" t="s">
        <v>12</v>
      </c>
      <c r="B42" s="1" t="str">
        <f>IF(B41&gt;10,"Good","Bad")</f>
        <v>Bad</v>
      </c>
      <c r="C42" s="1" t="str">
        <f t="shared" ref="C42:L42" si="20">IF(C41 &gt;10,"Good","Bad")</f>
        <v>Good</v>
      </c>
      <c r="D42" s="1" t="str">
        <f t="shared" si="20"/>
        <v>Good</v>
      </c>
      <c r="E42" s="1" t="str">
        <f t="shared" si="20"/>
        <v>Good</v>
      </c>
      <c r="F42" s="1" t="str">
        <f t="shared" si="20"/>
        <v>Good</v>
      </c>
      <c r="G42" s="1" t="str">
        <f t="shared" si="20"/>
        <v>Good</v>
      </c>
      <c r="H42" s="1" t="str">
        <f t="shared" si="20"/>
        <v>Good</v>
      </c>
      <c r="I42" s="1" t="str">
        <f t="shared" si="20"/>
        <v>Good</v>
      </c>
      <c r="J42" s="1" t="str">
        <f t="shared" si="20"/>
        <v>Good</v>
      </c>
      <c r="K42" s="1" t="str">
        <f t="shared" si="20"/>
        <v>Good</v>
      </c>
      <c r="L42" s="1" t="str">
        <f t="shared" si="20"/>
        <v>Bad</v>
      </c>
    </row>
    <row r="43" spans="1:1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3" t="s">
        <v>23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>
        <v>-50</v>
      </c>
      <c r="C45">
        <v>-8</v>
      </c>
      <c r="D45">
        <v>2.5</v>
      </c>
      <c r="E45">
        <v>-1</v>
      </c>
      <c r="F45">
        <v>2.2000000000000002</v>
      </c>
      <c r="G45">
        <v>3</v>
      </c>
      <c r="H45">
        <v>4.5</v>
      </c>
      <c r="I45">
        <v>4.5</v>
      </c>
      <c r="J45">
        <v>3</v>
      </c>
      <c r="K45">
        <v>5.6</v>
      </c>
      <c r="L45">
        <v>5.68</v>
      </c>
    </row>
    <row r="46" spans="1:12">
      <c r="A46" t="s">
        <v>6</v>
      </c>
      <c r="B46" s="1">
        <f>36-B5+B45</f>
        <v>-169.56283339206283</v>
      </c>
      <c r="C46" s="1">
        <f t="shared" ref="C46:L46" si="21">20-C5+C45</f>
        <v>-140.68035822526338</v>
      </c>
      <c r="D46" s="1">
        <f t="shared" si="21"/>
        <v>-127.54552597494526</v>
      </c>
      <c r="E46" s="1">
        <f t="shared" si="21"/>
        <v>-127.01758348853622</v>
      </c>
      <c r="F46" s="1">
        <f t="shared" si="21"/>
        <v>-121.0297876123863</v>
      </c>
      <c r="G46" s="1">
        <f t="shared" si="21"/>
        <v>-118.24520429121122</v>
      </c>
      <c r="H46" s="1">
        <f t="shared" si="21"/>
        <v>-115.30537529869952</v>
      </c>
      <c r="I46" s="1">
        <f t="shared" si="21"/>
        <v>-114.29644005366299</v>
      </c>
      <c r="J46" s="1">
        <f t="shared" si="21"/>
        <v>-115.1178043098331</v>
      </c>
      <c r="K46" s="1">
        <f t="shared" si="21"/>
        <v>-112.11653713287257</v>
      </c>
      <c r="L46" s="1">
        <f t="shared" si="21"/>
        <v>-111.91245088484686</v>
      </c>
    </row>
    <row r="47" spans="1:12">
      <c r="A47" t="s">
        <v>7</v>
      </c>
      <c r="B47" s="1">
        <f>126+B46</f>
        <v>-43.562833392062828</v>
      </c>
      <c r="C47" s="1">
        <f t="shared" ref="C47:L47" si="22">126+C46</f>
        <v>-14.680358225263376</v>
      </c>
      <c r="D47" s="1">
        <f t="shared" si="22"/>
        <v>-1.5455259749452637</v>
      </c>
      <c r="E47" s="1">
        <f t="shared" si="22"/>
        <v>-1.0175834885362178</v>
      </c>
      <c r="F47" s="1">
        <f t="shared" si="22"/>
        <v>4.9702123876136994</v>
      </c>
      <c r="G47" s="1">
        <f t="shared" si="22"/>
        <v>7.7547957087887767</v>
      </c>
      <c r="H47" s="1">
        <f t="shared" si="22"/>
        <v>10.694624701300484</v>
      </c>
      <c r="I47" s="1">
        <f t="shared" si="22"/>
        <v>11.703559946337009</v>
      </c>
      <c r="J47" s="1">
        <f t="shared" si="22"/>
        <v>10.882195690166895</v>
      </c>
      <c r="K47" s="1">
        <f t="shared" si="22"/>
        <v>13.883462867127434</v>
      </c>
      <c r="L47" s="1">
        <f t="shared" si="22"/>
        <v>14.087549115153138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Bad</v>
      </c>
      <c r="D48" s="1" t="str">
        <f t="shared" si="23"/>
        <v>Bad</v>
      </c>
      <c r="E48" s="1" t="str">
        <f t="shared" si="23"/>
        <v>Bad</v>
      </c>
      <c r="F48" s="1" t="str">
        <f t="shared" si="23"/>
        <v>Bad</v>
      </c>
      <c r="G48" s="1" t="str">
        <f t="shared" si="23"/>
        <v>Bad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s="1">
        <f>130+B46</f>
        <v>-39.562833392062828</v>
      </c>
      <c r="C49" s="1">
        <f t="shared" ref="C49:L49" si="24">130+C46</f>
        <v>-10.680358225263376</v>
      </c>
      <c r="D49" s="1">
        <f t="shared" si="24"/>
        <v>2.4544740250547363</v>
      </c>
      <c r="E49" s="1">
        <f t="shared" si="24"/>
        <v>2.9824165114637822</v>
      </c>
      <c r="F49" s="1">
        <f t="shared" si="24"/>
        <v>8.9702123876136994</v>
      </c>
      <c r="G49" s="1">
        <f t="shared" si="24"/>
        <v>11.754795708788777</v>
      </c>
      <c r="H49" s="1">
        <f t="shared" si="24"/>
        <v>14.694624701300484</v>
      </c>
      <c r="I49" s="1">
        <f t="shared" si="24"/>
        <v>15.703559946337009</v>
      </c>
      <c r="J49" s="1">
        <f t="shared" si="24"/>
        <v>14.882195690166895</v>
      </c>
      <c r="K49" s="1">
        <f t="shared" si="24"/>
        <v>17.883462867127434</v>
      </c>
      <c r="L49" s="1">
        <f t="shared" si="24"/>
        <v>18.087549115153138</v>
      </c>
    </row>
    <row r="50" spans="1:12">
      <c r="A50" t="s">
        <v>12</v>
      </c>
      <c r="B50" s="1" t="str">
        <f>IF(B49&gt;10,"Good","Bad")</f>
        <v>Bad</v>
      </c>
      <c r="C50" s="1" t="str">
        <f t="shared" ref="C50:L50" si="25">IF(C49 &gt;10,"Good","Bad")</f>
        <v>Bad</v>
      </c>
      <c r="D50" s="1" t="str">
        <f t="shared" si="25"/>
        <v>Bad</v>
      </c>
      <c r="E50" s="1" t="str">
        <f t="shared" si="25"/>
        <v>Bad</v>
      </c>
      <c r="F50" s="1" t="str">
        <f t="shared" si="25"/>
        <v>Bad</v>
      </c>
      <c r="G50" s="1" t="str">
        <f t="shared" si="25"/>
        <v>Good</v>
      </c>
      <c r="H50" s="1" t="str">
        <f t="shared" si="25"/>
        <v>Good</v>
      </c>
      <c r="I50" s="1" t="str">
        <f t="shared" si="25"/>
        <v>Good</v>
      </c>
      <c r="J50" s="1" t="str">
        <f t="shared" si="25"/>
        <v>Good</v>
      </c>
      <c r="K50" s="1" t="str">
        <f t="shared" si="25"/>
        <v>Good</v>
      </c>
      <c r="L50" s="1" t="str">
        <f t="shared" si="25"/>
        <v>Good</v>
      </c>
    </row>
    <row r="52" spans="1:12">
      <c r="A52" s="3" t="s">
        <v>20</v>
      </c>
    </row>
    <row r="53" spans="1:12">
      <c r="A53" t="s">
        <v>1</v>
      </c>
      <c r="B53" s="1">
        <v>0</v>
      </c>
      <c r="C53" s="1">
        <v>5</v>
      </c>
      <c r="D53" s="1">
        <v>10</v>
      </c>
      <c r="E53" s="1">
        <v>20</v>
      </c>
      <c r="F53" s="1">
        <v>30</v>
      </c>
      <c r="G53" s="1">
        <v>40</v>
      </c>
      <c r="H53" s="1">
        <v>50</v>
      </c>
      <c r="I53" s="1">
        <v>60</v>
      </c>
      <c r="J53" s="1">
        <v>70</v>
      </c>
      <c r="K53" s="1">
        <v>80</v>
      </c>
      <c r="L53" s="1">
        <v>90</v>
      </c>
    </row>
    <row r="54" spans="1:12">
      <c r="A54" t="s">
        <v>11</v>
      </c>
      <c r="B54" s="1">
        <v>-50</v>
      </c>
      <c r="C54" s="1">
        <v>12</v>
      </c>
      <c r="D54" s="1">
        <v>10</v>
      </c>
      <c r="E54" s="1">
        <v>12.2</v>
      </c>
      <c r="F54" s="1">
        <v>12.3</v>
      </c>
      <c r="G54" s="1">
        <v>11</v>
      </c>
      <c r="H54" s="1">
        <v>7</v>
      </c>
      <c r="I54" s="1">
        <v>0</v>
      </c>
      <c r="J54" s="1">
        <v>-5</v>
      </c>
      <c r="K54" s="1">
        <v>-3</v>
      </c>
      <c r="L54" s="1">
        <v>-3</v>
      </c>
    </row>
    <row r="55" spans="1:12">
      <c r="A55" t="s">
        <v>6</v>
      </c>
      <c r="B55" s="1">
        <f>36-B5+B54</f>
        <v>-169.56283339206283</v>
      </c>
      <c r="C55" s="1">
        <f t="shared" ref="C55:L55" si="26">36-C5+C54</f>
        <v>-104.68035822526338</v>
      </c>
      <c r="D55" s="1">
        <f t="shared" si="26"/>
        <v>-104.04552597494526</v>
      </c>
      <c r="E55" s="1">
        <f t="shared" si="26"/>
        <v>-97.817583488536215</v>
      </c>
      <c r="F55" s="1">
        <f t="shared" si="26"/>
        <v>-94.929787612386306</v>
      </c>
      <c r="G55" s="1">
        <f t="shared" si="26"/>
        <v>-94.245204291211223</v>
      </c>
      <c r="H55" s="1">
        <f t="shared" si="26"/>
        <v>-96.805375298699516</v>
      </c>
      <c r="I55" s="1">
        <f t="shared" si="26"/>
        <v>-102.79644005366299</v>
      </c>
      <c r="J55" s="1">
        <f t="shared" si="26"/>
        <v>-107.1178043098331</v>
      </c>
      <c r="K55" s="1">
        <f t="shared" si="26"/>
        <v>-104.71653713287256</v>
      </c>
      <c r="L55" s="1">
        <f t="shared" si="26"/>
        <v>-104.59245088484687</v>
      </c>
    </row>
    <row r="56" spans="1:12">
      <c r="A56" t="s">
        <v>7</v>
      </c>
      <c r="B56" s="1">
        <f>126+B55</f>
        <v>-43.562833392062828</v>
      </c>
      <c r="C56" s="1">
        <f t="shared" ref="C56:L56" si="27">126+C55</f>
        <v>21.319641774736624</v>
      </c>
      <c r="D56" s="1">
        <f t="shared" si="27"/>
        <v>21.954474025054736</v>
      </c>
      <c r="E56" s="1">
        <f t="shared" si="27"/>
        <v>28.182416511463785</v>
      </c>
      <c r="F56" s="1">
        <f t="shared" si="27"/>
        <v>31.070212387613694</v>
      </c>
      <c r="G56" s="1">
        <f t="shared" si="27"/>
        <v>31.754795708788777</v>
      </c>
      <c r="H56" s="1">
        <f t="shared" si="27"/>
        <v>29.194624701300484</v>
      </c>
      <c r="I56" s="1">
        <f t="shared" si="27"/>
        <v>23.203559946337009</v>
      </c>
      <c r="J56" s="1">
        <f t="shared" si="27"/>
        <v>18.882195690166895</v>
      </c>
      <c r="K56" s="1">
        <f t="shared" si="27"/>
        <v>21.28346286712744</v>
      </c>
      <c r="L56" s="1">
        <f t="shared" si="27"/>
        <v>21.407549115153131</v>
      </c>
    </row>
    <row r="57" spans="1:12">
      <c r="A57" t="s">
        <v>12</v>
      </c>
      <c r="B57" s="1" t="str">
        <f>IF(B56 &gt;10,"Good","Bad")</f>
        <v>Bad</v>
      </c>
      <c r="C57" s="1" t="str">
        <f t="shared" ref="C57:L57" si="28">IF(C56 &gt;10,"Good","Bad")</f>
        <v>Good</v>
      </c>
      <c r="D57" s="1" t="str">
        <f t="shared" si="28"/>
        <v>Good</v>
      </c>
      <c r="E57" s="1" t="str">
        <f t="shared" si="28"/>
        <v>Good</v>
      </c>
      <c r="F57" s="1" t="str">
        <f t="shared" si="28"/>
        <v>Good</v>
      </c>
      <c r="G57" s="1" t="str">
        <f t="shared" si="28"/>
        <v>Good</v>
      </c>
      <c r="H57" s="1" t="str">
        <f t="shared" si="28"/>
        <v>Good</v>
      </c>
      <c r="I57" s="1" t="str">
        <f t="shared" si="28"/>
        <v>Good</v>
      </c>
      <c r="J57" s="1" t="str">
        <f t="shared" si="28"/>
        <v>Good</v>
      </c>
      <c r="K57" s="1" t="str">
        <f t="shared" si="28"/>
        <v>Good</v>
      </c>
      <c r="L57" s="1" t="str">
        <f t="shared" si="28"/>
        <v>Good</v>
      </c>
    </row>
    <row r="58" spans="1:12">
      <c r="A58" t="s">
        <v>8</v>
      </c>
      <c r="B58" s="1">
        <f>130+B55</f>
        <v>-39.562833392062828</v>
      </c>
      <c r="C58" s="1">
        <f t="shared" ref="C58:L58" si="29">130+C55</f>
        <v>25.319641774736624</v>
      </c>
      <c r="D58" s="1">
        <f t="shared" si="29"/>
        <v>25.954474025054736</v>
      </c>
      <c r="E58" s="1">
        <f t="shared" si="29"/>
        <v>32.182416511463785</v>
      </c>
      <c r="F58" s="1">
        <f t="shared" si="29"/>
        <v>35.070212387613694</v>
      </c>
      <c r="G58" s="1">
        <f t="shared" si="29"/>
        <v>35.754795708788777</v>
      </c>
      <c r="H58" s="1">
        <f t="shared" si="29"/>
        <v>33.194624701300484</v>
      </c>
      <c r="I58" s="1">
        <f t="shared" si="29"/>
        <v>27.203559946337009</v>
      </c>
      <c r="J58" s="1">
        <f t="shared" si="29"/>
        <v>22.882195690166895</v>
      </c>
      <c r="K58" s="1">
        <f t="shared" si="29"/>
        <v>25.28346286712744</v>
      </c>
      <c r="L58" s="1">
        <f t="shared" si="29"/>
        <v>25.407549115153131</v>
      </c>
    </row>
    <row r="59" spans="1:12">
      <c r="A59" t="s">
        <v>21</v>
      </c>
      <c r="B59" s="1" t="str">
        <f>IF(B58&gt;10,"Good","Bad")</f>
        <v>Bad</v>
      </c>
      <c r="C59" s="1" t="str">
        <f>IF(C58&gt;10,"Good","Bad")</f>
        <v>Good</v>
      </c>
      <c r="D59" s="1" t="str">
        <f t="shared" ref="D59:L59" si="30">IF(D58&gt;10,"Good","Bad")</f>
        <v>Good</v>
      </c>
      <c r="E59" s="1" t="str">
        <f t="shared" si="30"/>
        <v>Good</v>
      </c>
      <c r="F59" s="1" t="str">
        <f t="shared" si="30"/>
        <v>Good</v>
      </c>
      <c r="G59" s="1" t="str">
        <f t="shared" si="30"/>
        <v>Good</v>
      </c>
      <c r="H59" s="1" t="str">
        <f t="shared" si="30"/>
        <v>Good</v>
      </c>
      <c r="I59" s="1" t="str">
        <f t="shared" si="30"/>
        <v>Good</v>
      </c>
      <c r="J59" s="1" t="str">
        <f t="shared" si="30"/>
        <v>Good</v>
      </c>
      <c r="K59" s="1" t="str">
        <f t="shared" si="30"/>
        <v>Good</v>
      </c>
      <c r="L59" s="1" t="str">
        <f t="shared" si="30"/>
        <v>Good</v>
      </c>
    </row>
  </sheetData>
  <pageMargins left="0.7" right="0.7" top="0.75" bottom="0.75" header="0.3" footer="0.3"/>
  <ignoredErrors>
    <ignoredError sqref="B15:C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L56"/>
  <sheetViews>
    <sheetView zoomScaleNormal="100" workbookViewId="0">
      <selection activeCell="B47" sqref="B47"/>
    </sheetView>
  </sheetViews>
  <sheetFormatPr defaultRowHeight="14.4"/>
  <cols>
    <col min="1" max="1" width="27" bestFit="1" customWidth="1"/>
  </cols>
  <sheetData>
    <row r="1" spans="1:12">
      <c r="A1" s="3" t="s">
        <v>0</v>
      </c>
    </row>
    <row r="2" spans="1:12">
      <c r="A2" s="3" t="s">
        <v>27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3519</v>
      </c>
      <c r="C4" s="2">
        <v>2579</v>
      </c>
      <c r="D4" s="2">
        <v>1944</v>
      </c>
      <c r="E4" s="2">
        <v>1243</v>
      </c>
      <c r="F4" s="2">
        <v>907</v>
      </c>
      <c r="G4" s="2">
        <v>724</v>
      </c>
      <c r="H4" s="2">
        <v>615</v>
      </c>
      <c r="I4" s="2">
        <v>547</v>
      </c>
      <c r="J4" s="2">
        <v>506</v>
      </c>
      <c r="K4" s="2">
        <v>484</v>
      </c>
      <c r="L4" s="2">
        <v>477</v>
      </c>
    </row>
    <row r="5" spans="1:12">
      <c r="A5" t="s">
        <v>3</v>
      </c>
      <c r="B5" s="1">
        <f>32.4 + 20*LOG(B4) +20*LOG(146)</f>
        <v>146.61544245239259</v>
      </c>
      <c r="C5" s="1">
        <f t="shared" ref="C5:L5" si="0">32.4 + 20*LOG(C4) +20*LOG(146)</f>
        <v>143.91608395844747</v>
      </c>
      <c r="D5" s="1">
        <f t="shared" si="0"/>
        <v>141.46098232749387</v>
      </c>
      <c r="E5" s="1">
        <f t="shared" si="0"/>
        <v>137.57647968852166</v>
      </c>
      <c r="F5" s="1">
        <f t="shared" si="0"/>
        <v>134.83920285689067</v>
      </c>
      <c r="G5" s="1">
        <f t="shared" si="0"/>
        <v>132.8818284396317</v>
      </c>
      <c r="H5" s="1">
        <f t="shared" si="0"/>
        <v>131.46455943119707</v>
      </c>
      <c r="I5" s="1">
        <f t="shared" si="0"/>
        <v>130.44680364235734</v>
      </c>
      <c r="J5" s="1">
        <f t="shared" si="0"/>
        <v>129.77006745248474</v>
      </c>
      <c r="K5" s="1">
        <f t="shared" si="0"/>
        <v>129.38396434857697</v>
      </c>
      <c r="L5" s="1">
        <f t="shared" si="0"/>
        <v>129.257424696491</v>
      </c>
    </row>
    <row r="6" spans="1:12">
      <c r="A6" t="s">
        <v>4</v>
      </c>
      <c r="B6" s="1">
        <f>B5-B5</f>
        <v>0</v>
      </c>
      <c r="C6" s="1">
        <f>B5-C5</f>
        <v>2.6993584939451125</v>
      </c>
      <c r="D6" s="1">
        <f>B5-D5</f>
        <v>5.1544601248987192</v>
      </c>
      <c r="E6" s="1">
        <f>B5-E5</f>
        <v>9.0389627638709271</v>
      </c>
      <c r="F6" s="1">
        <f>B5-F5</f>
        <v>11.77623959550192</v>
      </c>
      <c r="G6" s="1">
        <f>B5-G5</f>
        <v>13.733614012760881</v>
      </c>
      <c r="H6" s="1">
        <f>B5-H5</f>
        <v>15.150883021195511</v>
      </c>
      <c r="I6" s="1">
        <f>B5-I5</f>
        <v>16.168638810035247</v>
      </c>
      <c r="J6" s="1">
        <f>B5-J5</f>
        <v>16.845374999907847</v>
      </c>
      <c r="K6" s="1">
        <f>B5-K5</f>
        <v>17.231478103815618</v>
      </c>
      <c r="L6" s="1">
        <f>B5-L5</f>
        <v>17.358017755901585</v>
      </c>
    </row>
    <row r="8" spans="1:12">
      <c r="A8" s="3" t="s">
        <v>9</v>
      </c>
    </row>
    <row r="9" spans="1:12">
      <c r="A9" s="3" t="s">
        <v>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2.15</v>
      </c>
      <c r="D11" s="1">
        <v>3.15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>26-B5+B11</f>
        <v>-170.61544245239259</v>
      </c>
      <c r="C12" s="1">
        <f t="shared" ref="C12:L12" si="1">26-C5+C11</f>
        <v>-115.76608395844747</v>
      </c>
      <c r="D12" s="1">
        <f t="shared" si="1"/>
        <v>-112.31098232749386</v>
      </c>
      <c r="E12" s="1">
        <f t="shared" si="1"/>
        <v>-110.57647968852166</v>
      </c>
      <c r="F12" s="1">
        <f t="shared" si="1"/>
        <v>-107.83920285689067</v>
      </c>
      <c r="G12" s="1">
        <f t="shared" si="1"/>
        <v>-108.8818284396317</v>
      </c>
      <c r="H12" s="1">
        <f t="shared" si="1"/>
        <v>-109.46455943119707</v>
      </c>
      <c r="I12" s="1">
        <f t="shared" si="1"/>
        <v>-106.44680364235734</v>
      </c>
      <c r="J12" s="1">
        <f t="shared" si="1"/>
        <v>-107.77006745248474</v>
      </c>
      <c r="K12" s="1">
        <f t="shared" si="1"/>
        <v>-110.38396434857697</v>
      </c>
      <c r="L12" s="1">
        <f t="shared" si="1"/>
        <v>-133.257424696491</v>
      </c>
    </row>
    <row r="13" spans="1:12">
      <c r="A13" t="s">
        <v>7</v>
      </c>
      <c r="B13" s="1">
        <f xml:space="preserve"> 126+B12</f>
        <v>-44.615442452392585</v>
      </c>
      <c r="C13" s="1">
        <f t="shared" ref="C13:L13" si="2" xml:space="preserve"> 126+C12</f>
        <v>10.233916041552533</v>
      </c>
      <c r="D13" s="1">
        <f t="shared" si="2"/>
        <v>13.689017672506139</v>
      </c>
      <c r="E13" s="1">
        <f t="shared" si="2"/>
        <v>15.423520311478342</v>
      </c>
      <c r="F13" s="1">
        <f t="shared" si="2"/>
        <v>18.160797143109335</v>
      </c>
      <c r="G13" s="1">
        <f t="shared" si="2"/>
        <v>17.118171560368296</v>
      </c>
      <c r="H13" s="1">
        <f t="shared" si="2"/>
        <v>16.535440568802926</v>
      </c>
      <c r="I13" s="1">
        <f t="shared" si="2"/>
        <v>19.553196357642662</v>
      </c>
      <c r="J13" s="1">
        <f t="shared" si="2"/>
        <v>18.229932547515261</v>
      </c>
      <c r="K13" s="1">
        <f t="shared" si="2"/>
        <v>15.616035651423033</v>
      </c>
      <c r="L13" s="1">
        <f t="shared" si="2"/>
        <v>-7.2574246964910003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Good</v>
      </c>
      <c r="D14" s="1" t="str">
        <f t="shared" si="3"/>
        <v>Good</v>
      </c>
      <c r="E14" s="1" t="str">
        <f t="shared" si="3"/>
        <v>Good</v>
      </c>
      <c r="F14" s="1" t="str">
        <f t="shared" si="3"/>
        <v>Good</v>
      </c>
      <c r="G14" s="1" t="str">
        <f t="shared" si="3"/>
        <v>Good</v>
      </c>
      <c r="H14" s="1" t="str">
        <f t="shared" si="3"/>
        <v>Good</v>
      </c>
      <c r="I14" s="1" t="str">
        <f t="shared" si="3"/>
        <v>Good</v>
      </c>
      <c r="J14" s="1" t="str">
        <f t="shared" si="3"/>
        <v>Good</v>
      </c>
      <c r="K14" s="1" t="str">
        <f t="shared" si="3"/>
        <v>Good</v>
      </c>
      <c r="L14" s="1" t="str">
        <f t="shared" si="3"/>
        <v>Bad</v>
      </c>
    </row>
    <row r="15" spans="1:12">
      <c r="A15" t="s">
        <v>8</v>
      </c>
      <c r="B15" s="1">
        <f xml:space="preserve"> 130+B12</f>
        <v>-40.615442452392585</v>
      </c>
      <c r="C15" s="1">
        <f t="shared" ref="C15:L15" si="4" xml:space="preserve"> 130+C12</f>
        <v>14.233916041552533</v>
      </c>
      <c r="D15" s="1">
        <f t="shared" si="4"/>
        <v>17.689017672506139</v>
      </c>
      <c r="E15" s="1">
        <f t="shared" si="4"/>
        <v>19.423520311478342</v>
      </c>
      <c r="F15" s="1">
        <f t="shared" si="4"/>
        <v>22.160797143109335</v>
      </c>
      <c r="G15" s="1">
        <f t="shared" si="4"/>
        <v>21.118171560368296</v>
      </c>
      <c r="H15" s="1">
        <f t="shared" si="4"/>
        <v>20.535440568802926</v>
      </c>
      <c r="I15" s="1">
        <f t="shared" si="4"/>
        <v>23.553196357642662</v>
      </c>
      <c r="J15" s="1">
        <f t="shared" si="4"/>
        <v>22.229932547515261</v>
      </c>
      <c r="K15" s="1">
        <f t="shared" si="4"/>
        <v>19.616035651423033</v>
      </c>
      <c r="L15" s="1">
        <f t="shared" si="4"/>
        <v>-3.2574246964910003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Good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10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2.5</v>
      </c>
      <c r="D20">
        <v>5.5</v>
      </c>
      <c r="E20">
        <v>-6.5</v>
      </c>
      <c r="F20">
        <v>3.5</v>
      </c>
      <c r="G20">
        <v>-2.5</v>
      </c>
      <c r="H20">
        <v>3.5</v>
      </c>
      <c r="I20">
        <v>-0.5</v>
      </c>
      <c r="J20">
        <v>1.5</v>
      </c>
      <c r="K20">
        <v>1.5</v>
      </c>
      <c r="L20">
        <v>2</v>
      </c>
    </row>
    <row r="21" spans="1:12">
      <c r="A21" t="s">
        <v>6</v>
      </c>
      <c r="B21" s="1">
        <f>26-B5+B20</f>
        <v>-170.61544245239259</v>
      </c>
      <c r="C21" s="1">
        <f t="shared" ref="C21:L21" si="6">26-C5+C20</f>
        <v>-115.41608395844747</v>
      </c>
      <c r="D21" s="1">
        <f t="shared" si="6"/>
        <v>-109.96098232749387</v>
      </c>
      <c r="E21" s="1">
        <f t="shared" si="6"/>
        <v>-118.07647968852166</v>
      </c>
      <c r="F21" s="1">
        <f t="shared" si="6"/>
        <v>-105.33920285689067</v>
      </c>
      <c r="G21" s="1">
        <f t="shared" si="6"/>
        <v>-109.3818284396317</v>
      </c>
      <c r="H21" s="1">
        <f t="shared" si="6"/>
        <v>-101.96455943119707</v>
      </c>
      <c r="I21" s="1">
        <f t="shared" si="6"/>
        <v>-104.94680364235734</v>
      </c>
      <c r="J21" s="1">
        <f t="shared" si="6"/>
        <v>-102.27006745248474</v>
      </c>
      <c r="K21" s="1">
        <f t="shared" si="6"/>
        <v>-101.88396434857697</v>
      </c>
      <c r="L21" s="1">
        <f t="shared" si="6"/>
        <v>-101.257424696491</v>
      </c>
    </row>
    <row r="22" spans="1:12">
      <c r="A22" t="s">
        <v>7</v>
      </c>
      <c r="B22" s="1">
        <f>126+B21</f>
        <v>-44.615442452392585</v>
      </c>
      <c r="C22" s="1">
        <f t="shared" ref="C22:L22" si="7">126+C21</f>
        <v>10.583916041552527</v>
      </c>
      <c r="D22" s="1">
        <f t="shared" si="7"/>
        <v>16.039017672506134</v>
      </c>
      <c r="E22" s="1">
        <f t="shared" si="7"/>
        <v>7.9235203114783417</v>
      </c>
      <c r="F22" s="1">
        <f t="shared" si="7"/>
        <v>20.660797143109335</v>
      </c>
      <c r="G22" s="1">
        <f t="shared" si="7"/>
        <v>16.618171560368296</v>
      </c>
      <c r="H22" s="1">
        <f t="shared" si="7"/>
        <v>24.035440568802926</v>
      </c>
      <c r="I22" s="1">
        <f t="shared" si="7"/>
        <v>21.053196357642662</v>
      </c>
      <c r="J22" s="1">
        <f t="shared" si="7"/>
        <v>23.729932547515261</v>
      </c>
      <c r="K22" s="1">
        <f t="shared" si="7"/>
        <v>24.116035651423033</v>
      </c>
      <c r="L22" s="1">
        <f t="shared" si="7"/>
        <v>24.742575303509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Good</v>
      </c>
      <c r="E23" s="1" t="str">
        <f t="shared" si="8"/>
        <v>Bad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130+B21</f>
        <v>-40.615442452392585</v>
      </c>
      <c r="C24" s="1">
        <f t="shared" ref="C24:L24" si="9">130+C21</f>
        <v>14.583916041552527</v>
      </c>
      <c r="D24" s="1">
        <f t="shared" si="9"/>
        <v>20.039017672506134</v>
      </c>
      <c r="E24" s="1">
        <f t="shared" si="9"/>
        <v>11.923520311478342</v>
      </c>
      <c r="F24" s="1">
        <f t="shared" si="9"/>
        <v>24.660797143109335</v>
      </c>
      <c r="G24" s="1">
        <f t="shared" si="9"/>
        <v>20.618171560368296</v>
      </c>
      <c r="H24" s="1">
        <f t="shared" si="9"/>
        <v>28.035440568802926</v>
      </c>
      <c r="I24" s="1">
        <f t="shared" si="9"/>
        <v>25.053196357642662</v>
      </c>
      <c r="J24" s="1">
        <f t="shared" si="9"/>
        <v>27.729932547515261</v>
      </c>
      <c r="K24" s="1">
        <f t="shared" si="9"/>
        <v>28.116035651423033</v>
      </c>
      <c r="L24" s="1">
        <f t="shared" si="9"/>
        <v>28.742575303509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Good</v>
      </c>
      <c r="E25" s="1" t="str">
        <f t="shared" si="10"/>
        <v>Good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13</v>
      </c>
      <c r="B27" s="1">
        <v>0</v>
      </c>
      <c r="C27" s="1">
        <v>5</v>
      </c>
      <c r="D27" s="1">
        <v>10</v>
      </c>
      <c r="E27" s="1">
        <v>20</v>
      </c>
      <c r="F27" s="1">
        <v>30</v>
      </c>
      <c r="G27" s="1">
        <v>40</v>
      </c>
      <c r="H27" s="1">
        <v>50</v>
      </c>
      <c r="I27" s="1">
        <v>60</v>
      </c>
      <c r="J27" s="1">
        <v>70</v>
      </c>
      <c r="K27" s="1">
        <v>80</v>
      </c>
      <c r="L27" s="1">
        <v>90</v>
      </c>
    </row>
    <row r="28" spans="1:12">
      <c r="A28" t="s">
        <v>11</v>
      </c>
      <c r="B28">
        <v>-50</v>
      </c>
      <c r="C28">
        <v>3.2</v>
      </c>
      <c r="D28">
        <v>5.2</v>
      </c>
      <c r="E28">
        <v>-0.8</v>
      </c>
      <c r="F28">
        <v>2.2000000000000002</v>
      </c>
      <c r="G28">
        <v>1.2</v>
      </c>
      <c r="H28">
        <v>0.2</v>
      </c>
      <c r="I28">
        <v>-0.8</v>
      </c>
      <c r="J28">
        <v>-4.8</v>
      </c>
      <c r="K28">
        <v>-6.8</v>
      </c>
      <c r="L28">
        <v>-50</v>
      </c>
    </row>
    <row r="29" spans="1:12">
      <c r="A29" t="s">
        <v>6</v>
      </c>
      <c r="B29" s="1">
        <f>26-B5+B28</f>
        <v>-170.61544245239259</v>
      </c>
      <c r="C29" s="1">
        <f t="shared" ref="C29:L29" si="11">26-C5+C28</f>
        <v>-114.71608395844747</v>
      </c>
      <c r="D29" s="1">
        <f t="shared" si="11"/>
        <v>-110.26098232749386</v>
      </c>
      <c r="E29" s="1">
        <f t="shared" si="11"/>
        <v>-112.37647968852166</v>
      </c>
      <c r="F29" s="1">
        <f t="shared" si="11"/>
        <v>-106.63920285689066</v>
      </c>
      <c r="G29" s="1">
        <f t="shared" si="11"/>
        <v>-105.6818284396317</v>
      </c>
      <c r="H29" s="1">
        <f t="shared" si="11"/>
        <v>-105.26455943119707</v>
      </c>
      <c r="I29" s="1">
        <f t="shared" si="11"/>
        <v>-105.24680364235734</v>
      </c>
      <c r="J29" s="1">
        <f t="shared" si="11"/>
        <v>-108.57006745248474</v>
      </c>
      <c r="K29" s="1">
        <f t="shared" si="11"/>
        <v>-110.18396434857696</v>
      </c>
      <c r="L29" s="1">
        <f t="shared" si="11"/>
        <v>-153.257424696491</v>
      </c>
    </row>
    <row r="30" spans="1:12">
      <c r="A30" t="s">
        <v>7</v>
      </c>
      <c r="B30" s="1">
        <f>126+B29</f>
        <v>-44.615442452392585</v>
      </c>
      <c r="C30" s="1">
        <f t="shared" ref="C30:L30" si="12">126+C29</f>
        <v>11.28391604155253</v>
      </c>
      <c r="D30" s="1">
        <f t="shared" si="12"/>
        <v>15.739017672506137</v>
      </c>
      <c r="E30" s="1">
        <f t="shared" si="12"/>
        <v>13.623520311478345</v>
      </c>
      <c r="F30" s="1">
        <f t="shared" si="12"/>
        <v>19.360797143109338</v>
      </c>
      <c r="G30" s="1">
        <f t="shared" si="12"/>
        <v>20.318171560368299</v>
      </c>
      <c r="H30" s="1">
        <f t="shared" si="12"/>
        <v>20.735440568802929</v>
      </c>
      <c r="I30" s="1">
        <f t="shared" si="12"/>
        <v>20.753196357642665</v>
      </c>
      <c r="J30" s="1">
        <f t="shared" si="12"/>
        <v>17.429932547515264</v>
      </c>
      <c r="K30" s="1">
        <f t="shared" si="12"/>
        <v>15.816035651423036</v>
      </c>
      <c r="L30" s="1">
        <f t="shared" si="12"/>
        <v>-27.257424696491</v>
      </c>
    </row>
    <row r="31" spans="1:12">
      <c r="A31" t="s">
        <v>12</v>
      </c>
      <c r="B31" s="1" t="str">
        <f>IF(B30 &gt;10,"Good","Bad")</f>
        <v>Bad</v>
      </c>
      <c r="C31" s="1" t="str">
        <f t="shared" ref="C31:L31" si="13">IF(C30 &gt;10,"Good","Bad")</f>
        <v>Good</v>
      </c>
      <c r="D31" s="1" t="str">
        <f t="shared" si="13"/>
        <v>Good</v>
      </c>
      <c r="E31" s="1" t="str">
        <f t="shared" si="13"/>
        <v>Good</v>
      </c>
      <c r="F31" s="1" t="str">
        <f t="shared" si="13"/>
        <v>Good</v>
      </c>
      <c r="G31" s="1" t="str">
        <f t="shared" si="13"/>
        <v>Good</v>
      </c>
      <c r="H31" s="1" t="str">
        <f t="shared" si="13"/>
        <v>Good</v>
      </c>
      <c r="I31" s="1" t="str">
        <f t="shared" si="13"/>
        <v>Good</v>
      </c>
      <c r="J31" s="1" t="str">
        <f t="shared" si="13"/>
        <v>Good</v>
      </c>
      <c r="K31" s="1" t="str">
        <f t="shared" si="13"/>
        <v>Good</v>
      </c>
      <c r="L31" s="1" t="str">
        <f t="shared" si="13"/>
        <v>Bad</v>
      </c>
    </row>
    <row r="32" spans="1:12">
      <c r="A32" t="s">
        <v>8</v>
      </c>
      <c r="B32" s="1">
        <f>130+B29</f>
        <v>-40.615442452392585</v>
      </c>
      <c r="C32" s="1">
        <f t="shared" ref="C32:L32" si="14">130+C29</f>
        <v>15.28391604155253</v>
      </c>
      <c r="D32" s="1">
        <f t="shared" si="14"/>
        <v>19.739017672506137</v>
      </c>
      <c r="E32" s="1">
        <f t="shared" si="14"/>
        <v>17.623520311478345</v>
      </c>
      <c r="F32" s="1">
        <f t="shared" si="14"/>
        <v>23.360797143109338</v>
      </c>
      <c r="G32" s="1">
        <f t="shared" si="14"/>
        <v>24.318171560368299</v>
      </c>
      <c r="H32" s="1">
        <f t="shared" si="14"/>
        <v>24.735440568802929</v>
      </c>
      <c r="I32" s="1">
        <f t="shared" si="14"/>
        <v>24.753196357642665</v>
      </c>
      <c r="J32" s="1">
        <f t="shared" si="14"/>
        <v>21.429932547515264</v>
      </c>
      <c r="K32" s="1">
        <f t="shared" si="14"/>
        <v>19.816035651423036</v>
      </c>
      <c r="L32" s="1">
        <f t="shared" si="14"/>
        <v>-23.257424696491</v>
      </c>
    </row>
    <row r="33" spans="1:12">
      <c r="A33" t="s">
        <v>12</v>
      </c>
      <c r="B33" s="1" t="str">
        <f>IF(B32 &gt;10,"Good","Bad")</f>
        <v>Bad</v>
      </c>
      <c r="C33" s="1" t="str">
        <f t="shared" ref="C33:L33" si="15">IF(C32 &gt;10,"Good","Bad")</f>
        <v>Good</v>
      </c>
      <c r="D33" s="1" t="str">
        <f t="shared" si="15"/>
        <v>Good</v>
      </c>
      <c r="E33" s="1" t="str">
        <f t="shared" si="15"/>
        <v>Good</v>
      </c>
      <c r="F33" s="1" t="str">
        <f t="shared" si="15"/>
        <v>Good</v>
      </c>
      <c r="G33" s="1" t="str">
        <f t="shared" si="15"/>
        <v>Good</v>
      </c>
      <c r="H33" s="1" t="str">
        <f t="shared" si="15"/>
        <v>Good</v>
      </c>
      <c r="I33" s="1" t="str">
        <f t="shared" si="15"/>
        <v>Good</v>
      </c>
      <c r="J33" s="1" t="str">
        <f t="shared" si="15"/>
        <v>Good</v>
      </c>
      <c r="K33" s="1" t="str">
        <f t="shared" si="15"/>
        <v>Good</v>
      </c>
      <c r="L33" s="1" t="str">
        <f t="shared" si="15"/>
        <v>Bad</v>
      </c>
    </row>
    <row r="34" spans="1:1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3" t="s">
        <v>22</v>
      </c>
      <c r="B35" s="1">
        <v>0</v>
      </c>
      <c r="C35" s="1">
        <v>5</v>
      </c>
      <c r="D35" s="1">
        <v>10</v>
      </c>
      <c r="E35" s="1">
        <v>20</v>
      </c>
      <c r="F35" s="1">
        <v>30</v>
      </c>
      <c r="G35" s="1">
        <v>40</v>
      </c>
      <c r="H35" s="1">
        <v>50</v>
      </c>
      <c r="I35" s="1">
        <v>60</v>
      </c>
      <c r="J35" s="1">
        <v>70</v>
      </c>
      <c r="K35" s="1">
        <v>80</v>
      </c>
      <c r="L35" s="1">
        <v>90</v>
      </c>
    </row>
    <row r="36" spans="1:12">
      <c r="A36" t="s">
        <v>11</v>
      </c>
      <c r="B36">
        <v>-50</v>
      </c>
      <c r="C36">
        <v>0</v>
      </c>
      <c r="D36">
        <v>3</v>
      </c>
      <c r="E36">
        <v>1</v>
      </c>
      <c r="F36">
        <v>3</v>
      </c>
      <c r="G36">
        <v>3</v>
      </c>
      <c r="H36">
        <v>4</v>
      </c>
      <c r="I36">
        <v>5</v>
      </c>
      <c r="J36">
        <v>5.04</v>
      </c>
      <c r="K36">
        <v>5</v>
      </c>
      <c r="L36">
        <v>5</v>
      </c>
    </row>
    <row r="37" spans="1:12">
      <c r="A37" t="s">
        <v>6</v>
      </c>
      <c r="B37" s="1">
        <f>26-B5+B36</f>
        <v>-170.61544245239259</v>
      </c>
      <c r="C37" s="1">
        <f t="shared" ref="C37:L37" si="16">26-C5+C36</f>
        <v>-117.91608395844747</v>
      </c>
      <c r="D37" s="1">
        <f t="shared" si="16"/>
        <v>-112.46098232749387</v>
      </c>
      <c r="E37" s="1">
        <f t="shared" si="16"/>
        <v>-110.57647968852166</v>
      </c>
      <c r="F37" s="1">
        <f t="shared" si="16"/>
        <v>-105.83920285689067</v>
      </c>
      <c r="G37" s="1">
        <f t="shared" si="16"/>
        <v>-103.8818284396317</v>
      </c>
      <c r="H37" s="1">
        <f t="shared" si="16"/>
        <v>-101.46455943119707</v>
      </c>
      <c r="I37" s="1">
        <f t="shared" si="16"/>
        <v>-99.446803642357338</v>
      </c>
      <c r="J37" s="1">
        <f t="shared" si="16"/>
        <v>-98.730067452484732</v>
      </c>
      <c r="K37" s="1">
        <f t="shared" si="16"/>
        <v>-98.383964348576967</v>
      </c>
      <c r="L37" s="1">
        <f t="shared" si="16"/>
        <v>-98.257424696491</v>
      </c>
    </row>
    <row r="38" spans="1:12">
      <c r="A38" t="s">
        <v>7</v>
      </c>
      <c r="B38" s="1">
        <f>126+B37</f>
        <v>-44.615442452392585</v>
      </c>
      <c r="C38" s="1">
        <f t="shared" ref="C38:L38" si="17">126+C37</f>
        <v>8.0839160415525271</v>
      </c>
      <c r="D38" s="1">
        <f t="shared" si="17"/>
        <v>13.539017672506134</v>
      </c>
      <c r="E38" s="1">
        <f t="shared" si="17"/>
        <v>15.423520311478342</v>
      </c>
      <c r="F38" s="1">
        <f t="shared" si="17"/>
        <v>20.160797143109335</v>
      </c>
      <c r="G38" s="1">
        <f t="shared" si="17"/>
        <v>22.118171560368296</v>
      </c>
      <c r="H38" s="1">
        <f t="shared" si="17"/>
        <v>24.535440568802926</v>
      </c>
      <c r="I38" s="1">
        <f t="shared" si="17"/>
        <v>26.553196357642662</v>
      </c>
      <c r="J38" s="1">
        <f t="shared" si="17"/>
        <v>27.269932547515268</v>
      </c>
      <c r="K38" s="1">
        <f t="shared" si="17"/>
        <v>27.616035651423033</v>
      </c>
      <c r="L38" s="1">
        <f t="shared" si="17"/>
        <v>27.742575303509</v>
      </c>
    </row>
    <row r="39" spans="1:12">
      <c r="A39" t="s">
        <v>12</v>
      </c>
      <c r="B39" s="1" t="str">
        <f>IF(B38 &gt;10,"Good","Bad")</f>
        <v>Bad</v>
      </c>
      <c r="C39" s="1" t="str">
        <f t="shared" ref="C39:L39" si="18">IF(C38 &gt;10,"Good","Bad")</f>
        <v>Bad</v>
      </c>
      <c r="D39" s="1" t="str">
        <f t="shared" si="18"/>
        <v>Good</v>
      </c>
      <c r="E39" s="1" t="str">
        <f t="shared" si="18"/>
        <v>Good</v>
      </c>
      <c r="F39" s="1" t="str">
        <f t="shared" si="18"/>
        <v>Good</v>
      </c>
      <c r="G39" s="1" t="str">
        <f t="shared" si="18"/>
        <v>Good</v>
      </c>
      <c r="H39" s="1" t="str">
        <f t="shared" si="18"/>
        <v>Good</v>
      </c>
      <c r="I39" s="1" t="str">
        <f t="shared" si="18"/>
        <v>Good</v>
      </c>
      <c r="J39" s="1" t="str">
        <f t="shared" si="18"/>
        <v>Good</v>
      </c>
      <c r="K39" s="1" t="str">
        <f t="shared" si="18"/>
        <v>Good</v>
      </c>
      <c r="L39" s="1" t="str">
        <f t="shared" si="18"/>
        <v>Good</v>
      </c>
    </row>
    <row r="40" spans="1:12">
      <c r="A40" t="s">
        <v>8</v>
      </c>
      <c r="B40" s="1">
        <f>130+B37</f>
        <v>-40.615442452392585</v>
      </c>
      <c r="C40" s="1">
        <f t="shared" ref="C40:L40" si="19">130+C37</f>
        <v>12.083916041552527</v>
      </c>
      <c r="D40" s="1">
        <f t="shared" si="19"/>
        <v>17.539017672506134</v>
      </c>
      <c r="E40" s="1">
        <f t="shared" si="19"/>
        <v>19.423520311478342</v>
      </c>
      <c r="F40" s="1">
        <f t="shared" si="19"/>
        <v>24.160797143109335</v>
      </c>
      <c r="G40" s="1">
        <f t="shared" si="19"/>
        <v>26.118171560368296</v>
      </c>
      <c r="H40" s="1">
        <f t="shared" si="19"/>
        <v>28.535440568802926</v>
      </c>
      <c r="I40" s="1">
        <f t="shared" si="19"/>
        <v>30.553196357642662</v>
      </c>
      <c r="J40" s="1">
        <f t="shared" si="19"/>
        <v>31.269932547515268</v>
      </c>
      <c r="K40" s="1">
        <f t="shared" si="19"/>
        <v>31.616035651423033</v>
      </c>
      <c r="L40" s="1">
        <f t="shared" si="19"/>
        <v>31.742575303509</v>
      </c>
    </row>
    <row r="41" spans="1:12">
      <c r="A41" t="s">
        <v>12</v>
      </c>
      <c r="B41" s="1" t="str">
        <f>IF(B40 &gt;10,"Good","Bad")</f>
        <v>Bad</v>
      </c>
      <c r="C41" s="1" t="str">
        <f t="shared" ref="C41:L41" si="20">IF(C40 &gt;10,"Good","Bad")</f>
        <v>Good</v>
      </c>
      <c r="D41" s="1" t="str">
        <f t="shared" si="20"/>
        <v>Good</v>
      </c>
      <c r="E41" s="1" t="str">
        <f t="shared" si="20"/>
        <v>Good</v>
      </c>
      <c r="F41" s="1" t="str">
        <f t="shared" si="20"/>
        <v>Good</v>
      </c>
      <c r="G41" s="1" t="str">
        <f t="shared" si="20"/>
        <v>Good</v>
      </c>
      <c r="H41" s="1" t="str">
        <f t="shared" si="20"/>
        <v>Good</v>
      </c>
      <c r="I41" s="1" t="str">
        <f t="shared" si="20"/>
        <v>Good</v>
      </c>
      <c r="J41" s="1" t="str">
        <f t="shared" si="20"/>
        <v>Good</v>
      </c>
      <c r="K41" s="1" t="str">
        <f t="shared" si="20"/>
        <v>Good</v>
      </c>
      <c r="L41" s="1" t="str">
        <f t="shared" si="20"/>
        <v>Good</v>
      </c>
    </row>
    <row r="43" spans="1:12">
      <c r="A43" s="3" t="s">
        <v>16</v>
      </c>
    </row>
    <row r="44" spans="1:12">
      <c r="A44" t="s">
        <v>1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 s="1">
        <v>-50</v>
      </c>
      <c r="C45" s="1">
        <v>8.56</v>
      </c>
      <c r="D45" s="1">
        <v>8.56</v>
      </c>
      <c r="E45" s="1">
        <v>8.56</v>
      </c>
      <c r="F45" s="1">
        <v>7.56</v>
      </c>
      <c r="G45" s="1">
        <v>8.56</v>
      </c>
      <c r="H45" s="1">
        <v>6.56</v>
      </c>
      <c r="I45" s="1">
        <v>5.56</v>
      </c>
      <c r="J45" s="1">
        <v>2.56</v>
      </c>
      <c r="K45" s="1">
        <v>-0.44</v>
      </c>
      <c r="L45" s="1">
        <v>-7.44</v>
      </c>
    </row>
    <row r="46" spans="1:12">
      <c r="A46" t="s">
        <v>6</v>
      </c>
      <c r="B46" s="1">
        <f>26-B5+B45</f>
        <v>-170.61544245239259</v>
      </c>
      <c r="C46" s="1">
        <f t="shared" ref="C46:L46" si="21">26-C5+C45</f>
        <v>-109.35608395844747</v>
      </c>
      <c r="D46" s="1">
        <f t="shared" si="21"/>
        <v>-106.90098232749386</v>
      </c>
      <c r="E46" s="1">
        <f t="shared" si="21"/>
        <v>-103.01647968852166</v>
      </c>
      <c r="F46" s="1">
        <f t="shared" si="21"/>
        <v>-101.27920285689066</v>
      </c>
      <c r="G46" s="1">
        <f t="shared" si="21"/>
        <v>-98.321828439631702</v>
      </c>
      <c r="H46" s="1">
        <f t="shared" si="21"/>
        <v>-98.904559431197072</v>
      </c>
      <c r="I46" s="1">
        <f t="shared" si="21"/>
        <v>-98.886803642357336</v>
      </c>
      <c r="J46" s="1">
        <f t="shared" si="21"/>
        <v>-101.21006745248474</v>
      </c>
      <c r="K46" s="1">
        <f t="shared" si="21"/>
        <v>-103.82396434857696</v>
      </c>
      <c r="L46" s="1">
        <f t="shared" si="21"/>
        <v>-110.697424696491</v>
      </c>
    </row>
    <row r="47" spans="1:12">
      <c r="A47" t="s">
        <v>7</v>
      </c>
      <c r="B47" s="1">
        <f>126+B46</f>
        <v>-44.615442452392585</v>
      </c>
      <c r="C47" s="1">
        <f t="shared" ref="C47:L47" si="22">126+C46</f>
        <v>16.643916041552529</v>
      </c>
      <c r="D47" s="1">
        <f t="shared" si="22"/>
        <v>19.099017672506136</v>
      </c>
      <c r="E47" s="1">
        <f t="shared" si="22"/>
        <v>22.983520311478344</v>
      </c>
      <c r="F47" s="1">
        <f t="shared" si="22"/>
        <v>24.720797143109337</v>
      </c>
      <c r="G47" s="1">
        <f t="shared" si="22"/>
        <v>27.678171560368298</v>
      </c>
      <c r="H47" s="1">
        <f t="shared" si="22"/>
        <v>27.095440568802928</v>
      </c>
      <c r="I47" s="1">
        <f t="shared" si="22"/>
        <v>27.113196357642664</v>
      </c>
      <c r="J47" s="1">
        <f t="shared" si="22"/>
        <v>24.789932547515264</v>
      </c>
      <c r="K47" s="1">
        <f t="shared" si="22"/>
        <v>22.176035651423035</v>
      </c>
      <c r="L47" s="1">
        <f t="shared" si="22"/>
        <v>15.302575303509002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Good</v>
      </c>
      <c r="D48" s="1" t="str">
        <f t="shared" si="23"/>
        <v>Good</v>
      </c>
      <c r="E48" s="1" t="str">
        <f t="shared" si="23"/>
        <v>Good</v>
      </c>
      <c r="F48" s="1" t="str">
        <f t="shared" si="23"/>
        <v>Good</v>
      </c>
      <c r="G48" s="1" t="str">
        <f t="shared" si="23"/>
        <v>Good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t="s">
        <v>14</v>
      </c>
    </row>
    <row r="51" spans="1:12">
      <c r="A51" s="3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6"/>
  <sheetViews>
    <sheetView topLeftCell="A40" workbookViewId="0">
      <selection activeCell="B47" sqref="B47"/>
    </sheetView>
  </sheetViews>
  <sheetFormatPr defaultRowHeight="14.4"/>
  <cols>
    <col min="1" max="1" width="29" bestFit="1" customWidth="1"/>
  </cols>
  <sheetData>
    <row r="1" spans="1:12">
      <c r="A1" s="3" t="s">
        <v>0</v>
      </c>
    </row>
    <row r="2" spans="1:12">
      <c r="A2" s="3" t="s">
        <v>28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3246</v>
      </c>
      <c r="C4" s="2">
        <v>2320</v>
      </c>
      <c r="D4" s="2">
        <v>1716</v>
      </c>
      <c r="E4" s="2">
        <v>1076</v>
      </c>
      <c r="F4" s="2">
        <v>779</v>
      </c>
      <c r="G4" s="2">
        <v>620</v>
      </c>
      <c r="H4" s="2">
        <v>526</v>
      </c>
      <c r="I4" s="2">
        <v>468</v>
      </c>
      <c r="J4" s="2">
        <v>432</v>
      </c>
      <c r="K4" s="2">
        <v>413</v>
      </c>
      <c r="L4" s="2">
        <v>407</v>
      </c>
    </row>
    <row r="5" spans="1:12">
      <c r="A5" t="s">
        <v>3</v>
      </c>
      <c r="B5" s="1">
        <f>32.4 + 20*LOG(B4) +20*LOG(146)</f>
        <v>145.91402742549297</v>
      </c>
      <c r="C5" s="1">
        <f t="shared" ref="C5:L5" si="0">32.4 + 20*LOG(C4) +20*LOG(146)</f>
        <v>142.99681681350671</v>
      </c>
      <c r="D5" s="1">
        <f t="shared" si="0"/>
        <v>140.37740278594248</v>
      </c>
      <c r="E5" s="1">
        <f t="shared" si="0"/>
        <v>136.32330254229615</v>
      </c>
      <c r="F5" s="1">
        <f t="shared" si="0"/>
        <v>133.51780626914001</v>
      </c>
      <c r="G5" s="1">
        <f t="shared" si="0"/>
        <v>131.53489090565381</v>
      </c>
      <c r="H5" s="1">
        <f t="shared" si="0"/>
        <v>130.10677199876352</v>
      </c>
      <c r="I5" s="1">
        <f t="shared" si="0"/>
        <v>129.09197417717121</v>
      </c>
      <c r="J5" s="1">
        <f t="shared" si="0"/>
        <v>128.39673205198699</v>
      </c>
      <c r="K5" s="1">
        <f t="shared" si="0"/>
        <v>128.00605814881675</v>
      </c>
      <c r="L5" s="1">
        <f t="shared" si="0"/>
        <v>127.87894530019314</v>
      </c>
    </row>
    <row r="6" spans="1:12">
      <c r="A6" t="s">
        <v>4</v>
      </c>
      <c r="B6" s="1">
        <f>B5-B5</f>
        <v>0</v>
      </c>
      <c r="C6" s="1">
        <f>B5-C5</f>
        <v>2.9172106119862633</v>
      </c>
      <c r="D6" s="1">
        <f>B5-D5</f>
        <v>5.5366246395504959</v>
      </c>
      <c r="E6" s="1">
        <f>B5-E5</f>
        <v>9.5907248831968275</v>
      </c>
      <c r="F6" s="1">
        <f>B5-F5</f>
        <v>12.396221156352965</v>
      </c>
      <c r="G6" s="1">
        <f>B5-G5</f>
        <v>14.379136519839165</v>
      </c>
      <c r="H6" s="1">
        <f>B5-H5</f>
        <v>15.807255426729455</v>
      </c>
      <c r="I6" s="1">
        <f>B5-I5</f>
        <v>16.822053248321765</v>
      </c>
      <c r="J6" s="1">
        <f>B5-J5</f>
        <v>17.517295373505988</v>
      </c>
      <c r="K6" s="1">
        <f>B5-K5</f>
        <v>17.907969276676226</v>
      </c>
      <c r="L6" s="1">
        <f>B5-L5</f>
        <v>18.035082125299837</v>
      </c>
    </row>
    <row r="8" spans="1:12">
      <c r="A8" s="3" t="s">
        <v>9</v>
      </c>
    </row>
    <row r="9" spans="1:12">
      <c r="A9" s="3" t="s">
        <v>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2.15</v>
      </c>
      <c r="D11" s="1">
        <v>3.15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 t="shared" ref="B12:L12" si="1">20-B5+B11</f>
        <v>-175.91402742549297</v>
      </c>
      <c r="C12" s="1">
        <f t="shared" si="1"/>
        <v>-120.84681681350671</v>
      </c>
      <c r="D12" s="1">
        <f t="shared" si="1"/>
        <v>-117.22740278594247</v>
      </c>
      <c r="E12" s="1">
        <f t="shared" si="1"/>
        <v>-115.32330254229615</v>
      </c>
      <c r="F12" s="1">
        <f t="shared" si="1"/>
        <v>-112.51780626914001</v>
      </c>
      <c r="G12" s="1">
        <f t="shared" si="1"/>
        <v>-113.53489090565381</v>
      </c>
      <c r="H12" s="1">
        <f t="shared" si="1"/>
        <v>-114.10677199876352</v>
      </c>
      <c r="I12" s="1">
        <f t="shared" si="1"/>
        <v>-111.09197417717121</v>
      </c>
      <c r="J12" s="1">
        <f t="shared" si="1"/>
        <v>-112.39673205198699</v>
      </c>
      <c r="K12" s="1">
        <f t="shared" si="1"/>
        <v>-115.00605814881675</v>
      </c>
      <c r="L12" s="1">
        <f t="shared" si="1"/>
        <v>-137.87894530019315</v>
      </c>
    </row>
    <row r="13" spans="1:12">
      <c r="A13" t="s">
        <v>7</v>
      </c>
      <c r="B13" s="1">
        <f xml:space="preserve"> 138+B12</f>
        <v>-37.914027425492975</v>
      </c>
      <c r="C13" s="1">
        <f t="shared" ref="C13:L13" si="2" xml:space="preserve"> 138+C12</f>
        <v>17.153183186493294</v>
      </c>
      <c r="D13" s="1">
        <f t="shared" si="2"/>
        <v>20.772597214057527</v>
      </c>
      <c r="E13" s="1">
        <f t="shared" si="2"/>
        <v>22.676697457703852</v>
      </c>
      <c r="F13" s="1">
        <f t="shared" si="2"/>
        <v>25.48219373085999</v>
      </c>
      <c r="G13" s="1">
        <f t="shared" si="2"/>
        <v>24.46510909434619</v>
      </c>
      <c r="H13" s="1">
        <f t="shared" si="2"/>
        <v>23.89322800123648</v>
      </c>
      <c r="I13" s="1">
        <f t="shared" si="2"/>
        <v>26.90802582282879</v>
      </c>
      <c r="J13" s="1">
        <f t="shared" si="2"/>
        <v>25.603267948013013</v>
      </c>
      <c r="K13" s="1">
        <f t="shared" si="2"/>
        <v>22.993941851183251</v>
      </c>
      <c r="L13" s="1">
        <f t="shared" si="2"/>
        <v>0.12105469980684802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Good</v>
      </c>
      <c r="D14" s="1" t="str">
        <f t="shared" si="3"/>
        <v>Good</v>
      </c>
      <c r="E14" s="1" t="str">
        <f t="shared" si="3"/>
        <v>Good</v>
      </c>
      <c r="F14" s="1" t="str">
        <f t="shared" si="3"/>
        <v>Good</v>
      </c>
      <c r="G14" s="1" t="str">
        <f t="shared" si="3"/>
        <v>Good</v>
      </c>
      <c r="H14" s="1" t="str">
        <f t="shared" si="3"/>
        <v>Good</v>
      </c>
      <c r="I14" s="1" t="str">
        <f t="shared" si="3"/>
        <v>Good</v>
      </c>
      <c r="J14" s="1" t="str">
        <f t="shared" si="3"/>
        <v>Good</v>
      </c>
      <c r="K14" s="1" t="str">
        <f t="shared" si="3"/>
        <v>Good</v>
      </c>
      <c r="L14" s="1" t="str">
        <f t="shared" si="3"/>
        <v>Bad</v>
      </c>
    </row>
    <row r="15" spans="1:12">
      <c r="A15" t="s">
        <v>8</v>
      </c>
      <c r="B15" s="1">
        <f xml:space="preserve"> 145+B12</f>
        <v>-30.914027425492975</v>
      </c>
      <c r="C15" s="1">
        <f t="shared" ref="C15:L15" si="4" xml:space="preserve"> 145+C12</f>
        <v>24.153183186493294</v>
      </c>
      <c r="D15" s="1">
        <f t="shared" si="4"/>
        <v>27.772597214057527</v>
      </c>
      <c r="E15" s="1">
        <f t="shared" si="4"/>
        <v>29.676697457703852</v>
      </c>
      <c r="F15" s="1">
        <f t="shared" si="4"/>
        <v>32.48219373085999</v>
      </c>
      <c r="G15" s="1">
        <f t="shared" si="4"/>
        <v>31.46510909434619</v>
      </c>
      <c r="H15" s="1">
        <f t="shared" si="4"/>
        <v>30.89322800123648</v>
      </c>
      <c r="I15" s="1">
        <f t="shared" si="4"/>
        <v>33.90802582282879</v>
      </c>
      <c r="J15" s="1">
        <f t="shared" si="4"/>
        <v>32.603267948013013</v>
      </c>
      <c r="K15" s="1">
        <f t="shared" si="4"/>
        <v>29.993941851183251</v>
      </c>
      <c r="L15" s="1">
        <f t="shared" si="4"/>
        <v>7.121054699806848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Good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10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2.5</v>
      </c>
      <c r="D20">
        <v>5.5</v>
      </c>
      <c r="E20">
        <v>-6.5</v>
      </c>
      <c r="F20">
        <v>3.5</v>
      </c>
      <c r="G20">
        <v>-2.5</v>
      </c>
      <c r="H20">
        <v>3.5</v>
      </c>
      <c r="I20">
        <v>-0.5</v>
      </c>
      <c r="J20">
        <v>1.5</v>
      </c>
      <c r="K20">
        <v>1.5</v>
      </c>
      <c r="L20">
        <v>2</v>
      </c>
    </row>
    <row r="21" spans="1:12">
      <c r="A21" t="s">
        <v>6</v>
      </c>
      <c r="B21" s="1">
        <f>20-B5+B20</f>
        <v>-175.91402742549297</v>
      </c>
      <c r="C21" s="1">
        <f t="shared" ref="C21:L21" si="6">20-C5+C20</f>
        <v>-120.49681681350671</v>
      </c>
      <c r="D21" s="1">
        <f t="shared" si="6"/>
        <v>-114.87740278594248</v>
      </c>
      <c r="E21" s="1">
        <f t="shared" si="6"/>
        <v>-122.82330254229615</v>
      </c>
      <c r="F21" s="1">
        <f t="shared" si="6"/>
        <v>-110.01780626914001</v>
      </c>
      <c r="G21" s="1">
        <f t="shared" si="6"/>
        <v>-114.03489090565381</v>
      </c>
      <c r="H21" s="1">
        <f t="shared" si="6"/>
        <v>-106.60677199876352</v>
      </c>
      <c r="I21" s="1">
        <f t="shared" si="6"/>
        <v>-109.59197417717121</v>
      </c>
      <c r="J21" s="1">
        <f t="shared" si="6"/>
        <v>-106.89673205198699</v>
      </c>
      <c r="K21" s="1">
        <f t="shared" si="6"/>
        <v>-106.50605814881675</v>
      </c>
      <c r="L21" s="1">
        <f t="shared" si="6"/>
        <v>-105.87894530019314</v>
      </c>
    </row>
    <row r="22" spans="1:12">
      <c r="A22" t="s">
        <v>7</v>
      </c>
      <c r="B22" s="1">
        <f>138+B21</f>
        <v>-37.914027425492975</v>
      </c>
      <c r="C22" s="1">
        <f t="shared" ref="C22:L22" si="7">138+C21</f>
        <v>17.503183186493288</v>
      </c>
      <c r="D22" s="1">
        <f t="shared" si="7"/>
        <v>23.122597214057521</v>
      </c>
      <c r="E22" s="1">
        <f t="shared" si="7"/>
        <v>15.176697457703852</v>
      </c>
      <c r="F22" s="1">
        <f t="shared" si="7"/>
        <v>27.98219373085999</v>
      </c>
      <c r="G22" s="1">
        <f t="shared" si="7"/>
        <v>23.96510909434619</v>
      </c>
      <c r="H22" s="1">
        <f t="shared" si="7"/>
        <v>31.39322800123648</v>
      </c>
      <c r="I22" s="1">
        <f t="shared" si="7"/>
        <v>28.40802582282879</v>
      </c>
      <c r="J22" s="1">
        <f t="shared" si="7"/>
        <v>31.103267948013013</v>
      </c>
      <c r="K22" s="1">
        <f t="shared" si="7"/>
        <v>31.493941851183251</v>
      </c>
      <c r="L22" s="1">
        <f t="shared" si="7"/>
        <v>32.121054699806862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Good</v>
      </c>
      <c r="E23" s="1" t="str">
        <f t="shared" si="8"/>
        <v>Good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145+B21</f>
        <v>-30.914027425492975</v>
      </c>
      <c r="C24" s="1">
        <f t="shared" ref="C24:L24" si="9">145+C21</f>
        <v>24.503183186493288</v>
      </c>
      <c r="D24" s="1">
        <f t="shared" si="9"/>
        <v>30.122597214057521</v>
      </c>
      <c r="E24" s="1">
        <f t="shared" si="9"/>
        <v>22.176697457703852</v>
      </c>
      <c r="F24" s="1">
        <f t="shared" si="9"/>
        <v>34.98219373085999</v>
      </c>
      <c r="G24" s="1">
        <f t="shared" si="9"/>
        <v>30.96510909434619</v>
      </c>
      <c r="H24" s="1">
        <f t="shared" si="9"/>
        <v>38.39322800123648</v>
      </c>
      <c r="I24" s="1">
        <f t="shared" si="9"/>
        <v>35.40802582282879</v>
      </c>
      <c r="J24" s="1">
        <f t="shared" si="9"/>
        <v>38.103267948013013</v>
      </c>
      <c r="K24" s="1">
        <f t="shared" si="9"/>
        <v>38.493941851183251</v>
      </c>
      <c r="L24" s="1">
        <f t="shared" si="9"/>
        <v>39.121054699806862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Good</v>
      </c>
      <c r="E25" s="1" t="str">
        <f t="shared" si="10"/>
        <v>Good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13</v>
      </c>
      <c r="B27" s="1">
        <v>0</v>
      </c>
      <c r="C27" s="1">
        <v>5</v>
      </c>
      <c r="D27" s="1">
        <v>10</v>
      </c>
      <c r="E27" s="1">
        <v>20</v>
      </c>
      <c r="F27" s="1">
        <v>30</v>
      </c>
      <c r="G27" s="1">
        <v>40</v>
      </c>
      <c r="H27" s="1">
        <v>50</v>
      </c>
      <c r="I27" s="1">
        <v>60</v>
      </c>
      <c r="J27" s="1">
        <v>70</v>
      </c>
      <c r="K27" s="1">
        <v>80</v>
      </c>
      <c r="L27" s="1">
        <v>90</v>
      </c>
    </row>
    <row r="28" spans="1:12">
      <c r="A28" t="s">
        <v>11</v>
      </c>
      <c r="B28">
        <v>-50</v>
      </c>
      <c r="C28">
        <v>3.2</v>
      </c>
      <c r="D28">
        <v>5.2</v>
      </c>
      <c r="E28">
        <v>-0.8</v>
      </c>
      <c r="F28">
        <v>2.2000000000000002</v>
      </c>
      <c r="G28">
        <v>1.2</v>
      </c>
      <c r="H28">
        <v>0.2</v>
      </c>
      <c r="I28">
        <v>-0.8</v>
      </c>
      <c r="J28">
        <v>-4.8</v>
      </c>
      <c r="K28">
        <v>-6.8</v>
      </c>
      <c r="L28">
        <v>-50</v>
      </c>
    </row>
    <row r="29" spans="1:12">
      <c r="A29" t="s">
        <v>6</v>
      </c>
      <c r="B29" s="1">
        <f>20-B5+B28</f>
        <v>-175.91402742549297</v>
      </c>
      <c r="C29" s="1">
        <f t="shared" ref="C29:L29" si="11">20-C5+C28</f>
        <v>-119.79681681350671</v>
      </c>
      <c r="D29" s="1">
        <f t="shared" si="11"/>
        <v>-115.17740278594248</v>
      </c>
      <c r="E29" s="1">
        <f t="shared" si="11"/>
        <v>-117.12330254229614</v>
      </c>
      <c r="F29" s="1">
        <f t="shared" si="11"/>
        <v>-111.31780626914001</v>
      </c>
      <c r="G29" s="1">
        <f t="shared" si="11"/>
        <v>-110.33489090565381</v>
      </c>
      <c r="H29" s="1">
        <f t="shared" si="11"/>
        <v>-109.90677199876352</v>
      </c>
      <c r="I29" s="1">
        <f t="shared" si="11"/>
        <v>-109.89197417717121</v>
      </c>
      <c r="J29" s="1">
        <f t="shared" si="11"/>
        <v>-113.19673205198698</v>
      </c>
      <c r="K29" s="1">
        <f t="shared" si="11"/>
        <v>-114.80605814881675</v>
      </c>
      <c r="L29" s="1">
        <f t="shared" si="11"/>
        <v>-157.87894530019315</v>
      </c>
    </row>
    <row r="30" spans="1:12">
      <c r="A30" t="s">
        <v>7</v>
      </c>
      <c r="B30" s="1">
        <f>138+B29</f>
        <v>-37.914027425492975</v>
      </c>
      <c r="C30" s="1">
        <f t="shared" ref="C30:L30" si="12">138+C29</f>
        <v>18.203183186493291</v>
      </c>
      <c r="D30" s="1">
        <f t="shared" si="12"/>
        <v>22.822597214057524</v>
      </c>
      <c r="E30" s="1">
        <f t="shared" si="12"/>
        <v>20.876697457703855</v>
      </c>
      <c r="F30" s="1">
        <f t="shared" si="12"/>
        <v>26.682193730859993</v>
      </c>
      <c r="G30" s="1">
        <f t="shared" si="12"/>
        <v>27.665109094346192</v>
      </c>
      <c r="H30" s="1">
        <f t="shared" si="12"/>
        <v>28.093228001236483</v>
      </c>
      <c r="I30" s="1">
        <f t="shared" si="12"/>
        <v>28.108025822828793</v>
      </c>
      <c r="J30" s="1">
        <f t="shared" si="12"/>
        <v>24.803267948013016</v>
      </c>
      <c r="K30" s="1">
        <f t="shared" si="12"/>
        <v>23.193941851183254</v>
      </c>
      <c r="L30" s="1">
        <f t="shared" si="12"/>
        <v>-19.878945300193152</v>
      </c>
    </row>
    <row r="31" spans="1:12">
      <c r="A31" t="s">
        <v>12</v>
      </c>
      <c r="B31" s="1" t="str">
        <f>IF(B30 &gt;10,"Good","Bad")</f>
        <v>Bad</v>
      </c>
      <c r="C31" s="1" t="str">
        <f t="shared" ref="C31:L31" si="13">IF(C30 &gt;10,"Good","Bad")</f>
        <v>Good</v>
      </c>
      <c r="D31" s="1" t="str">
        <f t="shared" si="13"/>
        <v>Good</v>
      </c>
      <c r="E31" s="1" t="str">
        <f t="shared" si="13"/>
        <v>Good</v>
      </c>
      <c r="F31" s="1" t="str">
        <f t="shared" si="13"/>
        <v>Good</v>
      </c>
      <c r="G31" s="1" t="str">
        <f t="shared" si="13"/>
        <v>Good</v>
      </c>
      <c r="H31" s="1" t="str">
        <f t="shared" si="13"/>
        <v>Good</v>
      </c>
      <c r="I31" s="1" t="str">
        <f t="shared" si="13"/>
        <v>Good</v>
      </c>
      <c r="J31" s="1" t="str">
        <f t="shared" si="13"/>
        <v>Good</v>
      </c>
      <c r="K31" s="1" t="str">
        <f t="shared" si="13"/>
        <v>Good</v>
      </c>
      <c r="L31" s="1" t="str">
        <f t="shared" si="13"/>
        <v>Bad</v>
      </c>
    </row>
    <row r="32" spans="1:12">
      <c r="A32" t="s">
        <v>8</v>
      </c>
      <c r="B32" s="1">
        <f>145+B29</f>
        <v>-30.914027425492975</v>
      </c>
      <c r="C32" s="1">
        <f t="shared" ref="C32:L32" si="14">145+C29</f>
        <v>25.203183186493291</v>
      </c>
      <c r="D32" s="1">
        <f t="shared" si="14"/>
        <v>29.822597214057524</v>
      </c>
      <c r="E32" s="1">
        <f t="shared" si="14"/>
        <v>27.876697457703855</v>
      </c>
      <c r="F32" s="1">
        <f t="shared" si="14"/>
        <v>33.682193730859993</v>
      </c>
      <c r="G32" s="1">
        <f t="shared" si="14"/>
        <v>34.665109094346192</v>
      </c>
      <c r="H32" s="1">
        <f t="shared" si="14"/>
        <v>35.093228001236483</v>
      </c>
      <c r="I32" s="1">
        <f t="shared" si="14"/>
        <v>35.108025822828793</v>
      </c>
      <c r="J32" s="1">
        <f t="shared" si="14"/>
        <v>31.803267948013016</v>
      </c>
      <c r="K32" s="1">
        <f t="shared" si="14"/>
        <v>30.193941851183254</v>
      </c>
      <c r="L32" s="1">
        <f t="shared" si="14"/>
        <v>-12.878945300193152</v>
      </c>
    </row>
    <row r="33" spans="1:12">
      <c r="A33" t="s">
        <v>12</v>
      </c>
      <c r="B33" s="1" t="str">
        <f>IF(B32 &gt;10,"Good","Bad")</f>
        <v>Bad</v>
      </c>
      <c r="C33" s="1" t="str">
        <f t="shared" ref="C33:L33" si="15">IF(C32 &gt;10,"Good","Bad")</f>
        <v>Good</v>
      </c>
      <c r="D33" s="1" t="str">
        <f t="shared" si="15"/>
        <v>Good</v>
      </c>
      <c r="E33" s="1" t="str">
        <f t="shared" si="15"/>
        <v>Good</v>
      </c>
      <c r="F33" s="1" t="str">
        <f t="shared" si="15"/>
        <v>Good</v>
      </c>
      <c r="G33" s="1" t="str">
        <f t="shared" si="15"/>
        <v>Good</v>
      </c>
      <c r="H33" s="1" t="str">
        <f t="shared" si="15"/>
        <v>Good</v>
      </c>
      <c r="I33" s="1" t="str">
        <f t="shared" si="15"/>
        <v>Good</v>
      </c>
      <c r="J33" s="1" t="str">
        <f t="shared" si="15"/>
        <v>Good</v>
      </c>
      <c r="K33" s="1" t="str">
        <f t="shared" si="15"/>
        <v>Good</v>
      </c>
      <c r="L33" s="1" t="str">
        <f t="shared" si="15"/>
        <v>Bad</v>
      </c>
    </row>
    <row r="34" spans="1:1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3" t="s">
        <v>22</v>
      </c>
      <c r="B35" s="1">
        <v>0</v>
      </c>
      <c r="C35" s="1">
        <v>5</v>
      </c>
      <c r="D35" s="1">
        <v>10</v>
      </c>
      <c r="E35" s="1">
        <v>20</v>
      </c>
      <c r="F35" s="1">
        <v>30</v>
      </c>
      <c r="G35" s="1">
        <v>40</v>
      </c>
      <c r="H35" s="1">
        <v>50</v>
      </c>
      <c r="I35" s="1">
        <v>60</v>
      </c>
      <c r="J35" s="1">
        <v>70</v>
      </c>
      <c r="K35" s="1">
        <v>80</v>
      </c>
      <c r="L35" s="1">
        <v>90</v>
      </c>
    </row>
    <row r="36" spans="1:12">
      <c r="A36" t="s">
        <v>11</v>
      </c>
      <c r="B36">
        <v>-50</v>
      </c>
      <c r="C36">
        <v>0</v>
      </c>
      <c r="D36">
        <v>3</v>
      </c>
      <c r="E36">
        <v>1</v>
      </c>
      <c r="F36">
        <v>3</v>
      </c>
      <c r="G36">
        <v>3</v>
      </c>
      <c r="H36">
        <v>4</v>
      </c>
      <c r="I36">
        <v>5</v>
      </c>
      <c r="J36">
        <v>5.04</v>
      </c>
      <c r="K36">
        <v>5</v>
      </c>
      <c r="L36">
        <v>5</v>
      </c>
    </row>
    <row r="37" spans="1:12">
      <c r="A37" t="s">
        <v>6</v>
      </c>
      <c r="B37" s="1">
        <f>20-B5+B36</f>
        <v>-175.91402742549297</v>
      </c>
      <c r="C37" s="1">
        <f t="shared" ref="C37:L37" si="16">20-C5+C36</f>
        <v>-122.99681681350671</v>
      </c>
      <c r="D37" s="1">
        <f t="shared" si="16"/>
        <v>-117.37740278594248</v>
      </c>
      <c r="E37" s="1">
        <f t="shared" si="16"/>
        <v>-115.32330254229615</v>
      </c>
      <c r="F37" s="1">
        <f t="shared" si="16"/>
        <v>-110.51780626914001</v>
      </c>
      <c r="G37" s="1">
        <f t="shared" si="16"/>
        <v>-108.53489090565381</v>
      </c>
      <c r="H37" s="1">
        <f t="shared" si="16"/>
        <v>-106.10677199876352</v>
      </c>
      <c r="I37" s="1">
        <f t="shared" si="16"/>
        <v>-104.09197417717121</v>
      </c>
      <c r="J37" s="1">
        <f t="shared" si="16"/>
        <v>-103.35673205198698</v>
      </c>
      <c r="K37" s="1">
        <f t="shared" si="16"/>
        <v>-103.00605814881675</v>
      </c>
      <c r="L37" s="1">
        <f t="shared" si="16"/>
        <v>-102.87894530019314</v>
      </c>
    </row>
    <row r="38" spans="1:12">
      <c r="A38" t="s">
        <v>7</v>
      </c>
      <c r="B38" s="1">
        <f>138+B37</f>
        <v>-37.914027425492975</v>
      </c>
      <c r="C38" s="1">
        <f t="shared" ref="C38:L38" si="17">138+C37</f>
        <v>15.003183186493288</v>
      </c>
      <c r="D38" s="1">
        <f t="shared" si="17"/>
        <v>20.622597214057521</v>
      </c>
      <c r="E38" s="1">
        <f t="shared" si="17"/>
        <v>22.676697457703852</v>
      </c>
      <c r="F38" s="1">
        <f t="shared" si="17"/>
        <v>27.48219373085999</v>
      </c>
      <c r="G38" s="1">
        <f t="shared" si="17"/>
        <v>29.46510909434619</v>
      </c>
      <c r="H38" s="1">
        <f t="shared" si="17"/>
        <v>31.89322800123648</v>
      </c>
      <c r="I38" s="1">
        <f t="shared" si="17"/>
        <v>33.90802582282879</v>
      </c>
      <c r="J38" s="1">
        <f t="shared" si="17"/>
        <v>34.643267948013019</v>
      </c>
      <c r="K38" s="1">
        <f t="shared" si="17"/>
        <v>34.993941851183251</v>
      </c>
      <c r="L38" s="1">
        <f t="shared" si="17"/>
        <v>35.121054699806862</v>
      </c>
    </row>
    <row r="39" spans="1:12">
      <c r="A39" t="s">
        <v>12</v>
      </c>
      <c r="B39" s="1" t="str">
        <f>IF(B38 &gt;10,"Good","Bad")</f>
        <v>Bad</v>
      </c>
      <c r="C39" s="1" t="str">
        <f t="shared" ref="C39:L39" si="18">IF(C38 &gt;10,"Good","Bad")</f>
        <v>Good</v>
      </c>
      <c r="D39" s="1" t="str">
        <f t="shared" si="18"/>
        <v>Good</v>
      </c>
      <c r="E39" s="1" t="str">
        <f t="shared" si="18"/>
        <v>Good</v>
      </c>
      <c r="F39" s="1" t="str">
        <f t="shared" si="18"/>
        <v>Good</v>
      </c>
      <c r="G39" s="1" t="str">
        <f t="shared" si="18"/>
        <v>Good</v>
      </c>
      <c r="H39" s="1" t="str">
        <f t="shared" si="18"/>
        <v>Good</v>
      </c>
      <c r="I39" s="1" t="str">
        <f t="shared" si="18"/>
        <v>Good</v>
      </c>
      <c r="J39" s="1" t="str">
        <f t="shared" si="18"/>
        <v>Good</v>
      </c>
      <c r="K39" s="1" t="str">
        <f t="shared" si="18"/>
        <v>Good</v>
      </c>
      <c r="L39" s="1" t="str">
        <f t="shared" si="18"/>
        <v>Good</v>
      </c>
    </row>
    <row r="40" spans="1:12">
      <c r="A40" t="s">
        <v>8</v>
      </c>
      <c r="B40" s="1">
        <f>145+B37</f>
        <v>-30.914027425492975</v>
      </c>
      <c r="C40" s="1">
        <f t="shared" ref="C40:L40" si="19">145+C37</f>
        <v>22.003183186493288</v>
      </c>
      <c r="D40" s="1">
        <f t="shared" si="19"/>
        <v>27.622597214057521</v>
      </c>
      <c r="E40" s="1">
        <f t="shared" si="19"/>
        <v>29.676697457703852</v>
      </c>
      <c r="F40" s="1">
        <f t="shared" si="19"/>
        <v>34.48219373085999</v>
      </c>
      <c r="G40" s="1">
        <f t="shared" si="19"/>
        <v>36.46510909434619</v>
      </c>
      <c r="H40" s="1">
        <f t="shared" si="19"/>
        <v>38.89322800123648</v>
      </c>
      <c r="I40" s="1">
        <f t="shared" si="19"/>
        <v>40.90802582282879</v>
      </c>
      <c r="J40" s="1">
        <f t="shared" si="19"/>
        <v>41.643267948013019</v>
      </c>
      <c r="K40" s="1">
        <f t="shared" si="19"/>
        <v>41.993941851183251</v>
      </c>
      <c r="L40" s="1">
        <f t="shared" si="19"/>
        <v>42.121054699806862</v>
      </c>
    </row>
    <row r="41" spans="1:12">
      <c r="A41" t="s">
        <v>12</v>
      </c>
      <c r="B41" s="1" t="str">
        <f>IF(B40 &gt;10,"Good","Bad")</f>
        <v>Bad</v>
      </c>
      <c r="C41" s="1" t="str">
        <f t="shared" ref="C41:L41" si="20">IF(C40 &gt;10,"Good","Bad")</f>
        <v>Good</v>
      </c>
      <c r="D41" s="1" t="str">
        <f t="shared" si="20"/>
        <v>Good</v>
      </c>
      <c r="E41" s="1" t="str">
        <f t="shared" si="20"/>
        <v>Good</v>
      </c>
      <c r="F41" s="1" t="str">
        <f t="shared" si="20"/>
        <v>Good</v>
      </c>
      <c r="G41" s="1" t="str">
        <f t="shared" si="20"/>
        <v>Good</v>
      </c>
      <c r="H41" s="1" t="str">
        <f t="shared" si="20"/>
        <v>Good</v>
      </c>
      <c r="I41" s="1" t="str">
        <f t="shared" si="20"/>
        <v>Good</v>
      </c>
      <c r="J41" s="1" t="str">
        <f t="shared" si="20"/>
        <v>Good</v>
      </c>
      <c r="K41" s="1" t="str">
        <f t="shared" si="20"/>
        <v>Good</v>
      </c>
      <c r="L41" s="1" t="str">
        <f t="shared" si="20"/>
        <v>Good</v>
      </c>
    </row>
    <row r="43" spans="1:12">
      <c r="A43" s="3" t="s">
        <v>16</v>
      </c>
    </row>
    <row r="44" spans="1:12">
      <c r="A44" t="s">
        <v>1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 s="1">
        <v>-50</v>
      </c>
      <c r="C45" s="1">
        <v>8.56</v>
      </c>
      <c r="D45" s="1">
        <v>8.56</v>
      </c>
      <c r="E45" s="1">
        <v>8.56</v>
      </c>
      <c r="F45" s="1">
        <v>7.56</v>
      </c>
      <c r="G45" s="1">
        <v>8.56</v>
      </c>
      <c r="H45" s="1">
        <v>6.56</v>
      </c>
      <c r="I45" s="1">
        <v>5.56</v>
      </c>
      <c r="J45" s="1">
        <v>2.56</v>
      </c>
      <c r="K45" s="1">
        <v>-0.44</v>
      </c>
      <c r="L45" s="1">
        <v>-7.44</v>
      </c>
    </row>
    <row r="46" spans="1:12">
      <c r="A46" t="s">
        <v>6</v>
      </c>
      <c r="B46" s="1">
        <f t="shared" ref="B46:L46" si="21">20-B5+B45</f>
        <v>-175.91402742549297</v>
      </c>
      <c r="C46" s="1">
        <f t="shared" si="21"/>
        <v>-114.43681681350671</v>
      </c>
      <c r="D46" s="1">
        <f t="shared" si="21"/>
        <v>-111.81740278594248</v>
      </c>
      <c r="E46" s="1">
        <f t="shared" si="21"/>
        <v>-107.76330254229615</v>
      </c>
      <c r="F46" s="1">
        <f t="shared" si="21"/>
        <v>-105.95780626914001</v>
      </c>
      <c r="G46" s="1">
        <f t="shared" si="21"/>
        <v>-102.97489090565381</v>
      </c>
      <c r="H46" s="1">
        <f t="shared" si="21"/>
        <v>-103.54677199876352</v>
      </c>
      <c r="I46" s="1">
        <f t="shared" si="21"/>
        <v>-103.53197417717121</v>
      </c>
      <c r="J46" s="1">
        <f t="shared" si="21"/>
        <v>-105.83673205198698</v>
      </c>
      <c r="K46" s="1">
        <f t="shared" si="21"/>
        <v>-108.44605814881675</v>
      </c>
      <c r="L46" s="1">
        <f t="shared" si="21"/>
        <v>-115.31894530019314</v>
      </c>
    </row>
    <row r="47" spans="1:12">
      <c r="A47" t="s">
        <v>7</v>
      </c>
      <c r="B47" s="1">
        <f>138+B46</f>
        <v>-37.914027425492975</v>
      </c>
      <c r="C47" s="1">
        <f t="shared" ref="C47:L47" si="22">138+C46</f>
        <v>23.563183186493291</v>
      </c>
      <c r="D47" s="1">
        <f t="shared" si="22"/>
        <v>26.182597214057523</v>
      </c>
      <c r="E47" s="1">
        <f t="shared" si="22"/>
        <v>30.236697457703855</v>
      </c>
      <c r="F47" s="1">
        <f t="shared" si="22"/>
        <v>32.042193730859992</v>
      </c>
      <c r="G47" s="1">
        <f t="shared" si="22"/>
        <v>35.025109094346192</v>
      </c>
      <c r="H47" s="1">
        <f t="shared" si="22"/>
        <v>34.453228001236482</v>
      </c>
      <c r="I47" s="1">
        <f t="shared" si="22"/>
        <v>34.468025822828793</v>
      </c>
      <c r="J47" s="1">
        <f t="shared" si="22"/>
        <v>32.163267948013015</v>
      </c>
      <c r="K47" s="1">
        <f t="shared" si="22"/>
        <v>29.553941851183254</v>
      </c>
      <c r="L47" s="1">
        <f t="shared" si="22"/>
        <v>22.681054699806865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Good</v>
      </c>
      <c r="D48" s="1" t="str">
        <f t="shared" si="23"/>
        <v>Good</v>
      </c>
      <c r="E48" s="1" t="str">
        <f t="shared" si="23"/>
        <v>Good</v>
      </c>
      <c r="F48" s="1" t="str">
        <f t="shared" si="23"/>
        <v>Good</v>
      </c>
      <c r="G48" s="1" t="str">
        <f t="shared" si="23"/>
        <v>Good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t="s">
        <v>14</v>
      </c>
    </row>
    <row r="51" spans="1:12">
      <c r="A51" s="3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"/>
  <sheetViews>
    <sheetView topLeftCell="A43" workbookViewId="0">
      <selection activeCell="M13" sqref="M13"/>
    </sheetView>
  </sheetViews>
  <sheetFormatPr defaultRowHeight="14.4"/>
  <cols>
    <col min="1" max="1" width="27.77734375" bestFit="1" customWidth="1"/>
  </cols>
  <sheetData>
    <row r="1" spans="1:12">
      <c r="A1" s="3" t="s">
        <v>0</v>
      </c>
    </row>
    <row r="2" spans="1:12">
      <c r="A2" s="3" t="s">
        <v>29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4291</v>
      </c>
      <c r="C4" s="2">
        <v>3321</v>
      </c>
      <c r="D4" s="2">
        <v>2615</v>
      </c>
      <c r="E4" s="2">
        <v>1758</v>
      </c>
      <c r="F4" s="2">
        <v>1310</v>
      </c>
      <c r="G4" s="2">
        <v>1056</v>
      </c>
      <c r="H4" s="2">
        <v>901</v>
      </c>
      <c r="I4" s="2">
        <v>805</v>
      </c>
      <c r="J4" s="2">
        <v>746</v>
      </c>
      <c r="K4" s="2">
        <v>713</v>
      </c>
      <c r="L4" s="2">
        <v>703</v>
      </c>
    </row>
    <row r="5" spans="1:12">
      <c r="A5" t="s">
        <v>3</v>
      </c>
      <c r="B5" s="1">
        <f>32.4 + 20*LOG(B4) +20*LOG(438)</f>
        <v>157.88065250073544</v>
      </c>
      <c r="C5" s="1">
        <f>32.4 + 20*LOG(C4) +20*LOG(438)</f>
        <v>155.65485972204971</v>
      </c>
      <c r="D5" s="1">
        <f t="shared" ref="D5:L5" si="0">32.4 + 20*LOG(D4) +20*LOG(436)</f>
        <v>153.53916364943757</v>
      </c>
      <c r="E5" s="1">
        <f t="shared" si="0"/>
        <v>150.09010720012677</v>
      </c>
      <c r="F5" s="1">
        <f t="shared" si="0"/>
        <v>147.53515569848702</v>
      </c>
      <c r="G5" s="1">
        <f t="shared" si="0"/>
        <v>145.6630081493276</v>
      </c>
      <c r="H5" s="1">
        <f t="shared" si="0"/>
        <v>144.28422560495298</v>
      </c>
      <c r="I5" s="1">
        <f t="shared" si="0"/>
        <v>143.3056473927291</v>
      </c>
      <c r="J5" s="1">
        <f t="shared" si="0"/>
        <v>142.64450633482508</v>
      </c>
      <c r="K5" s="1">
        <f t="shared" si="0"/>
        <v>142.25152038240904</v>
      </c>
      <c r="L5" s="1">
        <f t="shared" si="0"/>
        <v>142.12883628576819</v>
      </c>
    </row>
    <row r="6" spans="1:12">
      <c r="A6" t="s">
        <v>4</v>
      </c>
      <c r="B6" s="1">
        <f>B5-B5</f>
        <v>0</v>
      </c>
      <c r="C6" s="1">
        <f>B5-C5</f>
        <v>2.2257927786857294</v>
      </c>
      <c r="D6" s="1">
        <f>B5-D5</f>
        <v>4.3414888512978678</v>
      </c>
      <c r="E6" s="1">
        <f>B5-E5</f>
        <v>7.7905453006086702</v>
      </c>
      <c r="F6" s="1">
        <f>B5-F5</f>
        <v>10.345496802248419</v>
      </c>
      <c r="G6" s="1">
        <f>B5-G5</f>
        <v>12.217644351407841</v>
      </c>
      <c r="H6" s="1">
        <f>B5-H5</f>
        <v>13.596426895782457</v>
      </c>
      <c r="I6" s="1">
        <f>B5-I5</f>
        <v>14.575005108006337</v>
      </c>
      <c r="J6" s="1">
        <f>B5-J5</f>
        <v>15.236146165910355</v>
      </c>
      <c r="K6" s="1">
        <f>B5-K5</f>
        <v>15.629132118326396</v>
      </c>
      <c r="L6" s="1">
        <f>B5-L5</f>
        <v>15.751816214967249</v>
      </c>
    </row>
    <row r="8" spans="1:12">
      <c r="A8" s="3" t="s">
        <v>9</v>
      </c>
    </row>
    <row r="9" spans="1:12">
      <c r="A9" s="3" t="s">
        <v>15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6</v>
      </c>
      <c r="D11" s="1">
        <v>-1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>24-B5+B11</f>
        <v>-183.88065250073544</v>
      </c>
      <c r="C12" s="1">
        <f t="shared" ref="C12:L12" si="1">24-C5+C11</f>
        <v>-125.65485972204971</v>
      </c>
      <c r="D12" s="1">
        <f t="shared" si="1"/>
        <v>-130.53916364943757</v>
      </c>
      <c r="E12" s="1">
        <f t="shared" si="1"/>
        <v>-125.09010720012677</v>
      </c>
      <c r="F12" s="1">
        <f t="shared" si="1"/>
        <v>-122.53515569848702</v>
      </c>
      <c r="G12" s="1">
        <f t="shared" si="1"/>
        <v>-123.6630081493276</v>
      </c>
      <c r="H12" s="1">
        <f t="shared" si="1"/>
        <v>-124.28422560495298</v>
      </c>
      <c r="I12" s="1">
        <f t="shared" si="1"/>
        <v>-121.3056473927291</v>
      </c>
      <c r="J12" s="1">
        <f t="shared" si="1"/>
        <v>-122.64450633482508</v>
      </c>
      <c r="K12" s="1">
        <f t="shared" si="1"/>
        <v>-125.25152038240904</v>
      </c>
      <c r="L12" s="1">
        <f t="shared" si="1"/>
        <v>-148.12883628576819</v>
      </c>
    </row>
    <row r="13" spans="1:12">
      <c r="A13" t="s">
        <v>7</v>
      </c>
      <c r="B13" s="1">
        <f xml:space="preserve"> 126+B12</f>
        <v>-57.880652500735437</v>
      </c>
      <c r="C13" s="1">
        <f t="shared" ref="C13:L13" si="2" xml:space="preserve"> 126+C12</f>
        <v>0.34514027795029278</v>
      </c>
      <c r="D13" s="1">
        <f t="shared" si="2"/>
        <v>-4.5391636494375689</v>
      </c>
      <c r="E13" s="1">
        <f t="shared" si="2"/>
        <v>0.90989279987323357</v>
      </c>
      <c r="F13" s="1">
        <f t="shared" si="2"/>
        <v>3.4648443015129828</v>
      </c>
      <c r="G13" s="1">
        <f t="shared" si="2"/>
        <v>2.3369918506724048</v>
      </c>
      <c r="H13" s="1">
        <f t="shared" si="2"/>
        <v>1.7157743950470206</v>
      </c>
      <c r="I13" s="1">
        <f t="shared" si="2"/>
        <v>4.6943526072709005</v>
      </c>
      <c r="J13" s="1">
        <f t="shared" si="2"/>
        <v>3.3554936651749188</v>
      </c>
      <c r="K13" s="1">
        <f t="shared" si="2"/>
        <v>0.74847961759095938</v>
      </c>
      <c r="L13" s="1">
        <f t="shared" si="2"/>
        <v>-22.128836285768188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Bad</v>
      </c>
      <c r="D14" s="1" t="str">
        <f t="shared" si="3"/>
        <v>Bad</v>
      </c>
      <c r="E14" s="1" t="str">
        <f t="shared" si="3"/>
        <v>Bad</v>
      </c>
      <c r="F14" s="1" t="str">
        <f t="shared" si="3"/>
        <v>Bad</v>
      </c>
      <c r="G14" s="1" t="str">
        <f t="shared" si="3"/>
        <v>Bad</v>
      </c>
      <c r="H14" s="1" t="str">
        <f t="shared" si="3"/>
        <v>Bad</v>
      </c>
      <c r="I14" s="1" t="str">
        <f t="shared" si="3"/>
        <v>Bad</v>
      </c>
      <c r="J14" s="1" t="str">
        <f t="shared" si="3"/>
        <v>Bad</v>
      </c>
      <c r="K14" s="1" t="str">
        <f t="shared" si="3"/>
        <v>Bad</v>
      </c>
      <c r="L14" s="1" t="str">
        <f t="shared" si="3"/>
        <v>Bad</v>
      </c>
    </row>
    <row r="15" spans="1:12">
      <c r="A15" t="s">
        <v>8</v>
      </c>
      <c r="B15" s="1">
        <f xml:space="preserve"> 130+B12</f>
        <v>-53.880652500735437</v>
      </c>
      <c r="C15" s="1">
        <f t="shared" ref="C15:L15" si="4" xml:space="preserve"> 130+C12</f>
        <v>4.3451402779502928</v>
      </c>
      <c r="D15" s="1">
        <f t="shared" si="4"/>
        <v>-0.53916364943756889</v>
      </c>
      <c r="E15" s="1">
        <f t="shared" si="4"/>
        <v>4.9098927998732336</v>
      </c>
      <c r="F15" s="1">
        <f t="shared" si="4"/>
        <v>7.4648443015129828</v>
      </c>
      <c r="G15" s="1">
        <f t="shared" si="4"/>
        <v>6.3369918506724048</v>
      </c>
      <c r="H15" s="1">
        <f t="shared" si="4"/>
        <v>5.7157743950470206</v>
      </c>
      <c r="I15" s="1">
        <f t="shared" si="4"/>
        <v>8.6943526072709005</v>
      </c>
      <c r="J15" s="1">
        <f t="shared" si="4"/>
        <v>7.3554936651749188</v>
      </c>
      <c r="K15" s="1">
        <f t="shared" si="4"/>
        <v>4.7484796175909594</v>
      </c>
      <c r="L15" s="1">
        <f t="shared" si="4"/>
        <v>-18.128836285768188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Bad</v>
      </c>
      <c r="D16" s="1" t="str">
        <f t="shared" si="5"/>
        <v>Bad</v>
      </c>
      <c r="E16" s="1" t="str">
        <f t="shared" si="5"/>
        <v>Bad</v>
      </c>
      <c r="F16" s="1" t="str">
        <f t="shared" si="5"/>
        <v>Bad</v>
      </c>
      <c r="G16" s="1" t="str">
        <f t="shared" si="5"/>
        <v>Bad</v>
      </c>
      <c r="H16" s="1" t="str">
        <f t="shared" si="5"/>
        <v>Bad</v>
      </c>
      <c r="I16" s="1" t="str">
        <f t="shared" si="5"/>
        <v>Bad</v>
      </c>
      <c r="J16" s="1" t="str">
        <f t="shared" si="5"/>
        <v>Bad</v>
      </c>
      <c r="K16" s="1" t="str">
        <f t="shared" si="5"/>
        <v>Bad</v>
      </c>
      <c r="L16" s="1" t="str">
        <f t="shared" si="5"/>
        <v>Bad</v>
      </c>
    </row>
    <row r="18" spans="1:12">
      <c r="A18" s="3" t="s">
        <v>17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5.65</v>
      </c>
      <c r="D20">
        <v>-12.35</v>
      </c>
      <c r="E20">
        <v>-6.5</v>
      </c>
      <c r="F20">
        <v>3.5</v>
      </c>
      <c r="G20">
        <v>2.5</v>
      </c>
      <c r="H20">
        <v>-3.5</v>
      </c>
      <c r="I20">
        <v>3.5</v>
      </c>
      <c r="J20">
        <v>-1.5</v>
      </c>
      <c r="K20">
        <v>3</v>
      </c>
      <c r="L20">
        <v>2</v>
      </c>
    </row>
    <row r="21" spans="1:12">
      <c r="A21" t="s">
        <v>6</v>
      </c>
      <c r="B21" s="1">
        <f>24-B5+B20</f>
        <v>-183.88065250073544</v>
      </c>
      <c r="C21" s="1">
        <f t="shared" ref="C21:L21" si="6">36-C5+C20</f>
        <v>-114.0048597220497</v>
      </c>
      <c r="D21" s="1">
        <f t="shared" si="6"/>
        <v>-129.88916364943756</v>
      </c>
      <c r="E21" s="1">
        <f t="shared" si="6"/>
        <v>-120.59010720012677</v>
      </c>
      <c r="F21" s="1">
        <f t="shared" si="6"/>
        <v>-108.03515569848702</v>
      </c>
      <c r="G21" s="1">
        <f t="shared" si="6"/>
        <v>-107.1630081493276</v>
      </c>
      <c r="H21" s="1">
        <f t="shared" si="6"/>
        <v>-111.78422560495298</v>
      </c>
      <c r="I21" s="1">
        <f t="shared" si="6"/>
        <v>-103.8056473927291</v>
      </c>
      <c r="J21" s="1">
        <f t="shared" si="6"/>
        <v>-108.14450633482508</v>
      </c>
      <c r="K21" s="1">
        <f t="shared" si="6"/>
        <v>-103.25152038240904</v>
      </c>
      <c r="L21" s="1">
        <f t="shared" si="6"/>
        <v>-104.12883628576819</v>
      </c>
    </row>
    <row r="22" spans="1:12">
      <c r="A22" t="s">
        <v>7</v>
      </c>
      <c r="B22" s="1">
        <f>126+B21</f>
        <v>-57.880652500735437</v>
      </c>
      <c r="C22" s="1">
        <f t="shared" ref="C22:L22" si="7">126+C21</f>
        <v>11.995140277950298</v>
      </c>
      <c r="D22" s="1">
        <f t="shared" si="7"/>
        <v>-3.8891636494375632</v>
      </c>
      <c r="E22" s="1">
        <f t="shared" si="7"/>
        <v>5.4098927998732336</v>
      </c>
      <c r="F22" s="1">
        <f t="shared" si="7"/>
        <v>17.964844301512983</v>
      </c>
      <c r="G22" s="1">
        <f t="shared" si="7"/>
        <v>18.836991850672405</v>
      </c>
      <c r="H22" s="1">
        <f t="shared" si="7"/>
        <v>14.215774395047021</v>
      </c>
      <c r="I22" s="1">
        <f t="shared" si="7"/>
        <v>22.194352607270901</v>
      </c>
      <c r="J22" s="1">
        <f t="shared" si="7"/>
        <v>17.855493665174919</v>
      </c>
      <c r="K22" s="1">
        <f t="shared" si="7"/>
        <v>22.748479617590959</v>
      </c>
      <c r="L22" s="1">
        <f t="shared" si="7"/>
        <v>21.871163714231812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Bad</v>
      </c>
      <c r="E23" s="1" t="str">
        <f t="shared" si="8"/>
        <v>Bad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130+B21</f>
        <v>-53.880652500735437</v>
      </c>
      <c r="C24" s="1">
        <f t="shared" ref="C24:L24" si="9">130+C21</f>
        <v>15.995140277950298</v>
      </c>
      <c r="D24" s="1">
        <f t="shared" si="9"/>
        <v>0.11083635056243679</v>
      </c>
      <c r="E24" s="1">
        <f t="shared" si="9"/>
        <v>9.4098927998732336</v>
      </c>
      <c r="F24" s="1">
        <f t="shared" si="9"/>
        <v>21.964844301512983</v>
      </c>
      <c r="G24" s="1">
        <f t="shared" si="9"/>
        <v>22.836991850672405</v>
      </c>
      <c r="H24" s="1">
        <f t="shared" si="9"/>
        <v>18.215774395047021</v>
      </c>
      <c r="I24" s="1">
        <f t="shared" si="9"/>
        <v>26.194352607270901</v>
      </c>
      <c r="J24" s="1">
        <f t="shared" si="9"/>
        <v>21.855493665174919</v>
      </c>
      <c r="K24" s="1">
        <f t="shared" si="9"/>
        <v>26.748479617590959</v>
      </c>
      <c r="L24" s="1">
        <f t="shared" si="9"/>
        <v>25.871163714231812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Bad</v>
      </c>
      <c r="E25" s="1" t="str">
        <f t="shared" si="10"/>
        <v>Bad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6" spans="1:1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3" t="s">
        <v>18</v>
      </c>
    </row>
    <row r="28" spans="1:12">
      <c r="A28" t="s">
        <v>1</v>
      </c>
      <c r="B28" s="1">
        <v>0</v>
      </c>
      <c r="C28" s="1">
        <v>5</v>
      </c>
      <c r="D28" s="1">
        <v>10</v>
      </c>
      <c r="E28" s="1">
        <v>20</v>
      </c>
      <c r="F28" s="1">
        <v>30</v>
      </c>
      <c r="G28" s="1">
        <v>40</v>
      </c>
      <c r="H28" s="1">
        <v>50</v>
      </c>
      <c r="I28" s="1">
        <v>60</v>
      </c>
      <c r="J28" s="1">
        <v>70</v>
      </c>
      <c r="K28" s="1">
        <v>80</v>
      </c>
      <c r="L28" s="1">
        <v>90</v>
      </c>
    </row>
    <row r="29" spans="1:12">
      <c r="A29" t="s">
        <v>11</v>
      </c>
      <c r="B29">
        <v>-50</v>
      </c>
      <c r="C29">
        <v>5.65</v>
      </c>
      <c r="D29">
        <v>-12.35</v>
      </c>
      <c r="E29">
        <v>-6.5</v>
      </c>
      <c r="F29">
        <v>3.5</v>
      </c>
      <c r="G29">
        <v>2.5</v>
      </c>
      <c r="H29">
        <v>-3.5</v>
      </c>
      <c r="I29">
        <v>3.5</v>
      </c>
      <c r="J29">
        <v>-1.5</v>
      </c>
      <c r="K29">
        <v>3</v>
      </c>
      <c r="L29">
        <v>2</v>
      </c>
    </row>
    <row r="30" spans="1:12">
      <c r="A30" t="s">
        <v>6</v>
      </c>
      <c r="B30" s="1">
        <f>24-B5+B29</f>
        <v>-183.88065250073544</v>
      </c>
      <c r="C30" s="1">
        <f t="shared" ref="C30:L30" si="11">24-C5+C29</f>
        <v>-126.0048597220497</v>
      </c>
      <c r="D30" s="1">
        <f t="shared" si="11"/>
        <v>-141.88916364943756</v>
      </c>
      <c r="E30" s="1">
        <f t="shared" si="11"/>
        <v>-132.59010720012677</v>
      </c>
      <c r="F30" s="1">
        <f t="shared" si="11"/>
        <v>-120.03515569848702</v>
      </c>
      <c r="G30" s="1">
        <f t="shared" si="11"/>
        <v>-119.1630081493276</v>
      </c>
      <c r="H30" s="1">
        <f t="shared" si="11"/>
        <v>-123.78422560495298</v>
      </c>
      <c r="I30" s="1">
        <f t="shared" si="11"/>
        <v>-115.8056473927291</v>
      </c>
      <c r="J30" s="1">
        <f t="shared" si="11"/>
        <v>-120.14450633482508</v>
      </c>
      <c r="K30" s="1">
        <f t="shared" si="11"/>
        <v>-115.25152038240904</v>
      </c>
      <c r="L30" s="1">
        <f t="shared" si="11"/>
        <v>-116.12883628576819</v>
      </c>
    </row>
    <row r="31" spans="1:12">
      <c r="A31" t="s">
        <v>7</v>
      </c>
      <c r="B31" s="1">
        <f>126+B30</f>
        <v>-57.880652500735437</v>
      </c>
      <c r="C31" s="1">
        <f t="shared" ref="C31:L31" si="12">126+C30</f>
        <v>-4.8597220497015314E-3</v>
      </c>
      <c r="D31" s="1">
        <f t="shared" si="12"/>
        <v>-15.889163649437563</v>
      </c>
      <c r="E31" s="1">
        <f t="shared" si="12"/>
        <v>-6.5901072001267664</v>
      </c>
      <c r="F31" s="1">
        <f t="shared" si="12"/>
        <v>5.9648443015129828</v>
      </c>
      <c r="G31" s="1">
        <f t="shared" si="12"/>
        <v>6.8369918506724048</v>
      </c>
      <c r="H31" s="1">
        <f t="shared" si="12"/>
        <v>2.2157743950470206</v>
      </c>
      <c r="I31" s="1">
        <f t="shared" si="12"/>
        <v>10.194352607270901</v>
      </c>
      <c r="J31" s="1">
        <f t="shared" si="12"/>
        <v>5.8554936651749188</v>
      </c>
      <c r="K31" s="1">
        <f t="shared" si="12"/>
        <v>10.748479617590959</v>
      </c>
      <c r="L31" s="1">
        <f t="shared" si="12"/>
        <v>9.8711637142318125</v>
      </c>
    </row>
    <row r="32" spans="1:12">
      <c r="A32" t="s">
        <v>12</v>
      </c>
      <c r="B32" s="1" t="str">
        <f>IF(B31 &gt;10,"Good","Bad")</f>
        <v>Bad</v>
      </c>
      <c r="C32" s="1" t="str">
        <f t="shared" ref="C32:L32" si="13">IF(C31 &gt;10,"Good","Bad")</f>
        <v>Bad</v>
      </c>
      <c r="D32" s="1" t="str">
        <f t="shared" si="13"/>
        <v>Bad</v>
      </c>
      <c r="E32" s="1" t="str">
        <f t="shared" si="13"/>
        <v>Bad</v>
      </c>
      <c r="F32" s="1" t="str">
        <f t="shared" si="13"/>
        <v>Bad</v>
      </c>
      <c r="G32" s="1" t="str">
        <f t="shared" si="13"/>
        <v>Bad</v>
      </c>
      <c r="H32" s="1" t="str">
        <f t="shared" si="13"/>
        <v>Bad</v>
      </c>
      <c r="I32" s="1" t="str">
        <f t="shared" si="13"/>
        <v>Good</v>
      </c>
      <c r="J32" s="1" t="str">
        <f t="shared" si="13"/>
        <v>Bad</v>
      </c>
      <c r="K32" s="1" t="str">
        <f t="shared" si="13"/>
        <v>Good</v>
      </c>
      <c r="L32" s="1" t="str">
        <f t="shared" si="13"/>
        <v>Bad</v>
      </c>
    </row>
    <row r="33" spans="1:15">
      <c r="A33" t="s">
        <v>8</v>
      </c>
      <c r="B33" s="1">
        <f>130+B30</f>
        <v>-53.880652500735437</v>
      </c>
      <c r="C33" s="1">
        <f t="shared" ref="C33:L33" si="14">130+C30</f>
        <v>3.9951402779502985</v>
      </c>
      <c r="D33" s="1">
        <f t="shared" si="14"/>
        <v>-11.889163649437563</v>
      </c>
      <c r="E33" s="1">
        <f t="shared" si="14"/>
        <v>-2.5901072001267664</v>
      </c>
      <c r="F33" s="1">
        <f t="shared" si="14"/>
        <v>9.9648443015129828</v>
      </c>
      <c r="G33" s="1">
        <f t="shared" si="14"/>
        <v>10.836991850672405</v>
      </c>
      <c r="H33" s="1">
        <f t="shared" si="14"/>
        <v>6.2157743950470206</v>
      </c>
      <c r="I33" s="1">
        <f t="shared" si="14"/>
        <v>14.194352607270901</v>
      </c>
      <c r="J33" s="1">
        <f t="shared" si="14"/>
        <v>9.8554936651749188</v>
      </c>
      <c r="K33" s="1">
        <f t="shared" si="14"/>
        <v>14.748479617590959</v>
      </c>
      <c r="L33" s="1">
        <f t="shared" si="14"/>
        <v>13.871163714231812</v>
      </c>
    </row>
    <row r="34" spans="1:15">
      <c r="A34" t="s">
        <v>12</v>
      </c>
      <c r="B34" s="1" t="str">
        <f>IF(B33 &gt;10,"Good","Bad")</f>
        <v>Bad</v>
      </c>
      <c r="C34" s="1" t="str">
        <f t="shared" ref="C34:L34" si="15">IF(C33 &gt;10,"Good","Bad")</f>
        <v>Bad</v>
      </c>
      <c r="D34" s="1" t="str">
        <f t="shared" si="15"/>
        <v>Bad</v>
      </c>
      <c r="E34" s="1" t="str">
        <f t="shared" si="15"/>
        <v>Bad</v>
      </c>
      <c r="F34" s="1" t="str">
        <f t="shared" si="15"/>
        <v>Bad</v>
      </c>
      <c r="G34" s="1" t="str">
        <f t="shared" si="15"/>
        <v>Good</v>
      </c>
      <c r="H34" s="1" t="str">
        <f t="shared" si="15"/>
        <v>Bad</v>
      </c>
      <c r="I34" s="1" t="str">
        <f t="shared" si="15"/>
        <v>Good</v>
      </c>
      <c r="J34" s="1" t="str">
        <f t="shared" si="15"/>
        <v>Bad</v>
      </c>
      <c r="K34" s="1" t="str">
        <f t="shared" si="15"/>
        <v>Good</v>
      </c>
      <c r="L34" s="1" t="str">
        <f t="shared" si="15"/>
        <v>Good</v>
      </c>
    </row>
    <row r="36" spans="1:15">
      <c r="A36" s="3" t="s">
        <v>19</v>
      </c>
      <c r="B36" s="1">
        <v>0</v>
      </c>
      <c r="C36" s="1">
        <v>5</v>
      </c>
      <c r="D36" s="1">
        <v>10</v>
      </c>
      <c r="E36" s="1">
        <v>20</v>
      </c>
      <c r="F36" s="1">
        <v>30</v>
      </c>
      <c r="G36" s="1">
        <v>40</v>
      </c>
      <c r="H36" s="1">
        <v>50</v>
      </c>
      <c r="I36" s="1">
        <v>60</v>
      </c>
      <c r="J36" s="1">
        <v>70</v>
      </c>
      <c r="K36" s="1">
        <v>80</v>
      </c>
      <c r="L36" s="1">
        <v>90</v>
      </c>
    </row>
    <row r="37" spans="1:15">
      <c r="A37" t="s">
        <v>11</v>
      </c>
      <c r="B37">
        <v>-50</v>
      </c>
      <c r="C37">
        <v>3.2</v>
      </c>
      <c r="D37">
        <v>5.2</v>
      </c>
      <c r="E37">
        <v>-0.8</v>
      </c>
      <c r="F37">
        <v>2.2000000000000002</v>
      </c>
      <c r="G37">
        <v>1.2</v>
      </c>
      <c r="H37">
        <v>0.2</v>
      </c>
      <c r="I37">
        <v>-0.8</v>
      </c>
      <c r="J37">
        <v>-4.8</v>
      </c>
      <c r="K37">
        <v>-6.8</v>
      </c>
      <c r="L37">
        <v>-50</v>
      </c>
    </row>
    <row r="38" spans="1:15">
      <c r="A38" t="s">
        <v>6</v>
      </c>
      <c r="B38" s="1">
        <f>24-B5+B37</f>
        <v>-183.88065250073544</v>
      </c>
      <c r="C38" s="1">
        <f t="shared" ref="C38:L38" si="16">24-C5+C37</f>
        <v>-128.45485972204972</v>
      </c>
      <c r="D38" s="1">
        <f t="shared" si="16"/>
        <v>-124.33916364943757</v>
      </c>
      <c r="E38" s="1">
        <f t="shared" si="16"/>
        <v>-126.89010720012676</v>
      </c>
      <c r="F38" s="1">
        <f t="shared" si="16"/>
        <v>-121.33515569848701</v>
      </c>
      <c r="G38" s="1">
        <f t="shared" si="16"/>
        <v>-120.46300814932759</v>
      </c>
      <c r="H38" s="1">
        <f t="shared" si="16"/>
        <v>-120.08422560495298</v>
      </c>
      <c r="I38" s="1">
        <f t="shared" si="16"/>
        <v>-120.1056473927291</v>
      </c>
      <c r="J38" s="1">
        <f t="shared" si="16"/>
        <v>-123.44450633482508</v>
      </c>
      <c r="K38" s="1">
        <f t="shared" si="16"/>
        <v>-125.05152038240904</v>
      </c>
      <c r="L38" s="1">
        <f t="shared" si="16"/>
        <v>-168.12883628576819</v>
      </c>
      <c r="M38" s="1"/>
      <c r="N38" s="1"/>
      <c r="O38" s="1"/>
    </row>
    <row r="39" spans="1:15">
      <c r="A39" t="s">
        <v>7</v>
      </c>
      <c r="B39" s="1">
        <f>126+B38</f>
        <v>-57.880652500735437</v>
      </c>
      <c r="C39" s="1">
        <f t="shared" ref="C39:L39" si="17">126+C38</f>
        <v>-2.4548597220497186</v>
      </c>
      <c r="D39" s="1">
        <f t="shared" si="17"/>
        <v>1.6608363505624339</v>
      </c>
      <c r="E39" s="1">
        <f t="shared" si="17"/>
        <v>-0.89010720012676359</v>
      </c>
      <c r="F39" s="1">
        <f t="shared" si="17"/>
        <v>4.6648443015129857</v>
      </c>
      <c r="G39" s="1">
        <f t="shared" si="17"/>
        <v>5.5369918506724076</v>
      </c>
      <c r="H39" s="1">
        <f t="shared" si="17"/>
        <v>5.9157743950470234</v>
      </c>
      <c r="I39" s="1">
        <f t="shared" si="17"/>
        <v>5.8943526072709034</v>
      </c>
      <c r="J39" s="1">
        <f t="shared" si="17"/>
        <v>2.5554936651749216</v>
      </c>
      <c r="K39" s="1">
        <f t="shared" si="17"/>
        <v>0.94847961759096222</v>
      </c>
      <c r="L39" s="1">
        <f t="shared" si="17"/>
        <v>-42.128836285768188</v>
      </c>
    </row>
    <row r="40" spans="1:15">
      <c r="A40" t="s">
        <v>12</v>
      </c>
      <c r="B40" s="1" t="str">
        <f>IF(B39 &gt;10,"Good","Bad")</f>
        <v>Bad</v>
      </c>
      <c r="C40" s="1" t="str">
        <f t="shared" ref="C40:L40" si="18">IF(C39 &gt;10,"Good","Bad")</f>
        <v>Bad</v>
      </c>
      <c r="D40" s="1" t="str">
        <f t="shared" si="18"/>
        <v>Bad</v>
      </c>
      <c r="E40" s="1" t="str">
        <f t="shared" si="18"/>
        <v>Bad</v>
      </c>
      <c r="F40" s="1" t="str">
        <f t="shared" si="18"/>
        <v>Bad</v>
      </c>
      <c r="G40" s="1" t="str">
        <f t="shared" si="18"/>
        <v>Bad</v>
      </c>
      <c r="H40" s="1" t="str">
        <f t="shared" si="18"/>
        <v>Bad</v>
      </c>
      <c r="I40" s="1" t="str">
        <f t="shared" si="18"/>
        <v>Bad</v>
      </c>
      <c r="J40" s="1" t="str">
        <f t="shared" si="18"/>
        <v>Bad</v>
      </c>
      <c r="K40" s="1" t="str">
        <f t="shared" si="18"/>
        <v>Bad</v>
      </c>
      <c r="L40" s="1" t="str">
        <f t="shared" si="18"/>
        <v>Bad</v>
      </c>
    </row>
    <row r="41" spans="1:15">
      <c r="A41" t="s">
        <v>8</v>
      </c>
      <c r="B41" s="1">
        <f>130+B38</f>
        <v>-53.880652500735437</v>
      </c>
      <c r="C41" s="1">
        <f t="shared" ref="C41:L41" si="19">130+C38</f>
        <v>1.5451402779502814</v>
      </c>
      <c r="D41" s="1">
        <f t="shared" si="19"/>
        <v>5.6608363505624339</v>
      </c>
      <c r="E41" s="1">
        <f t="shared" si="19"/>
        <v>3.1098927998732364</v>
      </c>
      <c r="F41" s="1">
        <f t="shared" si="19"/>
        <v>8.6648443015129857</v>
      </c>
      <c r="G41" s="1">
        <f t="shared" si="19"/>
        <v>9.5369918506724076</v>
      </c>
      <c r="H41" s="1">
        <f t="shared" si="19"/>
        <v>9.9157743950470234</v>
      </c>
      <c r="I41" s="1">
        <f t="shared" si="19"/>
        <v>9.8943526072709034</v>
      </c>
      <c r="J41" s="1">
        <f t="shared" si="19"/>
        <v>6.5554936651749216</v>
      </c>
      <c r="K41" s="1">
        <f t="shared" si="19"/>
        <v>4.9484796175909622</v>
      </c>
      <c r="L41" s="1">
        <f t="shared" si="19"/>
        <v>-38.128836285768188</v>
      </c>
    </row>
    <row r="42" spans="1:15">
      <c r="A42" t="s">
        <v>12</v>
      </c>
      <c r="B42" s="1" t="str">
        <f>IF(B41&gt;10,"Good","Bad")</f>
        <v>Bad</v>
      </c>
      <c r="C42" s="1" t="str">
        <f t="shared" ref="C42:L42" si="20">IF(C41 &gt;10,"Good","Bad")</f>
        <v>Bad</v>
      </c>
      <c r="D42" s="1" t="str">
        <f t="shared" si="20"/>
        <v>Bad</v>
      </c>
      <c r="E42" s="1" t="str">
        <f t="shared" si="20"/>
        <v>Bad</v>
      </c>
      <c r="F42" s="1" t="str">
        <f t="shared" si="20"/>
        <v>Bad</v>
      </c>
      <c r="G42" s="1" t="str">
        <f t="shared" si="20"/>
        <v>Bad</v>
      </c>
      <c r="H42" s="1" t="str">
        <f t="shared" si="20"/>
        <v>Bad</v>
      </c>
      <c r="I42" s="1" t="str">
        <f t="shared" si="20"/>
        <v>Bad</v>
      </c>
      <c r="J42" s="1" t="str">
        <f t="shared" si="20"/>
        <v>Bad</v>
      </c>
      <c r="K42" s="1" t="str">
        <f t="shared" si="20"/>
        <v>Bad</v>
      </c>
      <c r="L42" s="1" t="str">
        <f t="shared" si="20"/>
        <v>Bad</v>
      </c>
    </row>
    <row r="43" spans="1: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>
      <c r="A44" s="3" t="s">
        <v>23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5">
      <c r="A45" t="s">
        <v>11</v>
      </c>
      <c r="B45">
        <v>-50</v>
      </c>
      <c r="C45">
        <v>-8</v>
      </c>
      <c r="D45">
        <v>2.5</v>
      </c>
      <c r="E45">
        <v>-1</v>
      </c>
      <c r="F45">
        <v>2.2000000000000002</v>
      </c>
      <c r="G45">
        <v>3</v>
      </c>
      <c r="H45">
        <v>4.5</v>
      </c>
      <c r="I45">
        <v>4.5</v>
      </c>
      <c r="J45">
        <v>3</v>
      </c>
      <c r="K45">
        <v>5.6</v>
      </c>
      <c r="L45">
        <v>5.68</v>
      </c>
    </row>
    <row r="46" spans="1:15">
      <c r="A46" t="s">
        <v>6</v>
      </c>
      <c r="B46" s="1">
        <f>24-B5+B45</f>
        <v>-183.88065250073544</v>
      </c>
      <c r="C46" s="1">
        <f t="shared" ref="C46:L46" si="21">24-C5+C45</f>
        <v>-139.65485972204971</v>
      </c>
      <c r="D46" s="1">
        <f t="shared" si="21"/>
        <v>-127.03916364943757</v>
      </c>
      <c r="E46" s="1">
        <f t="shared" si="21"/>
        <v>-127.09010720012677</v>
      </c>
      <c r="F46" s="1">
        <f t="shared" si="21"/>
        <v>-121.33515569848701</v>
      </c>
      <c r="G46" s="1">
        <f t="shared" si="21"/>
        <v>-118.6630081493276</v>
      </c>
      <c r="H46" s="1">
        <f t="shared" si="21"/>
        <v>-115.78422560495298</v>
      </c>
      <c r="I46" s="1">
        <f t="shared" si="21"/>
        <v>-114.8056473927291</v>
      </c>
      <c r="J46" s="1">
        <f t="shared" si="21"/>
        <v>-115.64450633482508</v>
      </c>
      <c r="K46" s="1">
        <f t="shared" si="21"/>
        <v>-112.65152038240905</v>
      </c>
      <c r="L46" s="1">
        <f t="shared" si="21"/>
        <v>-112.44883628576818</v>
      </c>
    </row>
    <row r="47" spans="1:15">
      <c r="A47" t="s">
        <v>7</v>
      </c>
      <c r="B47" s="1">
        <f>126+B46</f>
        <v>-57.880652500735437</v>
      </c>
      <c r="C47" s="1">
        <f t="shared" ref="C47:L47" si="22">126+C46</f>
        <v>-13.654859722049707</v>
      </c>
      <c r="D47" s="1">
        <f t="shared" si="22"/>
        <v>-1.0391636494375689</v>
      </c>
      <c r="E47" s="1">
        <f t="shared" si="22"/>
        <v>-1.0901072001267664</v>
      </c>
      <c r="F47" s="1">
        <f t="shared" si="22"/>
        <v>4.6648443015129857</v>
      </c>
      <c r="G47" s="1">
        <f t="shared" si="22"/>
        <v>7.3369918506724048</v>
      </c>
      <c r="H47" s="1">
        <f t="shared" si="22"/>
        <v>10.215774395047021</v>
      </c>
      <c r="I47" s="1">
        <f t="shared" si="22"/>
        <v>11.194352607270901</v>
      </c>
      <c r="J47" s="1">
        <f t="shared" si="22"/>
        <v>10.355493665174919</v>
      </c>
      <c r="K47" s="1">
        <f t="shared" si="22"/>
        <v>13.348479617590954</v>
      </c>
      <c r="L47" s="1">
        <f t="shared" si="22"/>
        <v>13.551163714231819</v>
      </c>
    </row>
    <row r="48" spans="1:15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Bad</v>
      </c>
      <c r="D48" s="1" t="str">
        <f t="shared" si="23"/>
        <v>Bad</v>
      </c>
      <c r="E48" s="1" t="str">
        <f t="shared" si="23"/>
        <v>Bad</v>
      </c>
      <c r="F48" s="1" t="str">
        <f t="shared" si="23"/>
        <v>Bad</v>
      </c>
      <c r="G48" s="1" t="str">
        <f t="shared" si="23"/>
        <v>Bad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s="1">
        <f>130+B46</f>
        <v>-53.880652500735437</v>
      </c>
      <c r="C49" s="1">
        <f t="shared" ref="C49:L49" si="24">130+C46</f>
        <v>-9.6548597220497072</v>
      </c>
      <c r="D49" s="1">
        <f t="shared" si="24"/>
        <v>2.9608363505624311</v>
      </c>
      <c r="E49" s="1">
        <f t="shared" si="24"/>
        <v>2.9098927998732336</v>
      </c>
      <c r="F49" s="1">
        <f t="shared" si="24"/>
        <v>8.6648443015129857</v>
      </c>
      <c r="G49" s="1">
        <f t="shared" si="24"/>
        <v>11.336991850672405</v>
      </c>
      <c r="H49" s="1">
        <f t="shared" si="24"/>
        <v>14.215774395047021</v>
      </c>
      <c r="I49" s="1">
        <f t="shared" si="24"/>
        <v>15.194352607270901</v>
      </c>
      <c r="J49" s="1">
        <f t="shared" si="24"/>
        <v>14.355493665174919</v>
      </c>
      <c r="K49" s="1">
        <f t="shared" si="24"/>
        <v>17.348479617590954</v>
      </c>
      <c r="L49" s="1">
        <f t="shared" si="24"/>
        <v>17.551163714231819</v>
      </c>
    </row>
    <row r="50" spans="1:12">
      <c r="A50" t="s">
        <v>12</v>
      </c>
      <c r="B50" s="1" t="str">
        <f>IF(B49&gt;10,"Good","Bad")</f>
        <v>Bad</v>
      </c>
      <c r="C50" s="1" t="str">
        <f t="shared" ref="C50:L50" si="25">IF(C49 &gt;10,"Good","Bad")</f>
        <v>Bad</v>
      </c>
      <c r="D50" s="1" t="str">
        <f t="shared" si="25"/>
        <v>Bad</v>
      </c>
      <c r="E50" s="1" t="str">
        <f t="shared" si="25"/>
        <v>Bad</v>
      </c>
      <c r="F50" s="1" t="str">
        <f t="shared" si="25"/>
        <v>Bad</v>
      </c>
      <c r="G50" s="1" t="str">
        <f t="shared" si="25"/>
        <v>Good</v>
      </c>
      <c r="H50" s="1" t="str">
        <f t="shared" si="25"/>
        <v>Good</v>
      </c>
      <c r="I50" s="1" t="str">
        <f t="shared" si="25"/>
        <v>Good</v>
      </c>
      <c r="J50" s="1" t="str">
        <f t="shared" si="25"/>
        <v>Good</v>
      </c>
      <c r="K50" s="1" t="str">
        <f t="shared" si="25"/>
        <v>Good</v>
      </c>
      <c r="L50" s="1" t="str">
        <f t="shared" si="25"/>
        <v>Good</v>
      </c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3" t="s">
        <v>20</v>
      </c>
    </row>
    <row r="53" spans="1:12">
      <c r="A53" t="s">
        <v>1</v>
      </c>
      <c r="B53" s="1">
        <v>0</v>
      </c>
      <c r="C53" s="1">
        <v>5</v>
      </c>
      <c r="D53" s="1">
        <v>10</v>
      </c>
      <c r="E53" s="1">
        <v>20</v>
      </c>
      <c r="F53" s="1">
        <v>30</v>
      </c>
      <c r="G53" s="1">
        <v>40</v>
      </c>
      <c r="H53" s="1">
        <v>50</v>
      </c>
      <c r="I53" s="1">
        <v>60</v>
      </c>
      <c r="J53" s="1">
        <v>70</v>
      </c>
      <c r="K53" s="1">
        <v>80</v>
      </c>
      <c r="L53" s="1">
        <v>90</v>
      </c>
    </row>
    <row r="54" spans="1:12">
      <c r="A54" t="s">
        <v>11</v>
      </c>
      <c r="B54" s="1">
        <v>-50</v>
      </c>
      <c r="C54" s="1">
        <v>12</v>
      </c>
      <c r="D54" s="1">
        <v>10</v>
      </c>
      <c r="E54" s="1">
        <v>12.2</v>
      </c>
      <c r="F54" s="1">
        <v>12.3</v>
      </c>
      <c r="G54" s="1">
        <v>11</v>
      </c>
      <c r="H54" s="1">
        <v>7</v>
      </c>
      <c r="I54" s="1">
        <v>0</v>
      </c>
      <c r="J54" s="1">
        <v>-5</v>
      </c>
      <c r="K54" s="1">
        <v>-3</v>
      </c>
      <c r="L54" s="1">
        <v>-3</v>
      </c>
    </row>
    <row r="55" spans="1:12">
      <c r="A55" t="s">
        <v>6</v>
      </c>
      <c r="B55" s="1">
        <f>24-B5+B54</f>
        <v>-183.88065250073544</v>
      </c>
      <c r="C55" s="1">
        <f t="shared" ref="C55:L55" si="26">24-C5+C54</f>
        <v>-119.65485972204971</v>
      </c>
      <c r="D55" s="1">
        <f t="shared" si="26"/>
        <v>-119.53916364943757</v>
      </c>
      <c r="E55" s="1">
        <f t="shared" si="26"/>
        <v>-113.89010720012676</v>
      </c>
      <c r="F55" s="1">
        <f t="shared" si="26"/>
        <v>-111.23515569848702</v>
      </c>
      <c r="G55" s="1">
        <f t="shared" si="26"/>
        <v>-110.6630081493276</v>
      </c>
      <c r="H55" s="1">
        <f t="shared" si="26"/>
        <v>-113.28422560495298</v>
      </c>
      <c r="I55" s="1">
        <f t="shared" si="26"/>
        <v>-119.3056473927291</v>
      </c>
      <c r="J55" s="1">
        <f t="shared" si="26"/>
        <v>-123.64450633482508</v>
      </c>
      <c r="K55" s="1">
        <f t="shared" si="26"/>
        <v>-121.25152038240904</v>
      </c>
      <c r="L55" s="1">
        <f t="shared" si="26"/>
        <v>-121.12883628576819</v>
      </c>
    </row>
    <row r="56" spans="1:12">
      <c r="A56" t="s">
        <v>7</v>
      </c>
      <c r="B56" s="1">
        <f>126+B55</f>
        <v>-57.880652500735437</v>
      </c>
      <c r="C56" s="1">
        <f t="shared" ref="C56:L56" si="27">126+C55</f>
        <v>6.3451402779502928</v>
      </c>
      <c r="D56" s="1">
        <f t="shared" si="27"/>
        <v>6.4608363505624311</v>
      </c>
      <c r="E56" s="1">
        <f t="shared" si="27"/>
        <v>12.109892799873236</v>
      </c>
      <c r="F56" s="1">
        <f t="shared" si="27"/>
        <v>14.76484430151298</v>
      </c>
      <c r="G56" s="1">
        <f t="shared" si="27"/>
        <v>15.336991850672405</v>
      </c>
      <c r="H56" s="1">
        <f t="shared" si="27"/>
        <v>12.715774395047021</v>
      </c>
      <c r="I56" s="1">
        <f t="shared" si="27"/>
        <v>6.6943526072709005</v>
      </c>
      <c r="J56" s="1">
        <f t="shared" si="27"/>
        <v>2.3554936651749188</v>
      </c>
      <c r="K56" s="1">
        <f t="shared" si="27"/>
        <v>4.7484796175909594</v>
      </c>
      <c r="L56" s="1">
        <f t="shared" si="27"/>
        <v>4.8711637142318125</v>
      </c>
    </row>
    <row r="57" spans="1:12">
      <c r="A57" t="s">
        <v>12</v>
      </c>
      <c r="B57" s="1" t="str">
        <f>IF(B56 &gt;10,"Good","Bad")</f>
        <v>Bad</v>
      </c>
      <c r="C57" s="1" t="str">
        <f t="shared" ref="C57:L57" si="28">IF(C56 &gt;10,"Good","Bad")</f>
        <v>Bad</v>
      </c>
      <c r="D57" s="1" t="str">
        <f t="shared" si="28"/>
        <v>Bad</v>
      </c>
      <c r="E57" s="1" t="str">
        <f t="shared" si="28"/>
        <v>Good</v>
      </c>
      <c r="F57" s="1" t="str">
        <f t="shared" si="28"/>
        <v>Good</v>
      </c>
      <c r="G57" s="1" t="str">
        <f t="shared" si="28"/>
        <v>Good</v>
      </c>
      <c r="H57" s="1" t="str">
        <f t="shared" si="28"/>
        <v>Good</v>
      </c>
      <c r="I57" s="1" t="str">
        <f t="shared" si="28"/>
        <v>Bad</v>
      </c>
      <c r="J57" s="1" t="str">
        <f t="shared" si="28"/>
        <v>Bad</v>
      </c>
      <c r="K57" s="1" t="str">
        <f t="shared" si="28"/>
        <v>Bad</v>
      </c>
      <c r="L57" s="1" t="str">
        <f t="shared" si="28"/>
        <v>Bad</v>
      </c>
    </row>
    <row r="58" spans="1:12">
      <c r="A58" t="s">
        <v>8</v>
      </c>
      <c r="B58" s="1">
        <f>130+B55</f>
        <v>-53.880652500735437</v>
      </c>
      <c r="C58" s="1">
        <f t="shared" ref="C58:L58" si="29">130+C55</f>
        <v>10.345140277950293</v>
      </c>
      <c r="D58" s="1">
        <f t="shared" si="29"/>
        <v>10.460836350562431</v>
      </c>
      <c r="E58" s="1">
        <f t="shared" si="29"/>
        <v>16.109892799873236</v>
      </c>
      <c r="F58" s="1">
        <f t="shared" si="29"/>
        <v>18.76484430151298</v>
      </c>
      <c r="G58" s="1">
        <f t="shared" si="29"/>
        <v>19.336991850672405</v>
      </c>
      <c r="H58" s="1">
        <f t="shared" si="29"/>
        <v>16.715774395047021</v>
      </c>
      <c r="I58" s="1">
        <f t="shared" si="29"/>
        <v>10.694352607270901</v>
      </c>
      <c r="J58" s="1">
        <f t="shared" si="29"/>
        <v>6.3554936651749188</v>
      </c>
      <c r="K58" s="1">
        <f t="shared" si="29"/>
        <v>8.7484796175909594</v>
      </c>
      <c r="L58" s="1">
        <f t="shared" si="29"/>
        <v>8.8711637142318125</v>
      </c>
    </row>
    <row r="59" spans="1:12">
      <c r="A59" t="s">
        <v>21</v>
      </c>
      <c r="B59" s="1" t="str">
        <f>IF(B58&gt;10,"Good","Bad")</f>
        <v>Bad</v>
      </c>
      <c r="C59" s="1" t="str">
        <f>IF(C58&gt;10,"Good","Bad")</f>
        <v>Good</v>
      </c>
      <c r="D59" s="1" t="str">
        <f t="shared" ref="D59:L59" si="30">IF(D58&gt;10,"Good","Bad")</f>
        <v>Good</v>
      </c>
      <c r="E59" s="1" t="str">
        <f t="shared" si="30"/>
        <v>Good</v>
      </c>
      <c r="F59" s="1" t="str">
        <f t="shared" si="30"/>
        <v>Good</v>
      </c>
      <c r="G59" s="1" t="str">
        <f t="shared" si="30"/>
        <v>Good</v>
      </c>
      <c r="H59" s="1" t="str">
        <f t="shared" si="30"/>
        <v>Good</v>
      </c>
      <c r="I59" s="1" t="str">
        <f t="shared" si="30"/>
        <v>Good</v>
      </c>
      <c r="J59" s="1" t="str">
        <f t="shared" si="30"/>
        <v>Bad</v>
      </c>
      <c r="K59" s="1" t="str">
        <f t="shared" si="30"/>
        <v>Bad</v>
      </c>
      <c r="L59" s="1" t="str">
        <f t="shared" si="30"/>
        <v>Bad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9"/>
  <sheetViews>
    <sheetView workbookViewId="0">
      <selection activeCell="B11" sqref="B11"/>
    </sheetView>
  </sheetViews>
  <sheetFormatPr defaultRowHeight="14.4"/>
  <cols>
    <col min="1" max="1" width="19.21875" bestFit="1" customWidth="1"/>
  </cols>
  <sheetData>
    <row r="1" spans="1:12">
      <c r="A1" s="3" t="s">
        <v>0</v>
      </c>
    </row>
    <row r="2" spans="1:12">
      <c r="A2" s="3" t="s">
        <v>30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2610</v>
      </c>
      <c r="C4" s="2">
        <v>2113</v>
      </c>
      <c r="D4" s="2">
        <v>1729</v>
      </c>
      <c r="E4" s="2">
        <v>1221</v>
      </c>
      <c r="F4" s="2">
        <v>933</v>
      </c>
      <c r="G4" s="2">
        <v>761</v>
      </c>
      <c r="H4" s="2">
        <v>654</v>
      </c>
      <c r="I4" s="2">
        <v>586</v>
      </c>
      <c r="J4" s="2">
        <v>544</v>
      </c>
      <c r="K4" s="2">
        <v>521</v>
      </c>
      <c r="L4" s="2">
        <v>514</v>
      </c>
    </row>
    <row r="5" spans="1:12">
      <c r="A5" t="s">
        <v>3</v>
      </c>
      <c r="B5" s="1">
        <f>32.4 + 20*LOG(B4) +20*LOG(438)</f>
        <v>153.56229235684759</v>
      </c>
      <c r="C5" s="1">
        <f>32.4 + 20*LOG(C4) +20*LOG(438)</f>
        <v>151.72747215112827</v>
      </c>
      <c r="D5" s="1">
        <f t="shared" ref="D5:L5" si="0">32.4 + 20*LOG(D4) +20*LOG(436)</f>
        <v>149.94562965085018</v>
      </c>
      <c r="E5" s="1">
        <f t="shared" si="0"/>
        <v>146.92404306426937</v>
      </c>
      <c r="F5" s="1">
        <f t="shared" si="0"/>
        <v>144.58736266030172</v>
      </c>
      <c r="G5" s="1">
        <f t="shared" si="0"/>
        <v>142.81742292078317</v>
      </c>
      <c r="H5" s="1">
        <f t="shared" si="0"/>
        <v>141.50128475185707</v>
      </c>
      <c r="I5" s="1">
        <f t="shared" si="0"/>
        <v>140.54768210573354</v>
      </c>
      <c r="J5" s="1">
        <f t="shared" si="0"/>
        <v>139.90170777933531</v>
      </c>
      <c r="K5" s="1">
        <f t="shared" si="0"/>
        <v>139.52648425136221</v>
      </c>
      <c r="L5" s="1">
        <f t="shared" si="0"/>
        <v>139.40899216527723</v>
      </c>
    </row>
    <row r="6" spans="1:12">
      <c r="A6" t="s">
        <v>4</v>
      </c>
      <c r="B6" s="1">
        <f>B5-B5</f>
        <v>0</v>
      </c>
      <c r="C6" s="1">
        <f>B5-C5</f>
        <v>1.8348202057193248</v>
      </c>
      <c r="D6" s="1">
        <f>B5-D5</f>
        <v>3.6166627059974132</v>
      </c>
      <c r="E6" s="1">
        <f>B5-E5</f>
        <v>6.638249292578223</v>
      </c>
      <c r="F6" s="1">
        <f>B5-F5</f>
        <v>8.9749296965458711</v>
      </c>
      <c r="G6" s="1">
        <f>B5-G5</f>
        <v>10.74486943606442</v>
      </c>
      <c r="H6" s="1">
        <f>B5-H5</f>
        <v>12.061007604990522</v>
      </c>
      <c r="I6" s="1">
        <f>B5-I5</f>
        <v>13.01461025111405</v>
      </c>
      <c r="J6" s="1">
        <f>B5-J5</f>
        <v>13.660584577512282</v>
      </c>
      <c r="K6" s="1">
        <f>B5-K5</f>
        <v>14.035808105485387</v>
      </c>
      <c r="L6" s="1">
        <f>B5-L5</f>
        <v>14.153300191570366</v>
      </c>
    </row>
    <row r="8" spans="1:12">
      <c r="A8" s="3" t="s">
        <v>9</v>
      </c>
    </row>
    <row r="9" spans="1:12">
      <c r="A9" s="3" t="s">
        <v>15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6</v>
      </c>
      <c r="D11" s="1">
        <v>-1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>24-B5+B11</f>
        <v>-179.56229235684759</v>
      </c>
      <c r="C12" s="1">
        <f t="shared" ref="C12:L12" si="1">24-C5+C11</f>
        <v>-121.72747215112827</v>
      </c>
      <c r="D12" s="1">
        <f t="shared" si="1"/>
        <v>-126.94562965085018</v>
      </c>
      <c r="E12" s="1">
        <f t="shared" si="1"/>
        <v>-121.92404306426937</v>
      </c>
      <c r="F12" s="1">
        <f t="shared" si="1"/>
        <v>-119.58736266030172</v>
      </c>
      <c r="G12" s="1">
        <f t="shared" si="1"/>
        <v>-120.81742292078317</v>
      </c>
      <c r="H12" s="1">
        <f t="shared" si="1"/>
        <v>-121.50128475185707</v>
      </c>
      <c r="I12" s="1">
        <f t="shared" si="1"/>
        <v>-118.54768210573354</v>
      </c>
      <c r="J12" s="1">
        <f t="shared" si="1"/>
        <v>-119.90170777933531</v>
      </c>
      <c r="K12" s="1">
        <f t="shared" si="1"/>
        <v>-122.52648425136221</v>
      </c>
      <c r="L12" s="1">
        <f t="shared" si="1"/>
        <v>-145.40899216527723</v>
      </c>
    </row>
    <row r="13" spans="1:12">
      <c r="A13" t="s">
        <v>7</v>
      </c>
      <c r="B13" s="1">
        <f xml:space="preserve"> 126+B12</f>
        <v>-53.562292356847593</v>
      </c>
      <c r="C13" s="1">
        <f t="shared" ref="C13:L13" si="2" xml:space="preserve"> 126+C12</f>
        <v>4.2725278488717322</v>
      </c>
      <c r="D13" s="1">
        <f t="shared" si="2"/>
        <v>-0.94562965085017936</v>
      </c>
      <c r="E13" s="1">
        <f t="shared" si="2"/>
        <v>4.0759569357306304</v>
      </c>
      <c r="F13" s="1">
        <f t="shared" si="2"/>
        <v>6.4126373396982785</v>
      </c>
      <c r="G13" s="1">
        <f t="shared" si="2"/>
        <v>5.1825770792168271</v>
      </c>
      <c r="H13" s="1">
        <f t="shared" si="2"/>
        <v>4.4987152481429291</v>
      </c>
      <c r="I13" s="1">
        <f t="shared" si="2"/>
        <v>7.4523178942664572</v>
      </c>
      <c r="J13" s="1">
        <f t="shared" si="2"/>
        <v>6.098292220664689</v>
      </c>
      <c r="K13" s="1">
        <f t="shared" si="2"/>
        <v>3.4735157486377943</v>
      </c>
      <c r="L13" s="1">
        <f t="shared" si="2"/>
        <v>-19.408992165277226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Bad</v>
      </c>
      <c r="D14" s="1" t="str">
        <f t="shared" si="3"/>
        <v>Bad</v>
      </c>
      <c r="E14" s="1" t="str">
        <f t="shared" si="3"/>
        <v>Bad</v>
      </c>
      <c r="F14" s="1" t="str">
        <f t="shared" si="3"/>
        <v>Bad</v>
      </c>
      <c r="G14" s="1" t="str">
        <f t="shared" si="3"/>
        <v>Bad</v>
      </c>
      <c r="H14" s="1" t="str">
        <f t="shared" si="3"/>
        <v>Bad</v>
      </c>
      <c r="I14" s="1" t="str">
        <f t="shared" si="3"/>
        <v>Bad</v>
      </c>
      <c r="J14" s="1" t="str">
        <f t="shared" si="3"/>
        <v>Bad</v>
      </c>
      <c r="K14" s="1" t="str">
        <f t="shared" si="3"/>
        <v>Bad</v>
      </c>
      <c r="L14" s="1" t="str">
        <f t="shared" si="3"/>
        <v>Bad</v>
      </c>
    </row>
    <row r="15" spans="1:12">
      <c r="A15" t="s">
        <v>8</v>
      </c>
      <c r="B15" s="1">
        <f xml:space="preserve"> 130+B12</f>
        <v>-49.562292356847593</v>
      </c>
      <c r="C15" s="1">
        <f t="shared" ref="C15:L15" si="4" xml:space="preserve"> 130+C12</f>
        <v>8.2725278488717322</v>
      </c>
      <c r="D15" s="1">
        <f t="shared" si="4"/>
        <v>3.0543703491498206</v>
      </c>
      <c r="E15" s="1">
        <f t="shared" si="4"/>
        <v>8.0759569357306304</v>
      </c>
      <c r="F15" s="1">
        <f t="shared" si="4"/>
        <v>10.412637339698279</v>
      </c>
      <c r="G15" s="1">
        <f t="shared" si="4"/>
        <v>9.1825770792168271</v>
      </c>
      <c r="H15" s="1">
        <f t="shared" si="4"/>
        <v>8.4987152481429291</v>
      </c>
      <c r="I15" s="1">
        <f t="shared" si="4"/>
        <v>11.452317894266457</v>
      </c>
      <c r="J15" s="1">
        <f t="shared" si="4"/>
        <v>10.098292220664689</v>
      </c>
      <c r="K15" s="1">
        <f t="shared" si="4"/>
        <v>7.4735157486377943</v>
      </c>
      <c r="L15" s="1">
        <f t="shared" si="4"/>
        <v>-15.408992165277226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Bad</v>
      </c>
      <c r="D16" s="1" t="str">
        <f t="shared" si="5"/>
        <v>Bad</v>
      </c>
      <c r="E16" s="1" t="str">
        <f t="shared" si="5"/>
        <v>Bad</v>
      </c>
      <c r="F16" s="1" t="str">
        <f t="shared" si="5"/>
        <v>Good</v>
      </c>
      <c r="G16" s="1" t="str">
        <f t="shared" si="5"/>
        <v>Bad</v>
      </c>
      <c r="H16" s="1" t="str">
        <f t="shared" si="5"/>
        <v>Bad</v>
      </c>
      <c r="I16" s="1" t="str">
        <f t="shared" si="5"/>
        <v>Good</v>
      </c>
      <c r="J16" s="1" t="str">
        <f t="shared" si="5"/>
        <v>Good</v>
      </c>
      <c r="K16" s="1" t="str">
        <f t="shared" si="5"/>
        <v>Bad</v>
      </c>
      <c r="L16" s="1" t="str">
        <f t="shared" si="5"/>
        <v>Bad</v>
      </c>
    </row>
    <row r="18" spans="1:12">
      <c r="A18" s="3" t="s">
        <v>17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5.65</v>
      </c>
      <c r="D20">
        <v>-12.35</v>
      </c>
      <c r="E20">
        <v>-6.5</v>
      </c>
      <c r="F20">
        <v>3.5</v>
      </c>
      <c r="G20">
        <v>2.5</v>
      </c>
      <c r="H20">
        <v>-3.5</v>
      </c>
      <c r="I20">
        <v>3.5</v>
      </c>
      <c r="J20">
        <v>-1.5</v>
      </c>
      <c r="K20">
        <v>3</v>
      </c>
      <c r="L20">
        <v>2</v>
      </c>
    </row>
    <row r="21" spans="1:12">
      <c r="A21" t="s">
        <v>6</v>
      </c>
      <c r="B21" s="1">
        <f>24-B5+B20</f>
        <v>-179.56229235684759</v>
      </c>
      <c r="C21" s="1">
        <f t="shared" ref="C21:L21" si="6">36-C5+C20</f>
        <v>-110.07747215112826</v>
      </c>
      <c r="D21" s="1">
        <f t="shared" si="6"/>
        <v>-126.29562965085017</v>
      </c>
      <c r="E21" s="1">
        <f t="shared" si="6"/>
        <v>-117.42404306426937</v>
      </c>
      <c r="F21" s="1">
        <f t="shared" si="6"/>
        <v>-105.08736266030172</v>
      </c>
      <c r="G21" s="1">
        <f t="shared" si="6"/>
        <v>-104.31742292078317</v>
      </c>
      <c r="H21" s="1">
        <f t="shared" si="6"/>
        <v>-109.00128475185707</v>
      </c>
      <c r="I21" s="1">
        <f t="shared" si="6"/>
        <v>-101.04768210573354</v>
      </c>
      <c r="J21" s="1">
        <f t="shared" si="6"/>
        <v>-105.40170777933531</v>
      </c>
      <c r="K21" s="1">
        <f t="shared" si="6"/>
        <v>-100.52648425136221</v>
      </c>
      <c r="L21" s="1">
        <f t="shared" si="6"/>
        <v>-101.40899216527723</v>
      </c>
    </row>
    <row r="22" spans="1:12">
      <c r="A22" t="s">
        <v>7</v>
      </c>
      <c r="B22" s="1">
        <f>126+B21</f>
        <v>-53.562292356847593</v>
      </c>
      <c r="C22" s="1">
        <f t="shared" ref="C22:L22" si="7">126+C21</f>
        <v>15.922527848871738</v>
      </c>
      <c r="D22" s="1">
        <f t="shared" si="7"/>
        <v>-0.29562965085017368</v>
      </c>
      <c r="E22" s="1">
        <f t="shared" si="7"/>
        <v>8.5759569357306304</v>
      </c>
      <c r="F22" s="1">
        <f t="shared" si="7"/>
        <v>20.912637339698279</v>
      </c>
      <c r="G22" s="1">
        <f t="shared" si="7"/>
        <v>21.682577079216827</v>
      </c>
      <c r="H22" s="1">
        <f t="shared" si="7"/>
        <v>16.998715248142929</v>
      </c>
      <c r="I22" s="1">
        <f t="shared" si="7"/>
        <v>24.952317894266457</v>
      </c>
      <c r="J22" s="1">
        <f t="shared" si="7"/>
        <v>20.598292220664689</v>
      </c>
      <c r="K22" s="1">
        <f t="shared" si="7"/>
        <v>25.473515748637794</v>
      </c>
      <c r="L22" s="1">
        <f t="shared" si="7"/>
        <v>24.591007834722774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Bad</v>
      </c>
      <c r="E23" s="1" t="str">
        <f t="shared" si="8"/>
        <v>Bad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130+B21</f>
        <v>-49.562292356847593</v>
      </c>
      <c r="C24" s="1">
        <f t="shared" ref="C24:L24" si="9">130+C21</f>
        <v>19.922527848871738</v>
      </c>
      <c r="D24" s="1">
        <f t="shared" si="9"/>
        <v>3.7043703491498263</v>
      </c>
      <c r="E24" s="1">
        <f t="shared" si="9"/>
        <v>12.57595693573063</v>
      </c>
      <c r="F24" s="1">
        <f t="shared" si="9"/>
        <v>24.912637339698279</v>
      </c>
      <c r="G24" s="1">
        <f t="shared" si="9"/>
        <v>25.682577079216827</v>
      </c>
      <c r="H24" s="1">
        <f t="shared" si="9"/>
        <v>20.998715248142929</v>
      </c>
      <c r="I24" s="1">
        <f t="shared" si="9"/>
        <v>28.952317894266457</v>
      </c>
      <c r="J24" s="1">
        <f t="shared" si="9"/>
        <v>24.598292220664689</v>
      </c>
      <c r="K24" s="1">
        <f t="shared" si="9"/>
        <v>29.473515748637794</v>
      </c>
      <c r="L24" s="1">
        <f t="shared" si="9"/>
        <v>28.591007834722774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Bad</v>
      </c>
      <c r="E25" s="1" t="str">
        <f t="shared" si="10"/>
        <v>Good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6" spans="1:1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3" t="s">
        <v>18</v>
      </c>
    </row>
    <row r="28" spans="1:12">
      <c r="A28" t="s">
        <v>1</v>
      </c>
      <c r="B28" s="1">
        <v>0</v>
      </c>
      <c r="C28" s="1">
        <v>5</v>
      </c>
      <c r="D28" s="1">
        <v>10</v>
      </c>
      <c r="E28" s="1">
        <v>20</v>
      </c>
      <c r="F28" s="1">
        <v>30</v>
      </c>
      <c r="G28" s="1">
        <v>40</v>
      </c>
      <c r="H28" s="1">
        <v>50</v>
      </c>
      <c r="I28" s="1">
        <v>60</v>
      </c>
      <c r="J28" s="1">
        <v>70</v>
      </c>
      <c r="K28" s="1">
        <v>80</v>
      </c>
      <c r="L28" s="1">
        <v>90</v>
      </c>
    </row>
    <row r="29" spans="1:12">
      <c r="A29" t="s">
        <v>11</v>
      </c>
      <c r="B29">
        <v>-50</v>
      </c>
      <c r="C29">
        <v>5.65</v>
      </c>
      <c r="D29">
        <v>-12.35</v>
      </c>
      <c r="E29">
        <v>-6.5</v>
      </c>
      <c r="F29">
        <v>3.5</v>
      </c>
      <c r="G29">
        <v>2.5</v>
      </c>
      <c r="H29">
        <v>-3.5</v>
      </c>
      <c r="I29">
        <v>3.5</v>
      </c>
      <c r="J29">
        <v>-1.5</v>
      </c>
      <c r="K29">
        <v>3</v>
      </c>
      <c r="L29">
        <v>2</v>
      </c>
    </row>
    <row r="30" spans="1:12">
      <c r="A30" t="s">
        <v>6</v>
      </c>
      <c r="B30" s="1">
        <f>24-B5+B29</f>
        <v>-179.56229235684759</v>
      </c>
      <c r="C30" s="1">
        <f t="shared" ref="C30:L30" si="11">24-C5+C29</f>
        <v>-122.07747215112826</v>
      </c>
      <c r="D30" s="1">
        <f t="shared" si="11"/>
        <v>-138.29562965085017</v>
      </c>
      <c r="E30" s="1">
        <f t="shared" si="11"/>
        <v>-129.42404306426937</v>
      </c>
      <c r="F30" s="1">
        <f t="shared" si="11"/>
        <v>-117.08736266030172</v>
      </c>
      <c r="G30" s="1">
        <f t="shared" si="11"/>
        <v>-116.31742292078317</v>
      </c>
      <c r="H30" s="1">
        <f t="shared" si="11"/>
        <v>-121.00128475185707</v>
      </c>
      <c r="I30" s="1">
        <f t="shared" si="11"/>
        <v>-113.04768210573354</v>
      </c>
      <c r="J30" s="1">
        <f t="shared" si="11"/>
        <v>-117.40170777933531</v>
      </c>
      <c r="K30" s="1">
        <f t="shared" si="11"/>
        <v>-112.52648425136221</v>
      </c>
      <c r="L30" s="1">
        <f t="shared" si="11"/>
        <v>-113.40899216527723</v>
      </c>
    </row>
    <row r="31" spans="1:12">
      <c r="A31" t="s">
        <v>7</v>
      </c>
      <c r="B31" s="1">
        <f>126+B30</f>
        <v>-53.562292356847593</v>
      </c>
      <c r="C31" s="1">
        <f t="shared" ref="C31:L31" si="12">126+C30</f>
        <v>3.9225278488717379</v>
      </c>
      <c r="D31" s="1">
        <f t="shared" si="12"/>
        <v>-12.295629650850174</v>
      </c>
      <c r="E31" s="1">
        <f t="shared" si="12"/>
        <v>-3.4240430642693696</v>
      </c>
      <c r="F31" s="1">
        <f t="shared" si="12"/>
        <v>8.9126373396982785</v>
      </c>
      <c r="G31" s="1">
        <f t="shared" si="12"/>
        <v>9.6825770792168271</v>
      </c>
      <c r="H31" s="1">
        <f t="shared" si="12"/>
        <v>4.9987152481429291</v>
      </c>
      <c r="I31" s="1">
        <f t="shared" si="12"/>
        <v>12.952317894266457</v>
      </c>
      <c r="J31" s="1">
        <f t="shared" si="12"/>
        <v>8.598292220664689</v>
      </c>
      <c r="K31" s="1">
        <f t="shared" si="12"/>
        <v>13.473515748637794</v>
      </c>
      <c r="L31" s="1">
        <f t="shared" si="12"/>
        <v>12.591007834722774</v>
      </c>
    </row>
    <row r="32" spans="1:12">
      <c r="A32" t="s">
        <v>12</v>
      </c>
      <c r="B32" s="1" t="str">
        <f>IF(B31 &gt;10,"Good","Bad")</f>
        <v>Bad</v>
      </c>
      <c r="C32" s="1" t="str">
        <f t="shared" ref="C32:L32" si="13">IF(C31 &gt;10,"Good","Bad")</f>
        <v>Bad</v>
      </c>
      <c r="D32" s="1" t="str">
        <f t="shared" si="13"/>
        <v>Bad</v>
      </c>
      <c r="E32" s="1" t="str">
        <f t="shared" si="13"/>
        <v>Bad</v>
      </c>
      <c r="F32" s="1" t="str">
        <f t="shared" si="13"/>
        <v>Bad</v>
      </c>
      <c r="G32" s="1" t="str">
        <f t="shared" si="13"/>
        <v>Bad</v>
      </c>
      <c r="H32" s="1" t="str">
        <f t="shared" si="13"/>
        <v>Bad</v>
      </c>
      <c r="I32" s="1" t="str">
        <f t="shared" si="13"/>
        <v>Good</v>
      </c>
      <c r="J32" s="1" t="str">
        <f t="shared" si="13"/>
        <v>Bad</v>
      </c>
      <c r="K32" s="1" t="str">
        <f t="shared" si="13"/>
        <v>Good</v>
      </c>
      <c r="L32" s="1" t="str">
        <f t="shared" si="13"/>
        <v>Good</v>
      </c>
    </row>
    <row r="33" spans="1:12">
      <c r="A33" t="s">
        <v>8</v>
      </c>
      <c r="B33" s="1">
        <f>130+B30</f>
        <v>-49.562292356847593</v>
      </c>
      <c r="C33" s="1">
        <f t="shared" ref="C33:L33" si="14">130+C30</f>
        <v>7.9225278488717379</v>
      </c>
      <c r="D33" s="1">
        <f t="shared" si="14"/>
        <v>-8.2956296508501737</v>
      </c>
      <c r="E33" s="1">
        <f t="shared" si="14"/>
        <v>0.57595693573063045</v>
      </c>
      <c r="F33" s="1">
        <f t="shared" si="14"/>
        <v>12.912637339698279</v>
      </c>
      <c r="G33" s="1">
        <f t="shared" si="14"/>
        <v>13.682577079216827</v>
      </c>
      <c r="H33" s="1">
        <f t="shared" si="14"/>
        <v>8.9987152481429291</v>
      </c>
      <c r="I33" s="1">
        <f t="shared" si="14"/>
        <v>16.952317894266457</v>
      </c>
      <c r="J33" s="1">
        <f t="shared" si="14"/>
        <v>12.598292220664689</v>
      </c>
      <c r="K33" s="1">
        <f t="shared" si="14"/>
        <v>17.473515748637794</v>
      </c>
      <c r="L33" s="1">
        <f t="shared" si="14"/>
        <v>16.591007834722774</v>
      </c>
    </row>
    <row r="34" spans="1:12">
      <c r="A34" t="s">
        <v>12</v>
      </c>
      <c r="B34" s="1" t="str">
        <f>IF(B33 &gt;10,"Good","Bad")</f>
        <v>Bad</v>
      </c>
      <c r="C34" s="1" t="str">
        <f t="shared" ref="C34:L34" si="15">IF(C33 &gt;10,"Good","Bad")</f>
        <v>Bad</v>
      </c>
      <c r="D34" s="1" t="str">
        <f t="shared" si="15"/>
        <v>Bad</v>
      </c>
      <c r="E34" s="1" t="str">
        <f t="shared" si="15"/>
        <v>Bad</v>
      </c>
      <c r="F34" s="1" t="str">
        <f t="shared" si="15"/>
        <v>Good</v>
      </c>
      <c r="G34" s="1" t="str">
        <f t="shared" si="15"/>
        <v>Good</v>
      </c>
      <c r="H34" s="1" t="str">
        <f t="shared" si="15"/>
        <v>Bad</v>
      </c>
      <c r="I34" s="1" t="str">
        <f t="shared" si="15"/>
        <v>Good</v>
      </c>
      <c r="J34" s="1" t="str">
        <f t="shared" si="15"/>
        <v>Good</v>
      </c>
      <c r="K34" s="1" t="str">
        <f t="shared" si="15"/>
        <v>Good</v>
      </c>
      <c r="L34" s="1" t="str">
        <f t="shared" si="15"/>
        <v>Good</v>
      </c>
    </row>
    <row r="36" spans="1:12">
      <c r="A36" s="3" t="s">
        <v>19</v>
      </c>
      <c r="B36" s="1">
        <v>0</v>
      </c>
      <c r="C36" s="1">
        <v>5</v>
      </c>
      <c r="D36" s="1">
        <v>10</v>
      </c>
      <c r="E36" s="1">
        <v>20</v>
      </c>
      <c r="F36" s="1">
        <v>30</v>
      </c>
      <c r="G36" s="1">
        <v>40</v>
      </c>
      <c r="H36" s="1">
        <v>50</v>
      </c>
      <c r="I36" s="1">
        <v>60</v>
      </c>
      <c r="J36" s="1">
        <v>70</v>
      </c>
      <c r="K36" s="1">
        <v>80</v>
      </c>
      <c r="L36" s="1">
        <v>90</v>
      </c>
    </row>
    <row r="37" spans="1:12">
      <c r="A37" t="s">
        <v>11</v>
      </c>
      <c r="B37">
        <v>-50</v>
      </c>
      <c r="C37">
        <v>3.2</v>
      </c>
      <c r="D37">
        <v>5.2</v>
      </c>
      <c r="E37">
        <v>-0.8</v>
      </c>
      <c r="F37">
        <v>2.2000000000000002</v>
      </c>
      <c r="G37">
        <v>1.2</v>
      </c>
      <c r="H37">
        <v>0.2</v>
      </c>
      <c r="I37">
        <v>-0.8</v>
      </c>
      <c r="J37">
        <v>-4.8</v>
      </c>
      <c r="K37">
        <v>-6.8</v>
      </c>
      <c r="L37">
        <v>-50</v>
      </c>
    </row>
    <row r="38" spans="1:12">
      <c r="A38" t="s">
        <v>6</v>
      </c>
      <c r="B38" s="1">
        <f>24-B5+B37</f>
        <v>-179.56229235684759</v>
      </c>
      <c r="C38" s="1">
        <f t="shared" ref="C38:L38" si="16">24-C5+C37</f>
        <v>-124.52747215112826</v>
      </c>
      <c r="D38" s="1">
        <f t="shared" si="16"/>
        <v>-120.74562965085018</v>
      </c>
      <c r="E38" s="1">
        <f t="shared" si="16"/>
        <v>-123.72404306426937</v>
      </c>
      <c r="F38" s="1">
        <f t="shared" si="16"/>
        <v>-118.38736266030172</v>
      </c>
      <c r="G38" s="1">
        <f t="shared" si="16"/>
        <v>-117.61742292078317</v>
      </c>
      <c r="H38" s="1">
        <f t="shared" si="16"/>
        <v>-117.30128475185707</v>
      </c>
      <c r="I38" s="1">
        <f t="shared" si="16"/>
        <v>-117.34768210573354</v>
      </c>
      <c r="J38" s="1">
        <f t="shared" si="16"/>
        <v>-120.70170777933531</v>
      </c>
      <c r="K38" s="1">
        <f t="shared" si="16"/>
        <v>-122.3264842513622</v>
      </c>
      <c r="L38" s="1">
        <f t="shared" si="16"/>
        <v>-165.40899216527723</v>
      </c>
    </row>
    <row r="39" spans="1:12">
      <c r="A39" t="s">
        <v>7</v>
      </c>
      <c r="B39" s="1">
        <f>126+B38</f>
        <v>-53.562292356847593</v>
      </c>
      <c r="C39" s="1">
        <f t="shared" ref="C39:L39" si="17">126+C38</f>
        <v>1.472527848871735</v>
      </c>
      <c r="D39" s="1">
        <f t="shared" si="17"/>
        <v>5.2543703491498235</v>
      </c>
      <c r="E39" s="1">
        <f t="shared" si="17"/>
        <v>2.2759569357306333</v>
      </c>
      <c r="F39" s="1">
        <f t="shared" si="17"/>
        <v>7.6126373396982814</v>
      </c>
      <c r="G39" s="1">
        <f t="shared" si="17"/>
        <v>8.3825770792168299</v>
      </c>
      <c r="H39" s="1">
        <f t="shared" si="17"/>
        <v>8.698715248142932</v>
      </c>
      <c r="I39" s="1">
        <f t="shared" si="17"/>
        <v>8.65231789426646</v>
      </c>
      <c r="J39" s="1">
        <f t="shared" si="17"/>
        <v>5.2982922206646919</v>
      </c>
      <c r="K39" s="1">
        <f t="shared" si="17"/>
        <v>3.6735157486377972</v>
      </c>
      <c r="L39" s="1">
        <f t="shared" si="17"/>
        <v>-39.408992165277226</v>
      </c>
    </row>
    <row r="40" spans="1:12">
      <c r="A40" t="s">
        <v>12</v>
      </c>
      <c r="B40" s="1" t="str">
        <f>IF(B39 &gt;10,"Good","Bad")</f>
        <v>Bad</v>
      </c>
      <c r="C40" s="1" t="str">
        <f t="shared" ref="C40:L40" si="18">IF(C39 &gt;10,"Good","Bad")</f>
        <v>Bad</v>
      </c>
      <c r="D40" s="1" t="str">
        <f t="shared" si="18"/>
        <v>Bad</v>
      </c>
      <c r="E40" s="1" t="str">
        <f t="shared" si="18"/>
        <v>Bad</v>
      </c>
      <c r="F40" s="1" t="str">
        <f t="shared" si="18"/>
        <v>Bad</v>
      </c>
      <c r="G40" s="1" t="str">
        <f t="shared" si="18"/>
        <v>Bad</v>
      </c>
      <c r="H40" s="1" t="str">
        <f t="shared" si="18"/>
        <v>Bad</v>
      </c>
      <c r="I40" s="1" t="str">
        <f t="shared" si="18"/>
        <v>Bad</v>
      </c>
      <c r="J40" s="1" t="str">
        <f t="shared" si="18"/>
        <v>Bad</v>
      </c>
      <c r="K40" s="1" t="str">
        <f t="shared" si="18"/>
        <v>Bad</v>
      </c>
      <c r="L40" s="1" t="str">
        <f t="shared" si="18"/>
        <v>Bad</v>
      </c>
    </row>
    <row r="41" spans="1:12">
      <c r="A41" t="s">
        <v>8</v>
      </c>
      <c r="B41" s="1">
        <f>130+B38</f>
        <v>-49.562292356847593</v>
      </c>
      <c r="C41" s="1">
        <f t="shared" ref="C41:L41" si="19">130+C38</f>
        <v>5.472527848871735</v>
      </c>
      <c r="D41" s="1">
        <f t="shared" si="19"/>
        <v>9.2543703491498235</v>
      </c>
      <c r="E41" s="1">
        <f t="shared" si="19"/>
        <v>6.2759569357306333</v>
      </c>
      <c r="F41" s="1">
        <f t="shared" si="19"/>
        <v>11.612637339698281</v>
      </c>
      <c r="G41" s="1">
        <f t="shared" si="19"/>
        <v>12.38257707921683</v>
      </c>
      <c r="H41" s="1">
        <f t="shared" si="19"/>
        <v>12.698715248142932</v>
      </c>
      <c r="I41" s="1">
        <f t="shared" si="19"/>
        <v>12.65231789426646</v>
      </c>
      <c r="J41" s="1">
        <f t="shared" si="19"/>
        <v>9.2982922206646919</v>
      </c>
      <c r="K41" s="1">
        <f t="shared" si="19"/>
        <v>7.6735157486377972</v>
      </c>
      <c r="L41" s="1">
        <f t="shared" si="19"/>
        <v>-35.408992165277226</v>
      </c>
    </row>
    <row r="42" spans="1:12">
      <c r="A42" t="s">
        <v>12</v>
      </c>
      <c r="B42" s="1" t="str">
        <f>IF(B41&gt;10,"Good","Bad")</f>
        <v>Bad</v>
      </c>
      <c r="C42" s="1" t="str">
        <f t="shared" ref="C42:L42" si="20">IF(C41 &gt;10,"Good","Bad")</f>
        <v>Bad</v>
      </c>
      <c r="D42" s="1" t="str">
        <f t="shared" si="20"/>
        <v>Bad</v>
      </c>
      <c r="E42" s="1" t="str">
        <f t="shared" si="20"/>
        <v>Bad</v>
      </c>
      <c r="F42" s="1" t="str">
        <f t="shared" si="20"/>
        <v>Good</v>
      </c>
      <c r="G42" s="1" t="str">
        <f t="shared" si="20"/>
        <v>Good</v>
      </c>
      <c r="H42" s="1" t="str">
        <f t="shared" si="20"/>
        <v>Good</v>
      </c>
      <c r="I42" s="1" t="str">
        <f t="shared" si="20"/>
        <v>Good</v>
      </c>
      <c r="J42" s="1" t="str">
        <f t="shared" si="20"/>
        <v>Bad</v>
      </c>
      <c r="K42" s="1" t="str">
        <f t="shared" si="20"/>
        <v>Bad</v>
      </c>
      <c r="L42" s="1" t="str">
        <f t="shared" si="20"/>
        <v>Bad</v>
      </c>
    </row>
    <row r="43" spans="1:1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3" t="s">
        <v>23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>
        <v>-50</v>
      </c>
      <c r="C45">
        <v>-8</v>
      </c>
      <c r="D45">
        <v>2.5</v>
      </c>
      <c r="E45">
        <v>-1</v>
      </c>
      <c r="F45">
        <v>2.2000000000000002</v>
      </c>
      <c r="G45">
        <v>3</v>
      </c>
      <c r="H45">
        <v>4.5</v>
      </c>
      <c r="I45">
        <v>4.5</v>
      </c>
      <c r="J45">
        <v>3</v>
      </c>
      <c r="K45">
        <v>5.6</v>
      </c>
      <c r="L45">
        <v>5.68</v>
      </c>
    </row>
    <row r="46" spans="1:12">
      <c r="A46" t="s">
        <v>6</v>
      </c>
      <c r="B46" s="1">
        <f>24-B5+B45</f>
        <v>-179.56229235684759</v>
      </c>
      <c r="C46" s="1">
        <f t="shared" ref="C46:L46" si="21">24-C5+C45</f>
        <v>-135.72747215112827</v>
      </c>
      <c r="D46" s="1">
        <f t="shared" si="21"/>
        <v>-123.44562965085018</v>
      </c>
      <c r="E46" s="1">
        <f t="shared" si="21"/>
        <v>-123.92404306426937</v>
      </c>
      <c r="F46" s="1">
        <f t="shared" si="21"/>
        <v>-118.38736266030172</v>
      </c>
      <c r="G46" s="1">
        <f t="shared" si="21"/>
        <v>-115.81742292078317</v>
      </c>
      <c r="H46" s="1">
        <f t="shared" si="21"/>
        <v>-113.00128475185707</v>
      </c>
      <c r="I46" s="1">
        <f t="shared" si="21"/>
        <v>-112.04768210573354</v>
      </c>
      <c r="J46" s="1">
        <f t="shared" si="21"/>
        <v>-112.90170777933531</v>
      </c>
      <c r="K46" s="1">
        <f t="shared" si="21"/>
        <v>-109.92648425136221</v>
      </c>
      <c r="L46" s="1">
        <f t="shared" si="21"/>
        <v>-109.72899216527722</v>
      </c>
    </row>
    <row r="47" spans="1:12">
      <c r="A47" t="s">
        <v>7</v>
      </c>
      <c r="B47" s="1">
        <f>126+B46</f>
        <v>-53.562292356847593</v>
      </c>
      <c r="C47" s="1">
        <f t="shared" ref="C47:L47" si="22">126+C46</f>
        <v>-9.7274721511282678</v>
      </c>
      <c r="D47" s="1">
        <f t="shared" si="22"/>
        <v>2.5543703491498206</v>
      </c>
      <c r="E47" s="1">
        <f t="shared" si="22"/>
        <v>2.0759569357306304</v>
      </c>
      <c r="F47" s="1">
        <f t="shared" si="22"/>
        <v>7.6126373396982814</v>
      </c>
      <c r="G47" s="1">
        <f t="shared" si="22"/>
        <v>10.182577079216827</v>
      </c>
      <c r="H47" s="1">
        <f t="shared" si="22"/>
        <v>12.998715248142929</v>
      </c>
      <c r="I47" s="1">
        <f t="shared" si="22"/>
        <v>13.952317894266457</v>
      </c>
      <c r="J47" s="1">
        <f t="shared" si="22"/>
        <v>13.098292220664689</v>
      </c>
      <c r="K47" s="1">
        <f t="shared" si="22"/>
        <v>16.073515748637789</v>
      </c>
      <c r="L47" s="1">
        <f t="shared" si="22"/>
        <v>16.271007834722781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Bad</v>
      </c>
      <c r="D48" s="1" t="str">
        <f t="shared" si="23"/>
        <v>Bad</v>
      </c>
      <c r="E48" s="1" t="str">
        <f t="shared" si="23"/>
        <v>Bad</v>
      </c>
      <c r="F48" s="1" t="str">
        <f t="shared" si="23"/>
        <v>Bad</v>
      </c>
      <c r="G48" s="1" t="str">
        <f t="shared" si="23"/>
        <v>Good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s="1">
        <f>130+B46</f>
        <v>-49.562292356847593</v>
      </c>
      <c r="C49" s="1">
        <f t="shared" ref="C49:L49" si="24">130+C46</f>
        <v>-5.7274721511282678</v>
      </c>
      <c r="D49" s="1">
        <f t="shared" si="24"/>
        <v>6.5543703491498206</v>
      </c>
      <c r="E49" s="1">
        <f t="shared" si="24"/>
        <v>6.0759569357306304</v>
      </c>
      <c r="F49" s="1">
        <f t="shared" si="24"/>
        <v>11.612637339698281</v>
      </c>
      <c r="G49" s="1">
        <f t="shared" si="24"/>
        <v>14.182577079216827</v>
      </c>
      <c r="H49" s="1">
        <f t="shared" si="24"/>
        <v>16.998715248142929</v>
      </c>
      <c r="I49" s="1">
        <f t="shared" si="24"/>
        <v>17.952317894266457</v>
      </c>
      <c r="J49" s="1">
        <f t="shared" si="24"/>
        <v>17.098292220664689</v>
      </c>
      <c r="K49" s="1">
        <f t="shared" si="24"/>
        <v>20.073515748637789</v>
      </c>
      <c r="L49" s="1">
        <f t="shared" si="24"/>
        <v>20.271007834722781</v>
      </c>
    </row>
    <row r="50" spans="1:12">
      <c r="A50" t="s">
        <v>12</v>
      </c>
      <c r="B50" s="1" t="str">
        <f>IF(B49&gt;10,"Good","Bad")</f>
        <v>Bad</v>
      </c>
      <c r="C50" s="1" t="str">
        <f t="shared" ref="C50:L50" si="25">IF(C49 &gt;10,"Good","Bad")</f>
        <v>Bad</v>
      </c>
      <c r="D50" s="1" t="str">
        <f t="shared" si="25"/>
        <v>Bad</v>
      </c>
      <c r="E50" s="1" t="str">
        <f t="shared" si="25"/>
        <v>Bad</v>
      </c>
      <c r="F50" s="1" t="str">
        <f t="shared" si="25"/>
        <v>Good</v>
      </c>
      <c r="G50" s="1" t="str">
        <f t="shared" si="25"/>
        <v>Good</v>
      </c>
      <c r="H50" s="1" t="str">
        <f t="shared" si="25"/>
        <v>Good</v>
      </c>
      <c r="I50" s="1" t="str">
        <f t="shared" si="25"/>
        <v>Good</v>
      </c>
      <c r="J50" s="1" t="str">
        <f t="shared" si="25"/>
        <v>Good</v>
      </c>
      <c r="K50" s="1" t="str">
        <f t="shared" si="25"/>
        <v>Good</v>
      </c>
      <c r="L50" s="1" t="str">
        <f t="shared" si="25"/>
        <v>Good</v>
      </c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3" t="s">
        <v>20</v>
      </c>
    </row>
    <row r="53" spans="1:12">
      <c r="A53" t="s">
        <v>1</v>
      </c>
      <c r="B53" s="1">
        <v>0</v>
      </c>
      <c r="C53" s="1">
        <v>5</v>
      </c>
      <c r="D53" s="1">
        <v>10</v>
      </c>
      <c r="E53" s="1">
        <v>20</v>
      </c>
      <c r="F53" s="1">
        <v>30</v>
      </c>
      <c r="G53" s="1">
        <v>40</v>
      </c>
      <c r="H53" s="1">
        <v>50</v>
      </c>
      <c r="I53" s="1">
        <v>60</v>
      </c>
      <c r="J53" s="1">
        <v>70</v>
      </c>
      <c r="K53" s="1">
        <v>80</v>
      </c>
      <c r="L53" s="1">
        <v>90</v>
      </c>
    </row>
    <row r="54" spans="1:12">
      <c r="A54" t="s">
        <v>11</v>
      </c>
      <c r="B54" s="1">
        <v>-50</v>
      </c>
      <c r="C54" s="1">
        <v>12</v>
      </c>
      <c r="D54" s="1">
        <v>10</v>
      </c>
      <c r="E54" s="1">
        <v>12.2</v>
      </c>
      <c r="F54" s="1">
        <v>12.3</v>
      </c>
      <c r="G54" s="1">
        <v>11</v>
      </c>
      <c r="H54" s="1">
        <v>7</v>
      </c>
      <c r="I54" s="1">
        <v>0</v>
      </c>
      <c r="J54" s="1">
        <v>-5</v>
      </c>
      <c r="K54" s="1">
        <v>-3</v>
      </c>
      <c r="L54" s="1">
        <v>-3</v>
      </c>
    </row>
    <row r="55" spans="1:12">
      <c r="A55" t="s">
        <v>6</v>
      </c>
      <c r="B55" s="1">
        <f>24-B5+B54</f>
        <v>-179.56229235684759</v>
      </c>
      <c r="C55" s="1">
        <f t="shared" ref="C55:L55" si="26">24-C5+C54</f>
        <v>-115.72747215112827</v>
      </c>
      <c r="D55" s="1">
        <f t="shared" si="26"/>
        <v>-115.94562965085018</v>
      </c>
      <c r="E55" s="1">
        <f t="shared" si="26"/>
        <v>-110.72404306426937</v>
      </c>
      <c r="F55" s="1">
        <f t="shared" si="26"/>
        <v>-108.28736266030172</v>
      </c>
      <c r="G55" s="1">
        <f t="shared" si="26"/>
        <v>-107.81742292078317</v>
      </c>
      <c r="H55" s="1">
        <f t="shared" si="26"/>
        <v>-110.50128475185707</v>
      </c>
      <c r="I55" s="1">
        <f t="shared" si="26"/>
        <v>-116.54768210573354</v>
      </c>
      <c r="J55" s="1">
        <f t="shared" si="26"/>
        <v>-120.90170777933531</v>
      </c>
      <c r="K55" s="1">
        <f t="shared" si="26"/>
        <v>-118.52648425136221</v>
      </c>
      <c r="L55" s="1">
        <f t="shared" si="26"/>
        <v>-118.40899216527723</v>
      </c>
    </row>
    <row r="56" spans="1:12">
      <c r="A56" t="s">
        <v>7</v>
      </c>
      <c r="B56" s="1">
        <f>126+B55</f>
        <v>-53.562292356847593</v>
      </c>
      <c r="C56" s="1">
        <f t="shared" ref="C56:L56" si="27">126+C55</f>
        <v>10.272527848871732</v>
      </c>
      <c r="D56" s="1">
        <f t="shared" si="27"/>
        <v>10.054370349149821</v>
      </c>
      <c r="E56" s="1">
        <f t="shared" si="27"/>
        <v>15.275956935730633</v>
      </c>
      <c r="F56" s="1">
        <f t="shared" si="27"/>
        <v>17.712637339698276</v>
      </c>
      <c r="G56" s="1">
        <f t="shared" si="27"/>
        <v>18.182577079216827</v>
      </c>
      <c r="H56" s="1">
        <f t="shared" si="27"/>
        <v>15.498715248142929</v>
      </c>
      <c r="I56" s="1">
        <f t="shared" si="27"/>
        <v>9.4523178942664572</v>
      </c>
      <c r="J56" s="1">
        <f t="shared" si="27"/>
        <v>5.098292220664689</v>
      </c>
      <c r="K56" s="1">
        <f t="shared" si="27"/>
        <v>7.4735157486377943</v>
      </c>
      <c r="L56" s="1">
        <f t="shared" si="27"/>
        <v>7.5910078347227739</v>
      </c>
    </row>
    <row r="57" spans="1:12">
      <c r="A57" t="s">
        <v>12</v>
      </c>
      <c r="B57" s="1" t="str">
        <f>IF(B56 &gt;10,"Good","Bad")</f>
        <v>Bad</v>
      </c>
      <c r="C57" s="1" t="str">
        <f t="shared" ref="C57:L57" si="28">IF(C56 &gt;10,"Good","Bad")</f>
        <v>Good</v>
      </c>
      <c r="D57" s="1" t="str">
        <f t="shared" si="28"/>
        <v>Good</v>
      </c>
      <c r="E57" s="1" t="str">
        <f t="shared" si="28"/>
        <v>Good</v>
      </c>
      <c r="F57" s="1" t="str">
        <f t="shared" si="28"/>
        <v>Good</v>
      </c>
      <c r="G57" s="1" t="str">
        <f t="shared" si="28"/>
        <v>Good</v>
      </c>
      <c r="H57" s="1" t="str">
        <f t="shared" si="28"/>
        <v>Good</v>
      </c>
      <c r="I57" s="1" t="str">
        <f t="shared" si="28"/>
        <v>Bad</v>
      </c>
      <c r="J57" s="1" t="str">
        <f t="shared" si="28"/>
        <v>Bad</v>
      </c>
      <c r="K57" s="1" t="str">
        <f t="shared" si="28"/>
        <v>Bad</v>
      </c>
      <c r="L57" s="1" t="str">
        <f t="shared" si="28"/>
        <v>Bad</v>
      </c>
    </row>
    <row r="58" spans="1:12">
      <c r="A58" t="s">
        <v>8</v>
      </c>
      <c r="B58" s="1">
        <f>130+B55</f>
        <v>-49.562292356847593</v>
      </c>
      <c r="C58" s="1">
        <f t="shared" ref="C58:L58" si="29">130+C55</f>
        <v>14.272527848871732</v>
      </c>
      <c r="D58" s="1">
        <f t="shared" si="29"/>
        <v>14.054370349149821</v>
      </c>
      <c r="E58" s="1">
        <f t="shared" si="29"/>
        <v>19.275956935730633</v>
      </c>
      <c r="F58" s="1">
        <f t="shared" si="29"/>
        <v>21.712637339698276</v>
      </c>
      <c r="G58" s="1">
        <f t="shared" si="29"/>
        <v>22.182577079216827</v>
      </c>
      <c r="H58" s="1">
        <f t="shared" si="29"/>
        <v>19.498715248142929</v>
      </c>
      <c r="I58" s="1">
        <f t="shared" si="29"/>
        <v>13.452317894266457</v>
      </c>
      <c r="J58" s="1">
        <f t="shared" si="29"/>
        <v>9.098292220664689</v>
      </c>
      <c r="K58" s="1">
        <f t="shared" si="29"/>
        <v>11.473515748637794</v>
      </c>
      <c r="L58" s="1">
        <f t="shared" si="29"/>
        <v>11.591007834722774</v>
      </c>
    </row>
    <row r="59" spans="1:12">
      <c r="A59" t="s">
        <v>21</v>
      </c>
      <c r="B59" s="1" t="str">
        <f>IF(B58&gt;10,"Good","Bad")</f>
        <v>Bad</v>
      </c>
      <c r="C59" s="1" t="str">
        <f>IF(C58&gt;10,"Good","Bad")</f>
        <v>Good</v>
      </c>
      <c r="D59" s="1" t="str">
        <f t="shared" ref="D59:L59" si="30">IF(D58&gt;10,"Good","Bad")</f>
        <v>Good</v>
      </c>
      <c r="E59" s="1" t="str">
        <f t="shared" si="30"/>
        <v>Good</v>
      </c>
      <c r="F59" s="1" t="str">
        <f t="shared" si="30"/>
        <v>Good</v>
      </c>
      <c r="G59" s="1" t="str">
        <f t="shared" si="30"/>
        <v>Good</v>
      </c>
      <c r="H59" s="1" t="str">
        <f t="shared" si="30"/>
        <v>Good</v>
      </c>
      <c r="I59" s="1" t="str">
        <f t="shared" si="30"/>
        <v>Good</v>
      </c>
      <c r="J59" s="1" t="str">
        <f t="shared" si="30"/>
        <v>Bad</v>
      </c>
      <c r="K59" s="1" t="str">
        <f t="shared" si="30"/>
        <v>Good</v>
      </c>
      <c r="L59" s="1" t="str">
        <f t="shared" si="3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AO-7</vt:lpstr>
      <vt:lpstr>RS-44</vt:lpstr>
      <vt:lpstr>ISS</vt:lpstr>
      <vt:lpstr>AO-91</vt:lpstr>
      <vt:lpstr>XW2A</vt:lpstr>
      <vt:lpstr>SO-50</vt:lpstr>
      <vt:lpstr>Tevel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Osbornes</dc:creator>
  <cp:lastModifiedBy>Osbornes</cp:lastModifiedBy>
  <dcterms:created xsi:type="dcterms:W3CDTF">2022-04-21T04:06:08Z</dcterms:created>
  <dcterms:modified xsi:type="dcterms:W3CDTF">2023-06-10T02:08:40Z</dcterms:modified>
</cp:coreProperties>
</file>