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eriments\201712_qpcr\20171212_5EU\"/>
    </mc:Choice>
  </mc:AlternateContent>
  <bookViews>
    <workbookView xWindow="0" yWindow="0" windowWidth="20775" windowHeight="11400" tabRatio="500" activeTab="1"/>
  </bookViews>
  <sheets>
    <sheet name="SYBR" sheetId="1" r:id="rId1"/>
    <sheet name="Sheet1" sheetId="3" r:id="rId2"/>
    <sheet name="Run Information" sheetId="2" r:id="rId3"/>
  </sheets>
  <calcPr calcId="152511"/>
</workbook>
</file>

<file path=xl/calcChain.xml><?xml version="1.0" encoding="utf-8"?>
<calcChain xmlns="http://schemas.openxmlformats.org/spreadsheetml/2006/main">
  <c r="X32" i="3" l="1"/>
  <c r="X33" i="3" s="1"/>
  <c r="W32" i="3"/>
  <c r="W33" i="3" s="1"/>
  <c r="V32" i="3"/>
  <c r="V33" i="3" s="1"/>
  <c r="U32" i="3"/>
  <c r="U33" i="3" s="1"/>
  <c r="T32" i="3"/>
  <c r="T33" i="3" s="1"/>
  <c r="R24" i="3"/>
  <c r="T23" i="3"/>
  <c r="T24" i="3" s="1"/>
  <c r="X23" i="3"/>
  <c r="X24" i="3" s="1"/>
  <c r="W23" i="3"/>
  <c r="W24" i="3" s="1"/>
  <c r="V23" i="3"/>
  <c r="V24" i="3" s="1"/>
  <c r="U23" i="3"/>
  <c r="U24" i="3" s="1"/>
  <c r="P5" i="3"/>
  <c r="Q5" i="3"/>
  <c r="Q6" i="3" s="1"/>
  <c r="R5" i="3"/>
  <c r="S5" i="3"/>
  <c r="O5" i="3"/>
  <c r="O6" i="3" s="1"/>
  <c r="S6" i="3"/>
  <c r="R6" i="3"/>
  <c r="P6" i="3"/>
  <c r="U14" i="3"/>
  <c r="V14" i="3"/>
  <c r="V15" i="3" s="1"/>
  <c r="W14" i="3"/>
  <c r="X14" i="3"/>
  <c r="T14" i="3"/>
  <c r="T15" i="3" s="1"/>
  <c r="X15" i="3"/>
  <c r="W15" i="3"/>
  <c r="U15" i="3"/>
  <c r="R33" i="3"/>
  <c r="Q33" i="3"/>
  <c r="P33" i="3"/>
  <c r="O33" i="3"/>
  <c r="N33" i="3"/>
  <c r="Q24" i="3"/>
  <c r="P24" i="3"/>
  <c r="O24" i="3"/>
  <c r="N24" i="3"/>
  <c r="N25" i="3" s="1"/>
  <c r="N26" i="3" s="1"/>
  <c r="R34" i="3" l="1"/>
  <c r="R35" i="3" s="1"/>
  <c r="R25" i="3"/>
  <c r="R26" i="3" s="1"/>
  <c r="P25" i="3"/>
  <c r="P26" i="3" s="1"/>
  <c r="O25" i="3"/>
  <c r="O26" i="3" s="1"/>
  <c r="O34" i="3"/>
  <c r="O35" i="3" s="1"/>
  <c r="P34" i="3"/>
  <c r="P35" i="3" s="1"/>
  <c r="Q34" i="3"/>
  <c r="Q35" i="3" s="1"/>
  <c r="N34" i="3"/>
  <c r="N35" i="3" s="1"/>
  <c r="Q25" i="3"/>
  <c r="Q26" i="3" s="1"/>
  <c r="O15" i="3" l="1"/>
  <c r="P15" i="3"/>
  <c r="P16" i="3" s="1"/>
  <c r="P17" i="3" s="1"/>
  <c r="Q15" i="3"/>
  <c r="R15" i="3"/>
  <c r="N15" i="3"/>
  <c r="H35" i="3"/>
  <c r="G35" i="3"/>
  <c r="F35" i="3"/>
  <c r="E35" i="3"/>
  <c r="D35" i="3"/>
  <c r="C35" i="3"/>
  <c r="C36" i="3" s="1"/>
  <c r="H34" i="3"/>
  <c r="G34" i="3"/>
  <c r="F34" i="3"/>
  <c r="E34" i="3"/>
  <c r="D34" i="3"/>
  <c r="C34" i="3"/>
  <c r="J33" i="3"/>
  <c r="I33" i="3"/>
  <c r="J32" i="3"/>
  <c r="I32" i="3"/>
  <c r="J31" i="3"/>
  <c r="I31" i="3"/>
  <c r="H26" i="3"/>
  <c r="H27" i="3" s="1"/>
  <c r="G26" i="3"/>
  <c r="G27" i="3" s="1"/>
  <c r="F26" i="3"/>
  <c r="E26" i="3"/>
  <c r="D26" i="3"/>
  <c r="C26" i="3"/>
  <c r="C27" i="3" s="1"/>
  <c r="H25" i="3"/>
  <c r="G25" i="3"/>
  <c r="F25" i="3"/>
  <c r="E25" i="3"/>
  <c r="D25" i="3"/>
  <c r="C25" i="3"/>
  <c r="J24" i="3"/>
  <c r="I24" i="3"/>
  <c r="J23" i="3"/>
  <c r="I23" i="3"/>
  <c r="J22" i="3"/>
  <c r="I22" i="3"/>
  <c r="H17" i="3"/>
  <c r="G17" i="3"/>
  <c r="F17" i="3"/>
  <c r="E17" i="3"/>
  <c r="D17" i="3"/>
  <c r="C17" i="3"/>
  <c r="H16" i="3"/>
  <c r="G16" i="3"/>
  <c r="F16" i="3"/>
  <c r="E16" i="3"/>
  <c r="D16" i="3"/>
  <c r="C16" i="3"/>
  <c r="J15" i="3"/>
  <c r="I15" i="3"/>
  <c r="J14" i="3"/>
  <c r="I14" i="3"/>
  <c r="J13" i="3"/>
  <c r="I13" i="3"/>
  <c r="I5" i="3"/>
  <c r="J5" i="3"/>
  <c r="K5" i="3" s="1"/>
  <c r="I6" i="3"/>
  <c r="J6" i="3"/>
  <c r="H8" i="3"/>
  <c r="H9" i="3" s="1"/>
  <c r="G8" i="3"/>
  <c r="F8" i="3"/>
  <c r="E8" i="3"/>
  <c r="D8" i="3"/>
  <c r="C8" i="3"/>
  <c r="C9" i="3" s="1"/>
  <c r="H7" i="3"/>
  <c r="G7" i="3"/>
  <c r="F7" i="3"/>
  <c r="E7" i="3"/>
  <c r="D7" i="3"/>
  <c r="C7" i="3"/>
  <c r="J4" i="3"/>
  <c r="I4" i="3"/>
  <c r="W5" i="1"/>
  <c r="X5" i="1"/>
  <c r="W6" i="1"/>
  <c r="X6" i="1"/>
  <c r="Y6" i="1" s="1"/>
  <c r="W7" i="1"/>
  <c r="X7" i="1"/>
  <c r="Y7" i="1" s="1"/>
  <c r="X4" i="1"/>
  <c r="Y4" i="1" s="1"/>
  <c r="W4" i="1"/>
  <c r="R10" i="1"/>
  <c r="S10" i="1"/>
  <c r="T10" i="1"/>
  <c r="U10" i="1"/>
  <c r="V10" i="1"/>
  <c r="Q10" i="1"/>
  <c r="R8" i="1"/>
  <c r="S8" i="1"/>
  <c r="T8" i="1"/>
  <c r="T11" i="1" s="1"/>
  <c r="U8" i="1"/>
  <c r="V8" i="1"/>
  <c r="V11" i="1" s="1"/>
  <c r="Q8" i="1"/>
  <c r="O16" i="3" l="1"/>
  <c r="O17" i="3" s="1"/>
  <c r="R16" i="3"/>
  <c r="R17" i="3" s="1"/>
  <c r="N16" i="3"/>
  <c r="N17" i="3" s="1"/>
  <c r="Q16" i="3"/>
  <c r="Q17" i="3" s="1"/>
  <c r="K32" i="3"/>
  <c r="K31" i="3"/>
  <c r="K6" i="3"/>
  <c r="G9" i="3"/>
  <c r="K22" i="3"/>
  <c r="K23" i="3"/>
  <c r="E27" i="3"/>
  <c r="G18" i="3"/>
  <c r="E18" i="3"/>
  <c r="K14" i="3"/>
  <c r="K33" i="3"/>
  <c r="D36" i="3"/>
  <c r="H36" i="3"/>
  <c r="E36" i="3"/>
  <c r="F36" i="3"/>
  <c r="G36" i="3"/>
  <c r="K24" i="3"/>
  <c r="D27" i="3"/>
  <c r="F27" i="3"/>
  <c r="K15" i="3"/>
  <c r="D18" i="3"/>
  <c r="C18" i="3"/>
  <c r="F18" i="3"/>
  <c r="K13" i="3"/>
  <c r="H18" i="3"/>
  <c r="K4" i="3"/>
  <c r="E9" i="3"/>
  <c r="D9" i="3"/>
  <c r="F9" i="3"/>
  <c r="R11" i="1"/>
  <c r="U11" i="1"/>
  <c r="S11" i="1"/>
  <c r="Y5" i="1"/>
  <c r="Q11" i="1"/>
</calcChain>
</file>

<file path=xl/sharedStrings.xml><?xml version="1.0" encoding="utf-8"?>
<sst xmlns="http://schemas.openxmlformats.org/spreadsheetml/2006/main" count="192" uniqueCount="50">
  <si>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</si>
  <si>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</si>
  <si>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</si>
  <si>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</si>
  <si>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</si>
  <si>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</si>
  <si>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</si>
  <si>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</si>
  <si>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</si>
  <si>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</si>
  <si>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</si>
  <si>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</si>
  <si>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</si>
  <si>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Content</t>
  </si>
  <si>
    <t>Unkn</t>
  </si>
  <si>
    <t>Sample</t>
  </si>
  <si>
    <t>Cq</t>
  </si>
  <si>
    <t>B</t>
  </si>
  <si>
    <t>C</t>
  </si>
  <si>
    <t>D</t>
  </si>
  <si>
    <t>E</t>
  </si>
  <si>
    <t>F</t>
  </si>
  <si>
    <t>G</t>
  </si>
  <si>
    <t>H</t>
  </si>
  <si>
    <t>File Name</t>
  </si>
  <si>
    <t>20171212_5eu_label_MZ.pcrd</t>
  </si>
  <si>
    <t>Created By User</t>
  </si>
  <si>
    <t>admin</t>
  </si>
  <si>
    <t>Notes</t>
  </si>
  <si>
    <t>ID</t>
  </si>
  <si>
    <t>Run Started</t>
  </si>
  <si>
    <t>12/12/2017 23:14:55 UTC</t>
  </si>
  <si>
    <t>Run Ended</t>
  </si>
  <si>
    <t>12/13/2017 00:30:55 UTC</t>
  </si>
  <si>
    <t>Sample Vol</t>
  </si>
  <si>
    <t>Lid Temp</t>
  </si>
  <si>
    <t>Protocol File Name</t>
  </si>
  <si>
    <t>MZqpcr.prcl</t>
  </si>
  <si>
    <t>Plate Setup File Name</t>
  </si>
  <si>
    <t>Quick Plate_96 wells_SYBR Only.pltd</t>
  </si>
  <si>
    <t>Base Serial Number</t>
  </si>
  <si>
    <t>BR001945</t>
  </si>
  <si>
    <t>Optical Head Serial Number</t>
  </si>
  <si>
    <t>788BR01969</t>
  </si>
  <si>
    <t>CFX Manager Version</t>
  </si>
  <si>
    <t xml:space="preserve">3.1.1517.0823. </t>
  </si>
  <si>
    <t>18s rRNA</t>
  </si>
  <si>
    <t>FABP4</t>
  </si>
  <si>
    <t>CEBPA</t>
  </si>
  <si>
    <t>PPARG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</si>
</sst>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\-###0.00"/>
    <numFmt numFmtId="165" formatCode="###0;\-###0"/>
  </numFmts>
  <fonts count="19" x14ac:knownFonts="1">
    <font>
      <sz val="8.25"/>
      <name val="Microsoft Sans Serif"/>
      <charset val="1"/>
    </font>
    <font>
      <sz val="8.25"/>
      <name val="Microsoft Sans Serif"/>
      <charset val="1"/>
    </font>
    <font>
      <b/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b/>
      <sz val="8.25"/>
      <name val="Microsoft Sans Serif"/>
      <charset val="1"/>
    </font>
    <font>
      <b/>
      <sz val="8.25"/>
      <name val="Microsoft Sans Serif"/>
      <charset val="1"/>
    </font>
    <font>
      <b/>
      <sz val="8.25"/>
      <name val="Microsoft Sans Serif"/>
      <charset val="1"/>
    </font>
    <font>
      <b/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b/>
      <sz val="8.25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22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vertical="top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vertical="top"/>
      <protection locked="0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Border="1" applyAlignment="1" applyProtection="1">
      <alignment horizontal="center" vertical="center"/>
      <protection locked="0"/>
    </xf>
    <xf numFmtId="49" fontId="11" fillId="0" borderId="2" xfId="0" applyNumberFormat="1" applyFont="1" applyFill="1" applyBorder="1" applyAlignment="1" applyProtection="1">
      <alignment horizontal="center" vertical="center"/>
    </xf>
    <xf numFmtId="164" fontId="12" fillId="0" borderId="3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49" fontId="14" fillId="0" borderId="1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Fill="1" applyBorder="1" applyAlignment="1" applyProtection="1">
      <alignment vertical="top"/>
      <protection locked="0"/>
    </xf>
    <xf numFmtId="165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2" xfId="0" applyFont="1" applyFill="1" applyBorder="1" applyAlignment="1" applyProtection="1">
      <alignment vertical="top"/>
      <protection locked="0"/>
    </xf>
    <xf numFmtId="0" fontId="18" fillId="0" borderId="0" xfId="0" applyFont="1" applyFill="1" applyBorder="1" applyAlignment="1" applyProtection="1">
      <alignment vertical="top"/>
      <protection locked="0"/>
    </xf>
    <xf numFmtId="2" fontId="1" fillId="0" borderId="0" xfId="0" applyNumberFormat="1" applyFont="1" applyFill="1" applyBorder="1" applyAlignment="1" applyProtection="1">
      <alignment vertical="top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R24" sqref="R24"/>
    </sheetView>
  </sheetViews>
  <sheetFormatPr defaultColWidth="10" defaultRowHeight="15" customHeight="1" x14ac:dyDescent="0.15"/>
  <cols>
    <col min="1" max="1" width="3.83203125" style="6" customWidth="1"/>
    <col min="2" max="2" width="8.6640625" style="6" customWidth="1"/>
    <col min="3" max="14" width="7.33203125" style="13" customWidth="1"/>
    <col min="15" max="15" width="10" style="1" customWidth="1"/>
    <col min="16" max="16384" width="10" style="1"/>
  </cols>
  <sheetData>
    <row r="1" spans="1:25" s="2" customFormat="1" ht="15" customHeight="1" x14ac:dyDescent="0.15">
      <c r="A1" s="9"/>
      <c r="B1" s="9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25" s="4" customFormat="1" ht="15" customHeight="1" x14ac:dyDescent="0.15">
      <c r="A2" s="19" t="s">
        <v>12</v>
      </c>
      <c r="B2" s="5" t="s">
        <v>13</v>
      </c>
      <c r="C2" s="10" t="s">
        <v>14</v>
      </c>
      <c r="D2" s="10" t="s">
        <v>14</v>
      </c>
      <c r="E2" s="10" t="s">
        <v>14</v>
      </c>
      <c r="F2" s="10" t="s">
        <v>14</v>
      </c>
      <c r="G2" s="10" t="s">
        <v>14</v>
      </c>
      <c r="H2" s="10" t="s">
        <v>14</v>
      </c>
      <c r="I2" s="10" t="s">
        <v>14</v>
      </c>
      <c r="J2" s="10" t="s">
        <v>14</v>
      </c>
      <c r="K2" s="10" t="s">
        <v>14</v>
      </c>
      <c r="L2" s="10" t="s">
        <v>14</v>
      </c>
      <c r="M2" s="10" t="s">
        <v>14</v>
      </c>
      <c r="N2" s="10" t="s">
        <v>14</v>
      </c>
    </row>
    <row r="3" spans="1:25" ht="15" customHeight="1" x14ac:dyDescent="0.15">
      <c r="A3" s="20" t="s">
        <v>12</v>
      </c>
      <c r="B3" s="6" t="s">
        <v>15</v>
      </c>
      <c r="Q3" s="1" t="s">
        <v>46</v>
      </c>
    </row>
    <row r="4" spans="1:25" s="7" customFormat="1" ht="15" customHeight="1" x14ac:dyDescent="0.15">
      <c r="A4" s="21" t="s">
        <v>12</v>
      </c>
      <c r="B4" s="8" t="s">
        <v>16</v>
      </c>
      <c r="C4" s="11"/>
      <c r="D4" s="11"/>
      <c r="E4" s="11"/>
      <c r="F4" s="11"/>
      <c r="G4" s="11"/>
      <c r="H4" s="11"/>
      <c r="I4" s="11">
        <v>22.748651260741799</v>
      </c>
      <c r="J4" s="11">
        <v>14.992597077361401</v>
      </c>
      <c r="K4" s="11">
        <v>15.1350013364563</v>
      </c>
      <c r="L4" s="11">
        <v>16.005202783953902</v>
      </c>
      <c r="M4" s="11">
        <v>15.230398374029001</v>
      </c>
      <c r="N4" s="11">
        <v>16.700964533211401</v>
      </c>
      <c r="Q4" s="7">
        <v>22.748651260741799</v>
      </c>
      <c r="R4" s="7">
        <v>14.992597077361401</v>
      </c>
      <c r="S4" s="7">
        <v>15.1350013364563</v>
      </c>
      <c r="T4" s="7">
        <v>16.005202783953902</v>
      </c>
      <c r="U4" s="7">
        <v>15.230398374029001</v>
      </c>
      <c r="V4" s="7">
        <v>16.700964533211401</v>
      </c>
      <c r="W4" s="7">
        <f>AVERAGE(R4:V4)</f>
        <v>15.612832821002399</v>
      </c>
      <c r="X4" s="7">
        <f>STDEV(R4:V4)</f>
        <v>0.72409533600326725</v>
      </c>
      <c r="Y4" s="7">
        <f>X4/W4</f>
        <v>4.6378216195923999E-2</v>
      </c>
    </row>
    <row r="5" spans="1:25" ht="10.5" hidden="1" customHeight="1" x14ac:dyDescent="0.15">
      <c r="A5" s="20" t="s">
        <v>12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W5" s="7" t="e">
        <f t="shared" ref="W5:W7" si="0">AVERAGE(R5:V5)</f>
        <v>#DIV/0!</v>
      </c>
      <c r="X5" s="7" t="e">
        <f t="shared" ref="X5:X7" si="1">STDEV(R5:V5)</f>
        <v>#DIV/0!</v>
      </c>
      <c r="Y5" s="7" t="e">
        <f t="shared" ref="Y5:Y7" si="2">X5/W5</f>
        <v>#DIV/0!</v>
      </c>
    </row>
    <row r="6" spans="1:25" s="4" customFormat="1" ht="15" customHeight="1" x14ac:dyDescent="0.15">
      <c r="A6" s="19" t="s">
        <v>17</v>
      </c>
      <c r="B6" s="5" t="s">
        <v>13</v>
      </c>
      <c r="C6" s="10" t="s">
        <v>14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10" t="s">
        <v>14</v>
      </c>
      <c r="J6" s="10" t="s">
        <v>14</v>
      </c>
      <c r="K6" s="10" t="s">
        <v>14</v>
      </c>
      <c r="L6" s="10" t="s">
        <v>14</v>
      </c>
      <c r="M6" s="10" t="s">
        <v>14</v>
      </c>
      <c r="N6" s="10" t="s">
        <v>14</v>
      </c>
      <c r="Q6" s="4">
        <v>23.077993322732901</v>
      </c>
      <c r="R6" s="4">
        <v>15.391108363592201</v>
      </c>
      <c r="S6" s="4">
        <v>15.151900789178899</v>
      </c>
      <c r="T6" s="4">
        <v>15.978651113708899</v>
      </c>
      <c r="U6" s="4">
        <v>15.144893213371599</v>
      </c>
      <c r="V6" s="4">
        <v>16.6748478495002</v>
      </c>
      <c r="W6" s="7">
        <f t="shared" si="0"/>
        <v>15.66828026587036</v>
      </c>
      <c r="X6" s="7">
        <f t="shared" si="1"/>
        <v>0.65706057515392158</v>
      </c>
      <c r="Y6" s="7">
        <f t="shared" si="2"/>
        <v>4.1935717513629914E-2</v>
      </c>
    </row>
    <row r="7" spans="1:25" ht="15" customHeight="1" x14ac:dyDescent="0.15">
      <c r="A7" s="20" t="s">
        <v>17</v>
      </c>
      <c r="B7" s="6" t="s">
        <v>15</v>
      </c>
      <c r="Q7" s="1">
        <v>22.858769651204899</v>
      </c>
      <c r="R7" s="1">
        <v>15.3312516683438</v>
      </c>
      <c r="S7" s="1">
        <v>15.046295984217901</v>
      </c>
      <c r="T7" s="1">
        <v>15.8791002628159</v>
      </c>
      <c r="U7" s="1">
        <v>14.964222467789799</v>
      </c>
      <c r="V7" s="1">
        <v>16.521327368829599</v>
      </c>
      <c r="W7" s="7">
        <f t="shared" si="0"/>
        <v>15.548439550399399</v>
      </c>
      <c r="X7" s="7">
        <f t="shared" si="1"/>
        <v>0.65124410760631912</v>
      </c>
      <c r="Y7" s="7">
        <f t="shared" si="2"/>
        <v>4.1884853170978842E-2</v>
      </c>
    </row>
    <row r="8" spans="1:25" s="7" customFormat="1" ht="15" customHeight="1" x14ac:dyDescent="0.15">
      <c r="A8" s="21" t="s">
        <v>17</v>
      </c>
      <c r="B8" s="8" t="s">
        <v>16</v>
      </c>
      <c r="C8" s="11"/>
      <c r="D8" s="11"/>
      <c r="E8" s="11"/>
      <c r="F8" s="11"/>
      <c r="G8" s="11"/>
      <c r="H8" s="11"/>
      <c r="I8" s="11">
        <v>23.077993322732901</v>
      </c>
      <c r="J8" s="11">
        <v>15.391108363592201</v>
      </c>
      <c r="K8" s="11">
        <v>15.151900789178899</v>
      </c>
      <c r="L8" s="11">
        <v>15.978651113708899</v>
      </c>
      <c r="M8" s="11">
        <v>15.144893213371599</v>
      </c>
      <c r="N8" s="11">
        <v>16.6748478495002</v>
      </c>
      <c r="Q8" s="7">
        <f>AVERAGE(Q4:Q7)</f>
        <v>22.895138078226534</v>
      </c>
      <c r="R8" s="7">
        <f t="shared" ref="R8:V8" si="3">AVERAGE(R4:R7)</f>
        <v>15.238319036432467</v>
      </c>
      <c r="S8" s="7">
        <f t="shared" si="3"/>
        <v>15.1110660366177</v>
      </c>
      <c r="T8" s="7">
        <f t="shared" si="3"/>
        <v>15.9543180534929</v>
      </c>
      <c r="U8" s="7">
        <f t="shared" si="3"/>
        <v>15.113171351730132</v>
      </c>
      <c r="V8" s="7">
        <f t="shared" si="3"/>
        <v>16.632379917180401</v>
      </c>
    </row>
    <row r="9" spans="1:25" ht="15" hidden="1" customHeight="1" x14ac:dyDescent="0.15">
      <c r="A9" s="20" t="s">
        <v>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25" s="4" customFormat="1" ht="15" customHeight="1" x14ac:dyDescent="0.15">
      <c r="A10" s="19" t="s">
        <v>18</v>
      </c>
      <c r="B10" s="5" t="s">
        <v>13</v>
      </c>
      <c r="C10" s="10" t="s">
        <v>14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10" t="s">
        <v>14</v>
      </c>
      <c r="J10" s="10" t="s">
        <v>14</v>
      </c>
      <c r="K10" s="10" t="s">
        <v>14</v>
      </c>
      <c r="L10" s="10" t="s">
        <v>14</v>
      </c>
      <c r="M10" s="10" t="s">
        <v>14</v>
      </c>
      <c r="N10" s="10" t="s">
        <v>14</v>
      </c>
      <c r="Q10" s="4">
        <f>STDEV(Q4:Q7)</f>
        <v>0.16765603273416305</v>
      </c>
      <c r="R10" s="4">
        <f t="shared" ref="R10:V10" si="4">STDEV(R4:R7)</f>
        <v>0.21489571161102097</v>
      </c>
      <c r="S10" s="4">
        <f t="shared" si="4"/>
        <v>5.6725370351240645E-2</v>
      </c>
      <c r="T10" s="4">
        <f t="shared" si="4"/>
        <v>6.6479582007911361E-2</v>
      </c>
      <c r="U10" s="4">
        <f t="shared" si="4"/>
        <v>0.13589374763051201</v>
      </c>
      <c r="V10" s="4">
        <f t="shared" si="4"/>
        <v>9.7056796070254414E-2</v>
      </c>
    </row>
    <row r="11" spans="1:25" ht="15" customHeight="1" x14ac:dyDescent="0.15">
      <c r="A11" s="20" t="s">
        <v>18</v>
      </c>
      <c r="B11" s="6" t="s">
        <v>15</v>
      </c>
      <c r="Q11" s="1">
        <f>Q10/Q8</f>
        <v>7.3227788433215578E-3</v>
      </c>
      <c r="R11" s="1">
        <f t="shared" ref="R11:V11" si="5">R10/R8</f>
        <v>1.4102323956942922E-2</v>
      </c>
      <c r="S11" s="1">
        <f t="shared" si="5"/>
        <v>3.7538960000427241E-3</v>
      </c>
      <c r="T11" s="1">
        <f t="shared" si="5"/>
        <v>4.1668707985520513E-3</v>
      </c>
      <c r="U11" s="1">
        <f t="shared" si="5"/>
        <v>8.9917426639217653E-3</v>
      </c>
      <c r="V11" s="1">
        <f t="shared" si="5"/>
        <v>5.8354124036091607E-3</v>
      </c>
    </row>
    <row r="12" spans="1:25" s="7" customFormat="1" ht="15" customHeight="1" x14ac:dyDescent="0.15">
      <c r="A12" s="21" t="s">
        <v>18</v>
      </c>
      <c r="B12" s="8" t="s">
        <v>16</v>
      </c>
      <c r="C12" s="11"/>
      <c r="D12" s="11"/>
      <c r="E12" s="11"/>
      <c r="F12" s="11"/>
      <c r="G12" s="11"/>
      <c r="H12" s="11"/>
      <c r="I12" s="11">
        <v>22.858769651204899</v>
      </c>
      <c r="J12" s="11">
        <v>15.3312516683438</v>
      </c>
      <c r="K12" s="11">
        <v>15.046295984217901</v>
      </c>
      <c r="L12" s="11">
        <v>15.8791002628159</v>
      </c>
      <c r="M12" s="11">
        <v>14.964222467789799</v>
      </c>
      <c r="N12" s="11">
        <v>16.521327368829599</v>
      </c>
    </row>
    <row r="13" spans="1:25" ht="15" hidden="1" customHeight="1" x14ac:dyDescent="0.15">
      <c r="A13" s="20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25" s="4" customFormat="1" ht="15" customHeight="1" x14ac:dyDescent="0.15">
      <c r="A14" s="19" t="s">
        <v>19</v>
      </c>
      <c r="B14" s="5" t="s">
        <v>13</v>
      </c>
      <c r="C14" s="10" t="s">
        <v>14</v>
      </c>
      <c r="D14" s="10" t="s">
        <v>14</v>
      </c>
      <c r="E14" s="10" t="s">
        <v>14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14</v>
      </c>
      <c r="K14" s="10" t="s">
        <v>14</v>
      </c>
      <c r="L14" s="10" t="s">
        <v>14</v>
      </c>
      <c r="M14" s="10" t="s">
        <v>14</v>
      </c>
      <c r="N14" s="10" t="s">
        <v>14</v>
      </c>
      <c r="Q14" s="16" t="s">
        <v>47</v>
      </c>
    </row>
    <row r="15" spans="1:25" ht="15" customHeight="1" x14ac:dyDescent="0.15">
      <c r="A15" s="20" t="s">
        <v>19</v>
      </c>
      <c r="B15" s="6" t="s">
        <v>15</v>
      </c>
    </row>
    <row r="16" spans="1:25" s="7" customFormat="1" ht="15" customHeight="1" x14ac:dyDescent="0.15">
      <c r="A16" s="21" t="s">
        <v>19</v>
      </c>
      <c r="B16" s="8" t="s">
        <v>16</v>
      </c>
      <c r="C16" s="11">
        <v>30.962139537023099</v>
      </c>
      <c r="D16" s="11">
        <v>23.463755844588398</v>
      </c>
      <c r="E16" s="11">
        <v>24.025784134199402</v>
      </c>
      <c r="F16" s="11">
        <v>25.1240233193347</v>
      </c>
      <c r="G16" s="11">
        <v>23.531449442785199</v>
      </c>
      <c r="H16" s="11">
        <v>25.733307227026199</v>
      </c>
      <c r="I16" s="11">
        <v>34.516565644309601</v>
      </c>
      <c r="J16" s="11">
        <v>25.912360756301599</v>
      </c>
      <c r="K16" s="11">
        <v>30.845393766907598</v>
      </c>
      <c r="L16" s="11">
        <v>30.410343845122998</v>
      </c>
      <c r="M16" s="11">
        <v>29.2475865220255</v>
      </c>
      <c r="N16" s="11">
        <v>31.440969154560602</v>
      </c>
    </row>
    <row r="17" spans="1:14" ht="15" hidden="1" customHeight="1" x14ac:dyDescent="0.15">
      <c r="A17" s="20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s="4" customFormat="1" ht="15" customHeight="1" x14ac:dyDescent="0.15">
      <c r="A18" s="19" t="s">
        <v>20</v>
      </c>
      <c r="B18" s="5" t="s">
        <v>13</v>
      </c>
      <c r="C18" s="10" t="s">
        <v>14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</row>
    <row r="19" spans="1:14" ht="15" customHeight="1" x14ac:dyDescent="0.15">
      <c r="A19" s="20" t="s">
        <v>20</v>
      </c>
      <c r="B19" s="6" t="s">
        <v>15</v>
      </c>
    </row>
    <row r="20" spans="1:14" s="7" customFormat="1" ht="15" customHeight="1" x14ac:dyDescent="0.15">
      <c r="A20" s="21" t="s">
        <v>20</v>
      </c>
      <c r="B20" s="8" t="s">
        <v>16</v>
      </c>
      <c r="C20" s="11">
        <v>30.703703043815899</v>
      </c>
      <c r="D20" s="11">
        <v>23.120262238038599</v>
      </c>
      <c r="E20" s="11">
        <v>23.962214351066599</v>
      </c>
      <c r="F20" s="11">
        <v>24.9303874995062</v>
      </c>
      <c r="G20" s="11">
        <v>23.3209567673462</v>
      </c>
      <c r="H20" s="11">
        <v>25.631898747324701</v>
      </c>
      <c r="I20" s="11">
        <v>34.273166444244701</v>
      </c>
      <c r="J20" s="11">
        <v>25.917142497592099</v>
      </c>
      <c r="K20" s="11">
        <v>30.578870823907302</v>
      </c>
      <c r="L20" s="11">
        <v>30.582972818683999</v>
      </c>
      <c r="M20" s="11">
        <v>29.5787503010644</v>
      </c>
      <c r="N20" s="11">
        <v>31.829493782747399</v>
      </c>
    </row>
    <row r="21" spans="1:14" ht="15" hidden="1" customHeight="1" x14ac:dyDescent="0.15">
      <c r="A21" s="20" t="s">
        <v>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s="4" customFormat="1" ht="15" customHeight="1" x14ac:dyDescent="0.15">
      <c r="A22" s="19" t="s">
        <v>21</v>
      </c>
      <c r="B22" s="5" t="s">
        <v>13</v>
      </c>
      <c r="C22" s="10" t="s">
        <v>14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</row>
    <row r="23" spans="1:14" ht="15" customHeight="1" x14ac:dyDescent="0.15">
      <c r="A23" s="20" t="s">
        <v>21</v>
      </c>
      <c r="B23" s="6" t="s">
        <v>15</v>
      </c>
    </row>
    <row r="24" spans="1:14" s="7" customFormat="1" ht="15" customHeight="1" x14ac:dyDescent="0.15">
      <c r="A24" s="21" t="s">
        <v>21</v>
      </c>
      <c r="B24" s="8" t="s">
        <v>16</v>
      </c>
      <c r="C24" s="11">
        <v>31.017568506556</v>
      </c>
      <c r="D24" s="11">
        <v>23.336423540343901</v>
      </c>
      <c r="E24" s="11">
        <v>24.196207440150999</v>
      </c>
      <c r="F24" s="11">
        <v>25.245720238067101</v>
      </c>
      <c r="G24" s="11">
        <v>23.376385150608002</v>
      </c>
      <c r="H24" s="11">
        <v>25.792616246761899</v>
      </c>
      <c r="I24" s="11">
        <v>34.265401729824497</v>
      </c>
      <c r="J24" s="11">
        <v>26.106932846648601</v>
      </c>
      <c r="K24" s="11">
        <v>30.849525176573099</v>
      </c>
      <c r="L24" s="11">
        <v>30.443529477211701</v>
      </c>
      <c r="M24" s="11">
        <v>29.439775296633599</v>
      </c>
      <c r="N24" s="11">
        <v>31.360957000487801</v>
      </c>
    </row>
    <row r="25" spans="1:14" ht="15" hidden="1" customHeight="1" x14ac:dyDescent="0.15">
      <c r="A25" s="20" t="s">
        <v>21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s="4" customFormat="1" ht="15" customHeight="1" x14ac:dyDescent="0.15">
      <c r="A26" s="19" t="s">
        <v>22</v>
      </c>
      <c r="B26" s="5" t="s">
        <v>13</v>
      </c>
      <c r="C26" s="10" t="s">
        <v>14</v>
      </c>
      <c r="D26" s="10" t="s">
        <v>14</v>
      </c>
      <c r="E26" s="10" t="s">
        <v>14</v>
      </c>
      <c r="F26" s="10" t="s">
        <v>14</v>
      </c>
      <c r="G26" s="10" t="s">
        <v>14</v>
      </c>
      <c r="H26" s="10" t="s">
        <v>14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  <c r="N26" s="10" t="s">
        <v>14</v>
      </c>
    </row>
    <row r="27" spans="1:14" ht="15" customHeight="1" x14ac:dyDescent="0.15">
      <c r="A27" s="20" t="s">
        <v>22</v>
      </c>
      <c r="B27" s="6" t="s">
        <v>15</v>
      </c>
    </row>
    <row r="28" spans="1:14" s="7" customFormat="1" ht="15" customHeight="1" x14ac:dyDescent="0.15">
      <c r="A28" s="21" t="s">
        <v>22</v>
      </c>
      <c r="B28" s="8" t="s">
        <v>16</v>
      </c>
      <c r="C28" s="11">
        <v>38.473802328071997</v>
      </c>
      <c r="D28" s="11">
        <v>31.494728394868002</v>
      </c>
      <c r="E28" s="11">
        <v>33.121724475740798</v>
      </c>
      <c r="F28" s="11">
        <v>31.585091767622401</v>
      </c>
      <c r="G28" s="11">
        <v>33.301078521478601</v>
      </c>
      <c r="H28" s="11">
        <v>31.571225754246299</v>
      </c>
      <c r="I28" s="11">
        <v>38.391675058024902</v>
      </c>
      <c r="J28" s="11">
        <v>31.4788097232945</v>
      </c>
      <c r="K28" s="11">
        <v>33.3005689752096</v>
      </c>
      <c r="L28" s="11">
        <v>31.540083206881999</v>
      </c>
      <c r="M28" s="11">
        <v>34.384495622698402</v>
      </c>
      <c r="N28" s="11">
        <v>31.4128285874013</v>
      </c>
    </row>
    <row r="29" spans="1:14" ht="15" hidden="1" customHeight="1" x14ac:dyDescent="0.15">
      <c r="A29" s="20" t="s">
        <v>22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s="4" customFormat="1" ht="15" customHeight="1" x14ac:dyDescent="0.15">
      <c r="A30" s="19" t="s">
        <v>23</v>
      </c>
      <c r="B30" s="5" t="s">
        <v>13</v>
      </c>
      <c r="C30" s="10" t="s">
        <v>14</v>
      </c>
      <c r="D30" s="10" t="s">
        <v>14</v>
      </c>
      <c r="E30" s="10" t="s">
        <v>14</v>
      </c>
      <c r="F30" s="10" t="s">
        <v>14</v>
      </c>
      <c r="G30" s="10" t="s">
        <v>14</v>
      </c>
      <c r="H30" s="10" t="s">
        <v>14</v>
      </c>
      <c r="I30" s="10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  <c r="N30" s="10" t="s">
        <v>14</v>
      </c>
    </row>
    <row r="31" spans="1:14" ht="15" customHeight="1" x14ac:dyDescent="0.15">
      <c r="A31" s="20" t="s">
        <v>23</v>
      </c>
      <c r="B31" s="6" t="s">
        <v>15</v>
      </c>
    </row>
    <row r="32" spans="1:14" s="7" customFormat="1" ht="15" customHeight="1" x14ac:dyDescent="0.15">
      <c r="A32" s="21" t="s">
        <v>23</v>
      </c>
      <c r="B32" s="8" t="s">
        <v>16</v>
      </c>
      <c r="C32" s="11"/>
      <c r="D32" s="11">
        <v>33.113077163401897</v>
      </c>
      <c r="E32" s="11">
        <v>33.117215780678002</v>
      </c>
      <c r="F32" s="11">
        <v>31.836705121053701</v>
      </c>
      <c r="G32" s="11">
        <v>33.512611960717798</v>
      </c>
      <c r="H32" s="11">
        <v>31.951829969175598</v>
      </c>
      <c r="I32" s="11"/>
      <c r="J32" s="11"/>
      <c r="K32" s="11"/>
      <c r="L32" s="11"/>
      <c r="M32" s="11"/>
      <c r="N32" s="11"/>
    </row>
    <row r="33" spans="1:14" ht="15" hidden="1" customHeight="1" x14ac:dyDescent="0.15">
      <c r="A33" s="20" t="s">
        <v>23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printOptions headings="1" gridLines="1"/>
  <pageMargins left="0" right="0" top="0" bottom="0" header="0" footer="0"/>
  <pageSetup pageOrder="overThenDown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6"/>
  <sheetViews>
    <sheetView tabSelected="1" workbookViewId="0">
      <selection activeCell="AE39" sqref="AE39"/>
    </sheetView>
  </sheetViews>
  <sheetFormatPr defaultRowHeight="10.5" x14ac:dyDescent="0.15"/>
  <sheetData>
    <row r="2" spans="1:27" x14ac:dyDescent="0.15">
      <c r="P2" s="11"/>
      <c r="Q2" s="11"/>
      <c r="R2" s="11"/>
      <c r="S2" s="11"/>
      <c r="T2" s="11"/>
    </row>
    <row r="3" spans="1:27" x14ac:dyDescent="0.15">
      <c r="C3" s="17" t="s">
        <v>46</v>
      </c>
      <c r="P3" s="18"/>
      <c r="Q3" s="18"/>
      <c r="R3" s="18"/>
      <c r="S3" s="18"/>
      <c r="T3" s="18"/>
    </row>
    <row r="4" spans="1:27" x14ac:dyDescent="0.15">
      <c r="C4" s="7">
        <v>22.748651260741799</v>
      </c>
      <c r="D4" s="7">
        <v>14.992597077361401</v>
      </c>
      <c r="E4" s="7">
        <v>15.230398374029001</v>
      </c>
      <c r="F4" s="7">
        <v>15.1350013364563</v>
      </c>
      <c r="G4" s="7">
        <v>16.005202783953902</v>
      </c>
      <c r="H4" s="7">
        <v>16.700964533211401</v>
      </c>
      <c r="I4" s="7">
        <f>AVERAGE(D4:H4)</f>
        <v>15.612832821002403</v>
      </c>
      <c r="J4" s="7">
        <f>STDEV(D4:H4)</f>
        <v>0.72409533600326725</v>
      </c>
      <c r="K4" s="7">
        <f>J4/I4</f>
        <v>4.6378216195923985E-2</v>
      </c>
      <c r="M4" s="7">
        <v>15.230398374029001</v>
      </c>
      <c r="O4" s="11">
        <v>15.238319036432467</v>
      </c>
      <c r="P4" s="11">
        <v>15.113171351730132</v>
      </c>
      <c r="Q4" s="11">
        <v>15.1110660366177</v>
      </c>
      <c r="R4" s="11">
        <v>15.9543180534929</v>
      </c>
      <c r="S4" s="11">
        <v>16.632379917180401</v>
      </c>
    </row>
    <row r="5" spans="1:27" x14ac:dyDescent="0.15">
      <c r="C5" s="4">
        <v>23.077993322732901</v>
      </c>
      <c r="D5" s="4">
        <v>15.391108363592201</v>
      </c>
      <c r="E5" s="4">
        <v>15.144893213371599</v>
      </c>
      <c r="F5" s="4">
        <v>15.151900789178899</v>
      </c>
      <c r="G5" s="4">
        <v>15.978651113708899</v>
      </c>
      <c r="H5" s="4">
        <v>16.6748478495002</v>
      </c>
      <c r="I5" s="7">
        <f t="shared" ref="I5:I6" si="0">AVERAGE(D5:H5)</f>
        <v>15.66828026587036</v>
      </c>
      <c r="J5" s="7">
        <f t="shared" ref="J5:J6" si="1">STDEV(D5:H5)</f>
        <v>0.65706057515392158</v>
      </c>
      <c r="K5" s="7">
        <f t="shared" ref="K5:K6" si="2">J5/I5</f>
        <v>4.1935717513629914E-2</v>
      </c>
      <c r="M5" s="4">
        <v>15.144893213371599</v>
      </c>
      <c r="O5" s="18">
        <f>O4-$O4</f>
        <v>0</v>
      </c>
      <c r="P5" s="18">
        <f t="shared" ref="P5:S5" si="3">P4-$O4</f>
        <v>-0.12514768470233406</v>
      </c>
      <c r="Q5" s="18">
        <f t="shared" si="3"/>
        <v>-0.12725299981476645</v>
      </c>
      <c r="R5" s="18">
        <f t="shared" si="3"/>
        <v>0.71599901706043312</v>
      </c>
      <c r="S5" s="18">
        <f t="shared" si="3"/>
        <v>1.3940608807479347</v>
      </c>
      <c r="V5">
        <v>1</v>
      </c>
      <c r="W5">
        <v>0.97268082984918458</v>
      </c>
      <c r="X5">
        <v>0.55103509088403935</v>
      </c>
      <c r="Y5">
        <v>0.26622229522136825</v>
      </c>
      <c r="Z5">
        <v>0.18222682997611195</v>
      </c>
    </row>
    <row r="6" spans="1:27" x14ac:dyDescent="0.15">
      <c r="C6" s="1">
        <v>22.858769651204899</v>
      </c>
      <c r="D6" s="1">
        <v>15.3312516683438</v>
      </c>
      <c r="E6" s="1">
        <v>14.964222467789799</v>
      </c>
      <c r="F6" s="1">
        <v>15.046295984217901</v>
      </c>
      <c r="G6" s="1">
        <v>15.8791002628159</v>
      </c>
      <c r="H6" s="1">
        <v>16.521327368829599</v>
      </c>
      <c r="I6" s="7">
        <f t="shared" si="0"/>
        <v>15.548439550399399</v>
      </c>
      <c r="J6" s="7">
        <f t="shared" si="1"/>
        <v>0.65124410760631912</v>
      </c>
      <c r="K6" s="7">
        <f t="shared" si="2"/>
        <v>4.1884853170978842E-2</v>
      </c>
      <c r="M6" s="1">
        <v>14.964222467789799</v>
      </c>
      <c r="O6">
        <f>2^(-1*O5)</f>
        <v>1</v>
      </c>
      <c r="P6">
        <f t="shared" ref="P6" si="4">2^(-1*P5)</f>
        <v>1.0906193706405725</v>
      </c>
      <c r="Q6">
        <f t="shared" ref="Q6" si="5">2^(-1*Q5)</f>
        <v>1.0922120659315135</v>
      </c>
      <c r="R6">
        <f t="shared" ref="R6" si="6">2^(-1*R5)</f>
        <v>0.60878342410876363</v>
      </c>
      <c r="S6">
        <f t="shared" ref="S6" si="7">2^(-1*S5)</f>
        <v>0.38049228835567761</v>
      </c>
    </row>
    <row r="7" spans="1:27" x14ac:dyDescent="0.15">
      <c r="C7" s="7">
        <f t="shared" ref="C7:H7" si="8">AVERAGE(C4:C6)</f>
        <v>22.895138078226534</v>
      </c>
      <c r="D7" s="7">
        <f t="shared" si="8"/>
        <v>15.238319036432467</v>
      </c>
      <c r="E7" s="7">
        <f t="shared" si="8"/>
        <v>15.113171351730132</v>
      </c>
      <c r="F7" s="7">
        <f t="shared" si="8"/>
        <v>15.1110660366177</v>
      </c>
      <c r="G7" s="7">
        <f t="shared" si="8"/>
        <v>15.9543180534929</v>
      </c>
      <c r="H7" s="7">
        <f t="shared" si="8"/>
        <v>16.632379917180401</v>
      </c>
      <c r="I7" s="7"/>
      <c r="J7" s="7"/>
      <c r="K7" s="7"/>
    </row>
    <row r="8" spans="1:27" x14ac:dyDescent="0.15">
      <c r="C8" s="4">
        <f t="shared" ref="C8:H8" si="9">STDEV(C4:C6)</f>
        <v>0.16765603273416305</v>
      </c>
      <c r="D8" s="4">
        <f t="shared" si="9"/>
        <v>0.21489571161102097</v>
      </c>
      <c r="E8" s="4">
        <f t="shared" si="9"/>
        <v>0.13589374763051201</v>
      </c>
      <c r="F8" s="4">
        <f t="shared" si="9"/>
        <v>5.6725370351240645E-2</v>
      </c>
      <c r="G8" s="4">
        <f t="shared" si="9"/>
        <v>6.6479582007911361E-2</v>
      </c>
      <c r="H8" s="4">
        <f t="shared" si="9"/>
        <v>9.7056796070254414E-2</v>
      </c>
      <c r="I8" s="7"/>
      <c r="J8" s="7"/>
      <c r="K8" s="7"/>
    </row>
    <row r="9" spans="1:27" x14ac:dyDescent="0.15">
      <c r="C9" s="1">
        <f t="shared" ref="C9:H9" si="10">C8/C7</f>
        <v>7.3227788433215578E-3</v>
      </c>
      <c r="D9" s="1">
        <f t="shared" si="10"/>
        <v>1.4102323956942922E-2</v>
      </c>
      <c r="E9" s="1">
        <f t="shared" si="10"/>
        <v>8.9917426639217653E-3</v>
      </c>
      <c r="F9" s="1">
        <f t="shared" si="10"/>
        <v>3.7538960000427241E-3</v>
      </c>
      <c r="G9" s="1">
        <f t="shared" si="10"/>
        <v>4.1668707985520513E-3</v>
      </c>
      <c r="H9" s="1">
        <f t="shared" si="10"/>
        <v>5.8354124036091607E-3</v>
      </c>
      <c r="I9" s="1"/>
      <c r="J9" s="1"/>
      <c r="K9" s="1"/>
    </row>
    <row r="10" spans="1:27" x14ac:dyDescent="0.15">
      <c r="I10" s="4"/>
      <c r="J10" s="4"/>
      <c r="K10" s="4"/>
    </row>
    <row r="11" spans="1:27" x14ac:dyDescent="0.15">
      <c r="I11" s="1"/>
      <c r="J11" s="1"/>
      <c r="K11" s="1"/>
    </row>
    <row r="12" spans="1:27" x14ac:dyDescent="0.15">
      <c r="C12" s="17" t="s">
        <v>47</v>
      </c>
    </row>
    <row r="13" spans="1:27" x14ac:dyDescent="0.15">
      <c r="A13" s="11">
        <v>23.531449442785199</v>
      </c>
      <c r="C13" s="11">
        <v>30.962139537023099</v>
      </c>
      <c r="D13" s="11">
        <v>23.463755844588398</v>
      </c>
      <c r="E13" s="11">
        <v>23.531449442785199</v>
      </c>
      <c r="F13" s="11">
        <v>24.025784134199402</v>
      </c>
      <c r="G13" s="11">
        <v>25.1240233193347</v>
      </c>
      <c r="H13" s="11">
        <v>25.733307227026199</v>
      </c>
      <c r="I13" s="7">
        <f>AVERAGE(D13:H13)</f>
        <v>24.375663993586777</v>
      </c>
      <c r="J13" s="7">
        <f>STDEV(D13:H13)</f>
        <v>1.0087030566199131</v>
      </c>
      <c r="K13" s="7">
        <f>J13/I13</f>
        <v>4.1381562237045207E-2</v>
      </c>
      <c r="N13">
        <v>23.306813874323634</v>
      </c>
      <c r="O13">
        <v>23.409597120246463</v>
      </c>
      <c r="P13">
        <v>24.061401975139002</v>
      </c>
      <c r="Q13">
        <v>25.100043685635999</v>
      </c>
      <c r="R13">
        <v>25.719274073704266</v>
      </c>
      <c r="T13" s="11">
        <v>23.336423540343901</v>
      </c>
      <c r="U13" s="11">
        <v>23.376385150608002</v>
      </c>
      <c r="V13" s="11">
        <v>24.196207440150999</v>
      </c>
      <c r="W13" s="11">
        <v>25.245720238067101</v>
      </c>
      <c r="X13" s="11">
        <v>25.792616246761899</v>
      </c>
      <c r="Y13">
        <v>0</v>
      </c>
      <c r="Z13">
        <v>1</v>
      </c>
      <c r="AA13">
        <v>1</v>
      </c>
    </row>
    <row r="14" spans="1:27" x14ac:dyDescent="0.15">
      <c r="A14" s="11">
        <v>23.3209567673462</v>
      </c>
      <c r="C14" s="11">
        <v>30.703703043815899</v>
      </c>
      <c r="D14" s="11">
        <v>23.120262238038599</v>
      </c>
      <c r="E14" s="11">
        <v>23.3209567673462</v>
      </c>
      <c r="F14" s="11">
        <v>23.962214351066599</v>
      </c>
      <c r="G14" s="11">
        <v>24.9303874995062</v>
      </c>
      <c r="H14" s="11">
        <v>25.631898747324701</v>
      </c>
      <c r="I14" s="7">
        <f t="shared" ref="I14:I15" si="11">AVERAGE(D14:H14)</f>
        <v>24.193143920656457</v>
      </c>
      <c r="J14" s="7">
        <f t="shared" ref="J14:J15" si="12">STDEV(D14:H14)</f>
        <v>1.0698898947115631</v>
      </c>
      <c r="K14" s="7">
        <f t="shared" ref="K14:K15" si="13">J14/I14</f>
        <v>4.4222854963388021E-2</v>
      </c>
      <c r="N14">
        <v>15.238319036432467</v>
      </c>
      <c r="O14">
        <v>15.113171351730132</v>
      </c>
      <c r="P14">
        <v>15.1110660366177</v>
      </c>
      <c r="Q14">
        <v>15.9543180534929</v>
      </c>
      <c r="R14">
        <v>16.632379917180401</v>
      </c>
      <c r="T14" s="18">
        <f>T13-$T13</f>
        <v>0</v>
      </c>
      <c r="U14" s="18">
        <f t="shared" ref="U14:X14" si="14">U13-$T13</f>
        <v>3.99616102641005E-2</v>
      </c>
      <c r="V14" s="18">
        <f t="shared" si="14"/>
        <v>0.85978389980709835</v>
      </c>
      <c r="W14" s="18">
        <f t="shared" si="14"/>
        <v>1.9092966977231995</v>
      </c>
      <c r="X14" s="18">
        <f t="shared" si="14"/>
        <v>2.4561927064179976</v>
      </c>
      <c r="Y14">
        <v>3</v>
      </c>
      <c r="Z14">
        <v>0.85385859209982051</v>
      </c>
      <c r="AA14">
        <v>0.97268082984918458</v>
      </c>
    </row>
    <row r="15" spans="1:27" x14ac:dyDescent="0.15">
      <c r="A15" s="11">
        <v>23.376385150608002</v>
      </c>
      <c r="C15" s="11">
        <v>31.017568506556</v>
      </c>
      <c r="D15" s="11">
        <v>23.336423540343901</v>
      </c>
      <c r="E15" s="11">
        <v>23.376385150608002</v>
      </c>
      <c r="F15" s="11">
        <v>24.196207440150999</v>
      </c>
      <c r="G15" s="11">
        <v>25.245720238067101</v>
      </c>
      <c r="H15" s="11">
        <v>25.792616246761899</v>
      </c>
      <c r="I15" s="7">
        <f t="shared" si="11"/>
        <v>24.389470523186379</v>
      </c>
      <c r="J15" s="7">
        <f t="shared" si="12"/>
        <v>1.1039227820925521</v>
      </c>
      <c r="K15" s="7">
        <f t="shared" si="13"/>
        <v>4.5262269266693758E-2</v>
      </c>
      <c r="N15">
        <f>N13-N14</f>
        <v>8.0684948378911674</v>
      </c>
      <c r="O15">
        <f t="shared" ref="O15:R15" si="15">O13-O14</f>
        <v>8.2964257685163307</v>
      </c>
      <c r="P15">
        <f t="shared" si="15"/>
        <v>8.9503359385213024</v>
      </c>
      <c r="Q15">
        <f t="shared" si="15"/>
        <v>9.1457256321430993</v>
      </c>
      <c r="R15">
        <f t="shared" si="15"/>
        <v>9.086894156523865</v>
      </c>
      <c r="T15">
        <f>2^(-1*T14)</f>
        <v>1</v>
      </c>
      <c r="U15">
        <f t="shared" ref="U15" si="16">2^(-1*U14)</f>
        <v>0.97268082984918458</v>
      </c>
      <c r="V15">
        <f t="shared" ref="V15" si="17">2^(-1*V14)</f>
        <v>0.55103509088403935</v>
      </c>
      <c r="W15">
        <f t="shared" ref="W15" si="18">2^(-1*W14)</f>
        <v>0.26622229522136825</v>
      </c>
      <c r="X15">
        <f t="shared" ref="X15" si="19">2^(-1*X14)</f>
        <v>0.18222682997611195</v>
      </c>
      <c r="Y15">
        <v>12</v>
      </c>
      <c r="Z15">
        <v>0.54267445316656926</v>
      </c>
      <c r="AA15">
        <v>0.55103509088403935</v>
      </c>
    </row>
    <row r="16" spans="1:27" x14ac:dyDescent="0.15">
      <c r="C16" s="7">
        <f t="shared" ref="C16:H16" si="20">AVERAGE(C13:C15)</f>
        <v>30.894470362465</v>
      </c>
      <c r="D16" s="7">
        <f t="shared" si="20"/>
        <v>23.306813874323634</v>
      </c>
      <c r="E16" s="7">
        <f t="shared" si="20"/>
        <v>23.409597120246463</v>
      </c>
      <c r="F16" s="7">
        <f t="shared" si="20"/>
        <v>24.061401975139002</v>
      </c>
      <c r="G16" s="7">
        <f t="shared" si="20"/>
        <v>25.100043685635999</v>
      </c>
      <c r="H16" s="7">
        <f t="shared" si="20"/>
        <v>25.719274073704266</v>
      </c>
      <c r="I16" s="7"/>
      <c r="J16" s="7"/>
      <c r="K16" s="7"/>
      <c r="N16">
        <f>N15-$N15</f>
        <v>0</v>
      </c>
      <c r="O16">
        <f>O15-$N15</f>
        <v>0.22793093062516334</v>
      </c>
      <c r="P16">
        <f>P15-$N15</f>
        <v>0.88184110063013499</v>
      </c>
      <c r="Q16">
        <f>Q15-$N15</f>
        <v>1.0772307942519319</v>
      </c>
      <c r="R16">
        <f>R15-$N15</f>
        <v>1.0183993186326976</v>
      </c>
      <c r="Y16">
        <v>24</v>
      </c>
      <c r="Z16">
        <v>0.47393765861406673</v>
      </c>
      <c r="AA16">
        <v>0.26622229522136825</v>
      </c>
    </row>
    <row r="17" spans="1:31" x14ac:dyDescent="0.15">
      <c r="C17" s="4">
        <f t="shared" ref="C17:H17" si="21">STDEV(C13:C15)</f>
        <v>0.16751782013951594</v>
      </c>
      <c r="D17" s="4">
        <f t="shared" si="21"/>
        <v>0.17365055046420372</v>
      </c>
      <c r="E17" s="4">
        <f t="shared" si="21"/>
        <v>0.10910576427859678</v>
      </c>
      <c r="F17" s="4">
        <f t="shared" si="21"/>
        <v>0.12099448078203368</v>
      </c>
      <c r="G17" s="4">
        <f t="shared" si="21"/>
        <v>0.15902814570484769</v>
      </c>
      <c r="H17" s="4">
        <f t="shared" si="21"/>
        <v>8.1272539645651731E-2</v>
      </c>
      <c r="I17" s="7"/>
      <c r="J17" s="7"/>
      <c r="K17" s="7"/>
      <c r="N17">
        <f>2^(-1*N16)</f>
        <v>1</v>
      </c>
      <c r="O17">
        <f t="shared" ref="O17:R17" si="22">2^(-1*O16)</f>
        <v>0.85385859209982051</v>
      </c>
      <c r="P17">
        <f t="shared" si="22"/>
        <v>0.54267445316656926</v>
      </c>
      <c r="Q17">
        <f t="shared" si="22"/>
        <v>0.47393765861406673</v>
      </c>
      <c r="R17">
        <f t="shared" si="22"/>
        <v>0.49366377230157288</v>
      </c>
      <c r="Y17">
        <v>48</v>
      </c>
      <c r="Z17">
        <v>0.49366377230157288</v>
      </c>
      <c r="AA17">
        <v>0.18222682997611195</v>
      </c>
    </row>
    <row r="18" spans="1:31" x14ac:dyDescent="0.15">
      <c r="C18" s="1">
        <f t="shared" ref="C18:H18" si="23">C17/C16</f>
        <v>5.4222590053862978E-3</v>
      </c>
      <c r="D18" s="1">
        <f t="shared" si="23"/>
        <v>7.4506344539657966E-3</v>
      </c>
      <c r="E18" s="1">
        <f t="shared" si="23"/>
        <v>4.6607279791344002E-3</v>
      </c>
      <c r="F18" s="1">
        <f t="shared" si="23"/>
        <v>5.0285715232657258E-3</v>
      </c>
      <c r="G18" s="1">
        <f t="shared" si="23"/>
        <v>6.335771670224412E-3</v>
      </c>
      <c r="H18" s="1">
        <f t="shared" si="23"/>
        <v>3.1599857528150795E-3</v>
      </c>
      <c r="I18" s="1"/>
      <c r="J18" s="1"/>
      <c r="K18" s="1"/>
    </row>
    <row r="20" spans="1:31" x14ac:dyDescent="0.15">
      <c r="AA20">
        <v>1</v>
      </c>
      <c r="AB20">
        <v>9.1936060670506151E-2</v>
      </c>
      <c r="AC20">
        <v>3.6420186266719605E-2</v>
      </c>
      <c r="AD20">
        <v>4.4189987090027125E-2</v>
      </c>
      <c r="AE20">
        <v>2.1123685649942457E-2</v>
      </c>
    </row>
    <row r="21" spans="1:31" x14ac:dyDescent="0.15">
      <c r="C21" s="17" t="s">
        <v>48</v>
      </c>
      <c r="Y21">
        <v>0</v>
      </c>
      <c r="Z21">
        <v>1</v>
      </c>
      <c r="AA21">
        <v>1</v>
      </c>
    </row>
    <row r="22" spans="1:31" x14ac:dyDescent="0.15">
      <c r="A22" s="11">
        <v>29.2475865220255</v>
      </c>
      <c r="C22" s="11">
        <v>34.516565644309601</v>
      </c>
      <c r="D22" s="11">
        <v>25.912360756301599</v>
      </c>
      <c r="E22" s="11">
        <v>29.2475865220255</v>
      </c>
      <c r="F22" s="11">
        <v>30.845393766907598</v>
      </c>
      <c r="G22" s="11">
        <v>30.410343845122998</v>
      </c>
      <c r="H22" s="11">
        <v>31.440969154560602</v>
      </c>
      <c r="I22" s="7">
        <f>AVERAGE(D22:H22)</f>
        <v>29.571330808983657</v>
      </c>
      <c r="J22" s="7">
        <f>STDEV(D22:H22)</f>
        <v>2.1974757705478543</v>
      </c>
      <c r="K22" s="7">
        <f>J22/I22</f>
        <v>7.4311020519924303E-2</v>
      </c>
      <c r="N22">
        <v>25.9788120335141</v>
      </c>
      <c r="O22">
        <v>29.422037373241167</v>
      </c>
      <c r="P22">
        <v>30.757929922462665</v>
      </c>
      <c r="Q22">
        <v>30.478948713672896</v>
      </c>
      <c r="R22">
        <v>31.543806645931934</v>
      </c>
      <c r="T22" s="11">
        <v>25.9788120335141</v>
      </c>
      <c r="U22" s="11">
        <v>29.422037373241167</v>
      </c>
      <c r="V22" s="11">
        <v>30.757929922462665</v>
      </c>
      <c r="W22" s="11">
        <v>30.478948713672896</v>
      </c>
      <c r="X22" s="11">
        <v>31.543806645931934</v>
      </c>
      <c r="Y22">
        <v>3</v>
      </c>
      <c r="Z22">
        <v>8.4174185158902043E-2</v>
      </c>
      <c r="AA22">
        <v>9.1936060670506151E-2</v>
      </c>
    </row>
    <row r="23" spans="1:31" x14ac:dyDescent="0.15">
      <c r="A23" s="11">
        <v>29.5787503010644</v>
      </c>
      <c r="C23" s="11">
        <v>34.273166444244701</v>
      </c>
      <c r="D23" s="11">
        <v>25.917142497592099</v>
      </c>
      <c r="E23" s="11">
        <v>29.5787503010644</v>
      </c>
      <c r="F23" s="11">
        <v>30.578870823907302</v>
      </c>
      <c r="G23" s="11">
        <v>30.582972818683999</v>
      </c>
      <c r="H23" s="11">
        <v>31.829493782747399</v>
      </c>
      <c r="I23" s="7">
        <f t="shared" ref="I23:I24" si="24">AVERAGE(D23:H23)</f>
        <v>29.69744604479904</v>
      </c>
      <c r="J23" s="7">
        <f t="shared" ref="J23:J24" si="25">STDEV(D23:H23)</f>
        <v>2.2589532118876412</v>
      </c>
      <c r="K23" s="7">
        <f t="shared" ref="K23:K24" si="26">J23/I23</f>
        <v>7.6065571715492858E-2</v>
      </c>
      <c r="N23">
        <v>15.238319036432467</v>
      </c>
      <c r="O23">
        <v>15.1110660366177</v>
      </c>
      <c r="P23">
        <v>15.9543180534929</v>
      </c>
      <c r="Q23">
        <v>15.113171351730132</v>
      </c>
      <c r="R23">
        <v>16.632379917180401</v>
      </c>
      <c r="T23" s="18">
        <f>T22-$T22</f>
        <v>0</v>
      </c>
      <c r="U23" s="18">
        <f t="shared" ref="U23" si="27">U22-$T22</f>
        <v>3.4432253397270678</v>
      </c>
      <c r="V23" s="18">
        <f t="shared" ref="V23" si="28">V22-$T22</f>
        <v>4.7791178889485657</v>
      </c>
      <c r="W23" s="18">
        <f t="shared" ref="W23" si="29">W22-$T22</f>
        <v>4.5001366801587963</v>
      </c>
      <c r="X23" s="18">
        <f t="shared" ref="X23" si="30">X22-$T22</f>
        <v>5.5649946124178342</v>
      </c>
      <c r="Y23">
        <v>12</v>
      </c>
      <c r="Z23">
        <v>5.9824536648706232E-2</v>
      </c>
      <c r="AA23">
        <v>3.6420186266719605E-2</v>
      </c>
    </row>
    <row r="24" spans="1:31" x14ac:dyDescent="0.15">
      <c r="A24" s="11">
        <v>29.439775296633599</v>
      </c>
      <c r="C24" s="11">
        <v>34.265401729824497</v>
      </c>
      <c r="D24" s="11">
        <v>26.106932846648601</v>
      </c>
      <c r="E24" s="11">
        <v>29.439775296633599</v>
      </c>
      <c r="F24" s="11">
        <v>30.849525176573099</v>
      </c>
      <c r="G24" s="11">
        <v>30.443529477211701</v>
      </c>
      <c r="H24" s="11">
        <v>31.360957000487801</v>
      </c>
      <c r="I24" s="7">
        <f t="shared" si="24"/>
        <v>29.640143959510958</v>
      </c>
      <c r="J24" s="7">
        <f t="shared" si="25"/>
        <v>2.0971979585477429</v>
      </c>
      <c r="K24" s="7">
        <f t="shared" si="26"/>
        <v>7.0755322963766923E-2</v>
      </c>
      <c r="N24">
        <f>N22-N23</f>
        <v>10.740492997081633</v>
      </c>
      <c r="O24">
        <f t="shared" ref="O24" si="31">O22-O23</f>
        <v>14.310971336623467</v>
      </c>
      <c r="P24">
        <f t="shared" ref="P24" si="32">P22-P23</f>
        <v>14.803611868969766</v>
      </c>
      <c r="Q24">
        <f t="shared" ref="Q24" si="33">Q22-Q23</f>
        <v>15.365777361942763</v>
      </c>
      <c r="R24">
        <f t="shared" ref="R24" si="34">R22-R23</f>
        <v>14.911426728751533</v>
      </c>
      <c r="T24">
        <f>2^(-1*T23)</f>
        <v>1</v>
      </c>
      <c r="U24">
        <f t="shared" ref="U24" si="35">2^(-1*U23)</f>
        <v>9.1936060670506151E-2</v>
      </c>
      <c r="V24">
        <f t="shared" ref="V24" si="36">2^(-1*V23)</f>
        <v>3.6420186266719605E-2</v>
      </c>
      <c r="W24">
        <f t="shared" ref="W24" si="37">2^(-1*W23)</f>
        <v>4.4189987090027125E-2</v>
      </c>
      <c r="X24">
        <f t="shared" ref="X24" si="38">2^(-1*X23)</f>
        <v>2.1123685649942457E-2</v>
      </c>
      <c r="Y24">
        <v>24</v>
      </c>
      <c r="Z24">
        <v>4.0518248877307449E-2</v>
      </c>
      <c r="AA24">
        <v>4.4189987090027125E-2</v>
      </c>
    </row>
    <row r="25" spans="1:31" x14ac:dyDescent="0.15">
      <c r="C25" s="7">
        <f t="shared" ref="C25:H25" si="39">AVERAGE(C22:C24)</f>
        <v>34.351711272792933</v>
      </c>
      <c r="D25" s="7">
        <f t="shared" si="39"/>
        <v>25.9788120335141</v>
      </c>
      <c r="E25" s="7">
        <f t="shared" si="39"/>
        <v>29.422037373241167</v>
      </c>
      <c r="F25" s="7">
        <f t="shared" si="39"/>
        <v>30.757929922462665</v>
      </c>
      <c r="G25" s="7">
        <f t="shared" si="39"/>
        <v>30.478948713672896</v>
      </c>
      <c r="H25" s="7">
        <f t="shared" si="39"/>
        <v>31.543806645931934</v>
      </c>
      <c r="I25" s="7"/>
      <c r="J25" s="7"/>
      <c r="K25" s="7"/>
      <c r="N25">
        <f>N24-$N24</f>
        <v>0</v>
      </c>
      <c r="O25">
        <f>O24-$N24</f>
        <v>3.5704783395418342</v>
      </c>
      <c r="P25">
        <f>P24-$N24</f>
        <v>4.0631188718881326</v>
      </c>
      <c r="Q25">
        <f>Q24-$N24</f>
        <v>4.6252843648611304</v>
      </c>
      <c r="R25">
        <f>R24-$N24</f>
        <v>4.1709337316698996</v>
      </c>
      <c r="Y25">
        <v>48</v>
      </c>
      <c r="Z25">
        <v>5.5516724770506787E-2</v>
      </c>
      <c r="AA25">
        <v>2.1123685649942457E-2</v>
      </c>
    </row>
    <row r="26" spans="1:31" x14ac:dyDescent="0.15">
      <c r="C26" s="4">
        <f t="shared" ref="C26:H26" si="40">STDEV(C22:C24)</f>
        <v>0.14282085125647292</v>
      </c>
      <c r="D26" s="4">
        <f t="shared" si="40"/>
        <v>0.11098163510746553</v>
      </c>
      <c r="E26" s="4">
        <f t="shared" si="40"/>
        <v>0.1662929270340085</v>
      </c>
      <c r="F26" s="4">
        <f t="shared" si="40"/>
        <v>0.15508348628416535</v>
      </c>
      <c r="G26" s="4">
        <f t="shared" si="40"/>
        <v>9.160285127550255E-2</v>
      </c>
      <c r="H26" s="4">
        <f t="shared" si="40"/>
        <v>0.25062589911301275</v>
      </c>
      <c r="I26" s="7"/>
      <c r="J26" s="7"/>
      <c r="K26" s="7"/>
      <c r="N26">
        <f>2^(-1*N25)</f>
        <v>1</v>
      </c>
      <c r="O26">
        <f t="shared" ref="O26" si="41">2^(-1*O25)</f>
        <v>8.4174185158902043E-2</v>
      </c>
      <c r="P26">
        <f t="shared" ref="P26" si="42">2^(-1*P25)</f>
        <v>5.9824536648706232E-2</v>
      </c>
      <c r="Q26">
        <f t="shared" ref="Q26" si="43">2^(-1*Q25)</f>
        <v>4.0518248877307449E-2</v>
      </c>
      <c r="R26">
        <f t="shared" ref="R26" si="44">2^(-1*R25)</f>
        <v>5.5516724770506787E-2</v>
      </c>
    </row>
    <row r="27" spans="1:31" x14ac:dyDescent="0.15">
      <c r="C27" s="1">
        <f t="shared" ref="C27:H27" si="45">C26/C25</f>
        <v>4.1576051371155177E-3</v>
      </c>
      <c r="D27" s="1">
        <f t="shared" si="45"/>
        <v>4.2720057777966558E-3</v>
      </c>
      <c r="E27" s="1">
        <f t="shared" si="45"/>
        <v>5.6519854462984617E-3</v>
      </c>
      <c r="F27" s="1">
        <f t="shared" si="45"/>
        <v>5.0420651414160066E-3</v>
      </c>
      <c r="G27" s="1">
        <f t="shared" si="45"/>
        <v>3.0054465505370068E-3</v>
      </c>
      <c r="H27" s="1">
        <f t="shared" si="45"/>
        <v>7.9453282834947535E-3</v>
      </c>
      <c r="I27" s="1"/>
      <c r="J27" s="1"/>
      <c r="K27" s="1"/>
      <c r="N27">
        <v>1</v>
      </c>
      <c r="O27">
        <v>8.4174185158902043E-2</v>
      </c>
      <c r="P27">
        <v>5.9824536648706232E-2</v>
      </c>
      <c r="Q27">
        <v>4.0518248877307449E-2</v>
      </c>
      <c r="R27">
        <v>5.5516724770506787E-2</v>
      </c>
    </row>
    <row r="30" spans="1:31" x14ac:dyDescent="0.15">
      <c r="C30" s="17" t="s">
        <v>49</v>
      </c>
    </row>
    <row r="31" spans="1:31" x14ac:dyDescent="0.15">
      <c r="A31" s="11"/>
      <c r="C31" s="11">
        <v>38.473802328071997</v>
      </c>
      <c r="D31" s="11">
        <v>31.494728394868002</v>
      </c>
      <c r="E31" s="11">
        <v>33.301078521478601</v>
      </c>
      <c r="F31" s="11">
        <v>33.121724475740798</v>
      </c>
      <c r="G31" s="11">
        <v>31.585091767622401</v>
      </c>
      <c r="H31" s="11">
        <v>31.571225754246299</v>
      </c>
      <c r="I31" s="7">
        <f>AVERAGE(D31:H31)</f>
        <v>32.214769782791222</v>
      </c>
      <c r="J31" s="7">
        <f>STDEV(D31:H31)</f>
        <v>0.91265223532802953</v>
      </c>
      <c r="K31" s="7">
        <f>J31/I31</f>
        <v>2.8330242354100522E-2</v>
      </c>
      <c r="N31">
        <v>32.028871760521469</v>
      </c>
      <c r="O31">
        <v>33.732728701631601</v>
      </c>
      <c r="P31">
        <v>33.179836410542798</v>
      </c>
      <c r="Q31">
        <v>31.653960031852701</v>
      </c>
      <c r="R31">
        <v>31.645294770274401</v>
      </c>
      <c r="T31" s="11">
        <v>32.028871760521469</v>
      </c>
      <c r="U31" s="11">
        <v>33.732728701631601</v>
      </c>
      <c r="V31" s="11">
        <v>33.179836410542798</v>
      </c>
      <c r="W31" s="11">
        <v>31.653960031852701</v>
      </c>
      <c r="X31" s="11">
        <v>31.645294770274401</v>
      </c>
      <c r="Y31">
        <v>0</v>
      </c>
      <c r="Z31">
        <v>1</v>
      </c>
      <c r="AA31">
        <v>1</v>
      </c>
    </row>
    <row r="32" spans="1:31" x14ac:dyDescent="0.15">
      <c r="A32" s="11"/>
      <c r="C32" s="11"/>
      <c r="D32" s="11">
        <v>33.113077163401897</v>
      </c>
      <c r="E32" s="11">
        <v>33.512611960717798</v>
      </c>
      <c r="F32" s="11">
        <v>33.117215780678002</v>
      </c>
      <c r="G32" s="11">
        <v>31.836705121053701</v>
      </c>
      <c r="H32" s="11">
        <v>31.951829969175598</v>
      </c>
      <c r="I32" s="7">
        <f t="shared" ref="I32:I33" si="46">AVERAGE(D32:H32)</f>
        <v>32.706287999005404</v>
      </c>
      <c r="J32" s="7">
        <f t="shared" ref="J32:J33" si="47">STDEV(D32:H32)</f>
        <v>0.75991425464551077</v>
      </c>
      <c r="K32" s="7">
        <f t="shared" ref="K32:K33" si="48">J32/I32</f>
        <v>2.3234500187505832E-2</v>
      </c>
      <c r="N32">
        <v>15.238319036432467</v>
      </c>
      <c r="O32">
        <v>15.1110660366177</v>
      </c>
      <c r="P32">
        <v>15.9543180534929</v>
      </c>
      <c r="Q32">
        <v>15.113171351730132</v>
      </c>
      <c r="R32">
        <v>16.632379917180401</v>
      </c>
      <c r="T32" s="18">
        <f>T31-$T31</f>
        <v>0</v>
      </c>
      <c r="U32" s="18">
        <f t="shared" ref="U32" si="49">U31-$T31</f>
        <v>1.7038569411101321</v>
      </c>
      <c r="V32" s="18">
        <f t="shared" ref="V32" si="50">V31-$T31</f>
        <v>1.1509646500213293</v>
      </c>
      <c r="W32" s="18">
        <f t="shared" ref="W32" si="51">W31-$T31</f>
        <v>-0.3749117286687671</v>
      </c>
      <c r="X32" s="18">
        <f t="shared" ref="X32" si="52">X31-$T31</f>
        <v>-0.38357699024706804</v>
      </c>
      <c r="Y32">
        <v>3</v>
      </c>
      <c r="Z32">
        <v>0.28104831277385389</v>
      </c>
      <c r="AA32">
        <v>0.30696435832129676</v>
      </c>
    </row>
    <row r="33" spans="1:27" x14ac:dyDescent="0.15">
      <c r="A33" s="11"/>
      <c r="C33" s="11">
        <v>38.391675058024902</v>
      </c>
      <c r="D33" s="11">
        <v>31.4788097232945</v>
      </c>
      <c r="E33" s="11">
        <v>34.384495622698402</v>
      </c>
      <c r="F33" s="11">
        <v>33.3005689752096</v>
      </c>
      <c r="G33" s="11">
        <v>31.540083206881999</v>
      </c>
      <c r="H33" s="11">
        <v>31.4128285874013</v>
      </c>
      <c r="I33" s="7">
        <f t="shared" si="46"/>
        <v>32.423357223097156</v>
      </c>
      <c r="J33" s="7">
        <f t="shared" si="47"/>
        <v>1.3517650841677662</v>
      </c>
      <c r="K33" s="7">
        <f t="shared" si="48"/>
        <v>4.1691089385550134E-2</v>
      </c>
      <c r="N33">
        <f>N31-N32</f>
        <v>16.790552724089004</v>
      </c>
      <c r="O33">
        <f t="shared" ref="O33" si="53">O31-O32</f>
        <v>18.621662665013901</v>
      </c>
      <c r="P33">
        <f t="shared" ref="P33" si="54">P31-P32</f>
        <v>17.2255183570499</v>
      </c>
      <c r="Q33">
        <f t="shared" ref="Q33" si="55">Q31-Q32</f>
        <v>16.540788680122567</v>
      </c>
      <c r="R33">
        <f t="shared" ref="R33" si="56">R31-R32</f>
        <v>15.012914853093999</v>
      </c>
      <c r="T33">
        <f>2^(-1*T32)</f>
        <v>1</v>
      </c>
      <c r="U33">
        <f t="shared" ref="U33" si="57">2^(-1*U32)</f>
        <v>0.30696435832129676</v>
      </c>
      <c r="V33">
        <f t="shared" ref="V33" si="58">2^(-1*V32)</f>
        <v>0.45032402396037813</v>
      </c>
      <c r="W33">
        <f t="shared" ref="W33" si="59">2^(-1*W32)</f>
        <v>1.2967602099186359</v>
      </c>
      <c r="X33">
        <f t="shared" ref="X33" si="60">2^(-1*X32)</f>
        <v>1.3045723805243168</v>
      </c>
      <c r="Y33">
        <v>12</v>
      </c>
      <c r="Z33">
        <v>0.73971137538712683</v>
      </c>
      <c r="AA33">
        <v>0.45032402396037813</v>
      </c>
    </row>
    <row r="34" spans="1:27" x14ac:dyDescent="0.15">
      <c r="C34" s="7">
        <f t="shared" ref="C34:H34" si="61">AVERAGE(C31:C33)</f>
        <v>38.432738693048449</v>
      </c>
      <c r="D34" s="7">
        <f t="shared" si="61"/>
        <v>32.028871760521469</v>
      </c>
      <c r="E34" s="7">
        <f t="shared" si="61"/>
        <v>33.732728701631601</v>
      </c>
      <c r="F34" s="7">
        <f t="shared" si="61"/>
        <v>33.179836410542798</v>
      </c>
      <c r="G34" s="7">
        <f t="shared" si="61"/>
        <v>31.653960031852701</v>
      </c>
      <c r="H34" s="7">
        <f t="shared" si="61"/>
        <v>31.645294770274401</v>
      </c>
      <c r="I34" s="7"/>
      <c r="J34" s="7"/>
      <c r="K34" s="7"/>
      <c r="N34">
        <f>N33-$N33</f>
        <v>0</v>
      </c>
      <c r="O34">
        <f>O33-$N33</f>
        <v>1.8311099409248968</v>
      </c>
      <c r="P34">
        <f>P33-$N33</f>
        <v>0.43496563296089619</v>
      </c>
      <c r="Q34">
        <f>Q33-$N33</f>
        <v>-0.24976404396643659</v>
      </c>
      <c r="R34">
        <f>R33-$N33</f>
        <v>-1.7776378709950045</v>
      </c>
      <c r="Y34">
        <v>24</v>
      </c>
      <c r="Z34">
        <v>1.1890126333965536</v>
      </c>
      <c r="AA34">
        <v>1.2967602099186359</v>
      </c>
    </row>
    <row r="35" spans="1:27" x14ac:dyDescent="0.15">
      <c r="C35" s="4">
        <f t="shared" ref="C35:H35" si="62">STDEV(C31:C33)</f>
        <v>5.8072749570640153E-2</v>
      </c>
      <c r="D35" s="4">
        <f t="shared" si="62"/>
        <v>0.93898315626666295</v>
      </c>
      <c r="E35" s="4">
        <f t="shared" si="62"/>
        <v>0.57427057083465871</v>
      </c>
      <c r="F35" s="4">
        <f t="shared" si="62"/>
        <v>0.10458176806240954</v>
      </c>
      <c r="G35" s="4">
        <f t="shared" si="62"/>
        <v>0.15985389690367832</v>
      </c>
      <c r="H35" s="4">
        <f t="shared" si="62"/>
        <v>0.27702939688809003</v>
      </c>
      <c r="I35" s="7"/>
      <c r="J35" s="7"/>
      <c r="K35" s="7"/>
      <c r="N35">
        <f>2^(-1*N34)</f>
        <v>1</v>
      </c>
      <c r="O35">
        <f t="shared" ref="O35" si="63">2^(-1*O34)</f>
        <v>0.28104831277385389</v>
      </c>
      <c r="P35">
        <f t="shared" ref="P35" si="64">2^(-1*P34)</f>
        <v>0.73971137538712683</v>
      </c>
      <c r="Q35">
        <f t="shared" ref="Q35" si="65">2^(-1*Q34)</f>
        <v>1.1890126333965536</v>
      </c>
      <c r="R35">
        <f t="shared" ref="R35" si="66">2^(-1*R34)</f>
        <v>3.4286434191928397</v>
      </c>
      <c r="T35">
        <v>1</v>
      </c>
      <c r="U35">
        <v>0.30696435832129676</v>
      </c>
      <c r="V35">
        <v>0.45032402396037813</v>
      </c>
      <c r="W35">
        <v>1.2967602099186359</v>
      </c>
      <c r="X35">
        <v>1.3045723805243168</v>
      </c>
      <c r="Y35">
        <v>48</v>
      </c>
      <c r="Z35">
        <v>3.4286434191928397</v>
      </c>
      <c r="AA35">
        <v>1.3045723805243168</v>
      </c>
    </row>
    <row r="36" spans="1:27" x14ac:dyDescent="0.15">
      <c r="C36" s="1">
        <f t="shared" ref="C36:H36" si="67">C35/C34</f>
        <v>1.5110229337141697E-3</v>
      </c>
      <c r="D36" s="1">
        <f t="shared" si="67"/>
        <v>2.9316772794477454E-2</v>
      </c>
      <c r="E36" s="1">
        <f t="shared" si="67"/>
        <v>1.7024136289540137E-2</v>
      </c>
      <c r="F36" s="1">
        <f t="shared" si="67"/>
        <v>3.1519675615151311E-3</v>
      </c>
      <c r="G36" s="1">
        <f t="shared" si="67"/>
        <v>5.0500441885571595E-3</v>
      </c>
      <c r="H36" s="1">
        <f t="shared" si="67"/>
        <v>8.7542049742040644E-3</v>
      </c>
      <c r="I36" s="1"/>
      <c r="J36" s="1"/>
      <c r="K36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4" customWidth="1"/>
    <col min="2" max="2" width="31" style="14" customWidth="1"/>
    <col min="3" max="3" width="10" style="14" customWidth="1"/>
    <col min="4" max="16384" width="10" style="14"/>
  </cols>
  <sheetData>
    <row r="1" spans="1:2" ht="15" customHeight="1" x14ac:dyDescent="0.15">
      <c r="A1" s="14" t="s">
        <v>24</v>
      </c>
      <c r="B1" s="14" t="s">
        <v>25</v>
      </c>
    </row>
    <row r="2" spans="1:2" ht="15" customHeight="1" x14ac:dyDescent="0.15">
      <c r="A2" s="14" t="s">
        <v>26</v>
      </c>
      <c r="B2" s="14" t="s">
        <v>27</v>
      </c>
    </row>
    <row r="3" spans="1:2" ht="15" customHeight="1" x14ac:dyDescent="0.15">
      <c r="A3" s="14" t="s">
        <v>28</v>
      </c>
    </row>
    <row r="4" spans="1:2" ht="15" customHeight="1" x14ac:dyDescent="0.15">
      <c r="A4" s="14" t="s">
        <v>29</v>
      </c>
    </row>
    <row r="5" spans="1:2" ht="15" customHeight="1" x14ac:dyDescent="0.15">
      <c r="A5" s="14" t="s">
        <v>30</v>
      </c>
      <c r="B5" s="14" t="s">
        <v>31</v>
      </c>
    </row>
    <row r="6" spans="1:2" ht="15" customHeight="1" x14ac:dyDescent="0.15">
      <c r="A6" s="14" t="s">
        <v>32</v>
      </c>
      <c r="B6" s="14" t="s">
        <v>33</v>
      </c>
    </row>
    <row r="7" spans="1:2" ht="15" customHeight="1" x14ac:dyDescent="0.15">
      <c r="A7" s="14" t="s">
        <v>34</v>
      </c>
      <c r="B7" s="15">
        <v>20</v>
      </c>
    </row>
    <row r="8" spans="1:2" ht="15" customHeight="1" x14ac:dyDescent="0.15">
      <c r="A8" s="14" t="s">
        <v>35</v>
      </c>
      <c r="B8" s="15">
        <v>105</v>
      </c>
    </row>
    <row r="9" spans="1:2" ht="15" customHeight="1" x14ac:dyDescent="0.15">
      <c r="A9" s="14" t="s">
        <v>36</v>
      </c>
      <c r="B9" s="14" t="s">
        <v>37</v>
      </c>
    </row>
    <row r="10" spans="1:2" ht="15" customHeight="1" x14ac:dyDescent="0.15">
      <c r="A10" s="14" t="s">
        <v>38</v>
      </c>
      <c r="B10" s="14" t="s">
        <v>39</v>
      </c>
    </row>
    <row r="11" spans="1:2" ht="15" customHeight="1" x14ac:dyDescent="0.15">
      <c r="A11" s="14" t="s">
        <v>40</v>
      </c>
      <c r="B11" s="14" t="s">
        <v>41</v>
      </c>
    </row>
    <row r="12" spans="1:2" ht="15" customHeight="1" x14ac:dyDescent="0.15">
      <c r="A12" s="14" t="s">
        <v>42</v>
      </c>
      <c r="B12" s="14" t="s">
        <v>43</v>
      </c>
    </row>
    <row r="13" spans="1:2" ht="15" customHeight="1" x14ac:dyDescent="0.15">
      <c r="A13" s="14" t="s">
        <v>44</v>
      </c>
      <c r="B13" s="14" t="s">
        <v>45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SYBR</vt:lpstr>
      <vt:lpstr>Sheet1</vt:lpstr>
      <vt:lpstr>Run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2018-03-30T19:04:30Z</dcterms:modified>
</cp:coreProperties>
</file>