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2.xml" ContentType="application/vnd.openxmlformats-officedocument.drawingml.chart+xml"/>
  <Override PartName="/xl/charts/chart38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20161108-cebpadecay-analysis" sheetId="1" state="visible" r:id="rId2"/>
    <sheet name="Pfaffl" sheetId="2" state="visible" r:id="rId3"/>
    <sheet name="Sheet3" sheetId="3" state="visible" r:id="rId4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<sst xmlns="http://schemas.openxmlformats.org/spreadsheetml/2006/main" count="277" uniqueCount="26">
  <si>
    <t xml:space="preserve">A</t>
  </si>
  <si>
    <t xml:space="preserve">Content</t>
  </si>
  <si>
    <t xml:space="preserve">Unkn</t>
  </si>
  <si>
    <t xml:space="preserve">Sample</t>
  </si>
  <si>
    <t xml:space="preserve">Cq</t>
  </si>
  <si>
    <t xml:space="preserve">NaN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</si>
  <si>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</si>
  <si>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</si>
  <si>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</si>
  <si>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</si>
  <si>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</si>
  <si>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</si>
  <si>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</si>
  <si>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Without DMI(technical replicates average)</t>
  </si>
  <si>
    <t xml:space="preserve">With DMI (technical replicates averaged already)</t>
  </si>
  <si>
    <t xml:space="preserve">`</t>
  </si>
  <si>
    <t xml:space="preserve">cebpa with dmi</t>
  </si>
  <si>
    <t xml:space="preserve">rpl18</t>
  </si>
  <si>
    <t xml:space="preserve">rpl0</t>
  </si>
  <si>
    <t xml:space="preserve">E = 1.8178304233</t>
  </si>
  <si>
    <t xml:space="preserve">E = 1.91098636028691</t>
  </si>
  <si>
    <t xml:space="preserve">E = 1.85</t>
  </si>
  <si>
    <t xml:space="preserve">RPl18</t>
  </si>
  <si>
    <t xml:space="preserve">RPl0</t>
  </si>
  <si>
    <t xml:space="preserve">With DMI</t>
  </si>
  <si>
    <t xml:space="preserve">Without DMI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</si>
</sst>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'20161108-cebpadecay-analysis'!$Q$23:$Q$28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'20161108-cebpadecay-analysis'!$R$23:$R$28</c:f>
              <c:numCache>
                <c:formatCode>General</c:formatCode>
                <c:ptCount val="6"/>
                <c:pt idx="0">
                  <c:v>0</c:v>
                </c:pt>
                <c:pt idx="1">
                  <c:v>-0.984775472782663</c:v>
                </c:pt>
                <c:pt idx="2">
                  <c:v>-0.822578320974876</c:v>
                </c:pt>
                <c:pt idx="3">
                  <c:v>-1.19152661090993</c:v>
                </c:pt>
                <c:pt idx="4">
                  <c:v>-2.70443405472208</c:v>
                </c:pt>
                <c:pt idx="5">
                  <c:v>-5.5069132925217</c:v>
                </c:pt>
              </c:numCache>
            </c:numRef>
          </c:yVal>
          <c:smooth val="0"/>
        </c:ser>
        <c:axId val="61327260"/>
        <c:axId val="21162447"/>
      </c:scatterChart>
      <c:valAx>
        <c:axId val="61327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162447"/>
        <c:crosses val="autoZero"/>
        <c:crossBetween val="midCat"/>
      </c:valAx>
      <c:valAx>
        <c:axId val="21162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272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'20161108-cebpadecay-analysis'!$Q$30:$Q$35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'20161108-cebpadecay-analysis'!$R$30:$R$35</c:f>
              <c:numCache>
                <c:formatCode>General</c:formatCode>
                <c:ptCount val="6"/>
                <c:pt idx="0">
                  <c:v>0</c:v>
                </c:pt>
                <c:pt idx="1">
                  <c:v>-0.544454773811579</c:v>
                </c:pt>
                <c:pt idx="2">
                  <c:v>-0.0989446542507304</c:v>
                </c:pt>
                <c:pt idx="3">
                  <c:v>-0.666173771339884</c:v>
                </c:pt>
                <c:pt idx="4">
                  <c:v>-2.01352722021038</c:v>
                </c:pt>
                <c:pt idx="5">
                  <c:v>-4.64252522273955</c:v>
                </c:pt>
              </c:numCache>
            </c:numRef>
          </c:yVal>
          <c:smooth val="0"/>
        </c:ser>
        <c:axId val="35957986"/>
        <c:axId val="75475719"/>
      </c:scatterChart>
      <c:valAx>
        <c:axId val="359579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475719"/>
        <c:crosses val="autoZero"/>
        <c:crossBetween val="midCat"/>
      </c:valAx>
      <c:valAx>
        <c:axId val="75475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579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'20161108-cebpadecay-analysis'!$P$3:$P$10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xVal>
          <c:yVal>
            <c:numRef>
              <c:f>'20161108-cebpadecay-analysis'!$Q$3:$Q$10</c:f>
              <c:numCache>
                <c:formatCode>General</c:formatCode>
                <c:ptCount val="8"/>
                <c:pt idx="0">
                  <c:v>25.72931451</c:v>
                </c:pt>
                <c:pt idx="1">
                  <c:v>27.05302707</c:v>
                </c:pt>
                <c:pt idx="2">
                  <c:v>28.2555829</c:v>
                </c:pt>
                <c:pt idx="3">
                  <c:v>29.51649751</c:v>
                </c:pt>
                <c:pt idx="4">
                  <c:v>30.61556723</c:v>
                </c:pt>
                <c:pt idx="5">
                  <c:v>31.91303069</c:v>
                </c:pt>
                <c:pt idx="6">
                  <c:v>32.26210249</c:v>
                </c:pt>
                <c:pt idx="7">
                  <c:v>34.20205436</c:v>
                </c:pt>
              </c:numCache>
            </c:numRef>
          </c:yVal>
          <c:smooth val="0"/>
        </c:ser>
        <c:axId val="26095557"/>
        <c:axId val="43034648"/>
      </c:scatterChart>
      <c:valAx>
        <c:axId val="260955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034648"/>
        <c:crosses val="autoZero"/>
        <c:crossBetween val="midCat"/>
      </c:valAx>
      <c:valAx>
        <c:axId val="43034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955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'20161108-cebpadecay-analysis'!$Q$23:$Q$28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'20161108-cebpadecay-analysis'!$S$23:$S$28</c:f>
              <c:numCache>
                <c:formatCode>General</c:formatCode>
                <c:ptCount val="6"/>
                <c:pt idx="0">
                  <c:v>1</c:v>
                </c:pt>
                <c:pt idx="1">
                  <c:v>0.505304357847458</c:v>
                </c:pt>
                <c:pt idx="2">
                  <c:v>0.56543052662824</c:v>
                </c:pt>
                <c:pt idx="3">
                  <c:v>0.437839308752814</c:v>
                </c:pt>
                <c:pt idx="4">
                  <c:v>0.153420794780573</c:v>
                </c:pt>
                <c:pt idx="5">
                  <c:v>0.0219914525340011</c:v>
                </c:pt>
              </c:numCache>
            </c:numRef>
          </c:yVal>
          <c:smooth val="0"/>
        </c:ser>
        <c:axId val="41660750"/>
        <c:axId val="26769168"/>
      </c:scatterChart>
      <c:valAx>
        <c:axId val="416607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69168"/>
        <c:crosses val="autoZero"/>
        <c:crossBetween val="midCat"/>
      </c:valAx>
      <c:valAx>
        <c:axId val="26769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607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'20161108-cebpadecay-analysis'!$Q$30:$Q$35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'20161108-cebpadecay-analysis'!$S$30:$S$35</c:f>
              <c:numCache>
                <c:formatCode>General</c:formatCode>
                <c:ptCount val="6"/>
                <c:pt idx="0">
                  <c:v>1</c:v>
                </c:pt>
                <c:pt idx="1">
                  <c:v>0.685650475927914</c:v>
                </c:pt>
                <c:pt idx="2">
                  <c:v>0.933715764132736</c:v>
                </c:pt>
                <c:pt idx="3">
                  <c:v>0.630175787104606</c:v>
                </c:pt>
                <c:pt idx="4">
                  <c:v>0.247666866598873</c:v>
                </c:pt>
                <c:pt idx="5">
                  <c:v>0.040036919269343</c:v>
                </c:pt>
              </c:numCache>
            </c:numRef>
          </c:yVal>
          <c:smooth val="0"/>
        </c:ser>
        <c:axId val="26777231"/>
        <c:axId val="26602832"/>
      </c:scatterChart>
      <c:valAx>
        <c:axId val="267772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02832"/>
        <c:crosses val="autoZero"/>
        <c:crossBetween val="midCat"/>
      </c:valAx>
      <c:valAx>
        <c:axId val="26602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772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559440</xdr:colOff>
      <xdr:row>11</xdr:row>
      <xdr:rowOff>173880</xdr:rowOff>
    </xdr:from>
    <xdr:to>
      <xdr:col>26</xdr:col>
      <xdr:colOff>596880</xdr:colOff>
      <xdr:row>27</xdr:row>
      <xdr:rowOff>20880</xdr:rowOff>
    </xdr:to>
    <xdr:graphicFrame>
      <xdr:nvGraphicFramePr>
        <xdr:cNvPr id="0" name="Chart 1"/>
        <xdr:cNvGraphicFramePr/>
      </xdr:nvGraphicFramePr>
      <xdr:xfrm>
        <a:off x="15037200" y="2164320"/>
        <a:ext cx="5371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578520</xdr:colOff>
      <xdr:row>30</xdr:row>
      <xdr:rowOff>50040</xdr:rowOff>
    </xdr:from>
    <xdr:to>
      <xdr:col>26</xdr:col>
      <xdr:colOff>615960</xdr:colOff>
      <xdr:row>45</xdr:row>
      <xdr:rowOff>83160</xdr:rowOff>
    </xdr:to>
    <xdr:graphicFrame>
      <xdr:nvGraphicFramePr>
        <xdr:cNvPr id="1" name="Chart 2"/>
        <xdr:cNvGraphicFramePr/>
      </xdr:nvGraphicFramePr>
      <xdr:xfrm>
        <a:off x="15056280" y="5479200"/>
        <a:ext cx="537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584280</xdr:colOff>
      <xdr:row>2</xdr:row>
      <xdr:rowOff>140400</xdr:rowOff>
    </xdr:from>
    <xdr:to>
      <xdr:col>20</xdr:col>
      <xdr:colOff>621360</xdr:colOff>
      <xdr:row>17</xdr:row>
      <xdr:rowOff>168120</xdr:rowOff>
    </xdr:to>
    <xdr:graphicFrame>
      <xdr:nvGraphicFramePr>
        <xdr:cNvPr id="2" name="Chart 3"/>
        <xdr:cNvGraphicFramePr/>
      </xdr:nvGraphicFramePr>
      <xdr:xfrm>
        <a:off x="10490040" y="502200"/>
        <a:ext cx="5371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282960</xdr:colOff>
      <xdr:row>42</xdr:row>
      <xdr:rowOff>150840</xdr:rowOff>
    </xdr:from>
    <xdr:to>
      <xdr:col>7</xdr:col>
      <xdr:colOff>320400</xdr:colOff>
      <xdr:row>57</xdr:row>
      <xdr:rowOff>178560</xdr:rowOff>
    </xdr:to>
    <xdr:graphicFrame>
      <xdr:nvGraphicFramePr>
        <xdr:cNvPr id="3" name="Chart 4"/>
        <xdr:cNvGraphicFramePr/>
      </xdr:nvGraphicFramePr>
      <xdr:xfrm>
        <a:off x="282960" y="7745760"/>
        <a:ext cx="5371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282240</xdr:colOff>
      <xdr:row>17</xdr:row>
      <xdr:rowOff>135720</xdr:rowOff>
    </xdr:from>
    <xdr:to>
      <xdr:col>20</xdr:col>
      <xdr:colOff>319680</xdr:colOff>
      <xdr:row>32</xdr:row>
      <xdr:rowOff>163440</xdr:rowOff>
    </xdr:to>
    <xdr:graphicFrame>
      <xdr:nvGraphicFramePr>
        <xdr:cNvPr id="4" name="Chart 5"/>
        <xdr:cNvGraphicFramePr/>
      </xdr:nvGraphicFramePr>
      <xdr:xfrm>
        <a:off x="10188000" y="3212280"/>
        <a:ext cx="537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8" activeCellId="1" sqref="45:46 K38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</row>
    <row r="2" customFormat="false" ht="14.2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2</v>
      </c>
      <c r="H2" s="0" t="s">
        <v>2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</row>
    <row r="3" customFormat="false" ht="14.25" hidden="false" customHeight="false" outlineLevel="0" collapsed="false">
      <c r="A3" s="0" t="s">
        <v>0</v>
      </c>
      <c r="B3" s="0" t="s">
        <v>3</v>
      </c>
      <c r="P3" s="0" t="n">
        <v>0</v>
      </c>
      <c r="Q3" s="0" t="n">
        <v>25.72931451</v>
      </c>
      <c r="T3" s="0" t="n">
        <f aca="false">2^(-1/-1.1598)</f>
        <v>1.817830423344</v>
      </c>
    </row>
    <row r="4" customFormat="false" ht="14.25" hidden="false" customHeight="false" outlineLevel="0" collapsed="false">
      <c r="A4" s="0" t="s">
        <v>0</v>
      </c>
      <c r="B4" s="0" t="s">
        <v>4</v>
      </c>
      <c r="C4" s="0" t="n">
        <v>27.26744454</v>
      </c>
      <c r="D4" s="0" t="n">
        <v>26.53501931</v>
      </c>
      <c r="E4" s="0" t="n">
        <v>28.13421217</v>
      </c>
      <c r="F4" s="0" t="n">
        <v>27.35518743</v>
      </c>
      <c r="G4" s="0" t="n">
        <v>28.66995135</v>
      </c>
      <c r="H4" s="0" t="n">
        <v>32.9957034</v>
      </c>
      <c r="I4" s="0" t="s">
        <v>5</v>
      </c>
      <c r="J4" s="0" t="n">
        <v>25.63584468</v>
      </c>
      <c r="K4" s="0" t="n">
        <v>25.88840459</v>
      </c>
      <c r="L4" s="0" t="n">
        <v>32.79122756</v>
      </c>
      <c r="M4" s="0" t="n">
        <v>28.11615752</v>
      </c>
      <c r="N4" s="0" t="n">
        <v>31.23386264</v>
      </c>
      <c r="P4" s="0" t="n">
        <v>-1</v>
      </c>
      <c r="Q4" s="0" t="n">
        <v>27.05302707</v>
      </c>
      <c r="T4" s="0" t="n">
        <v>1.817830423344</v>
      </c>
    </row>
    <row r="5" customFormat="false" ht="14.25" hidden="false" customHeight="false" outlineLevel="0" collapsed="false">
      <c r="A5" s="0" t="s">
        <v>0</v>
      </c>
      <c r="C5" s="0" t="s">
        <v>5</v>
      </c>
      <c r="D5" s="0" t="s">
        <v>5</v>
      </c>
      <c r="E5" s="0" t="s">
        <v>5</v>
      </c>
      <c r="F5" s="0" t="s">
        <v>5</v>
      </c>
      <c r="G5" s="0" t="s">
        <v>5</v>
      </c>
      <c r="H5" s="0" t="s">
        <v>5</v>
      </c>
      <c r="I5" s="0" t="s">
        <v>5</v>
      </c>
      <c r="J5" s="0" t="s">
        <v>5</v>
      </c>
      <c r="K5" s="0" t="s">
        <v>5</v>
      </c>
      <c r="L5" s="0" t="s">
        <v>5</v>
      </c>
      <c r="M5" s="0" t="s">
        <v>5</v>
      </c>
      <c r="N5" s="0" t="s">
        <v>5</v>
      </c>
      <c r="P5" s="0" t="n">
        <v>-2</v>
      </c>
      <c r="Q5" s="0" t="n">
        <v>28.2555829</v>
      </c>
    </row>
    <row r="6" customFormat="false" ht="14.25" hidden="false" customHeight="false" outlineLevel="0" collapsed="false">
      <c r="A6" s="0" t="s">
        <v>6</v>
      </c>
      <c r="B6" s="0" t="s">
        <v>1</v>
      </c>
      <c r="C6" s="0" t="s">
        <v>2</v>
      </c>
      <c r="D6" s="0" t="s">
        <v>2</v>
      </c>
      <c r="E6" s="0" t="s">
        <v>2</v>
      </c>
      <c r="F6" s="0" t="s">
        <v>2</v>
      </c>
      <c r="G6" s="0" t="s">
        <v>2</v>
      </c>
      <c r="H6" s="0" t="s">
        <v>2</v>
      </c>
      <c r="I6" s="0" t="s">
        <v>2</v>
      </c>
      <c r="J6" s="0" t="s">
        <v>2</v>
      </c>
      <c r="K6" s="0" t="s">
        <v>2</v>
      </c>
      <c r="L6" s="0" t="s">
        <v>2</v>
      </c>
      <c r="M6" s="0" t="s">
        <v>2</v>
      </c>
      <c r="N6" s="0" t="s">
        <v>2</v>
      </c>
      <c r="P6" s="0" t="n">
        <v>-3</v>
      </c>
      <c r="Q6" s="0" t="n">
        <v>29.51649751</v>
      </c>
    </row>
    <row r="7" customFormat="false" ht="14.25" hidden="false" customHeight="false" outlineLevel="0" collapsed="false">
      <c r="A7" s="0" t="s">
        <v>6</v>
      </c>
      <c r="B7" s="0" t="s">
        <v>3</v>
      </c>
      <c r="P7" s="0" t="n">
        <v>-4</v>
      </c>
      <c r="Q7" s="0" t="n">
        <v>30.61556723</v>
      </c>
    </row>
    <row r="8" customFormat="false" ht="14.25" hidden="false" customHeight="false" outlineLevel="0" collapsed="false">
      <c r="A8" s="0" t="s">
        <v>6</v>
      </c>
      <c r="B8" s="0" t="s">
        <v>4</v>
      </c>
      <c r="C8" s="0" t="n">
        <v>28.12304913</v>
      </c>
      <c r="D8" s="0" t="n">
        <v>26.95645616</v>
      </c>
      <c r="E8" s="0" t="n">
        <v>28.26723466</v>
      </c>
      <c r="F8" s="0" t="n">
        <v>27.3839741</v>
      </c>
      <c r="G8" s="0" t="n">
        <v>28.74029908</v>
      </c>
      <c r="H8" s="0" t="n">
        <v>33.13362286</v>
      </c>
      <c r="I8" s="0" t="s">
        <v>5</v>
      </c>
      <c r="J8" s="0" t="n">
        <v>25.78341079</v>
      </c>
      <c r="K8" s="0" t="n">
        <v>26.01613525</v>
      </c>
      <c r="L8" s="0" t="n">
        <v>32.64212785</v>
      </c>
      <c r="M8" s="0" t="n">
        <v>28.27483628</v>
      </c>
      <c r="N8" s="0" t="n">
        <v>31.2233972</v>
      </c>
      <c r="P8" s="0" t="n">
        <v>-5</v>
      </c>
      <c r="Q8" s="0" t="n">
        <v>31.91303069</v>
      </c>
    </row>
    <row r="9" customFormat="false" ht="14.25" hidden="false" customHeight="false" outlineLevel="0" collapsed="false">
      <c r="A9" s="0" t="s">
        <v>6</v>
      </c>
      <c r="C9" s="0" t="s">
        <v>5</v>
      </c>
      <c r="D9" s="0" t="s">
        <v>5</v>
      </c>
      <c r="E9" s="0" t="s">
        <v>5</v>
      </c>
      <c r="F9" s="0" t="s">
        <v>5</v>
      </c>
      <c r="G9" s="0" t="s">
        <v>5</v>
      </c>
      <c r="H9" s="0" t="s">
        <v>5</v>
      </c>
      <c r="I9" s="0" t="s">
        <v>5</v>
      </c>
      <c r="J9" s="0" t="s">
        <v>5</v>
      </c>
      <c r="K9" s="0" t="s">
        <v>5</v>
      </c>
      <c r="L9" s="0" t="s">
        <v>5</v>
      </c>
      <c r="M9" s="0" t="s">
        <v>5</v>
      </c>
      <c r="N9" s="0" t="s">
        <v>5</v>
      </c>
      <c r="P9" s="0" t="n">
        <v>-6</v>
      </c>
      <c r="Q9" s="0" t="n">
        <v>32.26210249</v>
      </c>
    </row>
    <row r="10" customFormat="false" ht="14.25" hidden="false" customHeight="false" outlineLevel="0" collapsed="false">
      <c r="A10" s="0" t="s">
        <v>7</v>
      </c>
      <c r="B10" s="0" t="s">
        <v>1</v>
      </c>
      <c r="C10" s="0" t="s">
        <v>2</v>
      </c>
      <c r="D10" s="0" t="s">
        <v>2</v>
      </c>
      <c r="E10" s="0" t="s">
        <v>2</v>
      </c>
      <c r="F10" s="0" t="s">
        <v>2</v>
      </c>
      <c r="G10" s="0" t="s">
        <v>2</v>
      </c>
      <c r="H10" s="0" t="s">
        <v>2</v>
      </c>
      <c r="I10" s="0" t="s">
        <v>2</v>
      </c>
      <c r="J10" s="0" t="s">
        <v>2</v>
      </c>
      <c r="K10" s="0" t="s">
        <v>2</v>
      </c>
      <c r="L10" s="0" t="s">
        <v>2</v>
      </c>
      <c r="M10" s="0" t="s">
        <v>2</v>
      </c>
      <c r="N10" s="0" t="s">
        <v>2</v>
      </c>
      <c r="P10" s="0" t="n">
        <v>-7</v>
      </c>
      <c r="Q10" s="0" t="n">
        <v>34.20205436</v>
      </c>
    </row>
    <row r="11" customFormat="false" ht="14.25" hidden="false" customHeight="false" outlineLevel="0" collapsed="false">
      <c r="A11" s="0" t="s">
        <v>7</v>
      </c>
      <c r="B11" s="0" t="s">
        <v>3</v>
      </c>
      <c r="P11" s="0" t="n">
        <v>-8</v>
      </c>
      <c r="Q11" s="0" t="n">
        <v>37.53368997</v>
      </c>
    </row>
    <row r="12" customFormat="false" ht="14.25" hidden="false" customHeight="false" outlineLevel="0" collapsed="false">
      <c r="A12" s="0" t="s">
        <v>7</v>
      </c>
      <c r="B12" s="0" t="s">
        <v>4</v>
      </c>
      <c r="C12" s="0" t="n">
        <v>26.00083095</v>
      </c>
      <c r="D12" s="0" t="n">
        <v>26.87246581</v>
      </c>
      <c r="E12" s="0" t="n">
        <v>26.02253356</v>
      </c>
      <c r="F12" s="0" t="n">
        <v>27.35980594</v>
      </c>
      <c r="G12" s="0" t="n">
        <v>29.19446688</v>
      </c>
      <c r="H12" s="0" t="n">
        <v>31.22542949</v>
      </c>
      <c r="I12" s="0" t="s">
        <v>5</v>
      </c>
      <c r="J12" s="0" t="n">
        <v>27.09981244</v>
      </c>
      <c r="K12" s="0" t="n">
        <v>26.0757968</v>
      </c>
      <c r="L12" s="0" t="n">
        <v>26.5202593</v>
      </c>
      <c r="M12" s="0" t="n">
        <v>28.1500297</v>
      </c>
      <c r="N12" s="0" t="n">
        <v>31.56145844</v>
      </c>
      <c r="P12" s="0" t="n">
        <v>-9</v>
      </c>
      <c r="Q12" s="0" t="n">
        <v>39.44992135</v>
      </c>
    </row>
    <row r="13" customFormat="false" ht="14.25" hidden="false" customHeight="false" outlineLevel="0" collapsed="false">
      <c r="A13" s="0" t="s">
        <v>7</v>
      </c>
      <c r="C13" s="0" t="s">
        <v>5</v>
      </c>
      <c r="D13" s="0" t="s">
        <v>5</v>
      </c>
      <c r="E13" s="0" t="s">
        <v>5</v>
      </c>
      <c r="F13" s="0" t="s">
        <v>5</v>
      </c>
      <c r="G13" s="0" t="s">
        <v>5</v>
      </c>
      <c r="H13" s="0" t="s">
        <v>5</v>
      </c>
      <c r="I13" s="0" t="s">
        <v>5</v>
      </c>
      <c r="J13" s="0" t="s">
        <v>5</v>
      </c>
      <c r="K13" s="0" t="s">
        <v>5</v>
      </c>
      <c r="L13" s="0" t="s">
        <v>5</v>
      </c>
      <c r="M13" s="0" t="s">
        <v>5</v>
      </c>
      <c r="N13" s="0" t="s">
        <v>5</v>
      </c>
    </row>
    <row r="14" customFormat="false" ht="14.25" hidden="false" customHeight="false" outlineLevel="0" collapsed="false">
      <c r="A14" s="0" t="s">
        <v>8</v>
      </c>
      <c r="B14" s="0" t="s">
        <v>1</v>
      </c>
      <c r="C14" s="0" t="s">
        <v>2</v>
      </c>
      <c r="D14" s="0" t="s">
        <v>2</v>
      </c>
      <c r="E14" s="0" t="s">
        <v>2</v>
      </c>
      <c r="F14" s="0" t="s">
        <v>2</v>
      </c>
      <c r="G14" s="0" t="s">
        <v>2</v>
      </c>
      <c r="H14" s="0" t="s">
        <v>2</v>
      </c>
      <c r="I14" s="0" t="s">
        <v>2</v>
      </c>
      <c r="J14" s="0" t="s">
        <v>2</v>
      </c>
      <c r="K14" s="0" t="s">
        <v>2</v>
      </c>
      <c r="L14" s="0" t="s">
        <v>2</v>
      </c>
      <c r="M14" s="0" t="s">
        <v>2</v>
      </c>
      <c r="N14" s="0" t="s">
        <v>2</v>
      </c>
    </row>
    <row r="15" customFormat="false" ht="14.25" hidden="false" customHeight="false" outlineLevel="0" collapsed="false">
      <c r="A15" s="0" t="s">
        <v>8</v>
      </c>
      <c r="B15" s="0" t="s">
        <v>3</v>
      </c>
    </row>
    <row r="16" customFormat="false" ht="14.25" hidden="false" customHeight="false" outlineLevel="0" collapsed="false">
      <c r="A16" s="0" t="s">
        <v>8</v>
      </c>
      <c r="B16" s="0" t="s">
        <v>4</v>
      </c>
      <c r="C16" s="0" t="n">
        <v>26.24767687</v>
      </c>
      <c r="D16" s="0" t="n">
        <v>26.81129753</v>
      </c>
      <c r="E16" s="0" t="n">
        <v>26.03286342</v>
      </c>
      <c r="F16" s="0" t="n">
        <v>27.52392148</v>
      </c>
      <c r="G16" s="0" t="n">
        <v>29.20040698</v>
      </c>
      <c r="H16" s="0" t="n">
        <v>31.65436931</v>
      </c>
      <c r="I16" s="0" t="s">
        <v>5</v>
      </c>
      <c r="J16" s="0" t="n">
        <v>27.18872116</v>
      </c>
      <c r="K16" s="0" t="n">
        <v>26.14718668</v>
      </c>
      <c r="L16" s="0" t="n">
        <v>26.67407334</v>
      </c>
      <c r="M16" s="0" t="n">
        <v>28.27166534</v>
      </c>
      <c r="N16" s="0" t="n">
        <v>31.51035839</v>
      </c>
    </row>
    <row r="17" customFormat="false" ht="14.25" hidden="false" customHeight="false" outlineLevel="0" collapsed="false">
      <c r="A17" s="0" t="s">
        <v>8</v>
      </c>
      <c r="C17" s="0" t="s">
        <v>5</v>
      </c>
      <c r="D17" s="0" t="s">
        <v>5</v>
      </c>
      <c r="E17" s="0" t="s">
        <v>5</v>
      </c>
      <c r="F17" s="0" t="s">
        <v>5</v>
      </c>
      <c r="G17" s="0" t="s">
        <v>5</v>
      </c>
      <c r="H17" s="0" t="s">
        <v>5</v>
      </c>
      <c r="I17" s="0" t="s">
        <v>5</v>
      </c>
      <c r="J17" s="0" t="s">
        <v>5</v>
      </c>
      <c r="K17" s="0" t="s">
        <v>5</v>
      </c>
      <c r="L17" s="0" t="s">
        <v>5</v>
      </c>
      <c r="M17" s="0" t="s">
        <v>5</v>
      </c>
      <c r="N17" s="0" t="s">
        <v>5</v>
      </c>
      <c r="S17" s="0" t="n">
        <f aca="false">LN(2)/0.0149</f>
        <v>46.5199450040232</v>
      </c>
    </row>
    <row r="18" customFormat="false" ht="14.25" hidden="false" customHeight="false" outlineLevel="0" collapsed="false">
      <c r="A18" s="0" t="s">
        <v>9</v>
      </c>
      <c r="B18" s="0" t="s">
        <v>1</v>
      </c>
      <c r="C18" s="0" t="s">
        <v>2</v>
      </c>
      <c r="D18" s="0" t="s">
        <v>2</v>
      </c>
      <c r="E18" s="0" t="s">
        <v>2</v>
      </c>
      <c r="F18" s="0" t="s">
        <v>2</v>
      </c>
      <c r="G18" s="0" t="s">
        <v>2</v>
      </c>
      <c r="H18" s="0" t="s">
        <v>2</v>
      </c>
      <c r="I18" s="0" t="s">
        <v>2</v>
      </c>
      <c r="J18" s="0" t="s">
        <v>2</v>
      </c>
      <c r="K18" s="0" t="s">
        <v>2</v>
      </c>
      <c r="L18" s="0" t="s">
        <v>2</v>
      </c>
      <c r="M18" s="0" t="s">
        <v>2</v>
      </c>
      <c r="N18" s="0" t="s">
        <v>2</v>
      </c>
      <c r="S18" s="0" t="n">
        <f aca="false">LN(2)/0.0132</f>
        <v>52.5111500424201</v>
      </c>
    </row>
    <row r="19" customFormat="false" ht="14.25" hidden="false" customHeight="false" outlineLevel="0" collapsed="false">
      <c r="A19" s="0" t="s">
        <v>9</v>
      </c>
      <c r="B19" s="0" t="s">
        <v>3</v>
      </c>
    </row>
    <row r="20" customFormat="false" ht="14.25" hidden="false" customHeight="false" outlineLevel="0" collapsed="false">
      <c r="A20" s="0" t="s">
        <v>9</v>
      </c>
      <c r="B20" s="0" t="s">
        <v>4</v>
      </c>
      <c r="C20" s="0" t="n">
        <v>25.32442854</v>
      </c>
      <c r="D20" s="0" t="n">
        <v>27.50445631</v>
      </c>
      <c r="E20" s="0" t="n">
        <v>26.25977282</v>
      </c>
      <c r="F20" s="0" t="n">
        <v>27.00109073</v>
      </c>
      <c r="G20" s="0" t="n">
        <v>29.14199332</v>
      </c>
      <c r="H20" s="0" t="n">
        <v>32.2978758</v>
      </c>
      <c r="I20" s="0" t="s">
        <v>5</v>
      </c>
      <c r="J20" s="0" t="n">
        <v>26.59401288</v>
      </c>
      <c r="K20" s="0" t="n">
        <v>25.93589989</v>
      </c>
      <c r="L20" s="0" t="n">
        <v>26.64448528</v>
      </c>
      <c r="M20" s="0" t="n">
        <v>28.18506136</v>
      </c>
      <c r="N20" s="0" t="n">
        <v>31.09379498</v>
      </c>
    </row>
    <row r="21" customFormat="false" ht="14.25" hidden="false" customHeight="false" outlineLevel="0" collapsed="false">
      <c r="A21" s="0" t="s">
        <v>9</v>
      </c>
      <c r="C21" s="0" t="s">
        <v>5</v>
      </c>
      <c r="D21" s="0" t="s">
        <v>5</v>
      </c>
      <c r="E21" s="0" t="s">
        <v>5</v>
      </c>
      <c r="F21" s="0" t="s">
        <v>5</v>
      </c>
      <c r="G21" s="0" t="s">
        <v>5</v>
      </c>
      <c r="H21" s="0" t="s">
        <v>5</v>
      </c>
      <c r="I21" s="0" t="s">
        <v>5</v>
      </c>
      <c r="J21" s="0" t="s">
        <v>5</v>
      </c>
      <c r="K21" s="0" t="s">
        <v>5</v>
      </c>
      <c r="L21" s="0" t="s">
        <v>5</v>
      </c>
      <c r="M21" s="0" t="s">
        <v>5</v>
      </c>
      <c r="N21" s="0" t="s">
        <v>5</v>
      </c>
    </row>
    <row r="22" customFormat="false" ht="14.25" hidden="false" customHeight="false" outlineLevel="0" collapsed="false">
      <c r="A22" s="0" t="s">
        <v>10</v>
      </c>
      <c r="B22" s="0" t="s">
        <v>1</v>
      </c>
      <c r="C22" s="0" t="s">
        <v>2</v>
      </c>
      <c r="D22" s="0" t="s">
        <v>2</v>
      </c>
      <c r="E22" s="0" t="s">
        <v>2</v>
      </c>
      <c r="F22" s="0" t="s">
        <v>2</v>
      </c>
      <c r="G22" s="0" t="s">
        <v>2</v>
      </c>
      <c r="H22" s="0" t="s">
        <v>2</v>
      </c>
      <c r="I22" s="0" t="s">
        <v>2</v>
      </c>
      <c r="J22" s="0" t="s">
        <v>2</v>
      </c>
      <c r="K22" s="0" t="s">
        <v>2</v>
      </c>
      <c r="L22" s="0" t="s">
        <v>2</v>
      </c>
      <c r="M22" s="0" t="s">
        <v>2</v>
      </c>
      <c r="N22" s="0" t="s">
        <v>2</v>
      </c>
    </row>
    <row r="23" customFormat="false" ht="14.25" hidden="false" customHeight="false" outlineLevel="0" collapsed="false">
      <c r="A23" s="0" t="s">
        <v>10</v>
      </c>
      <c r="B23" s="0" t="s">
        <v>3</v>
      </c>
      <c r="Q23" s="0" t="n">
        <v>0</v>
      </c>
      <c r="R23" s="0" t="n">
        <v>0</v>
      </c>
      <c r="S23" s="0" t="n">
        <f aca="false">2^R23</f>
        <v>1</v>
      </c>
    </row>
    <row r="24" customFormat="false" ht="14.25" hidden="false" customHeight="false" outlineLevel="0" collapsed="false">
      <c r="A24" s="0" t="s">
        <v>10</v>
      </c>
      <c r="B24" s="0" t="s">
        <v>4</v>
      </c>
      <c r="C24" s="0" t="n">
        <v>25.59248614</v>
      </c>
      <c r="D24" s="0" t="n">
        <v>27.47716042</v>
      </c>
      <c r="E24" s="0" t="n">
        <v>26.31154139</v>
      </c>
      <c r="F24" s="0" t="n">
        <v>26.97161571</v>
      </c>
      <c r="G24" s="0" t="n">
        <v>29.1764981</v>
      </c>
      <c r="H24" s="0" t="n">
        <v>32.31850736</v>
      </c>
      <c r="I24" s="0" t="s">
        <v>5</v>
      </c>
      <c r="J24" s="0" t="n">
        <v>26.79094995</v>
      </c>
      <c r="K24" s="0" t="n">
        <v>25.92911285</v>
      </c>
      <c r="L24" s="0" t="n">
        <v>26.78769545</v>
      </c>
      <c r="M24" s="0" t="n">
        <v>28.31798302</v>
      </c>
      <c r="N24" s="0" t="n">
        <v>30.98753287</v>
      </c>
      <c r="Q24" s="0" t="n">
        <v>30</v>
      </c>
      <c r="R24" s="0" t="n">
        <v>-0.984775472782663</v>
      </c>
      <c r="S24" s="0" t="n">
        <f aca="false">2^R24</f>
        <v>0.505304357847458</v>
      </c>
    </row>
    <row r="25" customFormat="false" ht="14.25" hidden="false" customHeight="false" outlineLevel="0" collapsed="false">
      <c r="A25" s="0" t="s">
        <v>10</v>
      </c>
      <c r="C25" s="0" t="s">
        <v>5</v>
      </c>
      <c r="D25" s="0" t="s">
        <v>5</v>
      </c>
      <c r="E25" s="0" t="s">
        <v>5</v>
      </c>
      <c r="F25" s="0" t="s">
        <v>5</v>
      </c>
      <c r="G25" s="0" t="s">
        <v>5</v>
      </c>
      <c r="H25" s="0" t="s">
        <v>5</v>
      </c>
      <c r="I25" s="0" t="s">
        <v>5</v>
      </c>
      <c r="J25" s="0" t="s">
        <v>5</v>
      </c>
      <c r="K25" s="0" t="s">
        <v>5</v>
      </c>
      <c r="L25" s="0" t="s">
        <v>5</v>
      </c>
      <c r="M25" s="0" t="s">
        <v>5</v>
      </c>
      <c r="N25" s="0" t="s">
        <v>5</v>
      </c>
      <c r="Q25" s="0" t="n">
        <v>60</v>
      </c>
      <c r="R25" s="0" t="n">
        <v>-0.822578320974876</v>
      </c>
      <c r="S25" s="0" t="n">
        <f aca="false">2^R25</f>
        <v>0.56543052662824</v>
      </c>
    </row>
    <row r="26" customFormat="false" ht="14.25" hidden="false" customHeight="false" outlineLevel="0" collapsed="false">
      <c r="A26" s="0" t="s">
        <v>11</v>
      </c>
      <c r="B26" s="0" t="s">
        <v>1</v>
      </c>
      <c r="C26" s="0" t="s">
        <v>2</v>
      </c>
      <c r="D26" s="0" t="s">
        <v>2</v>
      </c>
      <c r="E26" s="0" t="s">
        <v>2</v>
      </c>
      <c r="F26" s="0" t="s">
        <v>2</v>
      </c>
      <c r="G26" s="0" t="s">
        <v>2</v>
      </c>
      <c r="H26" s="0" t="s">
        <v>2</v>
      </c>
      <c r="I26" s="0" t="s">
        <v>2</v>
      </c>
      <c r="J26" s="0" t="s">
        <v>2</v>
      </c>
      <c r="K26" s="0" t="s">
        <v>2</v>
      </c>
      <c r="L26" s="0" t="s">
        <v>2</v>
      </c>
      <c r="M26" s="0" t="s">
        <v>2</v>
      </c>
      <c r="N26" s="0" t="s">
        <v>2</v>
      </c>
      <c r="Q26" s="0" t="n">
        <v>90</v>
      </c>
      <c r="R26" s="0" t="n">
        <v>-1.19152661090993</v>
      </c>
      <c r="S26" s="0" t="n">
        <f aca="false">2^R26</f>
        <v>0.437839308752812</v>
      </c>
    </row>
    <row r="27" customFormat="false" ht="14.25" hidden="false" customHeight="false" outlineLevel="0" collapsed="false">
      <c r="A27" s="0" t="s">
        <v>11</v>
      </c>
      <c r="B27" s="0" t="s">
        <v>3</v>
      </c>
      <c r="Q27" s="0" t="n">
        <v>180</v>
      </c>
      <c r="R27" s="0" t="n">
        <v>-2.70443405472208</v>
      </c>
      <c r="S27" s="0" t="n">
        <f aca="false">2^R27</f>
        <v>0.153420794780573</v>
      </c>
    </row>
    <row r="28" customFormat="false" ht="14.25" hidden="false" customHeight="false" outlineLevel="0" collapsed="false">
      <c r="A28" s="0" t="s">
        <v>11</v>
      </c>
      <c r="B28" s="0" t="s">
        <v>4</v>
      </c>
      <c r="C28" s="0" t="n">
        <v>25.79717555</v>
      </c>
      <c r="D28" s="0" t="n">
        <v>26.9176454</v>
      </c>
      <c r="E28" s="0" t="n">
        <v>28.14269079</v>
      </c>
      <c r="F28" s="0" t="n">
        <v>29.46655341</v>
      </c>
      <c r="G28" s="0" t="n">
        <v>30.42292524</v>
      </c>
      <c r="H28" s="0" t="n">
        <v>31.96404869</v>
      </c>
      <c r="I28" s="0" t="n">
        <v>32.04948139</v>
      </c>
      <c r="J28" s="0" t="n">
        <v>34.30946381</v>
      </c>
      <c r="K28" s="0" t="n">
        <v>37.06425081</v>
      </c>
      <c r="L28" s="0" t="n">
        <v>39.92609201</v>
      </c>
      <c r="M28" s="0" t="s">
        <v>5</v>
      </c>
      <c r="N28" s="0" t="s">
        <v>5</v>
      </c>
      <c r="Q28" s="0" t="n">
        <v>360</v>
      </c>
      <c r="R28" s="0" t="n">
        <v>-5.5069132925217</v>
      </c>
      <c r="S28" s="0" t="n">
        <f aca="false">2^R28</f>
        <v>0.021991452534001</v>
      </c>
    </row>
    <row r="29" customFormat="false" ht="14.25" hidden="false" customHeight="false" outlineLevel="0" collapsed="false">
      <c r="A29" s="0" t="s">
        <v>11</v>
      </c>
      <c r="C29" s="0" t="s">
        <v>5</v>
      </c>
      <c r="D29" s="0" t="s">
        <v>5</v>
      </c>
      <c r="E29" s="0" t="s">
        <v>5</v>
      </c>
      <c r="F29" s="0" t="s">
        <v>5</v>
      </c>
      <c r="G29" s="0" t="s">
        <v>5</v>
      </c>
      <c r="H29" s="0" t="s">
        <v>5</v>
      </c>
      <c r="I29" s="0" t="s">
        <v>5</v>
      </c>
      <c r="J29" s="0" t="s">
        <v>5</v>
      </c>
      <c r="K29" s="0" t="s">
        <v>5</v>
      </c>
      <c r="L29" s="0" t="s">
        <v>5</v>
      </c>
      <c r="M29" s="0" t="s">
        <v>5</v>
      </c>
      <c r="N29" s="0" t="s">
        <v>5</v>
      </c>
    </row>
    <row r="30" customFormat="false" ht="14.25" hidden="false" customHeight="false" outlineLevel="0" collapsed="false">
      <c r="A30" s="0" t="s">
        <v>12</v>
      </c>
      <c r="B30" s="0" t="s">
        <v>1</v>
      </c>
      <c r="C30" s="0" t="s">
        <v>2</v>
      </c>
      <c r="D30" s="0" t="s">
        <v>2</v>
      </c>
      <c r="E30" s="0" t="s">
        <v>2</v>
      </c>
      <c r="F30" s="0" t="s">
        <v>2</v>
      </c>
      <c r="G30" s="0" t="s">
        <v>2</v>
      </c>
      <c r="H30" s="0" t="s">
        <v>2</v>
      </c>
      <c r="I30" s="0" t="s">
        <v>2</v>
      </c>
      <c r="J30" s="0" t="s">
        <v>2</v>
      </c>
      <c r="K30" s="0" t="s">
        <v>2</v>
      </c>
      <c r="L30" s="0" t="s">
        <v>2</v>
      </c>
      <c r="M30" s="0" t="s">
        <v>2</v>
      </c>
      <c r="N30" s="0" t="s">
        <v>2</v>
      </c>
      <c r="Q30" s="0" t="n">
        <v>0</v>
      </c>
      <c r="R30" s="0" t="n">
        <v>0</v>
      </c>
      <c r="S30" s="0" t="n">
        <f aca="false">2^R30</f>
        <v>1</v>
      </c>
    </row>
    <row r="31" customFormat="false" ht="14.25" hidden="false" customHeight="false" outlineLevel="0" collapsed="false">
      <c r="A31" s="0" t="s">
        <v>12</v>
      </c>
      <c r="B31" s="0" t="s">
        <v>3</v>
      </c>
      <c r="Q31" s="0" t="n">
        <v>30</v>
      </c>
      <c r="R31" s="0" t="n">
        <v>-0.544454773811579</v>
      </c>
      <c r="S31" s="0" t="n">
        <f aca="false">2^R31</f>
        <v>0.685650475927914</v>
      </c>
    </row>
    <row r="32" customFormat="false" ht="14.25" hidden="false" customHeight="false" outlineLevel="0" collapsed="false">
      <c r="A32" s="0" t="s">
        <v>12</v>
      </c>
      <c r="B32" s="0" t="s">
        <v>4</v>
      </c>
      <c r="C32" s="0" t="n">
        <v>25.66145346</v>
      </c>
      <c r="D32" s="0" t="n">
        <v>27.18840874</v>
      </c>
      <c r="E32" s="0" t="n">
        <v>28.36847502</v>
      </c>
      <c r="F32" s="0" t="n">
        <v>29.5664416</v>
      </c>
      <c r="G32" s="0" t="n">
        <v>30.80820922</v>
      </c>
      <c r="H32" s="0" t="n">
        <v>31.86201268</v>
      </c>
      <c r="I32" s="0" t="n">
        <v>32.47472359</v>
      </c>
      <c r="J32" s="0" t="n">
        <v>34.0946449</v>
      </c>
      <c r="K32" s="0" t="n">
        <v>38.00312914</v>
      </c>
      <c r="L32" s="0" t="n">
        <v>38.97375069</v>
      </c>
      <c r="M32" s="0" t="s">
        <v>5</v>
      </c>
      <c r="N32" s="0" t="s">
        <v>5</v>
      </c>
      <c r="Q32" s="0" t="n">
        <v>60</v>
      </c>
      <c r="R32" s="0" t="n">
        <v>-0.0989446542507304</v>
      </c>
      <c r="S32" s="0" t="n">
        <f aca="false">2^R32</f>
        <v>0.933715764132736</v>
      </c>
    </row>
    <row r="33" customFormat="false" ht="14.25" hidden="false" customHeight="false" outlineLevel="0" collapsed="false">
      <c r="A33" s="0" t="s">
        <v>12</v>
      </c>
      <c r="C33" s="0" t="s">
        <v>5</v>
      </c>
      <c r="D33" s="0" t="s">
        <v>5</v>
      </c>
      <c r="E33" s="0" t="s">
        <v>5</v>
      </c>
      <c r="F33" s="0" t="s">
        <v>5</v>
      </c>
      <c r="G33" s="0" t="s">
        <v>5</v>
      </c>
      <c r="H33" s="0" t="s">
        <v>5</v>
      </c>
      <c r="I33" s="0" t="s">
        <v>5</v>
      </c>
      <c r="J33" s="0" t="s">
        <v>5</v>
      </c>
      <c r="K33" s="0" t="s">
        <v>5</v>
      </c>
      <c r="L33" s="0" t="s">
        <v>5</v>
      </c>
      <c r="M33" s="0" t="s">
        <v>5</v>
      </c>
      <c r="N33" s="0" t="s">
        <v>5</v>
      </c>
      <c r="Q33" s="0" t="n">
        <v>90</v>
      </c>
      <c r="R33" s="0" t="n">
        <v>-0.666173771339884</v>
      </c>
      <c r="S33" s="0" t="n">
        <f aca="false">2^R33</f>
        <v>0.630175787104606</v>
      </c>
    </row>
    <row r="34" customFormat="false" ht="14.25" hidden="false" customHeight="false" outlineLevel="0" collapsed="false">
      <c r="B34" s="0" t="n">
        <v>25.79717555</v>
      </c>
      <c r="C34" s="0" t="n">
        <v>26.9176454</v>
      </c>
      <c r="D34" s="0" t="n">
        <v>28.14269079</v>
      </c>
      <c r="E34" s="0" t="n">
        <v>29.46655341</v>
      </c>
      <c r="F34" s="0" t="n">
        <v>30.42292524</v>
      </c>
      <c r="G34" s="0" t="n">
        <v>31.96404869</v>
      </c>
      <c r="H34" s="0" t="n">
        <v>32.04948139</v>
      </c>
      <c r="I34" s="0" t="n">
        <v>34.30946381</v>
      </c>
      <c r="J34" s="0" t="n">
        <v>37.06425081</v>
      </c>
      <c r="K34" s="0" t="n">
        <v>39.92609201</v>
      </c>
      <c r="Q34" s="0" t="n">
        <v>180</v>
      </c>
      <c r="R34" s="0" t="n">
        <v>-2.01352722021038</v>
      </c>
      <c r="S34" s="0" t="n">
        <f aca="false">2^R34</f>
        <v>0.247666866598873</v>
      </c>
    </row>
    <row r="35" customFormat="false" ht="14.25" hidden="false" customHeight="false" outlineLevel="0" collapsed="false">
      <c r="B35" s="0" t="n">
        <v>25.66145346</v>
      </c>
      <c r="C35" s="0" t="n">
        <v>27.18840874</v>
      </c>
      <c r="D35" s="0" t="n">
        <v>28.36847502</v>
      </c>
      <c r="E35" s="0" t="n">
        <v>29.5664416</v>
      </c>
      <c r="F35" s="0" t="n">
        <v>30.80820922</v>
      </c>
      <c r="G35" s="0" t="n">
        <v>31.86201268</v>
      </c>
      <c r="H35" s="0" t="n">
        <v>32.47472359</v>
      </c>
      <c r="I35" s="0" t="n">
        <v>34.0946449</v>
      </c>
      <c r="J35" s="0" t="n">
        <v>38.00312914</v>
      </c>
      <c r="K35" s="0" t="n">
        <v>38.97375069</v>
      </c>
      <c r="Q35" s="0" t="n">
        <v>360</v>
      </c>
      <c r="R35" s="0" t="n">
        <v>-4.64252522273955</v>
      </c>
      <c r="S35" s="0" t="n">
        <f aca="false">2^R35</f>
        <v>0.0400369192693431</v>
      </c>
    </row>
    <row r="36" customFormat="false" ht="14.25" hidden="false" customHeight="false" outlineLevel="0" collapsed="false">
      <c r="B36" s="0" t="n">
        <v>25.72931451</v>
      </c>
      <c r="C36" s="0" t="n">
        <v>27.05302707</v>
      </c>
      <c r="D36" s="0" t="n">
        <v>28.2555829</v>
      </c>
      <c r="E36" s="0" t="n">
        <v>29.51649751</v>
      </c>
      <c r="F36" s="0" t="n">
        <v>30.61556723</v>
      </c>
      <c r="G36" s="0" t="n">
        <v>31.91303069</v>
      </c>
      <c r="H36" s="0" t="n">
        <v>32.26210249</v>
      </c>
      <c r="I36" s="0" t="n">
        <v>34.20205436</v>
      </c>
      <c r="J36" s="0" t="n">
        <v>37.53368997</v>
      </c>
      <c r="K36" s="0" t="n">
        <v>39.44992135</v>
      </c>
    </row>
    <row r="37" customFormat="false" ht="13.8" hidden="false" customHeight="false" outlineLevel="0" collapsed="false">
      <c r="C37" s="0" t="s">
        <v>13</v>
      </c>
      <c r="K37" s="0" t="s">
        <v>14</v>
      </c>
    </row>
    <row r="38" customFormat="false" ht="14.25" hidden="false" customHeight="false" outlineLevel="0" collapsed="false">
      <c r="C38" s="0" t="n">
        <v>25.32442854</v>
      </c>
      <c r="D38" s="0" t="n">
        <v>26.59401288</v>
      </c>
      <c r="E38" s="0" t="n">
        <v>25.93589989</v>
      </c>
      <c r="F38" s="0" t="n">
        <v>26.64448528</v>
      </c>
      <c r="G38" s="0" t="n">
        <v>28.18506136</v>
      </c>
      <c r="H38" s="0" t="n">
        <v>31.09379498</v>
      </c>
      <c r="K38" s="0" t="n">
        <v>27.69524683</v>
      </c>
      <c r="L38" s="0" t="n">
        <v>26.74573774</v>
      </c>
      <c r="M38" s="0" t="n">
        <v>28.20072342</v>
      </c>
      <c r="N38" s="0" t="n">
        <v>27.36958076</v>
      </c>
      <c r="O38" s="0" t="n">
        <v>28.70512521</v>
      </c>
      <c r="P38" s="0" t="n">
        <v>33.06466313</v>
      </c>
    </row>
    <row r="39" customFormat="false" ht="14.25" hidden="false" customHeight="false" outlineLevel="0" collapsed="false">
      <c r="C39" s="0" t="n">
        <v>25.59248614</v>
      </c>
      <c r="D39" s="0" t="n">
        <v>26.79094995</v>
      </c>
      <c r="E39" s="0" t="n">
        <v>25.92911285</v>
      </c>
      <c r="F39" s="0" t="n">
        <v>26.78769545</v>
      </c>
      <c r="G39" s="0" t="n">
        <v>28.31798302</v>
      </c>
      <c r="H39" s="0" t="n">
        <v>30.98753287</v>
      </c>
      <c r="K39" s="0" t="n">
        <v>26.12425391</v>
      </c>
      <c r="L39" s="0" t="n">
        <v>26.84188167</v>
      </c>
      <c r="M39" s="0" t="n">
        <v>26.02769849</v>
      </c>
      <c r="N39" s="0" t="n">
        <v>27.44186371</v>
      </c>
      <c r="O39" s="0" t="n">
        <v>29.19743693</v>
      </c>
      <c r="P39" s="0" t="n">
        <v>31.4398994</v>
      </c>
    </row>
    <row r="40" customFormat="false" ht="14.25" hidden="false" customHeight="false" outlineLevel="0" collapsed="false">
      <c r="C40" s="0" t="n">
        <v>25.45845734</v>
      </c>
      <c r="D40" s="0" t="n">
        <v>26.69248141</v>
      </c>
      <c r="E40" s="0" t="n">
        <v>25.93250637</v>
      </c>
      <c r="F40" s="0" t="n">
        <v>26.71609036</v>
      </c>
      <c r="G40" s="0" t="n">
        <v>28.25152219</v>
      </c>
      <c r="H40" s="0" t="n">
        <v>31.04066393</v>
      </c>
      <c r="K40" s="0" t="n">
        <v>25.45845734</v>
      </c>
      <c r="L40" s="0" t="n">
        <v>27.49080837</v>
      </c>
      <c r="M40" s="0" t="n">
        <v>26.2856571</v>
      </c>
      <c r="N40" s="0" t="n">
        <v>26.98635322</v>
      </c>
      <c r="O40" s="0" t="n">
        <v>29.15924571</v>
      </c>
      <c r="P40" s="0" t="n">
        <v>32.30819158</v>
      </c>
    </row>
    <row r="41" customFormat="false" ht="14.25" hidden="false" customHeight="false" outlineLevel="0" collapsed="false">
      <c r="K41" s="0" t="n">
        <f aca="false">AVERAGE(K38:K40)</f>
        <v>26.4259860266667</v>
      </c>
      <c r="L41" s="0" t="n">
        <f aca="false">AVERAGE(L38:L40)</f>
        <v>27.0261425933333</v>
      </c>
      <c r="M41" s="0" t="n">
        <f aca="false">AVERAGE(M38:M40)</f>
        <v>26.8380263366667</v>
      </c>
      <c r="N41" s="0" t="n">
        <f aca="false">AVERAGE(N38:N40)</f>
        <v>27.2659325633333</v>
      </c>
      <c r="O41" s="0" t="n">
        <f aca="false">AVERAGE(O38:O40)</f>
        <v>29.0206026166667</v>
      </c>
      <c r="P41" s="0" t="n">
        <f aca="false">AVERAGE(P38:P40)</f>
        <v>32.2709180366667</v>
      </c>
    </row>
    <row r="42" customFormat="false" ht="14.25" hidden="false" customHeight="false" outlineLevel="0" collapsed="false">
      <c r="K42" s="0" t="n">
        <f aca="false">(K41-25.884)/-1.1598</f>
        <v>-0.467309904006438</v>
      </c>
      <c r="L42" s="0" t="n">
        <f aca="false">(L41-25.884)/-1.1598</f>
        <v>-0.984775472782663</v>
      </c>
      <c r="M42" s="0" t="n">
        <f aca="false">(M41-25.884)/-1.1598</f>
        <v>-0.822578320974882</v>
      </c>
      <c r="N42" s="0" t="n">
        <f aca="false">(N41-25.884)/-1.1598</f>
        <v>-1.19152661090993</v>
      </c>
      <c r="O42" s="0" t="n">
        <f aca="false">(O41-25.884)/-1.1598</f>
        <v>-2.70443405472208</v>
      </c>
      <c r="P42" s="0" t="n">
        <f aca="false">(P41-25.884)/-1.1598</f>
        <v>-5.5069132925217</v>
      </c>
    </row>
    <row r="43" customFormat="false" ht="14.25" hidden="false" customHeight="false" outlineLevel="0" collapsed="false">
      <c r="K43" s="0" t="n">
        <v>-0.467309904006435</v>
      </c>
      <c r="L43" s="0" t="n">
        <v>-0.984775472782663</v>
      </c>
      <c r="M43" s="0" t="n">
        <v>-0.822578320974876</v>
      </c>
      <c r="N43" s="0" t="n">
        <v>-1.19152661090993</v>
      </c>
      <c r="O43" s="0" t="n">
        <v>-2.70443405472208</v>
      </c>
      <c r="P43" s="0" t="n">
        <v>-5.5069132925217</v>
      </c>
    </row>
    <row r="45" customFormat="false" ht="14.25" hidden="false" customHeight="false" outlineLevel="0" collapsed="false">
      <c r="K45" s="0" t="n">
        <v>27.69524683</v>
      </c>
      <c r="L45" s="0" t="n">
        <v>25.70962773</v>
      </c>
      <c r="M45" s="0" t="n">
        <v>25.95226992</v>
      </c>
      <c r="N45" s="0" t="n">
        <v>32.7166777</v>
      </c>
      <c r="O45" s="0" t="n">
        <v>28.1954969</v>
      </c>
      <c r="P45" s="0" t="n">
        <v>31.22862992</v>
      </c>
    </row>
    <row r="46" customFormat="false" ht="14.25" hidden="false" customHeight="false" outlineLevel="0" collapsed="false">
      <c r="K46" s="0" t="n">
        <v>26.12425391</v>
      </c>
      <c r="L46" s="0" t="n">
        <v>27.1442668</v>
      </c>
      <c r="M46" s="0" t="n">
        <v>26.11149174</v>
      </c>
      <c r="N46" s="0" t="n">
        <v>26.59716632</v>
      </c>
      <c r="O46" s="0" t="n">
        <v>28.21084752</v>
      </c>
      <c r="P46" s="0" t="n">
        <v>31.53590841</v>
      </c>
    </row>
    <row r="47" customFormat="false" ht="14.25" hidden="false" customHeight="false" outlineLevel="0" collapsed="false">
      <c r="K47" s="0" t="n">
        <v>25.45845734</v>
      </c>
      <c r="L47" s="0" t="n">
        <v>26.69248141</v>
      </c>
      <c r="M47" s="0" t="n">
        <v>25.93250637</v>
      </c>
      <c r="N47" s="0" t="n">
        <v>26.71609036</v>
      </c>
      <c r="O47" s="0" t="n">
        <v>28.25152219</v>
      </c>
      <c r="P47" s="0" t="n">
        <v>31.04066393</v>
      </c>
      <c r="S47" s="0" t="s">
        <v>15</v>
      </c>
    </row>
    <row r="48" customFormat="false" ht="14.25" hidden="false" customHeight="false" outlineLevel="0" collapsed="false">
      <c r="K48" s="0" t="n">
        <f aca="false">AVERAGE(K45:K47)</f>
        <v>26.4259860266667</v>
      </c>
      <c r="L48" s="0" t="n">
        <f aca="false">AVERAGE(L45:L47)</f>
        <v>26.5154586466667</v>
      </c>
      <c r="M48" s="0" t="n">
        <f aca="false">AVERAGE(M45:M47)</f>
        <v>25.99875601</v>
      </c>
      <c r="N48" s="0" t="n">
        <f aca="false">AVERAGE(N46:N47)</f>
        <v>26.65662834</v>
      </c>
      <c r="O48" s="0" t="n">
        <f aca="false">AVERAGE(O45:O47)</f>
        <v>28.21928887</v>
      </c>
      <c r="P48" s="0" t="n">
        <f aca="false">AVERAGE(P45:P47)</f>
        <v>31.2684007533333</v>
      </c>
    </row>
    <row r="49" customFormat="false" ht="14.25" hidden="false" customHeight="false" outlineLevel="0" collapsed="false">
      <c r="K49" s="0" t="n">
        <f aca="false">(K48-25.884)/-1.1598</f>
        <v>-0.467309904006438</v>
      </c>
      <c r="L49" s="0" t="n">
        <f aca="false">(L48-25.884)/-1.1598</f>
        <v>-0.544454773811573</v>
      </c>
      <c r="M49" s="0" t="n">
        <f aca="false">(M48-25.884)/-1.1598</f>
        <v>-0.0989446542507366</v>
      </c>
      <c r="N49" s="0" t="n">
        <f aca="false">(N48-25.884)/-1.1598</f>
        <v>-0.666173771339884</v>
      </c>
      <c r="O49" s="0" t="n">
        <f aca="false">(O48-25.884)/-1.1598</f>
        <v>-2.01352722021038</v>
      </c>
      <c r="P49" s="0" t="n">
        <f aca="false">(P48-25.884)/-1.1598</f>
        <v>-4.64252522273955</v>
      </c>
    </row>
    <row r="50" customFormat="false" ht="14.25" hidden="false" customHeight="false" outlineLevel="0" collapsed="false">
      <c r="K50" s="0" t="n">
        <v>-0.467309904006435</v>
      </c>
      <c r="L50" s="0" t="n">
        <v>-0.544454773811579</v>
      </c>
      <c r="M50" s="0" t="n">
        <v>-0.0989446542507304</v>
      </c>
      <c r="N50" s="0" t="n">
        <v>-0.666173771339884</v>
      </c>
      <c r="O50" s="0" t="n">
        <v>-2.01352722021038</v>
      </c>
      <c r="P50" s="0" t="n">
        <v>-4.64252522273955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45:46 B15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0" t="s">
        <v>16</v>
      </c>
      <c r="H1" s="0" t="s">
        <v>17</v>
      </c>
      <c r="O1" s="0" t="s">
        <v>18</v>
      </c>
    </row>
    <row r="2" customFormat="false" ht="14.25" hidden="false" customHeight="false" outlineLevel="0" collapsed="false">
      <c r="A2" s="0" t="s">
        <v>19</v>
      </c>
      <c r="H2" s="0" t="s">
        <v>20</v>
      </c>
      <c r="O2" s="0" t="s">
        <v>21</v>
      </c>
    </row>
    <row r="3" customFormat="false" ht="14.25" hidden="false" customHeight="false" outlineLevel="0" collapsed="false">
      <c r="A3" s="0" t="n">
        <v>26.4259860266667</v>
      </c>
      <c r="B3" s="0" t="n">
        <v>27.0261425933333</v>
      </c>
      <c r="C3" s="0" t="n">
        <v>26.8380263366667</v>
      </c>
      <c r="D3" s="0" t="n">
        <v>27.2659325633333</v>
      </c>
      <c r="E3" s="0" t="n">
        <v>29.0206026166667</v>
      </c>
      <c r="F3" s="0" t="n">
        <v>32.2709180366667</v>
      </c>
      <c r="H3" s="0" t="n">
        <v>22.83967057</v>
      </c>
      <c r="I3" s="0" t="n">
        <v>22.77830204</v>
      </c>
      <c r="J3" s="0" t="n">
        <v>22.79467628</v>
      </c>
      <c r="K3" s="0" t="n">
        <v>22.68050496</v>
      </c>
      <c r="L3" s="0" t="n">
        <v>22.7911547</v>
      </c>
      <c r="M3" s="0" t="n">
        <v>22.83681722</v>
      </c>
      <c r="O3" s="0" t="n">
        <v>24.3437810452294</v>
      </c>
      <c r="P3" s="0" t="n">
        <v>24.4219381620504</v>
      </c>
      <c r="Q3" s="0" t="n">
        <v>24.033582772539</v>
      </c>
      <c r="R3" s="0" t="n">
        <v>24.0573669086307</v>
      </c>
      <c r="S3" s="0" t="n">
        <v>24.1071366263847</v>
      </c>
      <c r="T3" s="0" t="n">
        <v>24.2464070082851</v>
      </c>
    </row>
    <row r="4" customFormat="false" ht="14.25" hidden="false" customHeight="false" outlineLevel="0" collapsed="false">
      <c r="A4" s="0" t="n">
        <f aca="false">26.4259860266667-A3</f>
        <v>0</v>
      </c>
      <c r="B4" s="0" t="n">
        <f aca="false">26.4259860266667-B3</f>
        <v>-0.600156566666602</v>
      </c>
      <c r="C4" s="0" t="n">
        <f aca="false">26.4259860266667-C3</f>
        <v>-0.412040310000002</v>
      </c>
      <c r="D4" s="0" t="n">
        <f aca="false">26.4259860266667-D3</f>
        <v>-0.839946536666602</v>
      </c>
      <c r="E4" s="0" t="n">
        <f aca="false">26.4259860266667-E3</f>
        <v>-2.59461659</v>
      </c>
      <c r="F4" s="0" t="n">
        <f aca="false">26.4259860266667-F3</f>
        <v>-5.84493201</v>
      </c>
      <c r="H4" s="0" t="n">
        <f aca="false">22.83967057-H3</f>
        <v>0</v>
      </c>
      <c r="I4" s="0" t="n">
        <f aca="false">22.83967057-I3</f>
        <v>0.0613685299999993</v>
      </c>
      <c r="J4" s="0" t="n">
        <f aca="false">22.83967057-J3</f>
        <v>0.0449942899999982</v>
      </c>
      <c r="K4" s="0" t="n">
        <f aca="false">22.83967057-K3</f>
        <v>0.159165609999999</v>
      </c>
      <c r="L4" s="0" t="n">
        <f aca="false">22.83967057-L3</f>
        <v>0.0485158699999992</v>
      </c>
      <c r="M4" s="0" t="n">
        <f aca="false">22.83967057-M3</f>
        <v>0.00285334999999876</v>
      </c>
      <c r="O4" s="0" t="n">
        <f aca="false">24.3437810452294-O3</f>
        <v>0</v>
      </c>
      <c r="P4" s="0" t="n">
        <f aca="false">24.3437810452294-P3</f>
        <v>-0.078157116821</v>
      </c>
      <c r="Q4" s="0" t="n">
        <f aca="false">24.3437810452294-Q3</f>
        <v>0.3101982726904</v>
      </c>
      <c r="R4" s="0" t="n">
        <f aca="false">24.3437810452294-R3</f>
        <v>0.286414136598697</v>
      </c>
      <c r="S4" s="0" t="n">
        <f aca="false">24.3437810452294-S3</f>
        <v>0.236644418844698</v>
      </c>
      <c r="T4" s="0" t="n">
        <f aca="false">24.3437810452294-T3</f>
        <v>0.0973740369442986</v>
      </c>
    </row>
    <row r="5" customFormat="false" ht="14.25" hidden="false" customHeight="false" outlineLevel="0" collapsed="false">
      <c r="A5" s="0" t="n">
        <f aca="false">1.82^(A4)</f>
        <v>1</v>
      </c>
      <c r="B5" s="0" t="n">
        <f aca="false">1.82^(B4)</f>
        <v>0.698098088268155</v>
      </c>
      <c r="C5" s="0" t="n">
        <f aca="false">1.82^(C4)</f>
        <v>0.781340083617941</v>
      </c>
      <c r="D5" s="0" t="n">
        <f aca="false">1.82^(D4)</f>
        <v>0.604719451446166</v>
      </c>
      <c r="E5" s="0" t="n">
        <f aca="false">1.82^(E4)</f>
        <v>0.211453297512622</v>
      </c>
      <c r="F5" s="0" t="n">
        <f aca="false">1.82^(F4)</f>
        <v>0.0301925934714442</v>
      </c>
      <c r="H5" s="0" t="n">
        <f aca="false">1.91098636028691^(H4)</f>
        <v>1</v>
      </c>
      <c r="I5" s="0" t="n">
        <f aca="false">1.91098636028691^(I4)</f>
        <v>1.04054379719646</v>
      </c>
      <c r="J5" s="0" t="n">
        <f aca="false">1.91098636028691^(J4)</f>
        <v>1.0295678806277</v>
      </c>
      <c r="K5" s="0" t="n">
        <f aca="false">1.91098636028691^(K4)</f>
        <v>1.10857871417533</v>
      </c>
      <c r="L5" s="0" t="n">
        <f aca="false">1.91098636028691^(L4)</f>
        <v>1.03191863801453</v>
      </c>
      <c r="M5" s="0" t="n">
        <f aca="false">1.91098636028691^(M4)</f>
        <v>1.00184959357149</v>
      </c>
      <c r="O5" s="0" t="n">
        <f aca="false">1.85^(O4)</f>
        <v>1</v>
      </c>
      <c r="P5" s="0" t="n">
        <f aca="false">1.85^(P4)</f>
        <v>0.953056456884232</v>
      </c>
      <c r="Q5" s="0" t="n">
        <f aca="false">1.85^(Q4)</f>
        <v>1.2102531137256</v>
      </c>
      <c r="R5" s="0" t="n">
        <f aca="false">1.85^(R4)</f>
        <v>1.19267402216229</v>
      </c>
      <c r="S5" s="0" t="n">
        <f aca="false">1.85^(S4)</f>
        <v>1.15671055461744</v>
      </c>
      <c r="T5" s="0" t="n">
        <f aca="false">1.85^(T4)</f>
        <v>1.06173366928209</v>
      </c>
    </row>
    <row r="7" customFormat="false" ht="14.25" hidden="false" customHeight="false" outlineLevel="0" collapsed="false">
      <c r="A7" s="0" t="n">
        <v>26.4259860266667</v>
      </c>
      <c r="B7" s="0" t="n">
        <v>26.5154586466667</v>
      </c>
      <c r="C7" s="0" t="n">
        <v>25.99875601</v>
      </c>
      <c r="D7" s="0" t="n">
        <v>26.65662834</v>
      </c>
      <c r="E7" s="0" t="n">
        <v>28.21928887</v>
      </c>
      <c r="F7" s="0" t="n">
        <v>31.2684007533333</v>
      </c>
      <c r="H7" s="0" t="n">
        <v>22.83967057</v>
      </c>
      <c r="I7" s="0" t="n">
        <v>23.10666375</v>
      </c>
      <c r="J7" s="0" t="n">
        <v>22.78954655</v>
      </c>
      <c r="K7" s="0" t="n">
        <v>23.11147535</v>
      </c>
      <c r="L7" s="0" t="n">
        <v>22.75169966</v>
      </c>
      <c r="M7" s="0" t="n">
        <v>22.7519642</v>
      </c>
      <c r="O7" s="0" t="n">
        <v>24.3437810452294</v>
      </c>
      <c r="P7" s="0" t="n">
        <v>24.4172769523641</v>
      </c>
      <c r="Q7" s="0" t="n">
        <v>24.5343729134587</v>
      </c>
      <c r="R7" s="0" t="n">
        <v>24.4504742839064</v>
      </c>
      <c r="S7" s="0" t="n">
        <v>24.21065541752</v>
      </c>
      <c r="T7" s="0" t="n">
        <v>24.0703866526769</v>
      </c>
    </row>
    <row r="8" customFormat="false" ht="14.25" hidden="false" customHeight="false" outlineLevel="0" collapsed="false">
      <c r="A8" s="0" t="n">
        <f aca="false">26.4259860266667-A7</f>
        <v>0</v>
      </c>
      <c r="B8" s="0" t="n">
        <f aca="false">26.4259860266667-B7</f>
        <v>-0.0894726200000022</v>
      </c>
      <c r="C8" s="0" t="n">
        <f aca="false">26.4259860266667-C7</f>
        <v>0.427230016666698</v>
      </c>
      <c r="D8" s="0" t="n">
        <f aca="false">26.4259860266667-D7</f>
        <v>-0.230642313333302</v>
      </c>
      <c r="E8" s="0" t="n">
        <f aca="false">26.4259860266667-E7</f>
        <v>-1.7933028433333</v>
      </c>
      <c r="F8" s="0" t="n">
        <f aca="false">26.4259860266667-F7</f>
        <v>-4.8424147266666</v>
      </c>
      <c r="H8" s="0" t="n">
        <f aca="false">22.83967057-H7</f>
        <v>0</v>
      </c>
      <c r="I8" s="0" t="n">
        <f aca="false">22.83967057-I7</f>
        <v>-0.26699318</v>
      </c>
      <c r="J8" s="0" t="n">
        <f aca="false">22.83967057-J7</f>
        <v>0.0501240199999984</v>
      </c>
      <c r="K8" s="0" t="n">
        <f aca="false">22.83967057-K7</f>
        <v>-0.27180478</v>
      </c>
      <c r="L8" s="0" t="n">
        <f aca="false">22.83967057-L7</f>
        <v>0.0879709099999992</v>
      </c>
      <c r="M8" s="0" t="n">
        <f aca="false">22.83967057-M7</f>
        <v>0.0877063699999994</v>
      </c>
      <c r="O8" s="0" t="n">
        <f aca="false">24.3437810452294-O7</f>
        <v>0</v>
      </c>
      <c r="P8" s="0" t="n">
        <f aca="false">24.3437810452294-P7</f>
        <v>-0.0734959071347028</v>
      </c>
      <c r="Q8" s="0" t="n">
        <f aca="false">24.3437810452294-Q7</f>
        <v>-0.190591868229301</v>
      </c>
      <c r="R8" s="0" t="n">
        <f aca="false">24.3437810452294-R7</f>
        <v>-0.106693238677</v>
      </c>
      <c r="S8" s="0" t="n">
        <f aca="false">24.3437810452294-S7</f>
        <v>0.133125627709397</v>
      </c>
      <c r="T8" s="0" t="n">
        <f aca="false">24.3437810452294-T7</f>
        <v>0.2733943925525</v>
      </c>
    </row>
    <row r="9" customFormat="false" ht="14.25" hidden="false" customHeight="false" outlineLevel="0" collapsed="false">
      <c r="A9" s="0" t="n">
        <f aca="false">1.82^(A8)</f>
        <v>1</v>
      </c>
      <c r="B9" s="0" t="n">
        <f aca="false">1.82^(B8)</f>
        <v>0.947830613244522</v>
      </c>
      <c r="C9" s="0" t="n">
        <f aca="false">1.82^(C8)</f>
        <v>1.29154726303219</v>
      </c>
      <c r="D9" s="0" t="n">
        <f aca="false">1.82^(D8)</f>
        <v>0.870996747875082</v>
      </c>
      <c r="E9" s="0" t="n">
        <f aca="false">1.82^(E8)</f>
        <v>0.341675029396739</v>
      </c>
      <c r="F9" s="0" t="n">
        <f aca="false">1.82^(F8)</f>
        <v>0.0550334172585001</v>
      </c>
      <c r="H9" s="0" t="n">
        <f aca="false">1.91098636028691^H8</f>
        <v>1</v>
      </c>
      <c r="I9" s="0" t="n">
        <f aca="false">1.91098636028691^I8</f>
        <v>0.841213323037201</v>
      </c>
      <c r="J9" s="0" t="n">
        <f aca="false">1.91098636028691^J8</f>
        <v>1.03299390947501</v>
      </c>
      <c r="K9" s="0" t="n">
        <f aca="false">1.91098636028691^K8</f>
        <v>0.83859610972632</v>
      </c>
      <c r="L9" s="0" t="n">
        <f aca="false">1.91098636028691^L8</f>
        <v>1.05862582883072</v>
      </c>
      <c r="M9" s="0" t="n">
        <f aca="false">1.91098636028691^M8</f>
        <v>1.05844447924437</v>
      </c>
      <c r="O9" s="0" t="n">
        <f aca="false">1.85^(O8)</f>
        <v>1</v>
      </c>
      <c r="P9" s="0" t="n">
        <f aca="false">1.85^(P8)</f>
        <v>0.955793277152873</v>
      </c>
      <c r="Q9" s="0" t="n">
        <f aca="false">1.85^(Q8)</f>
        <v>0.889363375834411</v>
      </c>
      <c r="R9" s="0" t="n">
        <f aca="false">1.85^(R8)</f>
        <v>0.93647153914474</v>
      </c>
      <c r="S9" s="0" t="n">
        <f aca="false">1.85^(S8)</f>
        <v>1.08534398581236</v>
      </c>
      <c r="T9" s="0" t="n">
        <f aca="false">1.85^(T8)</f>
        <v>1.18315938344271</v>
      </c>
    </row>
    <row r="10" customFormat="false" ht="13.8" hidden="false" customHeight="false" outlineLevel="0" collapsed="false"/>
    <row r="12" customFormat="false" ht="14.25" hidden="false" customHeight="false" outlineLevel="0" collapsed="false">
      <c r="C12" s="0" t="s">
        <v>22</v>
      </c>
      <c r="K12" s="0" t="s">
        <v>23</v>
      </c>
    </row>
    <row r="13" customFormat="false" ht="13.8" hidden="false" customHeight="false" outlineLevel="0" collapsed="false">
      <c r="A13" s="1" t="n">
        <v>1</v>
      </c>
      <c r="B13" s="1" t="n">
        <v>0.698098088268141</v>
      </c>
      <c r="C13" s="1" t="n">
        <v>0.781340083617959</v>
      </c>
      <c r="D13" s="1" t="n">
        <v>0.604719451446155</v>
      </c>
      <c r="E13" s="1" t="n">
        <v>0.211453297512626</v>
      </c>
      <c r="F13" s="1" t="n">
        <v>0.0301925934714448</v>
      </c>
      <c r="G13" s="1"/>
      <c r="H13" s="1" t="n">
        <v>1</v>
      </c>
      <c r="I13" s="1" t="n">
        <v>0.698098088268141</v>
      </c>
      <c r="J13" s="1" t="n">
        <v>0.781340083617959</v>
      </c>
      <c r="K13" s="1" t="n">
        <v>0.604719451446155</v>
      </c>
      <c r="L13" s="1" t="n">
        <v>0.211453297512626</v>
      </c>
      <c r="M13" s="1" t="n">
        <v>0.0301925934714448</v>
      </c>
    </row>
    <row r="14" customFormat="false" ht="13.8" hidden="false" customHeight="false" outlineLevel="0" collapsed="false">
      <c r="A14" s="1" t="n">
        <v>1</v>
      </c>
      <c r="B14" s="1" t="n">
        <v>1.04054379719646</v>
      </c>
      <c r="C14" s="1" t="n">
        <v>1.0295678806277</v>
      </c>
      <c r="D14" s="1" t="n">
        <v>1.10857871417533</v>
      </c>
      <c r="E14" s="1" t="n">
        <v>1.03191863801453</v>
      </c>
      <c r="F14" s="1" t="n">
        <v>1.00184959357149</v>
      </c>
      <c r="G14" s="1"/>
      <c r="H14" s="1" t="n">
        <v>1</v>
      </c>
      <c r="I14" s="1" t="n">
        <v>0.953056456884212</v>
      </c>
      <c r="J14" s="1" t="n">
        <v>1.21025311372559</v>
      </c>
      <c r="K14" s="1" t="n">
        <v>1.19267402216227</v>
      </c>
      <c r="L14" s="1" t="n">
        <v>1.15671055461741</v>
      </c>
      <c r="M14" s="1" t="n">
        <v>1.06173366928206</v>
      </c>
      <c r="O14" s="0" t="s">
        <v>24</v>
      </c>
    </row>
    <row r="15" customFormat="false" ht="13.8" hidden="false" customHeight="false" outlineLevel="0" collapsed="false">
      <c r="A15" s="1" t="n">
        <f aca="false">A13/A14</f>
        <v>1</v>
      </c>
      <c r="B15" s="1" t="n">
        <f aca="false">B13/B14</f>
        <v>0.670897361695902</v>
      </c>
      <c r="C15" s="1" t="n">
        <f aca="false">C13/C14</f>
        <v>0.758900989744937</v>
      </c>
      <c r="D15" s="1" t="n">
        <f aca="false">D13/D14</f>
        <v>0.545490765530353</v>
      </c>
      <c r="E15" s="1" t="n">
        <f aca="false">E13/E14</f>
        <v>0.204912761261367</v>
      </c>
      <c r="F15" s="1" t="n">
        <f aca="false">F13/F14</f>
        <v>0.0301368525427168</v>
      </c>
      <c r="G15" s="1"/>
      <c r="H15" s="1" t="n">
        <f aca="false">H13/H14</f>
        <v>1</v>
      </c>
      <c r="I15" s="1" t="n">
        <f aca="false">I13/I14</f>
        <v>0.732483457014083</v>
      </c>
      <c r="J15" s="1" t="n">
        <f aca="false">J13/J14</f>
        <v>0.645600556409821</v>
      </c>
      <c r="K15" s="1" t="n">
        <f aca="false">K13/K14</f>
        <v>0.507028274456606</v>
      </c>
      <c r="L15" s="1" t="n">
        <f aca="false">L13/L14</f>
        <v>0.182805712862684</v>
      </c>
      <c r="M15" s="1" t="n">
        <f aca="false">M13/M14</f>
        <v>0.0284370688666781</v>
      </c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A17" s="1" t="n">
        <v>1</v>
      </c>
      <c r="B17" s="1" t="n">
        <v>0.94783061324454</v>
      </c>
      <c r="C17" s="1" t="n">
        <v>1.29154726303219</v>
      </c>
      <c r="D17" s="1" t="n">
        <v>0.870996747875084</v>
      </c>
      <c r="E17" s="1" t="n">
        <v>0.341675029396739</v>
      </c>
      <c r="F17" s="1" t="n">
        <v>0.0550334172584989</v>
      </c>
      <c r="G17" s="1"/>
      <c r="H17" s="1" t="n">
        <v>1</v>
      </c>
      <c r="I17" s="1" t="n">
        <v>0.94783061324454</v>
      </c>
      <c r="J17" s="1" t="n">
        <v>1.29154726303219</v>
      </c>
      <c r="K17" s="1" t="n">
        <v>0.870996747875084</v>
      </c>
      <c r="L17" s="1" t="n">
        <v>0.341675029396739</v>
      </c>
      <c r="M17" s="1" t="n">
        <v>0.0550334172584989</v>
      </c>
    </row>
    <row r="18" customFormat="false" ht="13.8" hidden="false" customHeight="false" outlineLevel="0" collapsed="false">
      <c r="A18" s="1" t="n">
        <v>1</v>
      </c>
      <c r="B18" s="1" t="n">
        <v>0.841213323037201</v>
      </c>
      <c r="C18" s="1" t="n">
        <v>1.03299390947501</v>
      </c>
      <c r="D18" s="1" t="n">
        <v>0.83859610972632</v>
      </c>
      <c r="E18" s="1" t="n">
        <v>1.05862582883072</v>
      </c>
      <c r="F18" s="1" t="n">
        <v>1.05844447924437</v>
      </c>
      <c r="G18" s="1"/>
      <c r="H18" s="1" t="n">
        <v>1</v>
      </c>
      <c r="I18" s="1" t="n">
        <v>0.955793277152854</v>
      </c>
      <c r="J18" s="1" t="n">
        <v>0.889363375834421</v>
      </c>
      <c r="K18" s="1" t="n">
        <v>0.936471539144737</v>
      </c>
      <c r="L18" s="1" t="n">
        <v>1.08534398581237</v>
      </c>
      <c r="M18" s="1" t="n">
        <v>1.18315938344271</v>
      </c>
    </row>
    <row r="19" customFormat="false" ht="13.8" hidden="false" customHeight="false" outlineLevel="0" collapsed="false">
      <c r="A19" s="1" t="n">
        <f aca="false">A17/A18</f>
        <v>1</v>
      </c>
      <c r="B19" s="1" t="n">
        <f aca="false">B17/B18</f>
        <v>1.12674227486364</v>
      </c>
      <c r="C19" s="1" t="n">
        <f aca="false">C17/C18</f>
        <v>1.25029513841818</v>
      </c>
      <c r="D19" s="1" t="n">
        <f aca="false">D17/D18</f>
        <v>1.03863676181295</v>
      </c>
      <c r="E19" s="1" t="n">
        <f aca="false">E17/E18</f>
        <v>0.322753346925351</v>
      </c>
      <c r="F19" s="1" t="n">
        <f aca="false">F17/F18</f>
        <v>0.0519946188370576</v>
      </c>
      <c r="G19" s="1"/>
      <c r="H19" s="1" t="n">
        <f aca="false">H17/H18</f>
        <v>1</v>
      </c>
      <c r="I19" s="1" t="n">
        <f aca="false">I17/I18</f>
        <v>0.991669052190832</v>
      </c>
      <c r="J19" s="1" t="n">
        <f aca="false">J17/J18</f>
        <v>1.45221548146215</v>
      </c>
      <c r="K19" s="1" t="n">
        <f aca="false">K17/K18</f>
        <v>0.930083522528138</v>
      </c>
      <c r="L19" s="1" t="n">
        <f aca="false">L17/L18</f>
        <v>0.31480805520012</v>
      </c>
      <c r="M19" s="1" t="n">
        <f aca="false">M17/M18</f>
        <v>0.0465139507226532</v>
      </c>
      <c r="O19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5" activeCellId="0" sqref="45:4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16</v>
      </c>
      <c r="H1" s="0" t="s">
        <v>17</v>
      </c>
      <c r="O1" s="0" t="s">
        <v>18</v>
      </c>
    </row>
    <row r="2" customFormat="false" ht="13.8" hidden="false" customHeight="false" outlineLevel="0" collapsed="false">
      <c r="A2" s="0" t="s">
        <v>19</v>
      </c>
      <c r="H2" s="0" t="s">
        <v>20</v>
      </c>
      <c r="O2" s="0" t="s">
        <v>21</v>
      </c>
    </row>
    <row r="3" customFormat="false" ht="13.8" hidden="false" customHeight="false" outlineLevel="0" collapsed="false">
      <c r="A3" s="0" t="n">
        <v>26.4259860266667</v>
      </c>
      <c r="B3" s="0" t="n">
        <v>27.0261425933333</v>
      </c>
      <c r="C3" s="0" t="n">
        <v>26.8380263366667</v>
      </c>
      <c r="D3" s="0" t="n">
        <v>27.2659325633333</v>
      </c>
      <c r="E3" s="0" t="n">
        <v>29.0206026166667</v>
      </c>
      <c r="F3" s="0" t="n">
        <v>32.2709180366667</v>
      </c>
      <c r="H3" s="0" t="n">
        <v>22.83967057</v>
      </c>
      <c r="I3" s="0" t="n">
        <v>22.77830204</v>
      </c>
      <c r="J3" s="0" t="n">
        <v>22.79467628</v>
      </c>
      <c r="K3" s="0" t="n">
        <v>22.68050496</v>
      </c>
      <c r="L3" s="0" t="n">
        <v>22.7911547</v>
      </c>
      <c r="M3" s="0" t="n">
        <v>22.83681722</v>
      </c>
      <c r="O3" s="0" t="n">
        <v>24.3437810452294</v>
      </c>
      <c r="P3" s="0" t="n">
        <v>24.4219381620504</v>
      </c>
      <c r="Q3" s="0" t="n">
        <v>24.033582772539</v>
      </c>
      <c r="R3" s="0" t="n">
        <v>24.0573669086307</v>
      </c>
      <c r="S3" s="0" t="n">
        <v>24.1071366263847</v>
      </c>
      <c r="T3" s="0" t="n">
        <v>24.2464070082851</v>
      </c>
    </row>
    <row r="4" customFormat="false" ht="13.8" hidden="false" customHeight="false" outlineLevel="0" collapsed="false">
      <c r="A4" s="0" t="n">
        <f aca="false">26.4259860266667-A3</f>
        <v>0</v>
      </c>
      <c r="B4" s="0" t="n">
        <f aca="false">26.4259860266667-B3</f>
        <v>-0.600156566666602</v>
      </c>
      <c r="C4" s="0" t="n">
        <f aca="false">26.4259860266667-C3</f>
        <v>-0.412040310000002</v>
      </c>
      <c r="D4" s="0" t="n">
        <f aca="false">26.4259860266667-D3</f>
        <v>-0.839946536666602</v>
      </c>
      <c r="E4" s="0" t="n">
        <f aca="false">26.4259860266667-E3</f>
        <v>-2.59461659</v>
      </c>
      <c r="F4" s="0" t="n">
        <f aca="false">26.4259860266667-F3</f>
        <v>-5.84493201</v>
      </c>
      <c r="H4" s="0" t="n">
        <f aca="false">22.83967057-H3</f>
        <v>0</v>
      </c>
      <c r="I4" s="0" t="n">
        <f aca="false">22.83967057-I3</f>
        <v>0.0613685299999993</v>
      </c>
      <c r="J4" s="0" t="n">
        <f aca="false">22.83967057-J3</f>
        <v>0.0449942899999982</v>
      </c>
      <c r="K4" s="0" t="n">
        <f aca="false">22.83967057-K3</f>
        <v>0.159165609999999</v>
      </c>
      <c r="L4" s="0" t="n">
        <f aca="false">22.83967057-L3</f>
        <v>0.0485158699999992</v>
      </c>
      <c r="M4" s="0" t="n">
        <f aca="false">22.83967057-M3</f>
        <v>0.00285334999999876</v>
      </c>
      <c r="O4" s="0" t="n">
        <f aca="false">24.3437810452294-O3</f>
        <v>0</v>
      </c>
      <c r="P4" s="0" t="n">
        <f aca="false">24.3437810452294-P3</f>
        <v>-0.078157116821</v>
      </c>
      <c r="Q4" s="0" t="n">
        <f aca="false">24.3437810452294-Q3</f>
        <v>0.3101982726904</v>
      </c>
      <c r="R4" s="0" t="n">
        <f aca="false">24.3437810452294-R3</f>
        <v>0.286414136598697</v>
      </c>
      <c r="S4" s="0" t="n">
        <f aca="false">24.3437810452294-S3</f>
        <v>0.236644418844698</v>
      </c>
      <c r="T4" s="0" t="n">
        <f aca="false">24.3437810452294-T3</f>
        <v>0.0973740369442986</v>
      </c>
    </row>
    <row r="5" customFormat="false" ht="13.8" hidden="false" customHeight="false" outlineLevel="0" collapsed="false">
      <c r="A5" s="0" t="n">
        <f aca="false">1.82^(A4)</f>
        <v>1</v>
      </c>
      <c r="B5" s="0" t="n">
        <f aca="false">1.82^(B4)</f>
        <v>0.698098088268155</v>
      </c>
      <c r="C5" s="0" t="n">
        <f aca="false">1.82^(C4)</f>
        <v>0.781340083617941</v>
      </c>
      <c r="D5" s="0" t="n">
        <f aca="false">1.82^(D4)</f>
        <v>0.604719451446166</v>
      </c>
      <c r="E5" s="0" t="n">
        <f aca="false">1.82^(E4)</f>
        <v>0.211453297512622</v>
      </c>
      <c r="F5" s="0" t="n">
        <f aca="false">1.82^(F4)</f>
        <v>0.0301925934714442</v>
      </c>
      <c r="H5" s="0" t="n">
        <f aca="false">1.91098636028691^(H4)</f>
        <v>1</v>
      </c>
      <c r="I5" s="0" t="n">
        <f aca="false">1.91098636028691^(I4)</f>
        <v>1.04054379719646</v>
      </c>
      <c r="J5" s="0" t="n">
        <f aca="false">1.91098636028691^(J4)</f>
        <v>1.0295678806277</v>
      </c>
      <c r="K5" s="0" t="n">
        <f aca="false">1.91098636028691^(K4)</f>
        <v>1.10857871417533</v>
      </c>
      <c r="L5" s="0" t="n">
        <f aca="false">1.91098636028691^(L4)</f>
        <v>1.03191863801453</v>
      </c>
      <c r="M5" s="0" t="n">
        <f aca="false">1.91098636028691^(M4)</f>
        <v>1.00184959357149</v>
      </c>
      <c r="O5" s="0" t="n">
        <f aca="false">1.85^(O4)</f>
        <v>1</v>
      </c>
      <c r="P5" s="0" t="n">
        <f aca="false">1.85^(P4)</f>
        <v>0.953056456884232</v>
      </c>
      <c r="Q5" s="0" t="n">
        <f aca="false">1.85^(Q4)</f>
        <v>1.2102531137256</v>
      </c>
      <c r="R5" s="0" t="n">
        <f aca="false">1.85^(R4)</f>
        <v>1.19267402216229</v>
      </c>
      <c r="S5" s="0" t="n">
        <f aca="false">1.85^(S4)</f>
        <v>1.15671055461744</v>
      </c>
      <c r="T5" s="0" t="n">
        <f aca="false">1.85^(T4)</f>
        <v>1.06173366928209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0" t="n">
        <v>26.4259860266667</v>
      </c>
      <c r="B7" s="0" t="n">
        <v>26.5154586466667</v>
      </c>
      <c r="C7" s="0" t="n">
        <v>25.99875601</v>
      </c>
      <c r="D7" s="0" t="n">
        <v>26.65662834</v>
      </c>
      <c r="E7" s="0" t="n">
        <v>28.21928887</v>
      </c>
      <c r="F7" s="0" t="n">
        <v>31.2684007533333</v>
      </c>
      <c r="H7" s="0" t="n">
        <v>22.83967057</v>
      </c>
      <c r="I7" s="0" t="n">
        <v>23.10666375</v>
      </c>
      <c r="J7" s="0" t="n">
        <v>22.78954655</v>
      </c>
      <c r="K7" s="0" t="n">
        <v>23.11147535</v>
      </c>
      <c r="L7" s="0" t="n">
        <v>22.75169966</v>
      </c>
      <c r="M7" s="0" t="n">
        <v>22.7519642</v>
      </c>
      <c r="O7" s="0" t="n">
        <v>24.3437810452294</v>
      </c>
      <c r="P7" s="0" t="n">
        <v>24.4172769523641</v>
      </c>
      <c r="Q7" s="0" t="n">
        <v>24.5343729134587</v>
      </c>
      <c r="R7" s="0" t="n">
        <v>24.4504742839064</v>
      </c>
      <c r="S7" s="0" t="n">
        <v>24.21065541752</v>
      </c>
      <c r="T7" s="0" t="n">
        <v>24.0703866526769</v>
      </c>
    </row>
    <row r="8" customFormat="false" ht="13.8" hidden="false" customHeight="false" outlineLevel="0" collapsed="false">
      <c r="A8" s="0" t="n">
        <f aca="false">26.4259860266667-A7</f>
        <v>0</v>
      </c>
      <c r="B8" s="0" t="n">
        <f aca="false">26.4259860266667-B7</f>
        <v>-0.0894726200000022</v>
      </c>
      <c r="C8" s="0" t="n">
        <f aca="false">26.4259860266667-C7</f>
        <v>0.427230016666698</v>
      </c>
      <c r="D8" s="0" t="n">
        <f aca="false">26.4259860266667-D7</f>
        <v>-0.230642313333302</v>
      </c>
      <c r="E8" s="0" t="n">
        <f aca="false">26.4259860266667-E7</f>
        <v>-1.7933028433333</v>
      </c>
      <c r="F8" s="0" t="n">
        <f aca="false">26.4259860266667-F7</f>
        <v>-4.8424147266666</v>
      </c>
      <c r="H8" s="0" t="n">
        <f aca="false">22.83967057-H7</f>
        <v>0</v>
      </c>
      <c r="I8" s="0" t="n">
        <f aca="false">22.83967057-I7</f>
        <v>-0.26699318</v>
      </c>
      <c r="J8" s="0" t="n">
        <f aca="false">22.83967057-J7</f>
        <v>0.0501240199999984</v>
      </c>
      <c r="K8" s="0" t="n">
        <f aca="false">22.83967057-K7</f>
        <v>-0.27180478</v>
      </c>
      <c r="L8" s="0" t="n">
        <f aca="false">22.83967057-L7</f>
        <v>0.0879709099999992</v>
      </c>
      <c r="M8" s="0" t="n">
        <f aca="false">22.83967057-M7</f>
        <v>0.0877063699999994</v>
      </c>
      <c r="O8" s="0" t="n">
        <f aca="false">24.3437810452294-O7</f>
        <v>0</v>
      </c>
      <c r="P8" s="0" t="n">
        <f aca="false">24.3437810452294-P7</f>
        <v>-0.0734959071347028</v>
      </c>
      <c r="Q8" s="0" t="n">
        <f aca="false">24.3437810452294-Q7</f>
        <v>-0.190591868229301</v>
      </c>
      <c r="R8" s="0" t="n">
        <f aca="false">24.3437810452294-R7</f>
        <v>-0.106693238677</v>
      </c>
      <c r="S8" s="0" t="n">
        <f aca="false">24.3437810452294-S7</f>
        <v>0.133125627709397</v>
      </c>
      <c r="T8" s="0" t="n">
        <f aca="false">24.3437810452294-T7</f>
        <v>0.2733943925525</v>
      </c>
    </row>
    <row r="9" customFormat="false" ht="13.8" hidden="false" customHeight="false" outlineLevel="0" collapsed="false">
      <c r="A9" s="0" t="n">
        <f aca="false">1.82^(A8)</f>
        <v>1</v>
      </c>
      <c r="B9" s="0" t="n">
        <f aca="false">1.82^(B8)</f>
        <v>0.947830613244522</v>
      </c>
      <c r="C9" s="0" t="n">
        <f aca="false">1.82^(C8)</f>
        <v>1.29154726303219</v>
      </c>
      <c r="D9" s="0" t="n">
        <f aca="false">1.82^(D8)</f>
        <v>0.870996747875082</v>
      </c>
      <c r="E9" s="0" t="n">
        <f aca="false">1.82^(E8)</f>
        <v>0.341675029396739</v>
      </c>
      <c r="F9" s="0" t="n">
        <f aca="false">1.82^(F8)</f>
        <v>0.0550334172585001</v>
      </c>
      <c r="H9" s="0" t="n">
        <f aca="false">1.91098636028691^H8</f>
        <v>1</v>
      </c>
      <c r="I9" s="0" t="n">
        <f aca="false">1.91098636028691^I8</f>
        <v>0.841213323037201</v>
      </c>
      <c r="J9" s="0" t="n">
        <f aca="false">1.91098636028691^J8</f>
        <v>1.03299390947501</v>
      </c>
      <c r="K9" s="0" t="n">
        <f aca="false">1.91098636028691^K8</f>
        <v>0.83859610972632</v>
      </c>
      <c r="L9" s="0" t="n">
        <f aca="false">1.91098636028691^L8</f>
        <v>1.05862582883072</v>
      </c>
      <c r="M9" s="0" t="n">
        <f aca="false">1.91098636028691^M8</f>
        <v>1.05844447924437</v>
      </c>
      <c r="O9" s="0" t="n">
        <f aca="false">1.85^(O8)</f>
        <v>1</v>
      </c>
      <c r="P9" s="0" t="n">
        <f aca="false">1.85^(P8)</f>
        <v>0.955793277152873</v>
      </c>
      <c r="Q9" s="0" t="n">
        <f aca="false">1.85^(Q8)</f>
        <v>0.889363375834411</v>
      </c>
      <c r="R9" s="0" t="n">
        <f aca="false">1.85^(R8)</f>
        <v>0.93647153914474</v>
      </c>
      <c r="S9" s="0" t="n">
        <f aca="false">1.85^(S8)</f>
        <v>1.08534398581236</v>
      </c>
      <c r="T9" s="0" t="n">
        <f aca="false">1.85^(T8)</f>
        <v>1.18315938344271</v>
      </c>
    </row>
    <row r="14" customFormat="false" ht="13.8" hidden="false" customHeight="false" outlineLevel="0" collapsed="false">
      <c r="H14" s="0" t="n">
        <v>22.8396705733333</v>
      </c>
      <c r="P14" s="0" t="n">
        <f aca="false">AVERAGE(P15:P17)</f>
        <v>24.3437810452294</v>
      </c>
    </row>
    <row r="15" customFormat="false" ht="13.8" hidden="false" customHeight="false" outlineLevel="0" collapsed="false">
      <c r="A15" s="0" t="n">
        <v>26.4259860266667</v>
      </c>
      <c r="I15" s="0" t="n">
        <v>22.87893975</v>
      </c>
      <c r="J15" s="0" t="n">
        <v>22.82286009</v>
      </c>
      <c r="K15" s="0" t="n">
        <v>22.79339909</v>
      </c>
      <c r="L15" s="0" t="n">
        <v>22.64168847</v>
      </c>
      <c r="M15" s="0" t="n">
        <v>22.88482086</v>
      </c>
      <c r="N15" s="0" t="n">
        <v>22.9604169</v>
      </c>
      <c r="P15" s="0" t="n">
        <v>24.8164670896733</v>
      </c>
      <c r="Q15" s="0" t="n">
        <v>24.2897990565537</v>
      </c>
      <c r="R15" s="0" t="n">
        <v>24.0813177140625</v>
      </c>
      <c r="S15" s="0" t="n">
        <v>24.1622704342969</v>
      </c>
      <c r="T15" s="0" t="n">
        <v>23.9330021743545</v>
      </c>
      <c r="U15" s="0" t="n">
        <v>24.0068108226764</v>
      </c>
    </row>
    <row r="16" customFormat="false" ht="13.8" hidden="false" customHeight="false" outlineLevel="0" collapsed="false">
      <c r="A16" s="0" t="n">
        <v>27.69524683</v>
      </c>
      <c r="B16" s="0" t="n">
        <v>26.74573774</v>
      </c>
      <c r="C16" s="0" t="n">
        <v>28.20072342</v>
      </c>
      <c r="D16" s="0" t="n">
        <v>27.36958076</v>
      </c>
      <c r="E16" s="0" t="n">
        <v>28.70512521</v>
      </c>
      <c r="F16" s="0" t="n">
        <v>33.06466313</v>
      </c>
      <c r="I16" s="0" t="n">
        <v>22.8004014</v>
      </c>
      <c r="J16" s="0" t="n">
        <v>22.733744</v>
      </c>
      <c r="K16" s="0" t="n">
        <v>22.79595347</v>
      </c>
      <c r="L16" s="0" t="n">
        <v>22.71932145</v>
      </c>
      <c r="M16" s="0" t="n">
        <v>22.69748854</v>
      </c>
      <c r="N16" s="0" t="n">
        <v>22.71321754</v>
      </c>
      <c r="P16" s="0" t="n">
        <v>24.2034041116545</v>
      </c>
      <c r="Q16" s="0" t="n">
        <v>24.0655729055676</v>
      </c>
      <c r="R16" s="0" t="n">
        <v>24.1797143454867</v>
      </c>
      <c r="S16" s="0" t="n">
        <v>24.14283829347</v>
      </c>
      <c r="T16" s="0" t="n">
        <v>24.4949256160595</v>
      </c>
      <c r="U16" s="0" t="n">
        <v>23.9943388925129</v>
      </c>
    </row>
    <row r="17" customFormat="false" ht="13.8" hidden="false" customHeight="false" outlineLevel="0" collapsed="false">
      <c r="A17" s="0" t="n">
        <v>26.12425391</v>
      </c>
      <c r="B17" s="0" t="n">
        <v>26.84188167</v>
      </c>
      <c r="C17" s="0" t="n">
        <v>26.02769849</v>
      </c>
      <c r="D17" s="0" t="n">
        <v>27.44186371</v>
      </c>
      <c r="E17" s="0" t="n">
        <v>29.19743693</v>
      </c>
      <c r="F17" s="0" t="n">
        <v>31.4398994</v>
      </c>
      <c r="I17" s="0" t="n">
        <v>22.83967057</v>
      </c>
      <c r="J17" s="0" t="n">
        <v>22.77830204</v>
      </c>
      <c r="K17" s="0" t="n">
        <v>22.79467628</v>
      </c>
      <c r="L17" s="0" t="n">
        <v>22.68050496</v>
      </c>
      <c r="M17" s="0" t="n">
        <v>22.7911547</v>
      </c>
      <c r="N17" s="0" t="n">
        <v>22.83681722</v>
      </c>
      <c r="P17" s="0" t="n">
        <v>24.0114719343604</v>
      </c>
      <c r="Q17" s="0" t="n">
        <v>24.9104425240299</v>
      </c>
      <c r="R17" s="0" t="n">
        <v>23.8397162580679</v>
      </c>
      <c r="S17" s="0" t="n">
        <v>23.8669919981252</v>
      </c>
      <c r="T17" s="0" t="n">
        <v>23.8934820887402</v>
      </c>
      <c r="U17" s="0" t="n">
        <v>24.7380713096662</v>
      </c>
    </row>
    <row r="18" customFormat="false" ht="13.8" hidden="false" customHeight="false" outlineLevel="0" collapsed="false">
      <c r="A18" s="0" t="n">
        <v>25.45845734</v>
      </c>
      <c r="B18" s="0" t="n">
        <v>27.49080837</v>
      </c>
      <c r="C18" s="0" t="n">
        <v>26.2856571</v>
      </c>
      <c r="D18" s="0" t="n">
        <v>26.98635322</v>
      </c>
      <c r="E18" s="0" t="n">
        <v>29.15924571</v>
      </c>
      <c r="F18" s="0" t="n">
        <v>32.30819158</v>
      </c>
    </row>
    <row r="20" customFormat="false" ht="13.8" hidden="false" customHeight="false" outlineLevel="0" collapsed="false">
      <c r="A20" s="0" t="n">
        <f aca="false">26.42599-A16</f>
        <v>-1.26925683</v>
      </c>
      <c r="B20" s="0" t="n">
        <f aca="false">26.42599-B16</f>
        <v>-0.31974774</v>
      </c>
      <c r="C20" s="0" t="n">
        <f aca="false">26.42599-C16</f>
        <v>-1.77473342</v>
      </c>
      <c r="D20" s="0" t="n">
        <f aca="false">26.42599-D16</f>
        <v>-0.943590760000003</v>
      </c>
      <c r="E20" s="0" t="n">
        <f aca="false">26.42599-E16</f>
        <v>-2.27913521</v>
      </c>
      <c r="F20" s="0" t="n">
        <f aca="false">26.42599-F16</f>
        <v>-6.63867313</v>
      </c>
      <c r="I20" s="0" t="n">
        <f aca="false">22.83967-I15</f>
        <v>-0.039269749999999</v>
      </c>
      <c r="J20" s="0" t="n">
        <f aca="false">22.83967-J15</f>
        <v>0.0168099100000028</v>
      </c>
      <c r="K20" s="0" t="n">
        <f aca="false">22.83967-K15</f>
        <v>0.0462709100000005</v>
      </c>
      <c r="L20" s="0" t="n">
        <f aca="false">22.83967-L15</f>
        <v>0.197981530000003</v>
      </c>
      <c r="M20" s="0" t="n">
        <f aca="false">22.83967-M15</f>
        <v>-0.0451508599999997</v>
      </c>
      <c r="N20" s="0" t="n">
        <f aca="false">22.83967-N15</f>
        <v>-0.120746899999997</v>
      </c>
      <c r="P20" s="0" t="n">
        <f aca="false">24.34378-P15</f>
        <v>-0.472687089673354</v>
      </c>
      <c r="Q20" s="0" t="n">
        <f aca="false">24.34378-Q15</f>
        <v>0.0539809434462981</v>
      </c>
      <c r="R20" s="0" t="n">
        <f aca="false">24.34378-R15</f>
        <v>0.262462285937548</v>
      </c>
      <c r="S20" s="0" t="n">
        <f aca="false">24.34378-S15</f>
        <v>0.181509565703049</v>
      </c>
      <c r="T20" s="0" t="n">
        <f aca="false">24.34378-T15</f>
        <v>0.4107778256455</v>
      </c>
      <c r="U20" s="0" t="n">
        <f aca="false">24.34378-U15</f>
        <v>0.336969177323549</v>
      </c>
    </row>
    <row r="21" customFormat="false" ht="13.8" hidden="false" customHeight="false" outlineLevel="0" collapsed="false">
      <c r="A21" s="0" t="n">
        <f aca="false">26.42599-A17</f>
        <v>0.301736089999999</v>
      </c>
      <c r="B21" s="0" t="n">
        <f aca="false">26.42599-B17</f>
        <v>-0.415891670000001</v>
      </c>
      <c r="C21" s="0" t="n">
        <f aca="false">26.42599-C17</f>
        <v>0.39829151</v>
      </c>
      <c r="D21" s="0" t="n">
        <f aca="false">26.42599-D17</f>
        <v>-1.01587371</v>
      </c>
      <c r="E21" s="0" t="n">
        <f aca="false">26.42599-E17</f>
        <v>-2.77144693</v>
      </c>
      <c r="F21" s="0" t="n">
        <f aca="false">26.42599-F17</f>
        <v>-5.0139094</v>
      </c>
      <c r="I21" s="0" t="n">
        <f aca="false">22.83967-I16</f>
        <v>0.0392686000000033</v>
      </c>
      <c r="J21" s="0" t="n">
        <f aca="false">22.83967-J16</f>
        <v>0.105926</v>
      </c>
      <c r="K21" s="0" t="n">
        <f aca="false">22.83967-K16</f>
        <v>0.0437165300000011</v>
      </c>
      <c r="L21" s="0" t="n">
        <f aca="false">22.83967-L16</f>
        <v>0.120348550000003</v>
      </c>
      <c r="M21" s="0" t="n">
        <f aca="false">22.83967-M16</f>
        <v>0.142181460000003</v>
      </c>
      <c r="N21" s="0" t="n">
        <f aca="false">22.83967-N16</f>
        <v>0.126452460000003</v>
      </c>
      <c r="P21" s="0" t="n">
        <f aca="false">24.34378-P16</f>
        <v>0.140375888345449</v>
      </c>
      <c r="Q21" s="0" t="n">
        <f aca="false">24.34378-Q16</f>
        <v>0.27820709443235</v>
      </c>
      <c r="R21" s="0" t="n">
        <f aca="false">24.34378-R16</f>
        <v>0.164065654513298</v>
      </c>
      <c r="S21" s="0" t="n">
        <f aca="false">24.34378-S16</f>
        <v>0.200941706529999</v>
      </c>
      <c r="T21" s="0" t="n">
        <f aca="false">24.34378-T16</f>
        <v>-0.151145616059502</v>
      </c>
      <c r="U21" s="0" t="n">
        <f aca="false">24.34378-U16</f>
        <v>0.349441107487149</v>
      </c>
    </row>
    <row r="22" customFormat="false" ht="13.8" hidden="false" customHeight="false" outlineLevel="0" collapsed="false">
      <c r="A22" s="0" t="n">
        <f aca="false">26.42599-A18</f>
        <v>0.96753266</v>
      </c>
      <c r="B22" s="0" t="n">
        <f aca="false">26.42599-B18</f>
        <v>-1.06481837</v>
      </c>
      <c r="C22" s="0" t="n">
        <f aca="false">26.42599-C18</f>
        <v>0.140332899999997</v>
      </c>
      <c r="D22" s="0" t="n">
        <f aca="false">26.42599-D18</f>
        <v>-0.560363220000003</v>
      </c>
      <c r="E22" s="0" t="n">
        <f aca="false">26.42599-E18</f>
        <v>-2.73325571</v>
      </c>
      <c r="F22" s="0" t="n">
        <f aca="false">26.42599-F18</f>
        <v>-5.88220158</v>
      </c>
      <c r="I22" s="0" t="n">
        <f aca="false">22.83967-I17</f>
        <v>-5.6999999742402E-007</v>
      </c>
      <c r="J22" s="0" t="n">
        <f aca="false">22.83967-J17</f>
        <v>0.0613679600000019</v>
      </c>
      <c r="K22" s="0" t="n">
        <f aca="false">22.83967-K17</f>
        <v>0.0449937200000008</v>
      </c>
      <c r="L22" s="0" t="n">
        <f aca="false">22.83967-L17</f>
        <v>0.159165040000001</v>
      </c>
      <c r="M22" s="0" t="n">
        <f aca="false">22.83967-M17</f>
        <v>0.0485153000000018</v>
      </c>
      <c r="N22" s="0" t="n">
        <f aca="false">22.83967-N17</f>
        <v>0.00285278000000133</v>
      </c>
      <c r="P22" s="0" t="n">
        <f aca="false">24.34378-P17</f>
        <v>0.332308065639598</v>
      </c>
      <c r="Q22" s="0" t="n">
        <f aca="false">24.34378-Q17</f>
        <v>-0.566662524029951</v>
      </c>
      <c r="R22" s="0" t="n">
        <f aca="false">24.34378-R17</f>
        <v>0.504063741932097</v>
      </c>
      <c r="S22" s="0" t="n">
        <f aca="false">24.34378-S17</f>
        <v>0.476788001874798</v>
      </c>
      <c r="T22" s="0" t="n">
        <f aca="false">24.34378-T17</f>
        <v>0.450297911259749</v>
      </c>
      <c r="U22" s="0" t="n">
        <f aca="false">24.34378-U17</f>
        <v>-0.394291309666151</v>
      </c>
    </row>
    <row r="23" customFormat="false" ht="13.8" hidden="false" customHeight="false" outlineLevel="0" collapsed="false">
      <c r="A23" s="0" t="n">
        <f aca="false">1.82^A20</f>
        <v>0.467630268879188</v>
      </c>
      <c r="B23" s="0" t="n">
        <f aca="false">1.82^B20</f>
        <v>0.825738932430173</v>
      </c>
      <c r="C23" s="0" t="n">
        <f aca="false">1.82^C20</f>
        <v>0.345495675810015</v>
      </c>
      <c r="D23" s="0" t="n">
        <f aca="false">1.82^D20</f>
        <v>0.568327984634032</v>
      </c>
      <c r="E23" s="0" t="n">
        <f aca="false">1.82^E20</f>
        <v>0.255424259227752</v>
      </c>
      <c r="F23" s="0" t="n">
        <f aca="false">1.82^F20</f>
        <v>0.0187702935527622</v>
      </c>
      <c r="I23" s="0" t="n">
        <f aca="false">1.91^I20</f>
        <v>0.974908574095129</v>
      </c>
      <c r="J23" s="0" t="n">
        <f aca="false">1.91^J20</f>
        <v>1.01093712505602</v>
      </c>
      <c r="K23" s="0" t="n">
        <f aca="false">1.91^K20</f>
        <v>1.03039482689602</v>
      </c>
      <c r="L23" s="0" t="n">
        <f aca="false">1.91^L20</f>
        <v>1.13668313402081</v>
      </c>
      <c r="M23" s="0" t="n">
        <f aca="false">1.91^M20</f>
        <v>0.971205429789622</v>
      </c>
      <c r="N23" s="0" t="n">
        <f aca="false">1.91^N20</f>
        <v>0.924838907714404</v>
      </c>
      <c r="P23" s="0" t="n">
        <f aca="false">1.85^P20</f>
        <v>0.747672441501541</v>
      </c>
      <c r="Q23" s="0" t="n">
        <f aca="false">1.85^Q20</f>
        <v>1.03376585147547</v>
      </c>
      <c r="R23" s="0" t="n">
        <f aca="false">1.85^R20</f>
        <v>1.17522900809465</v>
      </c>
      <c r="S23" s="0" t="n">
        <f aca="false">1.85^S20</f>
        <v>1.11813495459622</v>
      </c>
      <c r="T23" s="0" t="n">
        <f aca="false">1.85^T20</f>
        <v>1.28750291701232</v>
      </c>
      <c r="U23" s="0" t="n">
        <f aca="false">1.85^U20</f>
        <v>1.23034989782328</v>
      </c>
    </row>
    <row r="24" customFormat="false" ht="13.8" hidden="false" customHeight="false" outlineLevel="0" collapsed="false">
      <c r="A24" s="0" t="n">
        <f aca="false">1.82^A21</f>
        <v>1.19804442828784</v>
      </c>
      <c r="B24" s="0" t="n">
        <f aca="false">1.82^B21</f>
        <v>0.779540128125717</v>
      </c>
      <c r="C24" s="0" t="n">
        <f aca="false">1.82^C21</f>
        <v>1.26935829628905</v>
      </c>
      <c r="D24" s="0" t="n">
        <f aca="false">1.82^D21</f>
        <v>0.544252351613041</v>
      </c>
      <c r="E24" s="0" t="n">
        <f aca="false">1.82^E21</f>
        <v>0.190206761037193</v>
      </c>
      <c r="F24" s="0" t="n">
        <f aca="false">1.82^F21</f>
        <v>0.0496621620959925</v>
      </c>
      <c r="I24" s="0" t="n">
        <f aca="false">1.91^I21</f>
        <v>1.02573644586079</v>
      </c>
      <c r="J24" s="0" t="n">
        <f aca="false">1.91^J21</f>
        <v>1.07094887869803</v>
      </c>
      <c r="K24" s="0" t="n">
        <f aca="false">1.91^K21</f>
        <v>1.02869304512652</v>
      </c>
      <c r="L24" s="0" t="n">
        <f aca="false">1.91^L21</f>
        <v>1.08099070152119</v>
      </c>
      <c r="M24" s="0" t="n">
        <f aca="false">1.91^M21</f>
        <v>1.09637149208496</v>
      </c>
      <c r="N24" s="0" t="n">
        <f aca="false">1.91^N21</f>
        <v>1.08526890699377</v>
      </c>
      <c r="P24" s="0" t="n">
        <f aca="false">1.85^P21</f>
        <v>1.09019571000233</v>
      </c>
      <c r="Q24" s="0" t="n">
        <f aca="false">1.85^Q21</f>
        <v>1.18666756021748</v>
      </c>
      <c r="R24" s="0" t="n">
        <f aca="false">1.85^R21</f>
        <v>1.10620012825956</v>
      </c>
      <c r="S24" s="0" t="n">
        <f aca="false">1.85^S21</f>
        <v>1.13158177200162</v>
      </c>
      <c r="T24" s="0" t="n">
        <f aca="false">1.85^T21</f>
        <v>0.911209343891735</v>
      </c>
      <c r="U24" s="0" t="n">
        <f aca="false">1.85^U21</f>
        <v>1.23982612874814</v>
      </c>
    </row>
    <row r="25" customFormat="false" ht="13.8" hidden="false" customHeight="false" outlineLevel="0" collapsed="false">
      <c r="A25" s="0" t="n">
        <f aca="false">1.82^A22</f>
        <v>1.78495619230332</v>
      </c>
      <c r="B25" s="0" t="n">
        <f aca="false">1.82^B22</f>
        <v>0.528531904756569</v>
      </c>
      <c r="C25" s="0" t="n">
        <f aca="false">1.82^C22</f>
        <v>1.08766855255239</v>
      </c>
      <c r="D25" s="0" t="n">
        <f aca="false">1.82^D22</f>
        <v>0.714933355299586</v>
      </c>
      <c r="E25" s="0" t="n">
        <f aca="false">1.82^E22</f>
        <v>0.194606971333814</v>
      </c>
      <c r="F25" s="0" t="n">
        <f aca="false">1.82^F22</f>
        <v>0.0295262077162763</v>
      </c>
      <c r="I25" s="0" t="n">
        <f aca="false">1.91^I22</f>
        <v>0.999999631151222</v>
      </c>
      <c r="J25" s="0" t="n">
        <f aca="false">1.91^J22</f>
        <v>1.04051044565583</v>
      </c>
      <c r="K25" s="0" t="n">
        <f aca="false">1.91^K22</f>
        <v>1.02954358439178</v>
      </c>
      <c r="L25" s="0" t="n">
        <f aca="false">1.91^L22</f>
        <v>1.10848721167745</v>
      </c>
      <c r="M25" s="0" t="n">
        <f aca="false">1.91^M22</f>
        <v>1.0318924101763</v>
      </c>
      <c r="N25" s="0" t="n">
        <f aca="false">1.91^N22</f>
        <v>1.0018477481736</v>
      </c>
      <c r="P25" s="0" t="n">
        <f aca="false">1.85^P22</f>
        <v>1.22682698557524</v>
      </c>
      <c r="Q25" s="0" t="n">
        <f aca="false">1.85^Q22</f>
        <v>0.705673476045214</v>
      </c>
      <c r="R25" s="0" t="n">
        <f aca="false">1.85^R22</f>
        <v>1.36355161206864</v>
      </c>
      <c r="S25" s="0" t="n">
        <f aca="false">1.85^S22</f>
        <v>1.34086259120923</v>
      </c>
      <c r="T25" s="0" t="n">
        <f aca="false">1.85^T22</f>
        <v>1.31918854419091</v>
      </c>
      <c r="U25" s="0" t="n">
        <f aca="false">1.85^U22</f>
        <v>0.784614824279852</v>
      </c>
    </row>
    <row r="26" customFormat="false" ht="13.8" hidden="false" customHeight="false" outlineLevel="0" collapsed="false">
      <c r="I26" s="0" t="n">
        <f aca="false">AVERAGE(I23:I25)</f>
        <v>1.00021488370238</v>
      </c>
      <c r="J26" s="0" t="n">
        <f aca="false">AVERAGE(J23:J25)</f>
        <v>1.04079881646996</v>
      </c>
      <c r="K26" s="0" t="n">
        <f aca="false">AVERAGE(K23:K25)</f>
        <v>1.02954381880477</v>
      </c>
      <c r="L26" s="0" t="n">
        <f aca="false">AVERAGE(L23:L25)</f>
        <v>1.10872034907315</v>
      </c>
      <c r="M26" s="0" t="n">
        <f aca="false">AVERAGE(M23:M25)</f>
        <v>1.03315644401696</v>
      </c>
      <c r="N26" s="0" t="n">
        <f aca="false">AVERAGE(N23:N25)</f>
        <v>1.00398518762726</v>
      </c>
      <c r="P26" s="0" t="n">
        <f aca="false">AVERAGE(P23:P25)</f>
        <v>1.02156504569304</v>
      </c>
      <c r="Q26" s="0" t="n">
        <f aca="false">AVERAGE(Q23:Q25)</f>
        <v>0.975368962579387</v>
      </c>
      <c r="R26" s="0" t="n">
        <f aca="false">AVERAGE(R23:R25)</f>
        <v>1.21499358280762</v>
      </c>
      <c r="S26" s="0" t="n">
        <f aca="false">AVERAGE(S23:S25)</f>
        <v>1.19685977260236</v>
      </c>
      <c r="T26" s="0" t="n">
        <f aca="false">AVERAGE(T23:T25)</f>
        <v>1.17263360169832</v>
      </c>
      <c r="U26" s="0" t="n">
        <f aca="false">AVERAGE(U23:U25)</f>
        <v>1.08493028361709</v>
      </c>
    </row>
    <row r="29" customFormat="false" ht="13.8" hidden="false" customHeight="false" outlineLevel="0" collapsed="false">
      <c r="A29" s="0" t="n">
        <f aca="false">AVERAGE(A16:A18)</f>
        <v>26.4259860266667</v>
      </c>
      <c r="B29" s="0" t="n">
        <f aca="false">AVERAGE(B16:B18)</f>
        <v>27.0261425933333</v>
      </c>
      <c r="C29" s="0" t="n">
        <f aca="false">AVERAGE(C16:C18)</f>
        <v>26.8380263366667</v>
      </c>
      <c r="D29" s="0" t="n">
        <f aca="false">AVERAGE(D17:D18)</f>
        <v>27.214108465</v>
      </c>
      <c r="E29" s="0" t="n">
        <f aca="false">AVERAGE(E16:E18)</f>
        <v>29.0206026166667</v>
      </c>
      <c r="F29" s="0" t="n">
        <f aca="false">AVERAGE(F16:F18)</f>
        <v>32.2709180366667</v>
      </c>
    </row>
    <row r="31" customFormat="false" ht="13.8" hidden="false" customHeight="false" outlineLevel="0" collapsed="false">
      <c r="A31" s="0" t="n">
        <v>1.00021488370238</v>
      </c>
      <c r="B31" s="0" t="n">
        <v>1.04079881646996</v>
      </c>
      <c r="C31" s="0" t="n">
        <v>1.02954381880477</v>
      </c>
      <c r="D31" s="0" t="n">
        <v>1.10872034907315</v>
      </c>
      <c r="E31" s="0" t="n">
        <v>1.03315644401696</v>
      </c>
      <c r="F31" s="0" t="n">
        <v>1.00398518762726</v>
      </c>
    </row>
    <row r="32" customFormat="false" ht="13.8" hidden="false" customHeight="false" outlineLevel="0" collapsed="false">
      <c r="A32" s="0" t="n">
        <v>0.467630268879188</v>
      </c>
      <c r="B32" s="0" t="n">
        <v>0.825738932430173</v>
      </c>
      <c r="C32" s="0" t="n">
        <v>0.345495675810015</v>
      </c>
      <c r="D32" s="0" t="n">
        <v>0.568327984634032</v>
      </c>
      <c r="E32" s="0" t="n">
        <v>0.255424259227752</v>
      </c>
      <c r="F32" s="0" t="n">
        <v>0.0187702935527622</v>
      </c>
    </row>
    <row r="33" customFormat="false" ht="13.8" hidden="false" customHeight="false" outlineLevel="0" collapsed="false">
      <c r="A33" s="0" t="n">
        <v>1.19804442828784</v>
      </c>
      <c r="B33" s="0" t="n">
        <v>0.779540128125717</v>
      </c>
      <c r="C33" s="0" t="n">
        <v>1.26935829628905</v>
      </c>
      <c r="D33" s="0" t="n">
        <v>0.544252351613041</v>
      </c>
      <c r="E33" s="0" t="n">
        <v>0.190206761037193</v>
      </c>
      <c r="F33" s="0" t="n">
        <v>0.0496621620959925</v>
      </c>
    </row>
    <row r="34" customFormat="false" ht="13.8" hidden="false" customHeight="false" outlineLevel="0" collapsed="false">
      <c r="A34" s="0" t="n">
        <v>1.78495619230332</v>
      </c>
      <c r="B34" s="0" t="n">
        <v>0.528531904756569</v>
      </c>
      <c r="C34" s="0" t="n">
        <v>1.08766855255239</v>
      </c>
      <c r="D34" s="0" t="n">
        <v>0.714933355299586</v>
      </c>
      <c r="E34" s="0" t="n">
        <v>0.194606971333814</v>
      </c>
      <c r="F34" s="0" t="n">
        <v>0.0295262077162763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2016-11-10T01:38:33Z</dcterms:created>
  <dc:creator>Michael</dc:creator>
  <dc:description/>
  <dc:language>en-US</dc:language>
  <cp:lastModifiedBy/>
  <cp:lastPrinted>2016-11-10T01:37:14Z</cp:lastPrinted>
  <dcterms:modified xsi:type="dcterms:W3CDTF">2017-03-16T14:44:23Z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