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7.xml" ContentType="application/vnd.openxmlformats-officedocument.drawingml.chart+xml"/>
  <Override PartName="/xl/charts/chart36.xml" ContentType="application/vnd.openxmlformats-officedocument.drawingml.chart+xml"/>
  <Override PartName="/xl/charts/chart3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20161108-fabp4decay-analysis" sheetId="1" state="visible" r:id="rId2"/>
    <sheet name="Pfaffl" sheetId="2" state="visible" r:id="rId3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<sst xmlns="http://schemas.openxmlformats.org/spreadsheetml/2006/main" count="266" uniqueCount="22">
  <si>
    <t xml:space="preserve">A</t>
  </si>
  <si>
    <t xml:space="preserve">Content</t>
  </si>
  <si>
    <t xml:space="preserve">Unkn</t>
  </si>
  <si>
    <t xml:space="preserve">Sample</t>
  </si>
  <si>
    <t xml:space="preserve">Cq</t>
  </si>
  <si>
    <t xml:space="preserve">NaN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</si>
  <si>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</si>
  <si>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</si>
  <si>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</si>
  <si>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</si>
  <si>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</si>
  <si>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</si>
  <si>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</si>
  <si>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fabp4 </t>
  </si>
  <si>
    <t xml:space="preserve">rpl18</t>
  </si>
  <si>
    <t xml:space="preserve">rpl0</t>
  </si>
  <si>
    <t xml:space="preserve">E = 1.91098636028691</t>
  </si>
  <si>
    <t xml:space="preserve">E = 1.85</t>
  </si>
  <si>
    <t xml:space="preserve">RPl18</t>
  </si>
  <si>
    <t xml:space="preserve">RPl0</t>
  </si>
  <si>
    <t xml:space="preserve">With DMI</t>
  </si>
  <si>
    <t xml:space="preserve">Without DMI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</si>
</sst>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'20161108-fabp4decay-analysis'!$Q$11:$Q$18</c:f>
              <c:numCache>
                <c:formatCode>General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</c:numCache>
            </c:numRef>
          </c:xVal>
          <c:yVal>
            <c:numRef>
              <c:f>'20161108-fabp4decay-analysis'!$R$11:$R$18</c:f>
              <c:numCache>
                <c:formatCode>General</c:formatCode>
                <c:ptCount val="8"/>
                <c:pt idx="0">
                  <c:v>23.07694539</c:v>
                </c:pt>
                <c:pt idx="1">
                  <c:v>24.24749525</c:v>
                </c:pt>
                <c:pt idx="2">
                  <c:v>25.2550452</c:v>
                </c:pt>
                <c:pt idx="3">
                  <c:v>26.20126829</c:v>
                </c:pt>
                <c:pt idx="4">
                  <c:v>27.3425343</c:v>
                </c:pt>
                <c:pt idx="5">
                  <c:v>28.26479225</c:v>
                </c:pt>
                <c:pt idx="6">
                  <c:v>29.2624227</c:v>
                </c:pt>
                <c:pt idx="7">
                  <c:v>30.27431458</c:v>
                </c:pt>
              </c:numCache>
            </c:numRef>
          </c:yVal>
          <c:smooth val="0"/>
        </c:ser>
        <c:axId val="81067001"/>
        <c:axId val="73079556"/>
      </c:scatterChart>
      <c:valAx>
        <c:axId val="8106700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079556"/>
        <c:crosses val="autoZero"/>
        <c:crossBetween val="midCat"/>
      </c:valAx>
      <c:valAx>
        <c:axId val="730795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06700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'20161108-fabp4decay-analysis'!$S$24:$S$29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180</c:v>
                </c:pt>
                <c:pt idx="5">
                  <c:v>360</c:v>
                </c:pt>
              </c:numCache>
            </c:numRef>
          </c:xVal>
          <c:yVal>
            <c:numRef>
              <c:f>'20161108-fabp4decay-analysis'!$U$24:$U$29</c:f>
              <c:numCache>
                <c:formatCode>General</c:formatCode>
                <c:ptCount val="6"/>
                <c:pt idx="0">
                  <c:v>0.960946544</c:v>
                </c:pt>
                <c:pt idx="1">
                  <c:v>0.853726952</c:v>
                </c:pt>
                <c:pt idx="2">
                  <c:v>1.170238181</c:v>
                </c:pt>
                <c:pt idx="3">
                  <c:v>1.272688955</c:v>
                </c:pt>
                <c:pt idx="4">
                  <c:v>1.287409447</c:v>
                </c:pt>
                <c:pt idx="5">
                  <c:v>1.503629186</c:v>
                </c:pt>
              </c:numCache>
            </c:numRef>
          </c:yVal>
          <c:smooth val="0"/>
        </c:ser>
        <c:axId val="15194376"/>
        <c:axId val="51646213"/>
      </c:scatterChart>
      <c:valAx>
        <c:axId val="151943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646213"/>
        <c:crosses val="autoZero"/>
        <c:crossBetween val="midCat"/>
      </c:valAx>
      <c:valAx>
        <c:axId val="516462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943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56550291496348"/>
          <c:y val="0.171653543307087"/>
          <c:w val="0.877504523219192"/>
          <c:h val="0.72073490813648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'20161108-fabp4decay-analysis'!$U$36:$U$41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180</c:v>
                </c:pt>
                <c:pt idx="5">
                  <c:v>360</c:v>
                </c:pt>
              </c:numCache>
            </c:numRef>
          </c:xVal>
          <c:yVal>
            <c:numRef>
              <c:f>'20161108-fabp4decay-analysis'!$W$36:$W$41</c:f>
              <c:numCache>
                <c:formatCode>General</c:formatCode>
                <c:ptCount val="6"/>
                <c:pt idx="0">
                  <c:v>0.960961565</c:v>
                </c:pt>
                <c:pt idx="1">
                  <c:v>1.046844691</c:v>
                </c:pt>
                <c:pt idx="2">
                  <c:v>1.284752656</c:v>
                </c:pt>
                <c:pt idx="3">
                  <c:v>1.088488913</c:v>
                </c:pt>
                <c:pt idx="4">
                  <c:v>1.217541926</c:v>
                </c:pt>
                <c:pt idx="5">
                  <c:v>1.242582335</c:v>
                </c:pt>
              </c:numCache>
            </c:numRef>
          </c:yVal>
          <c:smooth val="0"/>
        </c:ser>
        <c:axId val="37153711"/>
        <c:axId val="20483950"/>
      </c:scatterChart>
      <c:valAx>
        <c:axId val="3715371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483950"/>
        <c:crosses val="autoZero"/>
        <c:crossBetween val="midCat"/>
      </c:valAx>
      <c:valAx>
        <c:axId val="204839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15371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202320</xdr:colOff>
      <xdr:row>10</xdr:row>
      <xdr:rowOff>78480</xdr:rowOff>
    </xdr:from>
    <xdr:to>
      <xdr:col>12</xdr:col>
      <xdr:colOff>240120</xdr:colOff>
      <xdr:row>25</xdr:row>
      <xdr:rowOff>106560</xdr:rowOff>
    </xdr:to>
    <xdr:graphicFrame>
      <xdr:nvGraphicFramePr>
        <xdr:cNvPr id="0" name="Chart 1"/>
        <xdr:cNvGraphicFramePr/>
      </xdr:nvGraphicFramePr>
      <xdr:xfrm>
        <a:off x="4012200" y="1888200"/>
        <a:ext cx="5371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54720</xdr:colOff>
      <xdr:row>12</xdr:row>
      <xdr:rowOff>64440</xdr:rowOff>
    </xdr:from>
    <xdr:to>
      <xdr:col>19</xdr:col>
      <xdr:colOff>92520</xdr:colOff>
      <xdr:row>27</xdr:row>
      <xdr:rowOff>92520</xdr:rowOff>
    </xdr:to>
    <xdr:graphicFrame>
      <xdr:nvGraphicFramePr>
        <xdr:cNvPr id="1" name="Chart 2"/>
        <xdr:cNvGraphicFramePr/>
      </xdr:nvGraphicFramePr>
      <xdr:xfrm>
        <a:off x="9198720" y="2235960"/>
        <a:ext cx="53715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126360</xdr:colOff>
      <xdr:row>11</xdr:row>
      <xdr:rowOff>145080</xdr:rowOff>
    </xdr:from>
    <xdr:to>
      <xdr:col>26</xdr:col>
      <xdr:colOff>164160</xdr:colOff>
      <xdr:row>26</xdr:row>
      <xdr:rowOff>173160</xdr:rowOff>
    </xdr:to>
    <xdr:graphicFrame>
      <xdr:nvGraphicFramePr>
        <xdr:cNvPr id="2" name="Chart 3"/>
        <xdr:cNvGraphicFramePr/>
      </xdr:nvGraphicFramePr>
      <xdr:xfrm>
        <a:off x="14604120" y="2135520"/>
        <a:ext cx="5371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N29" activeCellId="1" sqref="O14:O19 N29"/>
    </sheetView>
  </sheetViews>
  <sheetFormatPr defaultRowHeight="14.25"/>
  <cols>
    <col collapsed="false" hidden="false" max="1025" min="1" style="0" width="8.57085020242915"/>
  </cols>
  <sheetData>
    <row r="1" customFormat="false" ht="14.25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14.2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</row>
    <row r="3" customFormat="false" ht="14.25" hidden="false" customHeight="false" outlineLevel="0" collapsed="false">
      <c r="A3" s="0" t="s">
        <v>0</v>
      </c>
      <c r="B3" s="0" t="s">
        <v>3</v>
      </c>
    </row>
    <row r="4" customFormat="false" ht="14.25" hidden="false" customHeight="false" outlineLevel="0" collapsed="false">
      <c r="A4" s="0" t="s">
        <v>0</v>
      </c>
      <c r="B4" s="0" t="s">
        <v>4</v>
      </c>
      <c r="C4" s="0" t="n">
        <v>22.70300383</v>
      </c>
      <c r="D4" s="0" t="n">
        <v>23.2674097</v>
      </c>
      <c r="E4" s="0" t="n">
        <v>22.82375503</v>
      </c>
      <c r="F4" s="0" t="n">
        <v>22.87016337</v>
      </c>
      <c r="G4" s="0" t="n">
        <v>22.76483741</v>
      </c>
      <c r="H4" s="0" t="n">
        <v>22.58009311</v>
      </c>
      <c r="I4" s="0" t="n">
        <v>37.77651981</v>
      </c>
      <c r="J4" s="0" t="n">
        <v>23.38992626</v>
      </c>
      <c r="K4" s="0" t="n">
        <v>22.51878864</v>
      </c>
      <c r="L4" s="0" t="n">
        <v>22.9233522</v>
      </c>
      <c r="M4" s="0" t="n">
        <v>22.56153554</v>
      </c>
      <c r="N4" s="0" t="n">
        <v>22.94409323</v>
      </c>
    </row>
    <row r="5" customFormat="false" ht="14.25" hidden="false" customHeight="false" outlineLevel="0" collapsed="false">
      <c r="A5" s="0" t="s">
        <v>0</v>
      </c>
      <c r="C5" s="0" t="s">
        <v>5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</row>
    <row r="6" customFormat="false" ht="14.25" hidden="false" customHeight="false" outlineLevel="0" collapsed="false">
      <c r="A6" s="0" t="s">
        <v>6</v>
      </c>
      <c r="B6" s="0" t="s">
        <v>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Q6" s="0" t="n">
        <v>23.09026519</v>
      </c>
      <c r="R6" s="0" t="n">
        <v>24.18494974</v>
      </c>
      <c r="S6" s="0" t="n">
        <v>25.28375283</v>
      </c>
      <c r="T6" s="0" t="n">
        <v>26.1552445</v>
      </c>
      <c r="U6" s="0" t="n">
        <v>27.41042908</v>
      </c>
      <c r="V6" s="0" t="n">
        <v>28.27340531</v>
      </c>
      <c r="W6" s="0" t="n">
        <v>29.29475932</v>
      </c>
      <c r="X6" s="0" t="n">
        <v>30.07386287</v>
      </c>
      <c r="Y6" s="0" t="n">
        <v>34.18186009</v>
      </c>
      <c r="Z6" s="0" t="n">
        <v>36.57570997</v>
      </c>
    </row>
    <row r="7" customFormat="false" ht="14.25" hidden="false" customHeight="false" outlineLevel="0" collapsed="false">
      <c r="A7" s="0" t="s">
        <v>6</v>
      </c>
      <c r="B7" s="0" t="s">
        <v>3</v>
      </c>
      <c r="Q7" s="0" t="n">
        <v>23.0636256</v>
      </c>
      <c r="R7" s="0" t="n">
        <v>24.31004076</v>
      </c>
      <c r="S7" s="0" t="n">
        <v>25.22633757</v>
      </c>
      <c r="T7" s="0" t="n">
        <v>26.24729207</v>
      </c>
      <c r="U7" s="0" t="n">
        <v>27.27463952</v>
      </c>
      <c r="V7" s="0" t="n">
        <v>28.25617919</v>
      </c>
      <c r="W7" s="0" t="n">
        <v>29.23008608</v>
      </c>
      <c r="X7" s="0" t="n">
        <v>30.4747663</v>
      </c>
      <c r="Y7" s="0" t="n">
        <v>34.54327353</v>
      </c>
      <c r="Z7" s="0" t="n">
        <v>36.67213837</v>
      </c>
    </row>
    <row r="8" customFormat="false" ht="14.25" hidden="false" customHeight="false" outlineLevel="0" collapsed="false">
      <c r="A8" s="0" t="s">
        <v>6</v>
      </c>
      <c r="B8" s="0" t="s">
        <v>4</v>
      </c>
      <c r="C8" s="0" t="n">
        <v>23.02396377</v>
      </c>
      <c r="D8" s="0" t="n">
        <v>23.23689674</v>
      </c>
      <c r="E8" s="0" t="n">
        <v>23.11101615</v>
      </c>
      <c r="F8" s="0" t="n">
        <v>22.81625541</v>
      </c>
      <c r="G8" s="0" t="n">
        <v>22.9719761</v>
      </c>
      <c r="H8" s="0" t="n">
        <v>22.82479688</v>
      </c>
      <c r="I8" s="0" t="s">
        <v>5</v>
      </c>
      <c r="J8" s="0" t="n">
        <v>23.58920197</v>
      </c>
      <c r="K8" s="0" t="n">
        <v>22.70725865</v>
      </c>
      <c r="L8" s="0" t="n">
        <v>22.99422174</v>
      </c>
      <c r="M8" s="0" t="n">
        <v>22.96751732</v>
      </c>
      <c r="N8" s="0" t="n">
        <v>22.86295737</v>
      </c>
      <c r="Q8" s="0" t="n">
        <v>23.07694539</v>
      </c>
      <c r="R8" s="0" t="n">
        <v>24.24749525</v>
      </c>
      <c r="S8" s="0" t="n">
        <v>25.2550452</v>
      </c>
      <c r="T8" s="0" t="n">
        <v>26.20126829</v>
      </c>
      <c r="U8" s="0" t="n">
        <v>27.3425343</v>
      </c>
      <c r="V8" s="0" t="n">
        <v>28.26479225</v>
      </c>
      <c r="W8" s="0" t="n">
        <v>29.2624227</v>
      </c>
      <c r="X8" s="0" t="n">
        <v>30.27431458</v>
      </c>
      <c r="Y8" s="0" t="n">
        <v>34.36256681</v>
      </c>
      <c r="Z8" s="0" t="n">
        <v>36.62392417</v>
      </c>
    </row>
    <row r="9" customFormat="false" ht="14.25" hidden="false" customHeight="false" outlineLevel="0" collapsed="false">
      <c r="A9" s="0" t="s">
        <v>6</v>
      </c>
      <c r="C9" s="0" t="s">
        <v>5</v>
      </c>
      <c r="D9" s="0" t="s">
        <v>5</v>
      </c>
      <c r="E9" s="0" t="s">
        <v>5</v>
      </c>
      <c r="F9" s="0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</row>
    <row r="10" customFormat="false" ht="14.25" hidden="false" customHeight="false" outlineLevel="0" collapsed="false">
      <c r="A10" s="0" t="s">
        <v>7</v>
      </c>
      <c r="B10" s="0" t="s">
        <v>1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 customFormat="false" ht="14.25" hidden="false" customHeight="false" outlineLevel="0" collapsed="false">
      <c r="A11" s="0" t="s">
        <v>7</v>
      </c>
      <c r="B11" s="0" t="s">
        <v>3</v>
      </c>
      <c r="P11" s="0" t="n">
        <v>1</v>
      </c>
      <c r="Q11" s="0" t="n">
        <v>0</v>
      </c>
      <c r="R11" s="0" t="n">
        <v>23.07694539</v>
      </c>
      <c r="T11" s="0" t="n">
        <v>1</v>
      </c>
      <c r="U11" s="0" t="n">
        <v>23.07694539</v>
      </c>
    </row>
    <row r="12" customFormat="false" ht="14.25" hidden="false" customHeight="false" outlineLevel="0" collapsed="false">
      <c r="A12" s="0" t="s">
        <v>7</v>
      </c>
      <c r="B12" s="0" t="s">
        <v>4</v>
      </c>
      <c r="C12" s="0" t="n">
        <v>23.33273721</v>
      </c>
      <c r="D12" s="0" t="n">
        <v>23.09055563</v>
      </c>
      <c r="E12" s="0" t="n">
        <v>22.96567276</v>
      </c>
      <c r="F12" s="0" t="n">
        <v>22.71261215</v>
      </c>
      <c r="G12" s="0" t="n">
        <v>22.76054745</v>
      </c>
      <c r="H12" s="0" t="n">
        <v>22.47441625</v>
      </c>
      <c r="I12" s="0" t="s">
        <v>5</v>
      </c>
      <c r="J12" s="0" t="n">
        <v>23.22090159</v>
      </c>
      <c r="K12" s="0" t="n">
        <v>22.48587365</v>
      </c>
      <c r="L12" s="0" t="n">
        <v>23.09112497</v>
      </c>
      <c r="M12" s="0" t="n">
        <v>22.97839596</v>
      </c>
      <c r="N12" s="0" t="n">
        <v>22.95855228</v>
      </c>
      <c r="P12" s="0" t="n">
        <v>0.5</v>
      </c>
      <c r="Q12" s="0" t="n">
        <v>-1</v>
      </c>
      <c r="R12" s="0" t="n">
        <v>24.24749525</v>
      </c>
      <c r="T12" s="0" t="n">
        <v>0.5</v>
      </c>
      <c r="U12" s="0" t="n">
        <v>24.24749525</v>
      </c>
    </row>
    <row r="13" customFormat="false" ht="14.25" hidden="false" customHeight="false" outlineLevel="0" collapsed="false">
      <c r="A13" s="0" t="s">
        <v>7</v>
      </c>
      <c r="C13" s="0" t="s">
        <v>5</v>
      </c>
      <c r="D13" s="0" t="s">
        <v>5</v>
      </c>
      <c r="E13" s="0" t="s">
        <v>5</v>
      </c>
      <c r="F13" s="0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P13" s="0" t="n">
        <v>0.25</v>
      </c>
      <c r="Q13" s="0" t="n">
        <v>-2</v>
      </c>
      <c r="R13" s="0" t="n">
        <v>25.2550452</v>
      </c>
      <c r="T13" s="0" t="n">
        <v>0.25</v>
      </c>
      <c r="U13" s="0" t="n">
        <v>25.2550452</v>
      </c>
    </row>
    <row r="14" customFormat="false" ht="14.25" hidden="false" customHeight="false" outlineLevel="0" collapsed="false">
      <c r="A14" s="0" t="s">
        <v>8</v>
      </c>
      <c r="B14" s="0" t="s">
        <v>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P14" s="0" t="n">
        <v>0.125</v>
      </c>
      <c r="Q14" s="0" t="n">
        <v>-3</v>
      </c>
      <c r="R14" s="0" t="n">
        <v>26.20126829</v>
      </c>
      <c r="T14" s="0" t="n">
        <v>0.125</v>
      </c>
      <c r="U14" s="0" t="n">
        <v>26.20126829</v>
      </c>
    </row>
    <row r="15" customFormat="false" ht="14.25" hidden="false" customHeight="false" outlineLevel="0" collapsed="false">
      <c r="A15" s="0" t="s">
        <v>8</v>
      </c>
      <c r="B15" s="0" t="s">
        <v>3</v>
      </c>
      <c r="P15" s="0" t="n">
        <v>0.0625</v>
      </c>
      <c r="Q15" s="0" t="n">
        <v>-4</v>
      </c>
      <c r="R15" s="0" t="n">
        <v>27.3425343</v>
      </c>
      <c r="T15" s="0" t="n">
        <v>0.0625</v>
      </c>
      <c r="U15" s="0" t="n">
        <v>27.3425343</v>
      </c>
    </row>
    <row r="16" customFormat="false" ht="14.25" hidden="false" customHeight="false" outlineLevel="0" collapsed="false">
      <c r="A16" s="0" t="s">
        <v>8</v>
      </c>
      <c r="B16" s="0" t="s">
        <v>4</v>
      </c>
      <c r="C16" s="0" t="n">
        <v>23.72812575</v>
      </c>
      <c r="D16" s="0" t="n">
        <v>23.72586804</v>
      </c>
      <c r="E16" s="0" t="n">
        <v>23.15066245</v>
      </c>
      <c r="F16" s="0" t="n">
        <v>22.928397</v>
      </c>
      <c r="G16" s="0" t="n">
        <v>22.8395237</v>
      </c>
      <c r="H16" s="0" t="n">
        <v>22.55938443</v>
      </c>
      <c r="I16" s="0" t="s">
        <v>5</v>
      </c>
      <c r="J16" s="0" t="n">
        <v>23.02583299</v>
      </c>
      <c r="K16" s="0" t="n">
        <v>22.59578591</v>
      </c>
      <c r="L16" s="0" t="n">
        <v>23.25609754</v>
      </c>
      <c r="M16" s="0" t="n">
        <v>23.15040212</v>
      </c>
      <c r="N16" s="0" t="n">
        <v>22.91972223</v>
      </c>
      <c r="P16" s="0" t="n">
        <v>0.03125</v>
      </c>
      <c r="Q16" s="0" t="n">
        <v>-5</v>
      </c>
      <c r="R16" s="0" t="n">
        <v>28.26479225</v>
      </c>
      <c r="T16" s="0" t="n">
        <v>0.03125</v>
      </c>
      <c r="U16" s="0" t="n">
        <v>28.26479225</v>
      </c>
    </row>
    <row r="17" customFormat="false" ht="14.25" hidden="false" customHeight="false" outlineLevel="0" collapsed="false">
      <c r="A17" s="0" t="s">
        <v>8</v>
      </c>
      <c r="C17" s="0" t="s">
        <v>5</v>
      </c>
      <c r="D17" s="0" t="s">
        <v>5</v>
      </c>
      <c r="E17" s="0" t="s">
        <v>5</v>
      </c>
      <c r="F17" s="0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P17" s="0" t="n">
        <v>0.015625</v>
      </c>
      <c r="Q17" s="0" t="n">
        <v>-6</v>
      </c>
      <c r="R17" s="0" t="n">
        <v>29.2624227</v>
      </c>
      <c r="T17" s="0" t="n">
        <v>0.015625</v>
      </c>
      <c r="U17" s="0" t="n">
        <v>29.2624227</v>
      </c>
    </row>
    <row r="18" customFormat="false" ht="14.25" hidden="false" customHeight="false" outlineLevel="0" collapsed="false">
      <c r="A18" s="0" t="s">
        <v>9</v>
      </c>
      <c r="B18" s="0" t="s">
        <v>1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P18" s="0" t="n">
        <v>0.0078125</v>
      </c>
      <c r="Q18" s="0" t="n">
        <v>-7</v>
      </c>
      <c r="R18" s="0" t="n">
        <v>30.27431458</v>
      </c>
      <c r="T18" s="0" t="n">
        <v>0.0078125</v>
      </c>
      <c r="U18" s="0" t="n">
        <v>30.27431458</v>
      </c>
    </row>
    <row r="19" customFormat="false" ht="14.25" hidden="false" customHeight="false" outlineLevel="0" collapsed="false">
      <c r="A19" s="0" t="s">
        <v>9</v>
      </c>
      <c r="B19" s="0" t="s">
        <v>3</v>
      </c>
      <c r="P19" s="0" t="n">
        <v>0.00390625</v>
      </c>
      <c r="Q19" s="0" t="n">
        <v>-8</v>
      </c>
      <c r="R19" s="0" t="n">
        <v>34.36256681</v>
      </c>
      <c r="T19" s="0" t="n">
        <v>0.00390625</v>
      </c>
      <c r="U19" s="0" t="n">
        <v>34.36256681</v>
      </c>
    </row>
    <row r="20" customFormat="false" ht="14.25" hidden="false" customHeight="false" outlineLevel="0" collapsed="false">
      <c r="A20" s="0" t="s">
        <v>9</v>
      </c>
      <c r="B20" s="0" t="s">
        <v>4</v>
      </c>
      <c r="C20" s="0" t="n">
        <v>22.940497</v>
      </c>
      <c r="D20" s="0" t="n">
        <v>23.35817351</v>
      </c>
      <c r="E20" s="0" t="n">
        <v>22.8356267</v>
      </c>
      <c r="F20" s="0" t="n">
        <v>22.74449102</v>
      </c>
      <c r="G20" s="0" t="n">
        <v>22.63951576</v>
      </c>
      <c r="H20" s="0" t="n">
        <v>22.42924955</v>
      </c>
      <c r="I20" s="0" t="s">
        <v>5</v>
      </c>
      <c r="J20" s="0" t="n">
        <v>22.51606095</v>
      </c>
      <c r="K20" s="0" t="n">
        <v>22.72532132</v>
      </c>
      <c r="L20" s="0" t="n">
        <v>22.96701298</v>
      </c>
      <c r="M20" s="0" t="n">
        <v>22.65903509</v>
      </c>
      <c r="N20" s="0" t="n">
        <v>22.52598587</v>
      </c>
      <c r="P20" s="0" t="n">
        <v>0.001953125</v>
      </c>
      <c r="Q20" s="0" t="n">
        <v>-9</v>
      </c>
      <c r="R20" s="0" t="n">
        <v>36.62392417</v>
      </c>
      <c r="T20" s="0" t="n">
        <v>0.001953125</v>
      </c>
      <c r="U20" s="0" t="n">
        <v>36.62392417</v>
      </c>
    </row>
    <row r="21" customFormat="false" ht="14.25" hidden="false" customHeight="false" outlineLevel="0" collapsed="false">
      <c r="A21" s="0" t="s">
        <v>9</v>
      </c>
      <c r="C21" s="0" t="s">
        <v>5</v>
      </c>
      <c r="D21" s="0" t="s">
        <v>5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</row>
    <row r="22" customFormat="false" ht="14.25" hidden="false" customHeight="false" outlineLevel="0" collapsed="false">
      <c r="A22" s="0" t="s">
        <v>10</v>
      </c>
      <c r="B22" s="0" t="s">
        <v>1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Q22" s="0" t="n">
        <f aca="false">2^(-1/-1.0194)-1</f>
        <v>0.973790949662361</v>
      </c>
    </row>
    <row r="23" customFormat="false" ht="14.25" hidden="false" customHeight="false" outlineLevel="0" collapsed="false">
      <c r="A23" s="0" t="s">
        <v>10</v>
      </c>
      <c r="B23" s="0" t="s">
        <v>3</v>
      </c>
    </row>
    <row r="24" customFormat="false" ht="14.25" hidden="false" customHeight="false" outlineLevel="0" collapsed="false">
      <c r="A24" s="0" t="s">
        <v>10</v>
      </c>
      <c r="B24" s="0" t="s">
        <v>4</v>
      </c>
      <c r="C24" s="0" t="n">
        <v>23.66105574</v>
      </c>
      <c r="D24" s="0" t="n">
        <v>23.75402608</v>
      </c>
      <c r="E24" s="0" t="n">
        <v>22.76459829</v>
      </c>
      <c r="F24" s="0" t="n">
        <v>22.83914353</v>
      </c>
      <c r="G24" s="0" t="n">
        <v>22.83322413</v>
      </c>
      <c r="H24" s="0" t="n">
        <v>22.57228367</v>
      </c>
      <c r="I24" s="0" t="s">
        <v>5</v>
      </c>
      <c r="J24" s="0" t="n">
        <v>22.8921038</v>
      </c>
      <c r="K24" s="0" t="n">
        <v>23.79395052</v>
      </c>
      <c r="L24" s="0" t="n">
        <v>23.05799146</v>
      </c>
      <c r="M24" s="0" t="n">
        <v>22.98423098</v>
      </c>
      <c r="N24" s="0" t="n">
        <v>22.91016737</v>
      </c>
      <c r="S24" s="0" t="n">
        <v>0</v>
      </c>
      <c r="T24" s="0" t="n">
        <v>-0.057471917</v>
      </c>
      <c r="U24" s="0" t="n">
        <v>0.960946544</v>
      </c>
    </row>
    <row r="25" customFormat="false" ht="14.25" hidden="false" customHeight="false" outlineLevel="0" collapsed="false">
      <c r="A25" s="0" t="s">
        <v>10</v>
      </c>
      <c r="C25" s="0" t="s">
        <v>5</v>
      </c>
      <c r="D25" s="0" t="s">
        <v>5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S25" s="0" t="n">
        <v>30</v>
      </c>
      <c r="T25" s="0" t="n">
        <v>-0.228153369</v>
      </c>
      <c r="U25" s="0" t="n">
        <v>0.853726952</v>
      </c>
    </row>
    <row r="26" customFormat="false" ht="14.25" hidden="false" customHeight="false" outlineLevel="0" collapsed="false">
      <c r="A26" s="0" t="s">
        <v>11</v>
      </c>
      <c r="B26" s="0" t="s">
        <v>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S26" s="0" t="n">
        <v>60</v>
      </c>
      <c r="T26" s="0" t="n">
        <v>0.226802195</v>
      </c>
      <c r="U26" s="0" t="n">
        <v>1.170238181</v>
      </c>
    </row>
    <row r="27" customFormat="false" ht="14.25" hidden="false" customHeight="false" outlineLevel="0" collapsed="false">
      <c r="A27" s="0" t="s">
        <v>11</v>
      </c>
      <c r="B27" s="0" t="s">
        <v>3</v>
      </c>
      <c r="S27" s="0" t="n">
        <v>90</v>
      </c>
      <c r="T27" s="0" t="n">
        <v>0.347879868</v>
      </c>
      <c r="U27" s="0" t="n">
        <v>1.272688955</v>
      </c>
    </row>
    <row r="28" customFormat="false" ht="14.25" hidden="false" customHeight="false" outlineLevel="0" collapsed="false">
      <c r="A28" s="0" t="s">
        <v>11</v>
      </c>
      <c r="B28" s="0" t="s">
        <v>4</v>
      </c>
      <c r="C28" s="0" t="n">
        <v>23.09026519</v>
      </c>
      <c r="D28" s="0" t="n">
        <v>24.18494974</v>
      </c>
      <c r="E28" s="0" t="n">
        <v>25.28375283</v>
      </c>
      <c r="F28" s="0" t="n">
        <v>26.1552445</v>
      </c>
      <c r="G28" s="0" t="n">
        <v>27.41042908</v>
      </c>
      <c r="H28" s="0" t="n">
        <v>28.27340531</v>
      </c>
      <c r="I28" s="0" t="n">
        <v>29.29475932</v>
      </c>
      <c r="J28" s="0" t="n">
        <v>30.07386287</v>
      </c>
      <c r="K28" s="0" t="n">
        <v>34.18186009</v>
      </c>
      <c r="L28" s="0" t="n">
        <v>36.57570997</v>
      </c>
      <c r="M28" s="0" t="s">
        <v>5</v>
      </c>
      <c r="N28" s="0" t="s">
        <v>5</v>
      </c>
      <c r="S28" s="0" t="n">
        <v>180</v>
      </c>
      <c r="T28" s="0" t="n">
        <v>0.364470961</v>
      </c>
      <c r="U28" s="0" t="n">
        <v>1.287409447</v>
      </c>
    </row>
    <row r="29" customFormat="false" ht="14.25" hidden="false" customHeight="false" outlineLevel="0" collapsed="false">
      <c r="A29" s="0" t="s">
        <v>11</v>
      </c>
      <c r="C29" s="0" t="s">
        <v>5</v>
      </c>
      <c r="D29" s="0" t="s">
        <v>5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S29" s="0" t="n">
        <v>360</v>
      </c>
      <c r="T29" s="0" t="n">
        <v>0.588448824</v>
      </c>
      <c r="U29" s="0" t="n">
        <v>1.503629186</v>
      </c>
    </row>
    <row r="30" customFormat="false" ht="14.25" hidden="false" customHeight="false" outlineLevel="0" collapsed="false">
      <c r="A30" s="0" t="s">
        <v>12</v>
      </c>
      <c r="B30" s="0" t="s">
        <v>1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</row>
    <row r="31" customFormat="false" ht="14.25" hidden="false" customHeight="false" outlineLevel="0" collapsed="false">
      <c r="A31" s="0" t="s">
        <v>12</v>
      </c>
      <c r="B31" s="0" t="s">
        <v>3</v>
      </c>
    </row>
    <row r="32" customFormat="false" ht="14.25" hidden="false" customHeight="false" outlineLevel="0" collapsed="false">
      <c r="A32" s="0" t="s">
        <v>12</v>
      </c>
      <c r="B32" s="0" t="s">
        <v>4</v>
      </c>
      <c r="C32" s="0" t="n">
        <v>23.0636256</v>
      </c>
      <c r="D32" s="0" t="n">
        <v>24.31004076</v>
      </c>
      <c r="E32" s="0" t="n">
        <v>25.22633757</v>
      </c>
      <c r="F32" s="0" t="n">
        <v>26.24729207</v>
      </c>
      <c r="G32" s="0" t="n">
        <v>27.27463952</v>
      </c>
      <c r="H32" s="0" t="n">
        <v>28.25617919</v>
      </c>
      <c r="I32" s="0" t="n">
        <v>29.23008608</v>
      </c>
      <c r="J32" s="0" t="n">
        <v>30.4747663</v>
      </c>
      <c r="K32" s="0" t="n">
        <v>34.54327353</v>
      </c>
      <c r="L32" s="0" t="n">
        <v>36.67213837</v>
      </c>
      <c r="M32" s="0" t="s">
        <v>5</v>
      </c>
      <c r="N32" s="0" t="s">
        <v>5</v>
      </c>
    </row>
    <row r="33" customFormat="false" ht="14.25" hidden="false" customHeight="false" outlineLevel="0" collapsed="false">
      <c r="A33" s="0" t="s">
        <v>12</v>
      </c>
      <c r="C33" s="0" t="s">
        <v>5</v>
      </c>
      <c r="D33" s="0" t="s">
        <v>5</v>
      </c>
      <c r="E33" s="0" t="s">
        <v>5</v>
      </c>
      <c r="F33" s="0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</row>
    <row r="35" customFormat="false" ht="14.25" hidden="false" customHeight="false" outlineLevel="0" collapsed="false">
      <c r="C35" s="0" t="n">
        <v>22.940497</v>
      </c>
      <c r="D35" s="0" t="n">
        <v>22.51606095</v>
      </c>
      <c r="E35" s="0" t="n">
        <v>22.72532132</v>
      </c>
      <c r="F35" s="0" t="n">
        <v>22.96701298</v>
      </c>
      <c r="G35" s="0" t="n">
        <v>22.65903509</v>
      </c>
      <c r="H35" s="0" t="n">
        <v>22.52598587</v>
      </c>
      <c r="K35" s="0" t="n">
        <v>22.8634838</v>
      </c>
      <c r="L35" s="0" t="n">
        <v>23.25215322</v>
      </c>
      <c r="M35" s="0" t="n">
        <v>22.96738559</v>
      </c>
      <c r="N35" s="0" t="n">
        <v>22.84320939</v>
      </c>
      <c r="O35" s="0" t="n">
        <v>22.86840676</v>
      </c>
      <c r="P35" s="0" t="n">
        <v>22.70244499</v>
      </c>
    </row>
    <row r="36" customFormat="false" ht="14.25" hidden="false" customHeight="false" outlineLevel="0" collapsed="false">
      <c r="C36" s="0" t="n">
        <v>23.66105574</v>
      </c>
      <c r="D36" s="0" t="n">
        <v>22.8921038</v>
      </c>
      <c r="E36" s="0" t="n">
        <v>23.79395052</v>
      </c>
      <c r="F36" s="0" t="n">
        <v>23.05799146</v>
      </c>
      <c r="G36" s="0" t="n">
        <v>22.98423098</v>
      </c>
      <c r="H36" s="0" t="n">
        <v>22.91016737</v>
      </c>
      <c r="I36" s="0" t="n">
        <f aca="false">2^(-1/-1.0194)</f>
        <v>1.97379094966236</v>
      </c>
      <c r="K36" s="0" t="n">
        <v>23.53043148</v>
      </c>
      <c r="L36" s="0" t="n">
        <v>23.40821183</v>
      </c>
      <c r="M36" s="0" t="n">
        <v>23.05816761</v>
      </c>
      <c r="N36" s="0" t="n">
        <v>22.82050458</v>
      </c>
      <c r="O36" s="0" t="n">
        <v>22.80003557</v>
      </c>
      <c r="P36" s="0" t="n">
        <v>22.51690034</v>
      </c>
      <c r="R36" s="0" t="n">
        <v>0.960961565</v>
      </c>
      <c r="S36" s="0" t="n">
        <v>23.23156388</v>
      </c>
      <c r="U36" s="0" t="n">
        <v>0</v>
      </c>
      <c r="V36" s="0" t="n">
        <v>-0.057449366</v>
      </c>
      <c r="W36" s="0" t="n">
        <v>0.960961565</v>
      </c>
    </row>
    <row r="37" customFormat="false" ht="14.25" hidden="false" customHeight="false" outlineLevel="0" collapsed="false">
      <c r="C37" s="0" t="n">
        <v>23.30077637</v>
      </c>
      <c r="D37" s="0" t="n">
        <v>22.70408238</v>
      </c>
      <c r="E37" s="0" t="n">
        <v>23.25963592</v>
      </c>
      <c r="F37" s="0" t="n">
        <v>23.01250222</v>
      </c>
      <c r="G37" s="0" t="n">
        <v>22.82163304</v>
      </c>
      <c r="H37" s="0" t="n">
        <v>22.71807662</v>
      </c>
      <c r="K37" s="0" t="n">
        <v>23.30077637</v>
      </c>
      <c r="L37" s="0" t="n">
        <v>23.5560998</v>
      </c>
      <c r="M37" s="0" t="n">
        <v>22.80011249</v>
      </c>
      <c r="N37" s="0" t="n">
        <v>22.79181727</v>
      </c>
      <c r="O37" s="0" t="n">
        <v>22.73636994</v>
      </c>
      <c r="P37" s="0" t="n">
        <v>22.50076661</v>
      </c>
      <c r="R37" s="0" t="n">
        <v>1.046844691</v>
      </c>
      <c r="S37" s="0" t="n">
        <v>23.10567126</v>
      </c>
      <c r="U37" s="0" t="n">
        <v>30</v>
      </c>
      <c r="V37" s="0" t="n">
        <v>0.066047421</v>
      </c>
      <c r="W37" s="0" t="n">
        <v>1.046844691</v>
      </c>
    </row>
    <row r="38" customFormat="false" ht="14.25" hidden="false" customHeight="false" outlineLevel="0" collapsed="false">
      <c r="K38" s="0" t="n">
        <v>23.23156388</v>
      </c>
      <c r="L38" s="0" t="n">
        <v>23.40548828</v>
      </c>
      <c r="M38" s="0" t="n">
        <v>22.94188856</v>
      </c>
      <c r="N38" s="0" t="n">
        <v>22.81851041</v>
      </c>
      <c r="O38" s="0" t="n">
        <v>22.80160409</v>
      </c>
      <c r="P38" s="0" t="n">
        <v>22.57337065</v>
      </c>
      <c r="R38" s="0" t="n">
        <v>1.284752656</v>
      </c>
      <c r="S38" s="0" t="n">
        <v>22.80449645</v>
      </c>
      <c r="U38" s="0" t="n">
        <v>60</v>
      </c>
      <c r="V38" s="0" t="n">
        <v>0.361490635</v>
      </c>
      <c r="W38" s="0" t="n">
        <v>1.284752656</v>
      </c>
    </row>
    <row r="39" customFormat="false" ht="14.25" hidden="false" customHeight="false" outlineLevel="0" collapsed="false">
      <c r="K39" s="0" t="n">
        <v>-0.057471917</v>
      </c>
      <c r="L39" s="0" t="n">
        <v>-0.228153369</v>
      </c>
      <c r="M39" s="0" t="n">
        <v>0.226802195</v>
      </c>
      <c r="N39" s="0" t="n">
        <v>0.347879868</v>
      </c>
      <c r="O39" s="0" t="n">
        <v>0.364470961</v>
      </c>
      <c r="P39" s="0" t="n">
        <v>0.588448824</v>
      </c>
      <c r="R39" s="0" t="n">
        <v>1.088488913</v>
      </c>
      <c r="S39" s="0" t="n">
        <v>23.04830015</v>
      </c>
      <c r="U39" s="0" t="n">
        <v>90</v>
      </c>
      <c r="V39" s="0" t="n">
        <v>0.122326712</v>
      </c>
      <c r="W39" s="0" t="n">
        <v>1.088488913</v>
      </c>
    </row>
    <row r="40" customFormat="false" ht="14.25" hidden="false" customHeight="false" outlineLevel="0" collapsed="false">
      <c r="K40" s="0" t="n">
        <v>-0.057471917</v>
      </c>
      <c r="L40" s="0" t="n">
        <v>-0.228153369</v>
      </c>
      <c r="M40" s="0" t="n">
        <v>0.226802195</v>
      </c>
      <c r="N40" s="0" t="n">
        <v>0.347879868</v>
      </c>
      <c r="O40" s="0" t="n">
        <v>0.364470961</v>
      </c>
      <c r="P40" s="0" t="n">
        <v>0.588448824</v>
      </c>
      <c r="R40" s="0" t="n">
        <v>1.217541926</v>
      </c>
      <c r="S40" s="0" t="n">
        <v>22.8835195</v>
      </c>
      <c r="U40" s="0" t="n">
        <v>180</v>
      </c>
      <c r="V40" s="0" t="n">
        <v>0.283971452</v>
      </c>
      <c r="W40" s="0" t="n">
        <v>1.217541926</v>
      </c>
    </row>
    <row r="41" customFormat="false" ht="14.25" hidden="false" customHeight="false" outlineLevel="0" collapsed="false">
      <c r="R41" s="0" t="n">
        <v>1.242582335</v>
      </c>
      <c r="S41" s="0" t="n">
        <v>22.85357973</v>
      </c>
      <c r="U41" s="0" t="n">
        <v>360</v>
      </c>
      <c r="V41" s="0" t="n">
        <v>0.31334145</v>
      </c>
      <c r="W41" s="0" t="n">
        <v>1.242582335</v>
      </c>
    </row>
    <row r="42" customFormat="false" ht="14.25" hidden="false" customHeight="false" outlineLevel="0" collapsed="false">
      <c r="K42" s="0" t="n">
        <v>22.8634838</v>
      </c>
      <c r="L42" s="0" t="n">
        <v>23.48956411</v>
      </c>
      <c r="M42" s="0" t="n">
        <v>22.61302364</v>
      </c>
      <c r="N42" s="0" t="n">
        <v>22.95878697</v>
      </c>
      <c r="O42" s="0" t="n">
        <v>22.76452643</v>
      </c>
      <c r="P42" s="0" t="n">
        <v>22.9035253</v>
      </c>
    </row>
    <row r="43" customFormat="false" ht="14.25" hidden="false" customHeight="false" outlineLevel="0" collapsed="false">
      <c r="K43" s="0" t="n">
        <v>23.53043148</v>
      </c>
      <c r="L43" s="0" t="n">
        <v>23.12336729</v>
      </c>
      <c r="M43" s="0" t="n">
        <v>22.54082978</v>
      </c>
      <c r="N43" s="0" t="n">
        <v>23.17361126</v>
      </c>
      <c r="O43" s="0" t="n">
        <v>23.06439904</v>
      </c>
      <c r="P43" s="0" t="n">
        <v>22.93913726</v>
      </c>
    </row>
    <row r="44" customFormat="false" ht="14.25" hidden="false" customHeight="false" outlineLevel="0" collapsed="false">
      <c r="K44" s="0" t="n">
        <v>23.30077637</v>
      </c>
      <c r="L44" s="0" t="n">
        <v>22.70408238</v>
      </c>
      <c r="M44" s="0" t="n">
        <v>23.25963592</v>
      </c>
      <c r="N44" s="0" t="n">
        <v>23.01250222</v>
      </c>
      <c r="O44" s="0" t="n">
        <v>22.82163304</v>
      </c>
      <c r="P44" s="0" t="n">
        <v>22.71807662</v>
      </c>
    </row>
    <row r="45" customFormat="false" ht="14.25" hidden="false" customHeight="false" outlineLevel="0" collapsed="false">
      <c r="K45" s="0" t="n">
        <v>23.23156388</v>
      </c>
      <c r="L45" s="0" t="n">
        <v>23.10567126</v>
      </c>
      <c r="M45" s="0" t="n">
        <v>22.80449645</v>
      </c>
      <c r="N45" s="0" t="n">
        <v>23.04830015</v>
      </c>
      <c r="O45" s="0" t="n">
        <v>22.8835195</v>
      </c>
      <c r="P45" s="0" t="n">
        <v>22.85357973</v>
      </c>
    </row>
    <row r="46" customFormat="false" ht="14.25" hidden="false" customHeight="false" outlineLevel="0" collapsed="false">
      <c r="K46" s="0" t="n">
        <v>23.23156388</v>
      </c>
      <c r="L46" s="0" t="n">
        <v>23.10567126</v>
      </c>
      <c r="M46" s="0" t="n">
        <v>22.80449645</v>
      </c>
      <c r="N46" s="0" t="n">
        <v>23.04830015</v>
      </c>
      <c r="O46" s="0" t="n">
        <v>22.8835195</v>
      </c>
      <c r="P46" s="0" t="n">
        <v>22.85357973</v>
      </c>
    </row>
    <row r="47" customFormat="false" ht="14.25" hidden="false" customHeight="false" outlineLevel="0" collapsed="false">
      <c r="K47" s="0" t="n">
        <v>-0.057449366</v>
      </c>
      <c r="L47" s="0" t="n">
        <v>0.066047421</v>
      </c>
      <c r="M47" s="0" t="n">
        <v>0.361490635</v>
      </c>
      <c r="N47" s="0" t="n">
        <v>0.122326712</v>
      </c>
      <c r="O47" s="0" t="n">
        <v>0.283971452</v>
      </c>
      <c r="P47" s="0" t="n">
        <v>0.31334145</v>
      </c>
    </row>
    <row r="48" customFormat="false" ht="14.25" hidden="false" customHeight="false" outlineLevel="0" collapsed="false">
      <c r="K48" s="0" t="n">
        <v>-0.057449366</v>
      </c>
      <c r="L48" s="0" t="n">
        <v>0.066047421</v>
      </c>
      <c r="M48" s="0" t="n">
        <v>0.361490635</v>
      </c>
      <c r="N48" s="0" t="n">
        <v>0.122326712</v>
      </c>
      <c r="O48" s="0" t="n">
        <v>0.283971452</v>
      </c>
      <c r="P48" s="0" t="n">
        <v>0.31334145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:O19"/>
    </sheetView>
  </sheetViews>
  <sheetFormatPr defaultRowHeight="14.25"/>
  <cols>
    <col collapsed="false" hidden="false" max="1" min="1" style="0" width="8.57085020242915"/>
    <col collapsed="false" hidden="false" max="2" min="2" style="0" width="9.21052631578947"/>
    <col collapsed="false" hidden="false" max="1025" min="3" style="0" width="8.57085020242915"/>
  </cols>
  <sheetData>
    <row r="1" customFormat="false" ht="14.25" hidden="false" customHeight="false" outlineLevel="0" collapsed="false">
      <c r="A1" s="0" t="s">
        <v>13</v>
      </c>
      <c r="H1" s="0" t="s">
        <v>14</v>
      </c>
      <c r="O1" s="0" t="s">
        <v>15</v>
      </c>
    </row>
    <row r="2" customFormat="false" ht="14.25" hidden="false" customHeight="false" outlineLevel="0" collapsed="false">
      <c r="A2" s="0" t="n">
        <v>1.97379094966236</v>
      </c>
      <c r="H2" s="0" t="s">
        <v>16</v>
      </c>
      <c r="O2" s="0" t="s">
        <v>17</v>
      </c>
    </row>
    <row r="3" customFormat="false" ht="14.25" hidden="false" customHeight="false" outlineLevel="0" collapsed="false">
      <c r="A3" s="0" t="n">
        <v>23.23156388</v>
      </c>
      <c r="B3" s="0" t="n">
        <v>23.40548828</v>
      </c>
      <c r="C3" s="0" t="n">
        <v>22.94188856</v>
      </c>
      <c r="D3" s="0" t="n">
        <v>22.81851041</v>
      </c>
      <c r="E3" s="0" t="n">
        <v>22.80160409</v>
      </c>
      <c r="F3" s="0" t="n">
        <v>22.57337065</v>
      </c>
      <c r="H3" s="0" t="n">
        <v>22.83967057</v>
      </c>
      <c r="I3" s="0" t="n">
        <v>22.77830204</v>
      </c>
      <c r="J3" s="0" t="n">
        <v>22.79467628</v>
      </c>
      <c r="K3" s="0" t="n">
        <v>22.68050496</v>
      </c>
      <c r="L3" s="0" t="n">
        <v>22.7911547</v>
      </c>
      <c r="M3" s="0" t="n">
        <v>22.83681722</v>
      </c>
      <c r="O3" s="0" t="n">
        <v>24.3437810452294</v>
      </c>
      <c r="P3" s="0" t="n">
        <v>24.4219381620504</v>
      </c>
      <c r="Q3" s="0" t="n">
        <v>24.033582772539</v>
      </c>
      <c r="R3" s="0" t="n">
        <v>24.0573669086307</v>
      </c>
      <c r="S3" s="0" t="n">
        <v>24.1071366263847</v>
      </c>
      <c r="T3" s="0" t="n">
        <v>24.2464070082851</v>
      </c>
    </row>
    <row r="4" customFormat="false" ht="14.25" hidden="false" customHeight="false" outlineLevel="0" collapsed="false">
      <c r="A4" s="0" t="n">
        <f aca="false">23.23156388-A3</f>
        <v>0</v>
      </c>
      <c r="B4" s="0" t="n">
        <f aca="false">23.23156388-B3</f>
        <v>-0.173924400000001</v>
      </c>
      <c r="C4" s="0" t="n">
        <f aca="false">23.23156388-C3</f>
        <v>0.289675320000001</v>
      </c>
      <c r="D4" s="0" t="n">
        <f aca="false">23.23156388-D3</f>
        <v>0.413053470000001</v>
      </c>
      <c r="E4" s="0" t="n">
        <f aca="false">23.23156388-E3</f>
        <v>0.429959789999998</v>
      </c>
      <c r="F4" s="0" t="n">
        <f aca="false">23.23156388-F3</f>
        <v>0.658193229999998</v>
      </c>
      <c r="H4" s="0" t="n">
        <f aca="false">22.83967057-H3</f>
        <v>0</v>
      </c>
      <c r="I4" s="0" t="n">
        <f aca="false">22.83967057-I3</f>
        <v>0.0613685299999993</v>
      </c>
      <c r="J4" s="0" t="n">
        <f aca="false">22.83967057-J3</f>
        <v>0.0449942899999982</v>
      </c>
      <c r="K4" s="0" t="n">
        <f aca="false">22.83967057-K3</f>
        <v>0.159165609999999</v>
      </c>
      <c r="L4" s="0" t="n">
        <f aca="false">22.83967057-L3</f>
        <v>0.0485158699999992</v>
      </c>
      <c r="M4" s="0" t="n">
        <f aca="false">22.83967057-M3</f>
        <v>0.00285334999999876</v>
      </c>
      <c r="O4" s="0" t="n">
        <f aca="false">24.3437810452294-O3</f>
        <v>0</v>
      </c>
      <c r="P4" s="0" t="n">
        <f aca="false">24.3437810452294-P3</f>
        <v>-0.0781571168210355</v>
      </c>
      <c r="Q4" s="0" t="n">
        <f aca="false">24.3437810452294-Q3</f>
        <v>0.310198272690382</v>
      </c>
      <c r="R4" s="0" t="n">
        <f aca="false">24.3437810452294-R3</f>
        <v>0.286414136598676</v>
      </c>
      <c r="S4" s="0" t="n">
        <f aca="false">24.3437810452294-S3</f>
        <v>0.236644418844651</v>
      </c>
      <c r="T4" s="0" t="n">
        <f aca="false">24.3437810452294-T3</f>
        <v>0.0973740369442488</v>
      </c>
    </row>
    <row r="5" customFormat="false" ht="14.25" hidden="false" customHeight="false" outlineLevel="0" collapsed="false">
      <c r="A5" s="0" t="n">
        <f aca="false">1.97379094966236^(A4)</f>
        <v>1</v>
      </c>
      <c r="B5" s="0" t="n">
        <f aca="false">1.97379094966236^(B4)</f>
        <v>0.888464181939872</v>
      </c>
      <c r="C5" s="0" t="n">
        <f aca="false">1.97379094966236^(C4)</f>
        <v>1.21770322454946</v>
      </c>
      <c r="D5" s="0" t="n">
        <f aca="false">1.97379094966236^(D4)</f>
        <v>1.32426580852232</v>
      </c>
      <c r="E5" s="0" t="n">
        <f aca="false">1.97379094966236^(E4)</f>
        <v>1.33957681365264</v>
      </c>
      <c r="F5" s="0" t="n">
        <f aca="false">1.97379094966236^(F4)</f>
        <v>1.56446272439647</v>
      </c>
      <c r="H5" s="0" t="n">
        <f aca="false">1.91098636028691^(H4)</f>
        <v>1</v>
      </c>
      <c r="I5" s="0" t="n">
        <f aca="false">1.91098636028691^(I4)</f>
        <v>1.04054379719646</v>
      </c>
      <c r="J5" s="0" t="n">
        <f aca="false">1.91098636028691^(J4)</f>
        <v>1.0295678806277</v>
      </c>
      <c r="K5" s="0" t="n">
        <f aca="false">1.91098636028691^(K4)</f>
        <v>1.10857871417533</v>
      </c>
      <c r="L5" s="0" t="n">
        <f aca="false">1.91098636028691^(L4)</f>
        <v>1.03191863801453</v>
      </c>
      <c r="M5" s="0" t="n">
        <f aca="false">1.91098636028691^(M4)</f>
        <v>1.00184959357149</v>
      </c>
      <c r="O5" s="0" t="n">
        <f aca="false">1.85^(O4)</f>
        <v>1</v>
      </c>
      <c r="P5" s="0" t="n">
        <f aca="false">1.85^(P4)</f>
        <v>0.953056456884212</v>
      </c>
      <c r="Q5" s="0" t="n">
        <f aca="false">1.85^(Q4)</f>
        <v>1.21025311372559</v>
      </c>
      <c r="R5" s="0" t="n">
        <f aca="false">1.85^(R4)</f>
        <v>1.19267402216227</v>
      </c>
      <c r="S5" s="0" t="n">
        <f aca="false">1.85^(S4)</f>
        <v>1.15671055461741</v>
      </c>
      <c r="T5" s="0" t="n">
        <f aca="false">1.85^(T4)</f>
        <v>1.06173366928206</v>
      </c>
    </row>
    <row r="7" customFormat="false" ht="14.25" hidden="false" customHeight="false" outlineLevel="0" collapsed="false">
      <c r="A7" s="0" t="n">
        <v>23.23156388</v>
      </c>
      <c r="B7" s="0" t="n">
        <v>23.10567126</v>
      </c>
      <c r="C7" s="0" t="n">
        <v>22.80449645</v>
      </c>
      <c r="D7" s="0" t="n">
        <v>23.04830015</v>
      </c>
      <c r="E7" s="0" t="n">
        <v>22.8835195</v>
      </c>
      <c r="F7" s="0" t="n">
        <v>22.85357973</v>
      </c>
      <c r="H7" s="0" t="n">
        <v>22.83967057</v>
      </c>
      <c r="I7" s="0" t="n">
        <v>23.10666375</v>
      </c>
      <c r="J7" s="0" t="n">
        <v>22.78954655</v>
      </c>
      <c r="K7" s="0" t="n">
        <v>23.11147535</v>
      </c>
      <c r="L7" s="0" t="n">
        <v>22.75169966</v>
      </c>
      <c r="M7" s="0" t="n">
        <v>22.7519642</v>
      </c>
      <c r="O7" s="0" t="n">
        <v>24.3437810452294</v>
      </c>
      <c r="P7" s="0" t="n">
        <v>24.4172769523641</v>
      </c>
      <c r="Q7" s="0" t="n">
        <v>24.5343729134587</v>
      </c>
      <c r="R7" s="0" t="n">
        <v>24.4504742839064</v>
      </c>
      <c r="S7" s="0" t="n">
        <v>24.21065541752</v>
      </c>
      <c r="T7" s="0" t="n">
        <v>24.0703866526769</v>
      </c>
    </row>
    <row r="8" customFormat="false" ht="14.25" hidden="false" customHeight="false" outlineLevel="0" collapsed="false">
      <c r="A8" s="0" t="n">
        <f aca="false">23.23156388-A7</f>
        <v>0</v>
      </c>
      <c r="B8" s="0" t="n">
        <f aca="false">23.23156388-B7</f>
        <v>0.125892619999998</v>
      </c>
      <c r="C8" s="0" t="n">
        <f aca="false">23.23156388-C7</f>
        <v>0.427067430000001</v>
      </c>
      <c r="D8" s="0" t="n">
        <f aca="false">23.23156388-D7</f>
        <v>0.18326373</v>
      </c>
      <c r="E8" s="0" t="n">
        <f aca="false">23.23156388-E7</f>
        <v>0.348044380000001</v>
      </c>
      <c r="F8" s="0" t="n">
        <f aca="false">23.23156388-F7</f>
        <v>0.37798415</v>
      </c>
      <c r="H8" s="0" t="n">
        <f aca="false">22.83967057-H7</f>
        <v>0</v>
      </c>
      <c r="I8" s="0" t="n">
        <f aca="false">22.83967057-I7</f>
        <v>-0.26699318</v>
      </c>
      <c r="J8" s="0" t="n">
        <f aca="false">22.83967057-J7</f>
        <v>0.0501240199999984</v>
      </c>
      <c r="K8" s="0" t="n">
        <f aca="false">22.83967057-K7</f>
        <v>-0.27180478</v>
      </c>
      <c r="L8" s="0" t="n">
        <f aca="false">22.83967057-L7</f>
        <v>0.0879709099999992</v>
      </c>
      <c r="M8" s="0" t="n">
        <f aca="false">22.83967057-M7</f>
        <v>0.0877063699999994</v>
      </c>
      <c r="O8" s="0" t="n">
        <f aca="false">24.3437810452294-O7</f>
        <v>0</v>
      </c>
      <c r="P8" s="0" t="n">
        <f aca="false">24.3437810452294-P7</f>
        <v>-0.0734959071347348</v>
      </c>
      <c r="Q8" s="0" t="n">
        <f aca="false">24.3437810452294-Q7</f>
        <v>-0.190591868229284</v>
      </c>
      <c r="R8" s="0" t="n">
        <f aca="false">24.3437810452294-R7</f>
        <v>-0.106693238677003</v>
      </c>
      <c r="S8" s="0" t="n">
        <f aca="false">24.3437810452294-S7</f>
        <v>0.133125627709415</v>
      </c>
      <c r="T8" s="0" t="n">
        <f aca="false">24.3437810452294-T7</f>
        <v>0.2733943925525</v>
      </c>
    </row>
    <row r="9" customFormat="false" ht="14.25" hidden="false" customHeight="false" outlineLevel="0" collapsed="false">
      <c r="A9" s="0" t="n">
        <f aca="false">1.97379094966236^(A8)</f>
        <v>1</v>
      </c>
      <c r="B9" s="0" t="n">
        <f aca="false">1.97379094966236^(B8)</f>
        <v>1.08937206876948</v>
      </c>
      <c r="C9" s="0" t="n">
        <f aca="false">1.97379094966236^(C8)</f>
        <v>1.33694488681957</v>
      </c>
      <c r="D9" s="0" t="n">
        <f aca="false">1.97379094966236^(D8)</f>
        <v>1.13270805999621</v>
      </c>
      <c r="E9" s="0" t="n">
        <f aca="false">1.97379094966236^(E8)</f>
        <v>1.26700376904071</v>
      </c>
      <c r="F9" s="0" t="n">
        <f aca="false">1.97379094966236^(F8)</f>
        <v>1.29306142357993</v>
      </c>
      <c r="H9" s="0" t="n">
        <f aca="false">1.91098636028691^H8</f>
        <v>1</v>
      </c>
      <c r="I9" s="0" t="n">
        <f aca="false">1.91098636028691^I8</f>
        <v>0.841213323037201</v>
      </c>
      <c r="J9" s="0" t="n">
        <f aca="false">1.91098636028691^J8</f>
        <v>1.03299390947501</v>
      </c>
      <c r="K9" s="0" t="n">
        <f aca="false">1.91098636028691^K8</f>
        <v>0.83859610972632</v>
      </c>
      <c r="L9" s="0" t="n">
        <f aca="false">1.91098636028691^L8</f>
        <v>1.05862582883072</v>
      </c>
      <c r="M9" s="0" t="n">
        <f aca="false">1.91098636028691^M8</f>
        <v>1.05844447924437</v>
      </c>
      <c r="O9" s="0" t="n">
        <f aca="false">1.85^(O8)</f>
        <v>1</v>
      </c>
      <c r="P9" s="0" t="n">
        <f aca="false">1.85^(P8)</f>
        <v>0.955793277152854</v>
      </c>
      <c r="Q9" s="0" t="n">
        <f aca="false">1.85^(Q8)</f>
        <v>0.88936337583442</v>
      </c>
      <c r="R9" s="0" t="n">
        <f aca="false">1.85^(R8)</f>
        <v>0.936471539144737</v>
      </c>
      <c r="S9" s="0" t="n">
        <f aca="false">1.85^(S8)</f>
        <v>1.08534398581237</v>
      </c>
      <c r="T9" s="0" t="n">
        <f aca="false">1.85^(T8)</f>
        <v>1.18315938344271</v>
      </c>
    </row>
    <row r="12" customFormat="false" ht="13.8" hidden="false" customHeight="false" outlineLevel="0" collapsed="false">
      <c r="C12" s="0" t="s">
        <v>18</v>
      </c>
      <c r="K12" s="0" t="s">
        <v>19</v>
      </c>
    </row>
    <row r="13" customFormat="false" ht="13.8" hidden="false" customHeight="false" outlineLevel="0" collapsed="false">
      <c r="A13" s="0" t="n">
        <v>1</v>
      </c>
      <c r="B13" s="0" t="n">
        <v>0.888464181939872</v>
      </c>
      <c r="C13" s="0" t="n">
        <v>1.21770322454946</v>
      </c>
      <c r="D13" s="0" t="n">
        <v>1.32426580852232</v>
      </c>
      <c r="E13" s="0" t="n">
        <v>1.33957681365264</v>
      </c>
      <c r="F13" s="0" t="n">
        <v>1.56446272439647</v>
      </c>
      <c r="H13" s="0" t="n">
        <v>1</v>
      </c>
      <c r="I13" s="0" t="n">
        <v>0.888464181939872</v>
      </c>
      <c r="J13" s="0" t="n">
        <v>1.21770322454946</v>
      </c>
      <c r="K13" s="0" t="n">
        <v>1.32426580852232</v>
      </c>
      <c r="L13" s="0" t="n">
        <v>1.33957681365264</v>
      </c>
      <c r="M13" s="0" t="n">
        <v>1.56446272439647</v>
      </c>
    </row>
    <row r="14" customFormat="false" ht="13.8" hidden="false" customHeight="false" outlineLevel="0" collapsed="false">
      <c r="A14" s="0" t="n">
        <v>1</v>
      </c>
      <c r="B14" s="0" t="n">
        <v>1.04054379719646</v>
      </c>
      <c r="C14" s="0" t="n">
        <v>1.0295678806277</v>
      </c>
      <c r="D14" s="0" t="n">
        <v>1.10857871417533</v>
      </c>
      <c r="E14" s="0" t="n">
        <v>1.03191863801453</v>
      </c>
      <c r="F14" s="0" t="n">
        <v>1.00184959357149</v>
      </c>
      <c r="H14" s="0" t="n">
        <v>1</v>
      </c>
      <c r="I14" s="0" t="n">
        <v>0.953056456884212</v>
      </c>
      <c r="J14" s="0" t="n">
        <v>1.21025311372559</v>
      </c>
      <c r="K14" s="0" t="n">
        <v>1.19267402216227</v>
      </c>
      <c r="L14" s="0" t="n">
        <v>1.15671055461741</v>
      </c>
      <c r="M14" s="0" t="n">
        <v>1.06173366928206</v>
      </c>
      <c r="O14" s="0" t="s">
        <v>20</v>
      </c>
    </row>
    <row r="15" customFormat="false" ht="13.8" hidden="false" customHeight="false" outlineLevel="0" collapsed="false">
      <c r="A15" s="0" t="n">
        <f aca="false">A13/A14</f>
        <v>1</v>
      </c>
      <c r="B15" s="0" t="n">
        <f aca="false">B13/B14</f>
        <v>0.853846021987414</v>
      </c>
      <c r="C15" s="0" t="n">
        <f aca="false">C13/C14</f>
        <v>1.1827323360234</v>
      </c>
      <c r="D15" s="0" t="n">
        <f aca="false">D13/D14</f>
        <v>1.19456182189772</v>
      </c>
      <c r="E15" s="0" t="n">
        <f aca="false">E13/E14</f>
        <v>1.29814189249461</v>
      </c>
      <c r="F15" s="0" t="n">
        <f aca="false">F13/F14</f>
        <v>1.56157444633912</v>
      </c>
      <c r="H15" s="0" t="n">
        <f aca="false">H13/H14</f>
        <v>1</v>
      </c>
      <c r="I15" s="0" t="n">
        <f aca="false">I13/I14</f>
        <v>0.932226181903737</v>
      </c>
      <c r="J15" s="0" t="n">
        <f aca="false">J13/J14</f>
        <v>1.00615582867697</v>
      </c>
      <c r="K15" s="0" t="n">
        <f aca="false">K13/K14</f>
        <v>1.11033340536878</v>
      </c>
      <c r="L15" s="0" t="n">
        <f aca="false">L13/L14</f>
        <v>1.15809163174422</v>
      </c>
      <c r="M15" s="0" t="n">
        <f aca="false">M13/M14</f>
        <v>1.47349826953718</v>
      </c>
    </row>
    <row r="17" customFormat="false" ht="13.8" hidden="false" customHeight="false" outlineLevel="0" collapsed="false">
      <c r="A17" s="0" t="n">
        <v>1</v>
      </c>
      <c r="B17" s="0" t="n">
        <v>1.08937206876948</v>
      </c>
      <c r="C17" s="0" t="n">
        <v>1.33694488681957</v>
      </c>
      <c r="D17" s="0" t="n">
        <v>1.13270805999621</v>
      </c>
      <c r="E17" s="0" t="n">
        <v>1.26700376904071</v>
      </c>
      <c r="F17" s="0" t="n">
        <v>1.29306142357993</v>
      </c>
      <c r="H17" s="0" t="n">
        <v>1</v>
      </c>
      <c r="I17" s="0" t="n">
        <v>1.08937206876948</v>
      </c>
      <c r="J17" s="0" t="n">
        <v>1.33694488681957</v>
      </c>
      <c r="K17" s="0" t="n">
        <v>1.13270805999621</v>
      </c>
      <c r="L17" s="0" t="n">
        <v>1.26700376904071</v>
      </c>
      <c r="M17" s="0" t="n">
        <v>1.29306142357993</v>
      </c>
    </row>
    <row r="18" customFormat="false" ht="13.8" hidden="false" customHeight="false" outlineLevel="0" collapsed="false">
      <c r="A18" s="0" t="n">
        <v>1</v>
      </c>
      <c r="B18" s="0" t="n">
        <v>0.841213323037201</v>
      </c>
      <c r="C18" s="0" t="n">
        <v>1.03299390947501</v>
      </c>
      <c r="D18" s="0" t="n">
        <v>0.83859610972632</v>
      </c>
      <c r="E18" s="0" t="n">
        <v>1.05862582883072</v>
      </c>
      <c r="F18" s="0" t="n">
        <v>1.05844447924437</v>
      </c>
      <c r="H18" s="0" t="n">
        <v>1</v>
      </c>
      <c r="I18" s="0" t="n">
        <v>0.955793277152854</v>
      </c>
      <c r="J18" s="0" t="n">
        <v>0.889363375834421</v>
      </c>
      <c r="K18" s="0" t="n">
        <v>0.936471539144737</v>
      </c>
      <c r="L18" s="0" t="n">
        <v>1.08534398581237</v>
      </c>
      <c r="M18" s="0" t="n">
        <v>1.18315938344271</v>
      </c>
    </row>
    <row r="19" customFormat="false" ht="13.8" hidden="false" customHeight="false" outlineLevel="0" collapsed="false">
      <c r="A19" s="0" t="n">
        <f aca="false">A17/A18</f>
        <v>1</v>
      </c>
      <c r="B19" s="0" t="n">
        <f aca="false">B17/B18</f>
        <v>1.29500096935734</v>
      </c>
      <c r="C19" s="0" t="n">
        <f aca="false">C17/C18</f>
        <v>1.2942427584099</v>
      </c>
      <c r="D19" s="0" t="n">
        <f aca="false">D17/D18</f>
        <v>1.35071943079473</v>
      </c>
      <c r="E19" s="0" t="n">
        <f aca="false">E17/E18</f>
        <v>1.19683814104569</v>
      </c>
      <c r="F19" s="0" t="n">
        <f aca="false">F17/F18</f>
        <v>1.22166202284229</v>
      </c>
      <c r="H19" s="0" t="n">
        <f aca="false">H17/H18</f>
        <v>1</v>
      </c>
      <c r="I19" s="0" t="n">
        <f aca="false">I17/I18</f>
        <v>1.13975699014596</v>
      </c>
      <c r="J19" s="0" t="n">
        <f aca="false">J17/J18</f>
        <v>1.50326056047138</v>
      </c>
      <c r="K19" s="0" t="n">
        <f aca="false">K17/K18</f>
        <v>1.20954883586819</v>
      </c>
      <c r="L19" s="0" t="n">
        <f aca="false">L17/L18</f>
        <v>1.16737530737075</v>
      </c>
      <c r="M19" s="0" t="n">
        <f aca="false">M17/M18</f>
        <v>1.09288861811452</v>
      </c>
      <c r="O1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2016-11-10T01:38:10Z</dcterms:created>
  <dc:creator>Michael</dc:creator>
  <dc:description/>
  <dc:language>en-US</dc:language>
  <cp:lastModifiedBy/>
  <cp:lastPrinted>2016-11-10T01:36:19Z</cp:lastPrinted>
  <dcterms:modified xsi:type="dcterms:W3CDTF">2017-03-13T11:01:01Z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