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Frederik Tesar\Documents\_Studium\12. Semester\Projektseminar Regelungstechnik\PS 2020 Doppelpendel Simulation\Modellparameter\"/>
    </mc:Choice>
  </mc:AlternateContent>
  <xr:revisionPtr revIDLastSave="0" documentId="13_ncr:1_{081C324C-8911-4E92-BF34-E0128A50F418}" xr6:coauthVersionLast="44" xr6:coauthVersionMax="44" xr10:uidLastSave="{00000000-0000-0000-0000-000000000000}"/>
  <bookViews>
    <workbookView xWindow="-108" yWindow="-108" windowWidth="23256" windowHeight="12720" xr2:uid="{E0B92372-9177-4C06-8BF1-F3E1AFEF8F8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2" i="1" l="1"/>
  <c r="D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tc={6AF26AF5-A682-4F08-8BBF-0958F75AFCF5}</author>
    <author>tc={5D7C815F-E985-42DB-98F3-91A0C169481C}</author>
    <author>tc={D35C42C0-C04F-4658-8049-D3BAC5E29CCB}</author>
    <author>tc={83CB4914-646D-4EBF-97BE-F1AB9B08E636}</author>
    <author>tc={4884E7CC-5EDA-4C2E-9AAA-8F5398E097E4}</author>
    <author>tc={65B9EAE7-F02A-480A-BE6A-6A574E05DFD0}</author>
    <author>tc={B4188E97-4472-475E-B7EA-094C51E6601F}</author>
    <author>tc={4AAD683B-C8BC-4E36-B35C-B333677D83ED}</author>
    <author>tc={E45D86D2-7C8D-45EA-B884-652EE73923FA}</author>
    <author>tc={55CD56D4-C1BF-49C7-B9F6-EBEEF20CAB19}</author>
    <author>tc={475EA2BC-B54C-4267-B73A-4C4AFF6A7DD8}</author>
    <author>tc={B19BD9D3-D42F-4AEB-902F-7066E9DBA376}</author>
    <author>tc={09A6DFE8-C893-4797-92DB-EBC7A54698EC}</author>
    <author>tc={4DFF2994-3C70-4EAE-846C-42B48AB40052}</author>
    <author>tc={AC07CFD9-E6CF-4BBF-9047-79B2F5EC350A}</author>
    <author>tc={07863BA3-3723-4034-AD2A-9A830537F0FC}</author>
    <author>tc={C60C83A8-2269-4219-92F8-49B6FA68EF26}</author>
    <author>tc={75613C22-8C77-420B-994D-8830D6A627F7}</author>
    <author>tc={DA6F7904-6FDE-412D-9A8B-9B1BC0883DC2}</author>
    <author>tc={1749BA9E-F1C7-408A-A57B-D9BBCABA38F2}</author>
    <author>tc={F8158843-FE7E-4737-8BAD-49D6A74AFD3B}</author>
    <author>tc={17B5C57B-1A74-4DD9-9129-024F6CDA11D0}</author>
    <author>tc={C569225A-6679-4F34-A769-E76301DD677B}</author>
    <author>tc={E4B40CC1-7360-4207-A2FF-B75820CD2505}</author>
    <author>tc={15555D83-16BD-4545-A42E-9EB6BDFEA876}</author>
    <author>tc={B0355A7E-9F2C-479A-A459-4FDCC4351404}</author>
    <author>tc={48117FB8-6534-46BA-AA9A-0BC4EEF23532}</author>
    <author>tc={D11AC4EF-7C2F-49CB-B2FC-E0BC7A04B08A}</author>
  </authors>
  <commentList>
    <comment ref="D2" authorId="0" shapeId="0" xr:uid="{6AF26AF5-A682-4F08-8BBF-0958F75AFCF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Enthält Herstellerangaben zu u.a. Motor und V/A-Wandler im Anhang. 
Alle weiteren Parameter wurden gemessen. In den Arbeiten nach Franke wurden statt Messwerte überwiegend CAD Werte genommen</t>
      </text>
    </comment>
    <comment ref="F2" authorId="1" shapeId="0" xr:uid="{5D7C815F-E985-42DB-98F3-91A0C169481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CAD Werte</t>
      </text>
    </comment>
    <comment ref="G2" authorId="2" shapeId="0" xr:uid="{D35C42C0-C04F-4658-8049-D3BAC5E29CC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CAD Werte von Apprich übernommen, da Messung zu viel Aufwand. d1 mit eigenen Messwerten identifiziert. d2 nur rechnerischer Wert wegen Lagertausch gegen Ende der Arbeit</t>
      </text>
    </comment>
    <comment ref="I2" authorId="3" shapeId="0" xr:uid="{83CB4914-646D-4EBF-97BE-F1AB9B08E63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Hier fällt praktisch alles vom Himmel. Kaum Begründungen oder Quellen für Parameter</t>
      </text>
    </comment>
    <comment ref="K2" authorId="4" shapeId="0" xr:uid="{4884E7CC-5EDA-4C2E-9AAA-8F5398E097E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d2 identifiziert, da Lager von Stab 2 getauscht wurde</t>
      </text>
    </comment>
    <comment ref="L2" authorId="5" shapeId="0" xr:uid="{65B9EAE7-F02A-480A-BE6A-6A574E05DFD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Bis auf Schlittenreibung alles CAD Werte</t>
      </text>
    </comment>
    <comment ref="N2" authorId="6" shapeId="0" xr:uid="{B4188E97-4472-475E-B7EA-094C51E6601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Parameterneubestimmung (mit CAD) für die Konstruktion von Chang19. Warum die Werte von Chang19 neubestimmt werden müssen, wieder aus dem CAD, wird nicht erklärt.</t>
      </text>
    </comment>
    <comment ref="P2" authorId="7" shapeId="0" xr:uid="{4AAD683B-C8BC-4E36-B35C-B333677D83E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Fauvé nimmt die Werte von Apprich, Kisner und Brehl, Ribeiro parallel stattfindet</t>
      </text>
    </comment>
    <comment ref="O5" authorId="8" shapeId="0" xr:uid="{E45D86D2-7C8D-45EA-B884-652EE73923F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Theoretischer Optimierungswert</t>
      </text>
    </comment>
    <comment ref="I8" authorId="9" shapeId="0" xr:uid="{55CD56D4-C1BF-49C7-B9F6-EBEEF20CAB1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Anfangsschätzwert für pem-Optimierung</t>
      </text>
    </comment>
    <comment ref="J8" authorId="10" shapeId="0" xr:uid="{475EA2BC-B54C-4267-B73A-4C4AFF6A7DD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Wert nach pem-Optimierung</t>
      </text>
    </comment>
    <comment ref="K11" authorId="11" shapeId="0" xr:uid="{B19BD9D3-D42F-4AEB-902F-7066E9DBA37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gewogen</t>
      </text>
    </comment>
    <comment ref="O12" authorId="12" shapeId="0" xr:uid="{09A6DFE8-C893-4797-92DB-EBC7A54698E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Theoretischer Optimierungswert</t>
      </text>
    </comment>
    <comment ref="K13" authorId="13" shapeId="0" xr:uid="{4DFF2994-3C70-4EAE-846C-42B48AB4005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gemessen</t>
      </text>
    </comment>
    <comment ref="G15" authorId="14" shapeId="0" xr:uid="{AC07CFD9-E6CF-4BBF-9047-79B2F5EC350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Lager zwischen Stab1 und Stab2 getauscht (vorher 0,0137)</t>
      </text>
    </comment>
    <comment ref="I15" authorId="15" shapeId="0" xr:uid="{07863BA3-3723-4034-AD2A-9A830537F0F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Anfangsschätzwert für pem-Optimierung</t>
      </text>
    </comment>
    <comment ref="J15" authorId="16" shapeId="0" xr:uid="{C60C83A8-2269-4219-92F8-49B6FA68EF2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Wert nach pem-Optimierung</t>
      </text>
    </comment>
    <comment ref="K15" authorId="17" shapeId="0" xr:uid="{75613C22-8C77-420B-994D-8830D6A627F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auf Messung basierend. 13% höher als Schätzung von Kisner</t>
      </text>
    </comment>
    <comment ref="G19" authorId="18" shapeId="0" xr:uid="{DA6F7904-6FDE-412D-9A8B-9B1BC0883DC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Schätzwert</t>
      </text>
    </comment>
    <comment ref="G20" authorId="19" shapeId="0" xr:uid="{1749BA9E-F1C7-408A-A57B-D9BBCABA38F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Schätzwert</t>
      </text>
    </comment>
    <comment ref="M20" authorId="20" shapeId="0" xr:uid="{F8158843-FE7E-4737-8BAD-49D6A74AFD3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 Modell wurde die Richtungsabhängigkeitvernachlässigt und einfach 17,6 angenommen.</t>
      </text>
    </comment>
    <comment ref="N20" authorId="21" shapeId="0" xr:uid="{17B5C57B-1A74-4DD9-9129-024F6CDA11D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Abgerundeter Wert von Chang19</t>
      </text>
    </comment>
    <comment ref="N21" authorId="22" shapeId="0" xr:uid="{C569225A-6679-4F34-A769-E76301DD677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Ribeiro S.32 mittlerer Gesamtwert in Plot abgelesen durch Messen (Lineal) bei hoher Skalierung (5N=39,2cm) und Dreisatz.</t>
      </text>
    </comment>
    <comment ref="E23" authorId="23" shapeId="0" xr:uid="{E4B40CC1-7360-4207-A2FF-B75820CD250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Dahm PDF S.11 (org. S.4)</t>
      </text>
    </comment>
    <comment ref="N23" authorId="24" shapeId="0" xr:uid="{15555D83-16BD-4545-A42E-9EB6BDFEA87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Wird als gegeben dokumentiert (keine Rechnung, keine Begründung)</t>
      </text>
    </comment>
    <comment ref="L29" authorId="25" shapeId="0" xr:uid="{B0355A7E-9F2C-479A-A459-4FDCC435140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Lässt sich nachrechnen. Ich komme auf 420,74</t>
      </text>
    </comment>
    <comment ref="N29" authorId="26" shapeId="0" xr:uid="{48117FB8-6534-46BA-AA9A-0BC4EEF2353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Wird als gegeben dokumentiert (keine Rechnung, keine Begründung)</t>
      </text>
    </comment>
    <comment ref="D39" authorId="27" shapeId="0" xr:uid="{D11AC4EF-7C2F-49CB-B2FC-E0BC7A04B08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K_G = 16/60 * r32, va=K_G * w_motor</t>
      </text>
    </comment>
  </commentList>
</comments>
</file>

<file path=xl/sharedStrings.xml><?xml version="1.0" encoding="utf-8"?>
<sst xmlns="http://schemas.openxmlformats.org/spreadsheetml/2006/main" count="161" uniqueCount="137">
  <si>
    <t>Parameter Historie</t>
  </si>
  <si>
    <t>Franke97</t>
  </si>
  <si>
    <t>Dahm04</t>
  </si>
  <si>
    <t>Kämmerer09</t>
  </si>
  <si>
    <t>Kisner11</t>
  </si>
  <si>
    <t>Brehl14</t>
  </si>
  <si>
    <t>Chang19</t>
  </si>
  <si>
    <t>Ribeiro20</t>
  </si>
  <si>
    <t>Fauvé20</t>
  </si>
  <si>
    <t>Noupa11</t>
  </si>
  <si>
    <t>Masse Stab 1</t>
  </si>
  <si>
    <t>Massenträgheitsmoment Stab 1</t>
  </si>
  <si>
    <t>m1</t>
  </si>
  <si>
    <t>J1</t>
  </si>
  <si>
    <t>Länge Stab 1</t>
  </si>
  <si>
    <t>l1</t>
  </si>
  <si>
    <t>kg</t>
  </si>
  <si>
    <t>kgm²</t>
  </si>
  <si>
    <t>m</t>
  </si>
  <si>
    <t>Schwerpunktlage Stab 1</t>
  </si>
  <si>
    <t>s1</t>
  </si>
  <si>
    <t>Viskose Dämpfung Stab 1</t>
  </si>
  <si>
    <t>d1</t>
  </si>
  <si>
    <t>Masse Stab 2</t>
  </si>
  <si>
    <t>m2</t>
  </si>
  <si>
    <t>Massenträgheitsmoment Stab 2</t>
  </si>
  <si>
    <t>J2</t>
  </si>
  <si>
    <t>Länge Stab 2</t>
  </si>
  <si>
    <t>Schwerpunktlage Stab 2</t>
  </si>
  <si>
    <t>Viskose Dämpfung Stab 2</t>
  </si>
  <si>
    <t>l2</t>
  </si>
  <si>
    <t>s2</t>
  </si>
  <si>
    <t>d2</t>
  </si>
  <si>
    <t>Masse Schlitten mit Antrieb</t>
  </si>
  <si>
    <t>m0</t>
  </si>
  <si>
    <t>Viskose Dämpfung Schlitten</t>
  </si>
  <si>
    <t>d0</t>
  </si>
  <si>
    <t>Ns/m</t>
  </si>
  <si>
    <t>Fc0</t>
  </si>
  <si>
    <t>N</t>
  </si>
  <si>
    <t>Federkonstante Riemen</t>
  </si>
  <si>
    <t>D</t>
  </si>
  <si>
    <t>Stab 1</t>
  </si>
  <si>
    <t>Stab 2</t>
  </si>
  <si>
    <t>Schlitten</t>
  </si>
  <si>
    <t>Motor und Getriebe</t>
  </si>
  <si>
    <t>Masse Schlitten</t>
  </si>
  <si>
    <t>M</t>
  </si>
  <si>
    <t>N/m</t>
  </si>
  <si>
    <t>Massenträgheitsmoment Motor &amp; Getriebe</t>
  </si>
  <si>
    <t>J_M&amp;G</t>
  </si>
  <si>
    <t>Coulomb'sche Reibung Schlitten</t>
  </si>
  <si>
    <t>Coulomb'sche Reibung Motor &amp; Getriebe</t>
  </si>
  <si>
    <t>M0_M&amp;G</t>
  </si>
  <si>
    <t>Viskose Dämpfung Motor und Getriebe</t>
  </si>
  <si>
    <t>dw_M&amp;G</t>
  </si>
  <si>
    <t>Nms/rad</t>
  </si>
  <si>
    <t>Nm</t>
  </si>
  <si>
    <t>V</t>
  </si>
  <si>
    <t>Betrag maximale Stellkraft</t>
  </si>
  <si>
    <t>Betrag maximale Beschleunigung</t>
  </si>
  <si>
    <t>Nm/A</t>
  </si>
  <si>
    <t>K_UI</t>
  </si>
  <si>
    <t>K_I</t>
  </si>
  <si>
    <t>A/V</t>
  </si>
  <si>
    <t>T_UI</t>
  </si>
  <si>
    <t>s</t>
  </si>
  <si>
    <t>Antriebsradius</t>
  </si>
  <si>
    <t>r32</t>
  </si>
  <si>
    <t>Spannungs/Strom-Wandler</t>
  </si>
  <si>
    <t xml:space="preserve">Stationäre Übertragungskonstante </t>
  </si>
  <si>
    <t>Zeitkonstante</t>
  </si>
  <si>
    <t>Nennstrom</t>
  </si>
  <si>
    <t>A</t>
  </si>
  <si>
    <t>Nennspannung</t>
  </si>
  <si>
    <t>Anschlusswiderstand</t>
  </si>
  <si>
    <t>Ohm</t>
  </si>
  <si>
    <t>Anschlussinduktivität</t>
  </si>
  <si>
    <t>H</t>
  </si>
  <si>
    <t>Rotorträgheitsmoment</t>
  </si>
  <si>
    <t>J_M</t>
  </si>
  <si>
    <t>Drehmomentkonstante</t>
  </si>
  <si>
    <t>Drehzahlkonstante</t>
  </si>
  <si>
    <t>K_upm</t>
  </si>
  <si>
    <t>V/(Upm)</t>
  </si>
  <si>
    <t>Z16</t>
  </si>
  <si>
    <t>Z32</t>
  </si>
  <si>
    <t>Z60</t>
  </si>
  <si>
    <t>Zahnrad auf Mototrwelle 16 Zähne</t>
  </si>
  <si>
    <t>Zahnrad auf Getriebewelle1 60 Zähne</t>
  </si>
  <si>
    <t>Antriebszahnrad auf Getriebewelle 32 Zähne</t>
  </si>
  <si>
    <t>Impulsstrom</t>
  </si>
  <si>
    <t>Taktfrequenz</t>
  </si>
  <si>
    <t>Maximale Überstromdauer</t>
  </si>
  <si>
    <t>R_M</t>
  </si>
  <si>
    <t>L_M</t>
  </si>
  <si>
    <t>I_Mn</t>
  </si>
  <si>
    <t>U_Mn</t>
  </si>
  <si>
    <t>U_Wn</t>
  </si>
  <si>
    <t>I_Wn</t>
  </si>
  <si>
    <t>I_Wmax</t>
  </si>
  <si>
    <t>U_steuer</t>
  </si>
  <si>
    <t>f_W</t>
  </si>
  <si>
    <t>t_Imax</t>
  </si>
  <si>
    <t>Hz</t>
  </si>
  <si>
    <t>Betrag Steuerspannung</t>
  </si>
  <si>
    <t>Nennleistung</t>
  </si>
  <si>
    <t>Nenndrehzahl</t>
  </si>
  <si>
    <t>W_M</t>
  </si>
  <si>
    <t>n_M</t>
  </si>
  <si>
    <t>Upm</t>
  </si>
  <si>
    <t>W</t>
  </si>
  <si>
    <t>K_G</t>
  </si>
  <si>
    <t>m/rad</t>
  </si>
  <si>
    <t>Betrag maximale Verfahrgeschwindigkeit</t>
  </si>
  <si>
    <t>v_max</t>
  </si>
  <si>
    <t>m/s</t>
  </si>
  <si>
    <t>a_max</t>
  </si>
  <si>
    <t>m/s²</t>
  </si>
  <si>
    <t>Getriebeübersetzung w_motor-&gt;v_schlitten</t>
  </si>
  <si>
    <t>Apprich09</t>
  </si>
  <si>
    <t>Störgr.beobachter</t>
  </si>
  <si>
    <t>25,6766 (v&gt;0), 26,1360 (v&lt;0)</t>
  </si>
  <si>
    <t>5,8328 (v&gt;0), 9,8375 (v&lt;0)</t>
  </si>
  <si>
    <t>???</t>
  </si>
  <si>
    <t>33 rnl</t>
  </si>
  <si>
    <t>17,6 lnr</t>
  </si>
  <si>
    <t>Coulomb'sche Reibung Stab 1</t>
  </si>
  <si>
    <t>Coulomb'sche Reibung Stab 2</t>
  </si>
  <si>
    <t>Mc2</t>
  </si>
  <si>
    <t>Mc1</t>
  </si>
  <si>
    <t>Einheit</t>
  </si>
  <si>
    <t>Formelzeichen</t>
  </si>
  <si>
    <t>Größe</t>
  </si>
  <si>
    <t>Kisner112</t>
  </si>
  <si>
    <t>Chang192</t>
  </si>
  <si>
    <t>Ribeiro202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</si>
</sst>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0" fillId="0" borderId="0" xfId="0" quotePrefix="1"/>
    <xf numFmtId="0" fontId="1" fillId="2" borderId="0" xfId="1"/>
    <xf numFmtId="0" fontId="1" fillId="2" borderId="0" xfId="1" quotePrefix="1"/>
    <xf numFmtId="0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</cellXfs>
  <cellStyles count="2">
    <cellStyle name="Akzent1" xfId="1" builtinId="29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rederik Tesar" id="{0DA1D0A4-6004-45EC-B6DB-4B87AC4B7494}" userId="bb30e8980a8c3c34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2254FD9-2CD1-4D3E-9ACB-2C9155622632}" name="Tabelle3" displayName="Tabelle3" ref="A2:P52" totalsRowShown="0">
  <autoFilter ref="A2:P52" xr:uid="{C5688610-2E2B-448F-8677-B7514C75DEBF}"/>
  <tableColumns count="16">
    <tableColumn id="1" xr3:uid="{F7124DE3-30FD-48F9-A151-7BB3AFB5271A}" name="Größe"/>
    <tableColumn id="2" xr3:uid="{6579185D-CACB-45A4-8C1A-3A4C8D42C96B}" name="Formelzeichen"/>
    <tableColumn id="3" xr3:uid="{7AB1287B-7656-4782-9CEB-3A5B70CC34E8}" name="Einheit"/>
    <tableColumn id="4" xr3:uid="{DFA549D9-FF3E-43B2-8E12-EFF3C27ED773}" name="Franke97"/>
    <tableColumn id="5" xr3:uid="{EE353FD2-92FB-431B-9FA8-CF22F36DB4C7}" name="Dahm04"/>
    <tableColumn id="6" xr3:uid="{62A76FDD-77E1-45F2-885E-CD4351B66191}" name="Apprich09"/>
    <tableColumn id="7" xr3:uid="{652A53E2-8F42-425C-AEFD-4DC77CD7D3D4}" name="Kämmerer09"/>
    <tableColumn id="8" xr3:uid="{BBF57FF6-44F0-454F-9913-526296225CD4}" name="Noupa11"/>
    <tableColumn id="9" xr3:uid="{7F54FF13-6D7B-4014-87BE-4ACB61A23F70}" name="Kisner11"/>
    <tableColumn id="10" xr3:uid="{539BF4C4-A9BB-4059-B11E-84DE03F2AE44}" name="Kisner112"/>
    <tableColumn id="11" xr3:uid="{24B15311-BCBD-4369-9B7E-9E48815BC94B}" name="Brehl14"/>
    <tableColumn id="12" xr3:uid="{4F4F0447-D771-41E5-A61C-7BAF382A919C}" name="Chang19"/>
    <tableColumn id="13" xr3:uid="{9F7BF82E-678E-46DA-9889-1672EB77E061}" name="Chang192"/>
    <tableColumn id="14" xr3:uid="{54F32CDC-043F-457D-B089-CECF5751A955}" name="Ribeiro20"/>
    <tableColumn id="15" xr3:uid="{B09F39A7-980F-4D6F-9FDE-E0F86CBA3987}" name="Ribeiro202"/>
    <tableColumn id="16" xr3:uid="{1946E82A-9434-45D1-B3DC-DB6C92E61F3D}" name="Fauvé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0-07-19T08:43:04.31" personId="{0DA1D0A4-6004-45EC-B6DB-4B87AC4B7494}" id="{6AF26AF5-A682-4F08-8BBF-0958F75AFCF5}">
    <text>Enthält Herstellerangaben zu u.a. Motor und V/A-Wandler im Anhang. 
Alle weiteren Parameter wurden gemessen. In den Arbeiten nach Franke wurden statt Messwerte überwiegend CAD Werte genommen</text>
  </threadedComment>
  <threadedComment ref="F2" dT="2020-07-19T10:39:22.81" personId="{0DA1D0A4-6004-45EC-B6DB-4B87AC4B7494}" id="{5D7C815F-E985-42DB-98F3-91A0C169481C}">
    <text>CAD Werte</text>
  </threadedComment>
  <threadedComment ref="G2" dT="2020-07-19T10:54:13.69" personId="{0DA1D0A4-6004-45EC-B6DB-4B87AC4B7494}" id="{D35C42C0-C04F-4658-8049-D3BAC5E29CCB}">
    <text>CAD Werte von Apprich übernommen, da Messung zu viel Aufwand. d1 mit eigenen Messwerten identifiziert. d2 nur rechnerischer Wert wegen Lagertausch gegen Ende der Arbeit</text>
  </threadedComment>
  <threadedComment ref="I2" dT="2020-07-19T11:49:35.97" personId="{0DA1D0A4-6004-45EC-B6DB-4B87AC4B7494}" id="{83CB4914-646D-4EBF-97BE-F1AB9B08E636}">
    <text>Hier fällt praktisch alles vom Himmel. Kaum Begründungen oder Quellen für Parameter</text>
  </threadedComment>
  <threadedComment ref="K2" dT="2020-07-19T11:59:40.98" personId="{0DA1D0A4-6004-45EC-B6DB-4B87AC4B7494}" id="{4884E7CC-5EDA-4C2E-9AAA-8F5398E097E4}">
    <text>d2 identifiziert, da Lager von Stab 2 getauscht wurde</text>
  </threadedComment>
  <threadedComment ref="L2" dT="2020-07-19T12:23:09.70" personId="{0DA1D0A4-6004-45EC-B6DB-4B87AC4B7494}" id="{65B9EAE7-F02A-480A-BE6A-6A574E05DFD0}">
    <text>Bis auf Schlittenreibung alles CAD Werte</text>
  </threadedComment>
  <threadedComment ref="N2" dT="2020-07-19T12:52:10.45" personId="{0DA1D0A4-6004-45EC-B6DB-4B87AC4B7494}" id="{B4188E97-4472-475E-B7EA-094C51E6601F}">
    <text>Parameterneubestimmung (mit CAD) für die Konstruktion von Chang19. Warum die Werte von Chang19 neubestimmt werden müssen, wieder aus dem CAD, wird nicht erklärt.</text>
  </threadedComment>
  <threadedComment ref="P2" dT="2020-07-19T13:24:23.16" personId="{0DA1D0A4-6004-45EC-B6DB-4B87AC4B7494}" id="{4AAD683B-C8BC-4E36-B35C-B333677D83ED}">
    <text>Fauvé nimmt die Werte von Apprich, Kisner und Brehl, Ribeiro parallel stattfindet</text>
  </threadedComment>
  <threadedComment ref="O5" dT="2020-07-19T13:12:31.47" personId="{0DA1D0A4-6004-45EC-B6DB-4B87AC4B7494}" id="{E45D86D2-7C8D-45EA-B884-652EE73923FA}">
    <text>Theoretischer Optimierungswert</text>
  </threadedComment>
  <threadedComment ref="I8" dT="2020-07-19T11:41:48.62" personId="{0DA1D0A4-6004-45EC-B6DB-4B87AC4B7494}" id="{55CD56D4-C1BF-49C7-B9F6-EBEEF20CAB19}">
    <text>Anfangsschätzwert für pem-Optimierung</text>
  </threadedComment>
  <threadedComment ref="J8" dT="2020-07-19T11:42:29.75" personId="{0DA1D0A4-6004-45EC-B6DB-4B87AC4B7494}" id="{475EA2BC-B54C-4267-B73A-4C4AFF6A7DD8}">
    <text>Wert nach pem-Optimierung</text>
  </threadedComment>
  <threadedComment ref="K11" dT="2020-07-19T11:55:00.13" personId="{0DA1D0A4-6004-45EC-B6DB-4B87AC4B7494}" id="{B19BD9D3-D42F-4AEB-902F-7066E9DBA376}">
    <text>gewogen</text>
  </threadedComment>
  <threadedComment ref="O12" dT="2020-07-19T13:12:24.77" personId="{0DA1D0A4-6004-45EC-B6DB-4B87AC4B7494}" id="{09A6DFE8-C893-4797-92DB-EBC7A54698EC}">
    <text>Theoretischer Optimierungswert</text>
  </threadedComment>
  <threadedComment ref="K13" dT="2020-07-19T11:55:32.38" personId="{0DA1D0A4-6004-45EC-B6DB-4B87AC4B7494}" id="{4DFF2994-3C70-4EAE-846C-42B48AB40052}">
    <text>gemessen</text>
  </threadedComment>
  <threadedComment ref="G15" dT="2020-07-19T10:50:00.39" personId="{0DA1D0A4-6004-45EC-B6DB-4B87AC4B7494}" id="{AC07CFD9-E6CF-4BBF-9047-79B2F5EC350A}">
    <text>Lager zwischen Stab1 und Stab2 getauscht (vorher 0,0137)</text>
  </threadedComment>
  <threadedComment ref="I15" dT="2020-07-19T11:41:54.03" personId="{0DA1D0A4-6004-45EC-B6DB-4B87AC4B7494}" id="{07863BA3-3723-4034-AD2A-9A830537F0FC}">
    <text>Anfangsschätzwert für pem-Optimierung</text>
  </threadedComment>
  <threadedComment ref="J15" dT="2020-07-19T11:42:46.16" personId="{0DA1D0A4-6004-45EC-B6DB-4B87AC4B7494}" id="{C60C83A8-2269-4219-92F8-49B6FA68EF26}">
    <text>Wert nach pem-Optimierung</text>
  </threadedComment>
  <threadedComment ref="K15" dT="2020-07-19T11:58:52.83" personId="{0DA1D0A4-6004-45EC-B6DB-4B87AC4B7494}" id="{75613C22-8C77-420B-994D-8830D6A627F7}">
    <text>auf Messung basierend. 13% höher als Schätzung von Kisner</text>
  </threadedComment>
  <threadedComment ref="G19" dT="2020-07-19T10:59:33.39" personId="{0DA1D0A4-6004-45EC-B6DB-4B87AC4B7494}" id="{DA6F7904-6FDE-412D-9A8B-9B1BC0883DC2}">
    <text>Schätzwert</text>
  </threadedComment>
  <threadedComment ref="G20" dT="2020-07-19T10:59:08.23" personId="{0DA1D0A4-6004-45EC-B6DB-4B87AC4B7494}" id="{1749BA9E-F1C7-408A-A57B-D9BBCABA38F2}">
    <text>Schätzwert</text>
  </threadedComment>
  <threadedComment ref="M20" dT="2020-07-19T12:22:05.07" personId="{0DA1D0A4-6004-45EC-B6DB-4B87AC4B7494}" id="{F8158843-FE7E-4737-8BAD-49D6A74AFD3B}">
    <text>Im Modell wurde die Richtungsabhängigkeitvernachlässigt und einfach 17,6 angenommen.</text>
  </threadedComment>
  <threadedComment ref="N20" dT="2020-07-19T13:33:46.48" personId="{0DA1D0A4-6004-45EC-B6DB-4B87AC4B7494}" id="{17B5C57B-1A74-4DD9-9129-024F6CDA11D0}">
    <text>Abgerundeter Wert von Chang19</text>
  </threadedComment>
  <threadedComment ref="N21" dT="2020-07-19T13:17:26.20" personId="{0DA1D0A4-6004-45EC-B6DB-4B87AC4B7494}" id="{C569225A-6679-4F34-A769-E76301DD677B}">
    <text>Ribeiro S.32 mittlerer Gesamtwert in Plot abgelesen durch Messen (Lineal) bei hoher Skalierung (5N=39,2cm) und Dreisatz.</text>
  </threadedComment>
  <threadedComment ref="E23" dT="2020-07-19T10:24:19.99" personId="{0DA1D0A4-6004-45EC-B6DB-4B87AC4B7494}" id="{E4B40CC1-7360-4207-A2FF-B75820CD2505}">
    <text>Dahm PDF S.11 (org. S.4)</text>
  </threadedComment>
  <threadedComment ref="N23" dT="2020-07-19T12:36:18.40" personId="{0DA1D0A4-6004-45EC-B6DB-4B87AC4B7494}" id="{15555D83-16BD-4545-A42E-9EB6BDFEA876}">
    <text>Wird als gegeben dokumentiert (keine Rechnung, keine Begründung)</text>
  </threadedComment>
  <threadedComment ref="L29" dT="2020-07-19T12:32:10.38" personId="{0DA1D0A4-6004-45EC-B6DB-4B87AC4B7494}" id="{B0355A7E-9F2C-479A-A459-4FDCC4351404}">
    <text>Lässt sich nachrechnen. Ich komme auf 420,74</text>
  </threadedComment>
  <threadedComment ref="N29" dT="2020-07-19T12:36:23.48" personId="{0DA1D0A4-6004-45EC-B6DB-4B87AC4B7494}" id="{48117FB8-6534-46BA-AA9A-0BC4EEF23532}">
    <text>Wird als gegeben dokumentiert (keine Rechnung, keine Begründung)</text>
  </threadedComment>
  <threadedComment ref="D39" dT="2020-07-19T09:54:01.04" personId="{0DA1D0A4-6004-45EC-B6DB-4B87AC4B7494}" id="{D11AC4EF-7C2F-49CB-B2FC-E0BC7A04B08A}">
    <text>K_G = 16/60 * r32, va=K_G * w_motor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55A25-6E7D-4307-9996-8B486D0CEF10}">
  <dimension ref="A1:P52"/>
  <sheetViews>
    <sheetView tabSelected="1" topLeftCell="D1" workbookViewId="0">
      <selection activeCell="H12" sqref="H12"/>
    </sheetView>
  </sheetViews>
  <sheetFormatPr baseColWidth="10" defaultRowHeight="14.4" x14ac:dyDescent="0.3"/>
  <cols>
    <col min="1" max="1" width="40" customWidth="1"/>
    <col min="2" max="2" width="16.21875" customWidth="1"/>
    <col min="3" max="3" width="10.5546875" customWidth="1"/>
    <col min="7" max="7" width="16.77734375" customWidth="1"/>
    <col min="8" max="8" width="26.6640625" customWidth="1"/>
    <col min="9" max="9" width="11.44140625" customWidth="1"/>
    <col min="10" max="10" width="9.88671875" customWidth="1"/>
    <col min="12" max="12" width="10.109375" customWidth="1"/>
    <col min="13" max="13" width="9.33203125" customWidth="1"/>
  </cols>
  <sheetData>
    <row r="1" spans="1:16" x14ac:dyDescent="0.3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16" x14ac:dyDescent="0.3">
      <c r="A2" t="s">
        <v>133</v>
      </c>
      <c r="B2" t="s">
        <v>132</v>
      </c>
      <c r="C2" t="s">
        <v>131</v>
      </c>
      <c r="D2" t="s">
        <v>1</v>
      </c>
      <c r="E2" t="s">
        <v>2</v>
      </c>
      <c r="F2" t="s">
        <v>120</v>
      </c>
      <c r="G2" t="s">
        <v>3</v>
      </c>
      <c r="H2" t="s">
        <v>9</v>
      </c>
      <c r="I2" s="6" t="s">
        <v>4</v>
      </c>
      <c r="J2" s="6" t="s">
        <v>134</v>
      </c>
      <c r="K2" t="s">
        <v>5</v>
      </c>
      <c r="L2" t="s">
        <v>6</v>
      </c>
      <c r="M2" t="s">
        <v>135</v>
      </c>
      <c r="N2" t="s">
        <v>7</v>
      </c>
      <c r="O2" t="s">
        <v>136</v>
      </c>
      <c r="P2" t="s">
        <v>8</v>
      </c>
    </row>
    <row r="3" spans="1:16" x14ac:dyDescent="0.3">
      <c r="A3" s="2" t="s">
        <v>42</v>
      </c>
      <c r="B3" s="2"/>
      <c r="C3" s="2"/>
      <c r="D3" s="2"/>
      <c r="E3" s="2"/>
      <c r="F3" s="2"/>
      <c r="G3" s="2"/>
      <c r="H3" s="2"/>
      <c r="I3" s="7"/>
      <c r="J3" s="7"/>
      <c r="K3" s="2"/>
      <c r="L3" s="2"/>
      <c r="M3" s="2"/>
      <c r="N3" s="2"/>
      <c r="O3" s="2"/>
      <c r="P3" s="2"/>
    </row>
    <row r="4" spans="1:16" x14ac:dyDescent="0.3">
      <c r="A4" t="s">
        <v>10</v>
      </c>
      <c r="B4" t="s">
        <v>12</v>
      </c>
      <c r="C4" t="s">
        <v>16</v>
      </c>
      <c r="D4">
        <v>0.221</v>
      </c>
      <c r="F4">
        <v>0.61499999999999999</v>
      </c>
      <c r="I4" s="6"/>
      <c r="J4" s="6"/>
      <c r="L4">
        <v>0.32900000000000001</v>
      </c>
      <c r="N4" s="4">
        <v>0.85340000000000005</v>
      </c>
      <c r="O4" s="4"/>
    </row>
    <row r="5" spans="1:16" x14ac:dyDescent="0.3">
      <c r="A5" t="s">
        <v>11</v>
      </c>
      <c r="B5" t="s">
        <v>13</v>
      </c>
      <c r="C5" t="s">
        <v>17</v>
      </c>
      <c r="D5">
        <v>1.9199999999999998E-2</v>
      </c>
      <c r="F5">
        <v>6.4700000000000001E-3</v>
      </c>
      <c r="I5" s="6"/>
      <c r="J5" s="6"/>
      <c r="L5">
        <v>1.457E-2</v>
      </c>
      <c r="N5" s="8">
        <v>1.128E-2</v>
      </c>
      <c r="O5" s="8">
        <v>1.38E-2</v>
      </c>
    </row>
    <row r="6" spans="1:16" x14ac:dyDescent="0.3">
      <c r="A6" t="s">
        <v>14</v>
      </c>
      <c r="B6" t="s">
        <v>15</v>
      </c>
      <c r="C6" t="s">
        <v>18</v>
      </c>
      <c r="D6">
        <v>0.51</v>
      </c>
      <c r="F6">
        <v>0.29049999999999998</v>
      </c>
      <c r="I6" s="6"/>
      <c r="J6" s="6"/>
      <c r="L6">
        <v>0.32500000000000001</v>
      </c>
      <c r="N6">
        <v>0.28199999999999997</v>
      </c>
    </row>
    <row r="7" spans="1:16" x14ac:dyDescent="0.3">
      <c r="A7" t="s">
        <v>19</v>
      </c>
      <c r="B7" t="s">
        <v>20</v>
      </c>
      <c r="C7" t="s">
        <v>18</v>
      </c>
      <c r="F7">
        <v>7.7499999999999999E-2</v>
      </c>
      <c r="I7" s="6"/>
      <c r="J7" s="6"/>
      <c r="L7">
        <v>0.14249999999999999</v>
      </c>
      <c r="N7">
        <v>9.3729999999999994E-2</v>
      </c>
    </row>
    <row r="8" spans="1:16" x14ac:dyDescent="0.3">
      <c r="A8" s="1" t="s">
        <v>21</v>
      </c>
      <c r="B8" t="s">
        <v>22</v>
      </c>
      <c r="C8" t="s">
        <v>56</v>
      </c>
      <c r="D8">
        <v>5.1000000000000004E-3</v>
      </c>
      <c r="F8">
        <v>5.0000000000000001E-3</v>
      </c>
      <c r="G8">
        <v>2.4500000000000001E-2</v>
      </c>
      <c r="I8">
        <v>9.1000000000000004E-3</v>
      </c>
      <c r="J8">
        <v>1.3910000000000001E-3</v>
      </c>
      <c r="L8">
        <v>5.0000000000000001E-3</v>
      </c>
      <c r="N8">
        <v>7.6800000000000002E-3</v>
      </c>
    </row>
    <row r="9" spans="1:16" x14ac:dyDescent="0.3">
      <c r="A9" s="1" t="s">
        <v>127</v>
      </c>
      <c r="B9" t="s">
        <v>130</v>
      </c>
      <c r="C9" t="s">
        <v>57</v>
      </c>
      <c r="N9">
        <v>5.3800000000000001E-2</v>
      </c>
    </row>
    <row r="10" spans="1:16" x14ac:dyDescent="0.3">
      <c r="A10" s="3" t="s">
        <v>43</v>
      </c>
      <c r="B10" s="2"/>
      <c r="C10" s="2"/>
      <c r="D10" s="2"/>
      <c r="E10" s="2"/>
      <c r="F10" s="2"/>
      <c r="G10" s="2"/>
      <c r="H10" s="2"/>
      <c r="I10" s="7"/>
      <c r="J10" s="7"/>
      <c r="K10" s="2"/>
      <c r="L10" s="2"/>
      <c r="M10" s="2"/>
      <c r="N10" s="2"/>
      <c r="O10" s="2"/>
      <c r="P10" s="2"/>
    </row>
    <row r="11" spans="1:16" x14ac:dyDescent="0.3">
      <c r="A11" t="s">
        <v>23</v>
      </c>
      <c r="B11" t="s">
        <v>24</v>
      </c>
      <c r="C11" t="s">
        <v>16</v>
      </c>
      <c r="D11">
        <v>0.17799999999999999</v>
      </c>
      <c r="F11">
        <v>0.34699999999999998</v>
      </c>
      <c r="I11" s="6"/>
      <c r="J11" s="6"/>
      <c r="K11">
        <v>0.308</v>
      </c>
      <c r="L11">
        <v>0.3075</v>
      </c>
      <c r="N11">
        <v>0.3957</v>
      </c>
    </row>
    <row r="12" spans="1:16" x14ac:dyDescent="0.3">
      <c r="A12" t="s">
        <v>25</v>
      </c>
      <c r="B12" t="s">
        <v>26</v>
      </c>
      <c r="C12" t="s">
        <v>17</v>
      </c>
      <c r="D12">
        <v>9.9600000000000001E-3</v>
      </c>
      <c r="F12">
        <v>4.0699999999999998E-3</v>
      </c>
      <c r="I12" s="6"/>
      <c r="J12" s="6"/>
      <c r="K12">
        <v>1.1784599999999999E-2</v>
      </c>
      <c r="L12">
        <v>3.3400000000000001E-3</v>
      </c>
      <c r="N12" s="8">
        <v>3.4299999999999999E-3</v>
      </c>
      <c r="O12" s="8">
        <v>3.0000000000000001E-3</v>
      </c>
    </row>
    <row r="13" spans="1:16" x14ac:dyDescent="0.3">
      <c r="A13" t="s">
        <v>27</v>
      </c>
      <c r="B13" t="s">
        <v>30</v>
      </c>
      <c r="C13" t="s">
        <v>18</v>
      </c>
      <c r="D13">
        <v>0.41</v>
      </c>
      <c r="F13">
        <v>0.33879999999999999</v>
      </c>
      <c r="I13" s="6"/>
      <c r="J13" s="6"/>
      <c r="K13">
        <v>0.33900000000000002</v>
      </c>
      <c r="L13">
        <v>0.30499999999999999</v>
      </c>
      <c r="N13">
        <v>0.28000000000000003</v>
      </c>
    </row>
    <row r="14" spans="1:16" x14ac:dyDescent="0.3">
      <c r="A14" t="s">
        <v>28</v>
      </c>
      <c r="B14" t="s">
        <v>31</v>
      </c>
      <c r="C14" t="s">
        <v>18</v>
      </c>
      <c r="F14">
        <v>0.14599999999999999</v>
      </c>
      <c r="I14" s="6"/>
      <c r="J14" s="6"/>
      <c r="L14" s="5" t="s">
        <v>124</v>
      </c>
      <c r="M14" s="5"/>
      <c r="N14">
        <v>0.11425399999999999</v>
      </c>
    </row>
    <row r="15" spans="1:16" x14ac:dyDescent="0.3">
      <c r="A15" t="s">
        <v>29</v>
      </c>
      <c r="B15" t="s">
        <v>32</v>
      </c>
      <c r="C15" t="s">
        <v>56</v>
      </c>
      <c r="F15">
        <v>5.0000000000000001E-3</v>
      </c>
      <c r="G15">
        <v>6.0000000000000001E-3</v>
      </c>
      <c r="I15">
        <v>6.1300000000000005E-4</v>
      </c>
      <c r="J15">
        <v>0</v>
      </c>
      <c r="K15">
        <v>6.9050000000000003E-4</v>
      </c>
      <c r="L15">
        <v>5.0000000000000001E-3</v>
      </c>
      <c r="N15">
        <v>2.8499999999999999E-4</v>
      </c>
    </row>
    <row r="16" spans="1:16" x14ac:dyDescent="0.3">
      <c r="A16" t="s">
        <v>128</v>
      </c>
      <c r="B16" t="s">
        <v>129</v>
      </c>
      <c r="C16" t="s">
        <v>57</v>
      </c>
      <c r="N16">
        <v>9.1199999999999994E-5</v>
      </c>
    </row>
    <row r="17" spans="1:16" x14ac:dyDescent="0.3">
      <c r="A17" s="2" t="s">
        <v>44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3">
      <c r="A18" t="s">
        <v>46</v>
      </c>
      <c r="B18" t="s">
        <v>47</v>
      </c>
      <c r="C18" t="s">
        <v>16</v>
      </c>
      <c r="D18" s="4">
        <v>7.0549999999999997</v>
      </c>
      <c r="F18">
        <v>7</v>
      </c>
      <c r="I18" s="6"/>
      <c r="J18" s="6"/>
      <c r="L18">
        <v>7</v>
      </c>
    </row>
    <row r="19" spans="1:16" x14ac:dyDescent="0.3">
      <c r="A19" t="s">
        <v>33</v>
      </c>
      <c r="B19" t="s">
        <v>34</v>
      </c>
      <c r="C19" t="s">
        <v>16</v>
      </c>
      <c r="G19">
        <v>20</v>
      </c>
      <c r="I19" s="6">
        <v>16.5</v>
      </c>
      <c r="J19" s="6"/>
    </row>
    <row r="20" spans="1:16" x14ac:dyDescent="0.3">
      <c r="A20" t="s">
        <v>35</v>
      </c>
      <c r="B20" t="s">
        <v>36</v>
      </c>
      <c r="C20" t="s">
        <v>37</v>
      </c>
      <c r="D20">
        <v>1.4</v>
      </c>
      <c r="F20">
        <v>7.4660000000000002</v>
      </c>
      <c r="G20">
        <v>15</v>
      </c>
      <c r="H20" s="5" t="s">
        <v>123</v>
      </c>
      <c r="I20" s="6">
        <v>26.86</v>
      </c>
      <c r="J20" s="6"/>
      <c r="L20" t="s">
        <v>125</v>
      </c>
      <c r="M20" s="6" t="s">
        <v>126</v>
      </c>
      <c r="N20" s="8">
        <v>17</v>
      </c>
      <c r="O20" s="8"/>
    </row>
    <row r="21" spans="1:16" x14ac:dyDescent="0.3">
      <c r="A21" t="s">
        <v>51</v>
      </c>
      <c r="B21" t="s">
        <v>38</v>
      </c>
      <c r="C21" t="s">
        <v>39</v>
      </c>
      <c r="D21">
        <v>9.3000000000000007</v>
      </c>
      <c r="F21">
        <v>16.231999999999999</v>
      </c>
      <c r="G21" s="5" t="s">
        <v>121</v>
      </c>
      <c r="H21" s="5" t="s">
        <v>122</v>
      </c>
      <c r="I21" s="6">
        <v>1</v>
      </c>
      <c r="J21" s="6"/>
      <c r="L21">
        <v>17.5</v>
      </c>
      <c r="N21">
        <v>13.43</v>
      </c>
    </row>
    <row r="22" spans="1:16" x14ac:dyDescent="0.3">
      <c r="A22" t="s">
        <v>40</v>
      </c>
      <c r="B22" t="s">
        <v>41</v>
      </c>
      <c r="C22" t="s">
        <v>48</v>
      </c>
      <c r="D22">
        <f>POWER(10,7)</f>
        <v>10000000</v>
      </c>
      <c r="I22" s="6"/>
      <c r="J22" s="6"/>
    </row>
    <row r="23" spans="1:16" x14ac:dyDescent="0.3">
      <c r="A23" t="s">
        <v>114</v>
      </c>
      <c r="B23" t="s">
        <v>115</v>
      </c>
      <c r="C23" t="s">
        <v>116</v>
      </c>
      <c r="E23">
        <v>5.75</v>
      </c>
      <c r="I23" s="6"/>
      <c r="J23" s="6"/>
      <c r="N23">
        <v>3</v>
      </c>
    </row>
    <row r="24" spans="1:16" x14ac:dyDescent="0.3">
      <c r="A24" s="2" t="s">
        <v>45</v>
      </c>
      <c r="B24" s="2"/>
      <c r="C24" s="2"/>
      <c r="D24" s="2"/>
      <c r="E24" s="2"/>
      <c r="F24" s="2"/>
      <c r="G24" s="2"/>
      <c r="H24" s="2"/>
      <c r="I24" s="7"/>
      <c r="J24" s="7"/>
      <c r="K24" s="2"/>
      <c r="L24" s="2"/>
      <c r="M24" s="2"/>
      <c r="N24" s="2"/>
      <c r="O24" s="2"/>
      <c r="P24" s="2"/>
    </row>
    <row r="25" spans="1:16" x14ac:dyDescent="0.3">
      <c r="A25" t="s">
        <v>49</v>
      </c>
      <c r="B25" t="s">
        <v>50</v>
      </c>
      <c r="C25" t="s">
        <v>17</v>
      </c>
      <c r="D25">
        <v>2.1599999999999999E-4</v>
      </c>
      <c r="I25" s="6"/>
      <c r="J25" s="6"/>
    </row>
    <row r="26" spans="1:16" x14ac:dyDescent="0.3">
      <c r="A26" t="s">
        <v>54</v>
      </c>
      <c r="B26" t="s">
        <v>55</v>
      </c>
      <c r="C26" t="s">
        <v>56</v>
      </c>
      <c r="D26">
        <v>8.7399999999999997E-5</v>
      </c>
      <c r="I26" s="6"/>
      <c r="J26" s="6"/>
    </row>
    <row r="27" spans="1:16" x14ac:dyDescent="0.3">
      <c r="A27" t="s">
        <v>52</v>
      </c>
      <c r="B27" t="s">
        <v>53</v>
      </c>
      <c r="C27" t="s">
        <v>57</v>
      </c>
      <c r="D27">
        <v>5.1999999999999998E-2</v>
      </c>
      <c r="I27" s="6"/>
      <c r="J27" s="6"/>
    </row>
    <row r="28" spans="1:16" x14ac:dyDescent="0.3">
      <c r="A28" t="s">
        <v>60</v>
      </c>
      <c r="B28" t="s">
        <v>117</v>
      </c>
      <c r="C28" t="s">
        <v>118</v>
      </c>
      <c r="F28">
        <v>80</v>
      </c>
      <c r="I28" s="6"/>
      <c r="J28" s="6"/>
    </row>
    <row r="29" spans="1:16" x14ac:dyDescent="0.3">
      <c r="A29" t="s">
        <v>59</v>
      </c>
      <c r="I29" s="6">
        <v>400</v>
      </c>
      <c r="J29" s="6"/>
      <c r="L29">
        <v>421</v>
      </c>
      <c r="N29">
        <v>400</v>
      </c>
    </row>
    <row r="30" spans="1:16" x14ac:dyDescent="0.3">
      <c r="A30" t="s">
        <v>81</v>
      </c>
      <c r="B30" t="s">
        <v>63</v>
      </c>
      <c r="C30" t="s">
        <v>61</v>
      </c>
      <c r="D30">
        <v>0.153</v>
      </c>
      <c r="I30" s="6"/>
      <c r="J30" s="6"/>
    </row>
    <row r="31" spans="1:16" x14ac:dyDescent="0.3">
      <c r="A31" t="s">
        <v>82</v>
      </c>
      <c r="B31" t="s">
        <v>83</v>
      </c>
      <c r="C31" t="s">
        <v>84</v>
      </c>
      <c r="D31">
        <f>16/1000</f>
        <v>1.6E-2</v>
      </c>
    </row>
    <row r="32" spans="1:16" x14ac:dyDescent="0.3">
      <c r="A32" t="s">
        <v>72</v>
      </c>
      <c r="B32" t="s">
        <v>96</v>
      </c>
      <c r="C32" t="s">
        <v>73</v>
      </c>
      <c r="D32">
        <v>6.5</v>
      </c>
    </row>
    <row r="33" spans="1:16" x14ac:dyDescent="0.3">
      <c r="A33" t="s">
        <v>74</v>
      </c>
      <c r="B33" t="s">
        <v>97</v>
      </c>
      <c r="C33" t="s">
        <v>58</v>
      </c>
      <c r="D33">
        <v>55</v>
      </c>
    </row>
    <row r="34" spans="1:16" x14ac:dyDescent="0.3">
      <c r="A34" t="s">
        <v>106</v>
      </c>
      <c r="B34" t="s">
        <v>108</v>
      </c>
      <c r="C34" t="s">
        <v>111</v>
      </c>
      <c r="D34">
        <v>266</v>
      </c>
    </row>
    <row r="35" spans="1:16" x14ac:dyDescent="0.3">
      <c r="A35" t="s">
        <v>107</v>
      </c>
      <c r="B35" t="s">
        <v>109</v>
      </c>
      <c r="C35" t="s">
        <v>110</v>
      </c>
      <c r="D35">
        <v>3000</v>
      </c>
    </row>
    <row r="36" spans="1:16" x14ac:dyDescent="0.3">
      <c r="A36" t="s">
        <v>75</v>
      </c>
      <c r="B36" t="s">
        <v>94</v>
      </c>
      <c r="C36" t="s">
        <v>76</v>
      </c>
      <c r="D36">
        <v>0.9</v>
      </c>
    </row>
    <row r="37" spans="1:16" x14ac:dyDescent="0.3">
      <c r="A37" t="s">
        <v>77</v>
      </c>
      <c r="B37" t="s">
        <v>95</v>
      </c>
      <c r="C37" t="s">
        <v>78</v>
      </c>
      <c r="D37">
        <v>2.0999999999999999E-3</v>
      </c>
    </row>
    <row r="38" spans="1:16" x14ac:dyDescent="0.3">
      <c r="A38" t="s">
        <v>79</v>
      </c>
      <c r="B38" t="s">
        <v>80</v>
      </c>
      <c r="C38" t="s">
        <v>17</v>
      </c>
      <c r="D38">
        <v>1.3999999999999999E-4</v>
      </c>
    </row>
    <row r="39" spans="1:16" x14ac:dyDescent="0.3">
      <c r="A39" t="s">
        <v>119</v>
      </c>
      <c r="B39" t="s">
        <v>112</v>
      </c>
      <c r="C39" t="s">
        <v>113</v>
      </c>
      <c r="D39">
        <v>6.79E-3</v>
      </c>
    </row>
    <row r="40" spans="1:16" x14ac:dyDescent="0.3">
      <c r="A40" t="s">
        <v>67</v>
      </c>
      <c r="B40" t="s">
        <v>68</v>
      </c>
      <c r="C40" t="s">
        <v>18</v>
      </c>
      <c r="D40">
        <v>2.5499999999999998E-2</v>
      </c>
    </row>
    <row r="41" spans="1:16" x14ac:dyDescent="0.3">
      <c r="A41" t="s">
        <v>88</v>
      </c>
      <c r="B41" t="s">
        <v>85</v>
      </c>
      <c r="C41" t="s">
        <v>18</v>
      </c>
      <c r="D41">
        <v>2.46E-2</v>
      </c>
    </row>
    <row r="42" spans="1:16" x14ac:dyDescent="0.3">
      <c r="A42" t="s">
        <v>89</v>
      </c>
      <c r="B42" t="s">
        <v>87</v>
      </c>
      <c r="C42" t="s">
        <v>18</v>
      </c>
      <c r="D42">
        <v>9.4649999999999998E-2</v>
      </c>
    </row>
    <row r="43" spans="1:16" x14ac:dyDescent="0.3">
      <c r="A43" t="s">
        <v>90</v>
      </c>
      <c r="B43" t="s">
        <v>86</v>
      </c>
      <c r="C43" t="s">
        <v>18</v>
      </c>
      <c r="D43">
        <v>5.0099999999999999E-2</v>
      </c>
    </row>
    <row r="44" spans="1:16" x14ac:dyDescent="0.3">
      <c r="A44" s="2" t="s">
        <v>69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3">
      <c r="A45" t="s">
        <v>70</v>
      </c>
      <c r="B45" t="s">
        <v>62</v>
      </c>
      <c r="C45" t="s">
        <v>64</v>
      </c>
      <c r="D45">
        <v>1.87</v>
      </c>
    </row>
    <row r="46" spans="1:16" x14ac:dyDescent="0.3">
      <c r="A46" t="s">
        <v>71</v>
      </c>
      <c r="B46" t="s">
        <v>65</v>
      </c>
      <c r="C46" t="s">
        <v>66</v>
      </c>
      <c r="D46">
        <v>7.5000000000000002E-4</v>
      </c>
    </row>
    <row r="47" spans="1:16" x14ac:dyDescent="0.3">
      <c r="A47" t="s">
        <v>74</v>
      </c>
      <c r="B47" t="s">
        <v>98</v>
      </c>
      <c r="C47" t="s">
        <v>58</v>
      </c>
      <c r="D47">
        <v>65</v>
      </c>
    </row>
    <row r="48" spans="1:16" x14ac:dyDescent="0.3">
      <c r="A48" t="s">
        <v>72</v>
      </c>
      <c r="B48" t="s">
        <v>99</v>
      </c>
      <c r="C48" t="s">
        <v>73</v>
      </c>
      <c r="D48">
        <v>8</v>
      </c>
    </row>
    <row r="49" spans="1:4" x14ac:dyDescent="0.3">
      <c r="A49" t="s">
        <v>91</v>
      </c>
      <c r="B49" t="s">
        <v>100</v>
      </c>
      <c r="C49" t="s">
        <v>73</v>
      </c>
      <c r="D49">
        <v>20</v>
      </c>
    </row>
    <row r="50" spans="1:4" x14ac:dyDescent="0.3">
      <c r="A50" t="s">
        <v>105</v>
      </c>
      <c r="B50" t="s">
        <v>101</v>
      </c>
      <c r="C50" t="s">
        <v>58</v>
      </c>
      <c r="D50">
        <v>10</v>
      </c>
    </row>
    <row r="51" spans="1:4" x14ac:dyDescent="0.3">
      <c r="A51" t="s">
        <v>92</v>
      </c>
      <c r="B51" t="s">
        <v>102</v>
      </c>
      <c r="C51" t="s">
        <v>104</v>
      </c>
      <c r="D51">
        <v>9500</v>
      </c>
    </row>
    <row r="52" spans="1:4" x14ac:dyDescent="0.3">
      <c r="A52" t="s">
        <v>93</v>
      </c>
      <c r="B52" t="s">
        <v>103</v>
      </c>
      <c r="C52" t="s">
        <v>66</v>
      </c>
      <c r="D52">
        <v>4</v>
      </c>
    </row>
  </sheetData>
  <mergeCells count="1">
    <mergeCell ref="A1:P1"/>
  </mergeCells>
  <pageMargins left="0.7" right="0.7" top="0.78740157499999996" bottom="0.78740157499999996" header="0.3" footer="0.3"/>
  <pageSetup paperSize="9" orientation="portrait" verticalDpi="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Tesar</dc:creator>
  <cp:lastModifiedBy>Frederik Tesar</cp:lastModifiedBy>
  <dcterms:created xsi:type="dcterms:W3CDTF">2020-07-19T07:27:07Z</dcterms:created>
  <dcterms:modified xsi:type="dcterms:W3CDTF">2020-07-20T06:51:34Z</dcterms:modified>
</cp:coreProperties>
</file>