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v\Hockey-Model\"/>
    </mc:Choice>
  </mc:AlternateContent>
  <xr:revisionPtr revIDLastSave="0" documentId="13_ncr:1_{2F2E4C8B-9547-4C13-BC5B-B8B107304ADC}" xr6:coauthVersionLast="47" xr6:coauthVersionMax="47" xr10:uidLastSave="{00000000-0000-0000-0000-000000000000}"/>
  <bookViews>
    <workbookView xWindow="-108" yWindow="-108" windowWidth="23256" windowHeight="12456" xr2:uid="{E79C7750-3561-4567-82D9-5AF93A43DD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3" i="1"/>
  <c r="L2" i="1"/>
  <c r="D2" i="1"/>
  <c r="G2" i="1" s="1"/>
  <c r="H2" i="1" s="1"/>
  <c r="I2" i="1" s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D3" i="1"/>
  <c r="D4" i="1"/>
  <c r="G4" i="1" s="1"/>
  <c r="H4" i="1" s="1"/>
  <c r="D5" i="1"/>
  <c r="G5" i="1" s="1"/>
  <c r="H5" i="1" s="1"/>
  <c r="D13" i="1"/>
  <c r="G13" i="1" s="1"/>
  <c r="H13" i="1" s="1"/>
  <c r="D14" i="1"/>
  <c r="G14" i="1" s="1"/>
  <c r="H14" i="1" s="1"/>
  <c r="K12" i="1"/>
  <c r="K13" i="1"/>
  <c r="K14" i="1"/>
  <c r="K15" i="1"/>
  <c r="D12" i="1"/>
  <c r="G12" i="1" s="1"/>
  <c r="H12" i="1" s="1"/>
  <c r="D11" i="1"/>
  <c r="G11" i="1" s="1"/>
  <c r="H11" i="1" s="1"/>
  <c r="D8" i="1"/>
  <c r="G8" i="1" s="1"/>
  <c r="H8" i="1" s="1"/>
  <c r="D9" i="1"/>
  <c r="G9" i="1" s="1"/>
  <c r="H9" i="1" s="1"/>
  <c r="D10" i="1"/>
  <c r="G10" i="1" s="1"/>
  <c r="H10" i="1" s="1"/>
  <c r="D6" i="1"/>
  <c r="G6" i="1" s="1"/>
  <c r="H6" i="1" s="1"/>
  <c r="D7" i="1"/>
  <c r="G7" i="1" s="1"/>
  <c r="H7" i="1" s="1"/>
  <c r="G3" i="1"/>
  <c r="H3" i="1" s="1"/>
  <c r="K2" i="1"/>
  <c r="K3" i="1"/>
  <c r="K4" i="1"/>
  <c r="K5" i="1"/>
  <c r="K6" i="1"/>
  <c r="K7" i="1"/>
  <c r="K8" i="1"/>
  <c r="K9" i="1"/>
  <c r="K10" i="1"/>
  <c r="K11" i="1"/>
</calcChain>
</file>

<file path=xl/sharedStrings.xml><?xml version="1.0" encoding="utf-8"?>
<sst xmlns="http://schemas.openxmlformats.org/spreadsheetml/2006/main" count="38" uniqueCount="25">
  <si>
    <t>Date</t>
  </si>
  <si>
    <t xml:space="preserve">Team </t>
  </si>
  <si>
    <t>Rangers</t>
  </si>
  <si>
    <t>Efficient</t>
  </si>
  <si>
    <t>Odds Taken</t>
  </si>
  <si>
    <t>Amount</t>
  </si>
  <si>
    <t>EV</t>
  </si>
  <si>
    <t>Efficient %</t>
  </si>
  <si>
    <t>Flordia</t>
  </si>
  <si>
    <t>Performance</t>
  </si>
  <si>
    <t>Win</t>
  </si>
  <si>
    <t>Notes</t>
  </si>
  <si>
    <t>n</t>
  </si>
  <si>
    <t>y</t>
  </si>
  <si>
    <t>Columbus</t>
  </si>
  <si>
    <t>Detroit</t>
  </si>
  <si>
    <t>Dylan Larkin Hurt</t>
  </si>
  <si>
    <t>Vegas</t>
  </si>
  <si>
    <t>Nashville</t>
  </si>
  <si>
    <t>Dallas</t>
  </si>
  <si>
    <t>Pinnacle</t>
  </si>
  <si>
    <t>Kings</t>
  </si>
  <si>
    <t>RedWings</t>
  </si>
  <si>
    <t>Sum of EV</t>
  </si>
  <si>
    <t>Sum of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</si>
</sst>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2" borderId="0" xfId="0" applyFont="1" applyFill="1"/>
    <xf numFmtId="164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287B-FFB4-4061-B2BA-F31C70F19EC3}">
  <dimension ref="A1:O15"/>
  <sheetViews>
    <sheetView tabSelected="1" workbookViewId="0">
      <selection activeCell="L14" sqref="L14"/>
    </sheetView>
  </sheetViews>
  <sheetFormatPr defaultRowHeight="14.4" x14ac:dyDescent="0.3"/>
  <cols>
    <col min="1" max="1" width="13.44140625" customWidth="1"/>
    <col min="2" max="2" width="16" customWidth="1"/>
    <col min="3" max="3" width="13.44140625" customWidth="1"/>
    <col min="5" max="5" width="12.44140625" customWidth="1"/>
    <col min="6" max="6" width="14.109375" customWidth="1"/>
    <col min="7" max="7" width="11" customWidth="1"/>
    <col min="8" max="9" width="14" customWidth="1"/>
    <col min="10" max="10" width="10.6640625" customWidth="1"/>
    <col min="11" max="11" width="13.33203125" customWidth="1"/>
    <col min="12" max="12" width="18.5546875" bestFit="1" customWidth="1"/>
    <col min="13" max="13" width="26.6640625" customWidth="1"/>
  </cols>
  <sheetData>
    <row r="1" spans="1:15" x14ac:dyDescent="0.3">
      <c r="A1" s="3" t="s">
        <v>1</v>
      </c>
      <c r="B1" s="3" t="s">
        <v>0</v>
      </c>
      <c r="C1" s="3" t="s">
        <v>20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6</v>
      </c>
      <c r="I1" s="3" t="s">
        <v>23</v>
      </c>
      <c r="J1" s="3" t="s">
        <v>10</v>
      </c>
      <c r="K1" s="3" t="s">
        <v>9</v>
      </c>
      <c r="L1" s="3" t="s">
        <v>24</v>
      </c>
      <c r="M1" s="3" t="s">
        <v>11</v>
      </c>
      <c r="O1">
        <v>1</v>
      </c>
    </row>
    <row r="2" spans="1:15" x14ac:dyDescent="0.3">
      <c r="A2" t="s">
        <v>14</v>
      </c>
      <c r="B2" s="1">
        <v>45274</v>
      </c>
      <c r="C2">
        <v>2.98</v>
      </c>
      <c r="D2" s="2">
        <f t="shared" ref="D2:D4" si="0">C2*1.026</f>
        <v>3.05748</v>
      </c>
      <c r="E2">
        <v>3.3</v>
      </c>
      <c r="F2">
        <v>10</v>
      </c>
      <c r="G2" s="4">
        <f>$O$1/D2</f>
        <v>0.32706673469654751</v>
      </c>
      <c r="H2" s="2">
        <f t="shared" ref="H2:H4" si="1">(G2*E2*F2)-F2</f>
        <v>0.79320224498606606</v>
      </c>
      <c r="I2" s="2">
        <f>H2</f>
        <v>0.79320224498606606</v>
      </c>
      <c r="J2" t="s">
        <v>13</v>
      </c>
      <c r="K2">
        <f>IF(J2="Y",(F2*E2)-F2,-F2)</f>
        <v>23</v>
      </c>
      <c r="L2">
        <f>K2</f>
        <v>23</v>
      </c>
    </row>
    <row r="3" spans="1:15" x14ac:dyDescent="0.3">
      <c r="A3" t="s">
        <v>8</v>
      </c>
      <c r="B3" s="1">
        <v>45274</v>
      </c>
      <c r="C3">
        <v>1.79</v>
      </c>
      <c r="D3" s="2">
        <f t="shared" si="0"/>
        <v>1.8365400000000001</v>
      </c>
      <c r="E3">
        <v>1.86</v>
      </c>
      <c r="F3">
        <v>10</v>
      </c>
      <c r="G3" s="4">
        <f>$O$1/D3</f>
        <v>0.54450216167358179</v>
      </c>
      <c r="H3" s="2">
        <f t="shared" si="1"/>
        <v>0.12774020712862111</v>
      </c>
      <c r="I3" s="2">
        <f>I2+H3</f>
        <v>0.92094245211468717</v>
      </c>
      <c r="J3" t="s">
        <v>12</v>
      </c>
      <c r="K3">
        <f>IF(J3="Y",(F3*E3)-F3,-F3)</f>
        <v>-10</v>
      </c>
      <c r="L3">
        <f>L2+K3</f>
        <v>13</v>
      </c>
    </row>
    <row r="4" spans="1:15" x14ac:dyDescent="0.3">
      <c r="A4" t="s">
        <v>15</v>
      </c>
      <c r="B4" s="1">
        <v>45274</v>
      </c>
      <c r="C4">
        <v>2.4900000000000002</v>
      </c>
      <c r="D4" s="2">
        <f t="shared" si="0"/>
        <v>2.5547400000000002</v>
      </c>
      <c r="E4">
        <v>2.3199999999999998</v>
      </c>
      <c r="F4">
        <v>15</v>
      </c>
      <c r="G4" s="4">
        <f>$O$1/D4</f>
        <v>0.3914292648175548</v>
      </c>
      <c r="H4" s="2">
        <f t="shared" si="1"/>
        <v>-1.3782615843490937</v>
      </c>
      <c r="I4" s="2">
        <f t="shared" ref="I4:I14" si="2">I3+H4</f>
        <v>-0.45731913223440657</v>
      </c>
      <c r="J4" t="s">
        <v>12</v>
      </c>
      <c r="K4">
        <f>IF(J4="Y",(F4*E4)-F4,-F4)</f>
        <v>-15</v>
      </c>
      <c r="L4">
        <f t="shared" ref="L4:L15" si="3">L3+K4</f>
        <v>-2</v>
      </c>
      <c r="M4" t="s">
        <v>16</v>
      </c>
    </row>
    <row r="5" spans="1:15" x14ac:dyDescent="0.3">
      <c r="A5" t="s">
        <v>17</v>
      </c>
      <c r="B5" s="1">
        <v>45275</v>
      </c>
      <c r="C5" s="2">
        <v>1.512</v>
      </c>
      <c r="D5" s="2">
        <f>C5*1.026</f>
        <v>1.551312</v>
      </c>
      <c r="E5">
        <v>1.47</v>
      </c>
      <c r="F5">
        <v>10</v>
      </c>
      <c r="G5" s="5">
        <f>$O$1/D5</f>
        <v>0.644615654362243</v>
      </c>
      <c r="H5" s="2">
        <f>(G5*E5*F5)-F5</f>
        <v>-0.52414988087502756</v>
      </c>
      <c r="I5" s="2">
        <f t="shared" si="2"/>
        <v>-0.98146901310943413</v>
      </c>
      <c r="J5" t="s">
        <v>12</v>
      </c>
      <c r="K5">
        <f>IF(J5="Y",(F5*E5)-F5,-F5)</f>
        <v>-10</v>
      </c>
      <c r="L5">
        <f t="shared" si="3"/>
        <v>-12</v>
      </c>
    </row>
    <row r="6" spans="1:15" x14ac:dyDescent="0.3">
      <c r="A6" t="s">
        <v>18</v>
      </c>
      <c r="B6" s="1">
        <v>45275</v>
      </c>
      <c r="C6" s="2">
        <v>2.4500000000000002</v>
      </c>
      <c r="D6" s="2">
        <f t="shared" ref="D6:D14" si="4">C6*1.026</f>
        <v>2.5137</v>
      </c>
      <c r="E6">
        <v>2.5</v>
      </c>
      <c r="F6">
        <v>15</v>
      </c>
      <c r="G6" s="4">
        <f t="shared" ref="G6:G7" si="5">$O$1/D6</f>
        <v>0.39781994669212711</v>
      </c>
      <c r="H6" s="2">
        <f t="shared" ref="H6:H7" si="6">(G6*E6*F6)-F6</f>
        <v>-8.1751999045232893E-2</v>
      </c>
      <c r="I6" s="2">
        <f t="shared" si="2"/>
        <v>-1.063221012154667</v>
      </c>
      <c r="J6" t="s">
        <v>13</v>
      </c>
      <c r="K6">
        <f>IF(J6="Y",(F6*E6)-F6,-F6)</f>
        <v>22.5</v>
      </c>
      <c r="L6">
        <f t="shared" si="3"/>
        <v>10.5</v>
      </c>
    </row>
    <row r="7" spans="1:15" x14ac:dyDescent="0.3">
      <c r="A7" t="s">
        <v>19</v>
      </c>
      <c r="B7" s="1">
        <v>45275</v>
      </c>
      <c r="C7" s="2">
        <v>1.4970000000000001</v>
      </c>
      <c r="D7" s="2">
        <f t="shared" si="4"/>
        <v>1.5359220000000002</v>
      </c>
      <c r="E7">
        <v>1.52</v>
      </c>
      <c r="F7">
        <v>10</v>
      </c>
      <c r="G7" s="4">
        <f t="shared" si="5"/>
        <v>0.65107472905525143</v>
      </c>
      <c r="H7" s="2">
        <f t="shared" si="6"/>
        <v>-0.10366411836017875</v>
      </c>
      <c r="I7" s="2">
        <f t="shared" si="2"/>
        <v>-1.1668851305148458</v>
      </c>
      <c r="J7" t="s">
        <v>13</v>
      </c>
      <c r="K7">
        <f>IF(J7="Y",(F7*E7)-F7,-F7)</f>
        <v>5.1999999999999993</v>
      </c>
      <c r="L7">
        <f t="shared" si="3"/>
        <v>15.7</v>
      </c>
    </row>
    <row r="8" spans="1:15" x14ac:dyDescent="0.3">
      <c r="A8" t="s">
        <v>21</v>
      </c>
      <c r="B8" s="1">
        <v>45279</v>
      </c>
      <c r="C8" s="2">
        <v>1.381</v>
      </c>
      <c r="D8" s="2">
        <f t="shared" si="4"/>
        <v>1.416906</v>
      </c>
      <c r="E8">
        <v>1.42</v>
      </c>
      <c r="F8">
        <v>20</v>
      </c>
      <c r="G8" s="4">
        <f>$O$1/D8</f>
        <v>0.70576312048929146</v>
      </c>
      <c r="H8" s="2">
        <f t="shared" ref="H8:H12" si="7">(G8*E8*F8)-F8</f>
        <v>4.3672621895876063E-2</v>
      </c>
      <c r="I8" s="2">
        <f t="shared" si="2"/>
        <v>-1.1232125086189697</v>
      </c>
      <c r="J8" t="s">
        <v>13</v>
      </c>
      <c r="K8">
        <f>IF(J8="Y",(F8*E8)-F8,-F8)</f>
        <v>8.3999999999999986</v>
      </c>
      <c r="L8">
        <f t="shared" si="3"/>
        <v>24.099999999999998</v>
      </c>
    </row>
    <row r="9" spans="1:15" x14ac:dyDescent="0.3">
      <c r="A9" t="s">
        <v>2</v>
      </c>
      <c r="B9" s="1">
        <v>45279</v>
      </c>
      <c r="C9" s="2">
        <v>1.917</v>
      </c>
      <c r="D9" s="2">
        <f t="shared" si="4"/>
        <v>1.966842</v>
      </c>
      <c r="E9">
        <v>2</v>
      </c>
      <c r="F9">
        <v>15</v>
      </c>
      <c r="G9" s="4">
        <f>$O$1/D9</f>
        <v>0.50842924851106497</v>
      </c>
      <c r="H9" s="2">
        <f t="shared" si="7"/>
        <v>0.25287745533194972</v>
      </c>
      <c r="I9" s="2">
        <f t="shared" si="2"/>
        <v>-0.87033505328701999</v>
      </c>
      <c r="J9" t="s">
        <v>13</v>
      </c>
      <c r="K9">
        <f>IF(J9="Y",(F9*E9)-F9,-F9)</f>
        <v>15</v>
      </c>
      <c r="L9">
        <f t="shared" si="3"/>
        <v>39.099999999999994</v>
      </c>
    </row>
    <row r="10" spans="1:15" x14ac:dyDescent="0.3">
      <c r="A10" t="s">
        <v>14</v>
      </c>
      <c r="B10" s="1">
        <v>45279</v>
      </c>
      <c r="C10" s="2">
        <v>2.71</v>
      </c>
      <c r="D10" s="2">
        <f t="shared" si="4"/>
        <v>2.7804600000000002</v>
      </c>
      <c r="E10">
        <v>2.4500000000000002</v>
      </c>
      <c r="F10">
        <v>10</v>
      </c>
      <c r="G10" s="4">
        <f>$O$1/D10</f>
        <v>0.35965271933421089</v>
      </c>
      <c r="H10" s="2">
        <f t="shared" si="7"/>
        <v>-1.188508376311832</v>
      </c>
      <c r="I10" s="2">
        <f t="shared" si="2"/>
        <v>-2.058843429598852</v>
      </c>
      <c r="J10" t="s">
        <v>13</v>
      </c>
      <c r="K10">
        <f>IF(J10="Y",(F10*E10)-F10,-F10)</f>
        <v>14.5</v>
      </c>
      <c r="L10">
        <f t="shared" si="3"/>
        <v>53.599999999999994</v>
      </c>
    </row>
    <row r="11" spans="1:15" x14ac:dyDescent="0.3">
      <c r="A11" t="s">
        <v>17</v>
      </c>
      <c r="B11" s="1">
        <v>45279</v>
      </c>
      <c r="C11" s="2">
        <v>2.16</v>
      </c>
      <c r="D11" s="2">
        <f t="shared" si="4"/>
        <v>2.2161600000000004</v>
      </c>
      <c r="E11">
        <v>2.15</v>
      </c>
      <c r="F11">
        <v>10</v>
      </c>
      <c r="G11" s="4">
        <f>$O$1/D11</f>
        <v>0.45123095805357005</v>
      </c>
      <c r="H11" s="2">
        <f t="shared" si="7"/>
        <v>-0.29853440184824365</v>
      </c>
      <c r="I11" s="2">
        <f t="shared" si="2"/>
        <v>-2.3573778314470957</v>
      </c>
      <c r="J11" t="s">
        <v>12</v>
      </c>
      <c r="K11">
        <f>IF(J11="Y",(F11*E11)-F11,-F11)</f>
        <v>-10</v>
      </c>
      <c r="L11">
        <f t="shared" si="3"/>
        <v>43.599999999999994</v>
      </c>
    </row>
    <row r="12" spans="1:15" x14ac:dyDescent="0.3">
      <c r="A12" t="s">
        <v>22</v>
      </c>
      <c r="B12" s="1">
        <v>45280</v>
      </c>
      <c r="C12" s="2">
        <v>2.33</v>
      </c>
      <c r="D12" s="2">
        <f t="shared" si="4"/>
        <v>2.3905799999999999</v>
      </c>
      <c r="E12">
        <v>2.4</v>
      </c>
      <c r="F12">
        <v>15</v>
      </c>
      <c r="G12" s="4">
        <f>$O$1/D12</f>
        <v>0.41830852763764442</v>
      </c>
      <c r="H12" s="2">
        <f t="shared" si="7"/>
        <v>5.9106994955198999E-2</v>
      </c>
      <c r="I12" s="2">
        <f t="shared" si="2"/>
        <v>-2.2982708364918967</v>
      </c>
      <c r="J12" t="s">
        <v>12</v>
      </c>
      <c r="K12">
        <f>IF(J12="Y",(F12*E12)-F12,-F12)</f>
        <v>-15</v>
      </c>
      <c r="L12">
        <f t="shared" si="3"/>
        <v>28.599999999999994</v>
      </c>
    </row>
    <row r="13" spans="1:15" x14ac:dyDescent="0.3">
      <c r="A13" t="s">
        <v>18</v>
      </c>
      <c r="B13" s="1">
        <v>45281</v>
      </c>
      <c r="C13" s="2">
        <v>1.99</v>
      </c>
      <c r="D13" s="2">
        <f t="shared" si="4"/>
        <v>2.0417399999999999</v>
      </c>
      <c r="E13">
        <v>2.1</v>
      </c>
      <c r="F13">
        <v>15</v>
      </c>
      <c r="G13" s="4">
        <f t="shared" ref="G13:G14" si="8">$O$1/D13</f>
        <v>0.4897783263295033</v>
      </c>
      <c r="H13" s="2">
        <f t="shared" ref="H13:H14" si="9">(G13*E13*F13)-F13</f>
        <v>0.42801727937935397</v>
      </c>
      <c r="I13" s="2">
        <f t="shared" si="2"/>
        <v>-1.8702535571125427</v>
      </c>
      <c r="K13">
        <f>IF(J13="Y",(F13*E13)-F13,-F13)</f>
        <v>-15</v>
      </c>
      <c r="L13">
        <f t="shared" si="3"/>
        <v>13.599999999999994</v>
      </c>
    </row>
    <row r="14" spans="1:15" x14ac:dyDescent="0.3">
      <c r="A14" t="s">
        <v>14</v>
      </c>
      <c r="B14" s="1">
        <v>45281</v>
      </c>
      <c r="C14" s="2">
        <v>1.93</v>
      </c>
      <c r="D14" s="2">
        <f t="shared" si="4"/>
        <v>1.9801800000000001</v>
      </c>
      <c r="E14">
        <v>2</v>
      </c>
      <c r="F14">
        <v>10</v>
      </c>
      <c r="G14" s="4">
        <f t="shared" si="8"/>
        <v>0.50500459554181942</v>
      </c>
      <c r="H14" s="2">
        <f t="shared" si="9"/>
        <v>0.10009191083638846</v>
      </c>
      <c r="I14" s="2">
        <f t="shared" si="2"/>
        <v>-1.7701616462761542</v>
      </c>
      <c r="K14">
        <f>IF(J14="Y",(F14*E14)-F14,-F14)</f>
        <v>-10</v>
      </c>
      <c r="L14">
        <f t="shared" si="3"/>
        <v>3.5999999999999943</v>
      </c>
    </row>
    <row r="15" spans="1:15" x14ac:dyDescent="0.3">
      <c r="K15">
        <f>IF(J15="Y",(F15*E15)-F15,-F15)</f>
        <v>0</v>
      </c>
      <c r="L15">
        <f t="shared" si="3"/>
        <v>3.5999999999999943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Odlum Brown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van den Brink</dc:creator>
  <cp:lastModifiedBy>adam van den brink</cp:lastModifiedBy>
  <dcterms:created xsi:type="dcterms:W3CDTF">2023-12-12T17:45:22Z</dcterms:created>
  <dcterms:modified xsi:type="dcterms:W3CDTF">2023-12-22T00:40:31Z</dcterms:modified>
</cp:coreProperties>
</file>