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B727A0CF-0960-4C11-BFCA-648B62418777}" xr6:coauthVersionLast="47" xr6:coauthVersionMax="47" xr10:uidLastSave="{00000000-0000-0000-0000-000000000000}"/>
  <bookViews>
    <workbookView xWindow="-108" yWindow="-108" windowWidth="23256" windowHeight="12456" xr2:uid="{E79C7750-3561-4567-82D9-5AF93A43D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4" i="1" l="1"/>
  <c r="Q34" i="1" s="1"/>
  <c r="M2" i="1" a="1"/>
  <c r="M2" i="1"/>
  <c r="G53" i="1"/>
  <c r="G54" i="1"/>
  <c r="G55" i="1"/>
  <c r="G56" i="1"/>
  <c r="G57" i="1"/>
  <c r="G58" i="1"/>
  <c r="K52" i="1"/>
  <c r="K53" i="1"/>
  <c r="G52" i="1"/>
  <c r="O33" i="1"/>
  <c r="O4" i="1"/>
  <c r="G47" i="1"/>
  <c r="G48" i="1"/>
  <c r="G49" i="1"/>
  <c r="G50" i="1"/>
  <c r="G51" i="1"/>
  <c r="G46" i="1"/>
  <c r="G45" i="1"/>
  <c r="G44" i="1"/>
  <c r="G43" i="1"/>
  <c r="D21" i="1"/>
  <c r="E21" i="1" s="1"/>
  <c r="G21" i="1"/>
  <c r="D22" i="1"/>
  <c r="E22" i="1" s="1"/>
  <c r="G22" i="1"/>
  <c r="D23" i="1"/>
  <c r="E23" i="1" s="1"/>
  <c r="G23" i="1"/>
  <c r="D24" i="1"/>
  <c r="E24" i="1" s="1"/>
  <c r="G24" i="1"/>
  <c r="D25" i="1"/>
  <c r="E25" i="1" s="1"/>
  <c r="G25" i="1"/>
  <c r="D26" i="1"/>
  <c r="E26" i="1" s="1"/>
  <c r="G26" i="1"/>
  <c r="D27" i="1"/>
  <c r="E27" i="1" s="1"/>
  <c r="G27" i="1"/>
  <c r="D28" i="1"/>
  <c r="E28" i="1" s="1"/>
  <c r="G28" i="1"/>
  <c r="D29" i="1"/>
  <c r="E29" i="1" s="1"/>
  <c r="G29" i="1"/>
  <c r="D30" i="1"/>
  <c r="E30" i="1" s="1"/>
  <c r="G30" i="1"/>
  <c r="D31" i="1"/>
  <c r="E31" i="1" s="1"/>
  <c r="G31" i="1"/>
  <c r="D32" i="1"/>
  <c r="E32" i="1" s="1"/>
  <c r="G32" i="1"/>
  <c r="D33" i="1"/>
  <c r="E33" i="1" s="1"/>
  <c r="G33" i="1"/>
  <c r="D34" i="1"/>
  <c r="E34" i="1" s="1"/>
  <c r="G34" i="1"/>
  <c r="D35" i="1"/>
  <c r="E35" i="1" s="1"/>
  <c r="G35" i="1"/>
  <c r="D36" i="1"/>
  <c r="E36" i="1" s="1"/>
  <c r="G36" i="1"/>
  <c r="D37" i="1"/>
  <c r="E37" i="1" s="1"/>
  <c r="G37" i="1"/>
  <c r="D38" i="1"/>
  <c r="E38" i="1" s="1"/>
  <c r="G38" i="1"/>
  <c r="D39" i="1"/>
  <c r="E39" i="1" s="1"/>
  <c r="G39" i="1"/>
  <c r="D40" i="1"/>
  <c r="E40" i="1" s="1"/>
  <c r="G40" i="1"/>
  <c r="D41" i="1"/>
  <c r="E41" i="1" s="1"/>
  <c r="D42" i="1"/>
  <c r="E42" i="1" s="1"/>
  <c r="G42" i="1"/>
  <c r="D19" i="1"/>
  <c r="E19" i="1" s="1"/>
  <c r="D20" i="1"/>
  <c r="E20" i="1" s="1"/>
  <c r="G18" i="1"/>
  <c r="G19" i="1"/>
  <c r="G20" i="1"/>
  <c r="D18" i="1"/>
  <c r="E18" i="1" s="1"/>
  <c r="D17" i="1"/>
  <c r="E17" i="1" s="1"/>
  <c r="D13" i="1"/>
  <c r="E13" i="1" s="1"/>
  <c r="D14" i="1"/>
  <c r="E14" i="1" s="1"/>
  <c r="D15" i="1"/>
  <c r="E15" i="1" s="1"/>
  <c r="D16" i="1"/>
  <c r="E16" i="1" s="1"/>
  <c r="D11" i="1"/>
  <c r="E11" i="1" s="1"/>
  <c r="D12" i="1"/>
  <c r="E12" i="1" s="1"/>
  <c r="D10" i="1"/>
  <c r="E10" i="1" s="1"/>
  <c r="D4" i="1"/>
  <c r="E4" i="1" s="1"/>
  <c r="D9" i="1"/>
  <c r="E9" i="1" s="1"/>
  <c r="D8" i="1"/>
  <c r="E8" i="1" s="1"/>
  <c r="D7" i="1"/>
  <c r="E7" i="1" s="1"/>
  <c r="D6" i="1"/>
  <c r="E6" i="1" s="1"/>
  <c r="D5" i="1"/>
  <c r="E5" i="1" s="1"/>
  <c r="D2" i="1"/>
  <c r="E2" i="1" s="1"/>
  <c r="D3" i="1"/>
  <c r="E3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K54" i="1" l="1"/>
  <c r="K55" i="1" s="1"/>
  <c r="K56" i="1" s="1"/>
  <c r="K57" i="1" s="1"/>
  <c r="K58" i="1" s="1"/>
  <c r="R33" i="1"/>
  <c r="K2" i="1"/>
  <c r="R3" i="1"/>
  <c r="Q3" i="1" s="1"/>
  <c r="R4" i="1"/>
  <c r="O5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Q4" i="1" l="1"/>
  <c r="R5" i="1"/>
  <c r="O6" i="1"/>
  <c r="K46" i="1"/>
  <c r="K47" i="1" s="1"/>
  <c r="K48" i="1" s="1"/>
  <c r="K49" i="1" s="1"/>
  <c r="K50" i="1" s="1"/>
  <c r="K51" i="1" s="1"/>
  <c r="Q5" i="1" l="1"/>
  <c r="R6" i="1"/>
  <c r="O7" i="1"/>
  <c r="Q6" i="1" l="1"/>
  <c r="R7" i="1"/>
  <c r="O8" i="1"/>
  <c r="Q7" i="1" l="1"/>
  <c r="R8" i="1"/>
  <c r="O9" i="1"/>
  <c r="Q8" i="1" l="1"/>
  <c r="R9" i="1"/>
  <c r="O10" i="1"/>
  <c r="Q9" i="1" l="1"/>
  <c r="R10" i="1"/>
  <c r="O11" i="1"/>
  <c r="Q10" i="1" l="1"/>
  <c r="R11" i="1"/>
  <c r="O12" i="1"/>
  <c r="Q11" i="1" l="1"/>
  <c r="O13" i="1"/>
  <c r="R12" i="1"/>
  <c r="Q12" i="1" l="1"/>
  <c r="O14" i="1"/>
  <c r="R13" i="1"/>
  <c r="Q13" i="1" l="1"/>
  <c r="O15" i="1"/>
  <c r="R14" i="1"/>
  <c r="Q14" i="1" l="1"/>
  <c r="O16" i="1"/>
  <c r="R15" i="1"/>
  <c r="Q15" i="1" l="1"/>
  <c r="O17" i="1"/>
  <c r="R16" i="1"/>
  <c r="Q16" i="1" l="1"/>
  <c r="O18" i="1"/>
  <c r="R17" i="1"/>
  <c r="Q17" i="1" l="1"/>
  <c r="O19" i="1"/>
  <c r="R18" i="1"/>
  <c r="Q18" i="1" l="1"/>
  <c r="O20" i="1"/>
  <c r="R19" i="1"/>
  <c r="Q19" i="1" l="1"/>
  <c r="O21" i="1"/>
  <c r="R20" i="1"/>
  <c r="Q20" i="1" s="1"/>
  <c r="O22" i="1" l="1"/>
  <c r="R21" i="1"/>
  <c r="Q21" i="1" s="1"/>
  <c r="O23" i="1" l="1"/>
  <c r="R22" i="1"/>
  <c r="Q22" i="1" s="1"/>
  <c r="O24" i="1" l="1"/>
  <c r="R23" i="1"/>
  <c r="Q23" i="1" s="1"/>
  <c r="O25" i="1" l="1"/>
  <c r="R24" i="1"/>
  <c r="Q24" i="1" s="1"/>
  <c r="O26" i="1" l="1"/>
  <c r="R25" i="1"/>
  <c r="Q25" i="1" s="1"/>
  <c r="O27" i="1" l="1"/>
  <c r="R26" i="1"/>
  <c r="Q26" i="1" s="1"/>
  <c r="O28" i="1" l="1"/>
  <c r="R27" i="1"/>
  <c r="Q27" i="1" s="1"/>
  <c r="O29" i="1" l="1"/>
  <c r="R28" i="1"/>
  <c r="Q28" i="1" s="1"/>
  <c r="O30" i="1" l="1"/>
  <c r="R29" i="1"/>
  <c r="Q29" i="1" s="1"/>
  <c r="O31" i="1" l="1"/>
  <c r="R30" i="1"/>
  <c r="Q30" i="1" s="1"/>
  <c r="O32" i="1" l="1"/>
  <c r="R31" i="1"/>
  <c r="Q31" i="1" s="1"/>
  <c r="R32" i="1" l="1"/>
  <c r="Q32" i="1" s="1"/>
  <c r="Q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<sst xmlns="http://schemas.openxmlformats.org/spreadsheetml/2006/main" count="132" uniqueCount="59">
  <si>
    <t>Date</t>
  </si>
  <si>
    <t xml:space="preserve">Team </t>
  </si>
  <si>
    <t>Rangers</t>
  </si>
  <si>
    <t>Odds Taken</t>
  </si>
  <si>
    <t>Amount</t>
  </si>
  <si>
    <t>EV</t>
  </si>
  <si>
    <t>Efficient %</t>
  </si>
  <si>
    <t>Flordia</t>
  </si>
  <si>
    <t>Performance</t>
  </si>
  <si>
    <t>Win</t>
  </si>
  <si>
    <t>Notes</t>
  </si>
  <si>
    <t>n</t>
  </si>
  <si>
    <t>Boston</t>
  </si>
  <si>
    <t>Islainders</t>
  </si>
  <si>
    <t>Bostons whole team is injured</t>
  </si>
  <si>
    <t>Peguins</t>
  </si>
  <si>
    <t>Colorado</t>
  </si>
  <si>
    <t>y</t>
  </si>
  <si>
    <t>Chicago</t>
  </si>
  <si>
    <t>Columbus</t>
  </si>
  <si>
    <t>Detroit</t>
  </si>
  <si>
    <t>Dylan Larkin Hurt</t>
  </si>
  <si>
    <t>Vegas</t>
  </si>
  <si>
    <t>Nashville</t>
  </si>
  <si>
    <t>Dallas</t>
  </si>
  <si>
    <t>Kings</t>
  </si>
  <si>
    <t>Colorado -1.5</t>
  </si>
  <si>
    <t>RedWings</t>
  </si>
  <si>
    <t>Starting cash</t>
  </si>
  <si>
    <t>Kraken</t>
  </si>
  <si>
    <t>Senators</t>
  </si>
  <si>
    <t>Devils</t>
  </si>
  <si>
    <t>Carolina</t>
  </si>
  <si>
    <t>Wild</t>
  </si>
  <si>
    <t>Penguins under 6</t>
  </si>
  <si>
    <t>Cancuks Over 6.5</t>
  </si>
  <si>
    <t>Cancuks Over 6</t>
  </si>
  <si>
    <t>Boston Over 6</t>
  </si>
  <si>
    <t>Flordia Under 6.5</t>
  </si>
  <si>
    <t>Fordia</t>
  </si>
  <si>
    <t>p</t>
  </si>
  <si>
    <t>Balance</t>
  </si>
  <si>
    <t xml:space="preserve">Montreal </t>
  </si>
  <si>
    <t>Montreal Under 6.5</t>
  </si>
  <si>
    <t>Montreal Under 6</t>
  </si>
  <si>
    <t>Jets Under 6</t>
  </si>
  <si>
    <t>Oilers under 7</t>
  </si>
  <si>
    <t>Senators Over 7</t>
  </si>
  <si>
    <t>Coyotes</t>
  </si>
  <si>
    <t>Return</t>
  </si>
  <si>
    <t>perf</t>
  </si>
  <si>
    <t>Date1</t>
  </si>
  <si>
    <t>Starting Balance</t>
  </si>
  <si>
    <t>Current Balance</t>
  </si>
  <si>
    <t>Flyers Under 6</t>
  </si>
  <si>
    <t>Rangers Over 6</t>
  </si>
  <si>
    <t>Flyers Under 6.5</t>
  </si>
  <si>
    <t>Bruins Over 6</t>
  </si>
  <si>
    <t>Canucks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</si>
</sst>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43" fontId="0" fillId="0" borderId="0" xfId="2" applyFont="1"/>
    <xf numFmtId="9" fontId="0" fillId="0" borderId="0" xfId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5287B-FFB4-4061-B2BA-F31C70F19EC3}">
  <dimension ref="A1:R59"/>
  <sheetViews>
    <sheetView tabSelected="1" topLeftCell="A24" workbookViewId="0">
      <selection activeCell="O40" sqref="O40"/>
    </sheetView>
  </sheetViews>
  <sheetFormatPr defaultRowHeight="14.4" x14ac:dyDescent="0.3"/>
  <cols>
    <col min="1" max="1" width="21.109375" customWidth="1"/>
    <col min="2" max="2" width="12.44140625" customWidth="1"/>
    <col min="3" max="3" width="14.109375" customWidth="1"/>
    <col min="4" max="4" width="11" hidden="1" customWidth="1"/>
    <col min="5" max="5" width="14" hidden="1" customWidth="1"/>
    <col min="6" max="6" width="10.6640625" customWidth="1"/>
    <col min="7" max="7" width="13.33203125" customWidth="1"/>
    <col min="8" max="8" width="16" customWidth="1"/>
    <col min="9" max="9" width="26.6640625" hidden="1" customWidth="1"/>
    <col min="10" max="10" width="11.6640625" customWidth="1"/>
    <col min="11" max="11" width="8.6640625" customWidth="1"/>
    <col min="15" max="15" width="10.33203125" bestFit="1" customWidth="1"/>
    <col min="16" max="16" width="14.6640625" bestFit="1" customWidth="1"/>
    <col min="17" max="17" width="14.44140625" bestFit="1" customWidth="1"/>
  </cols>
  <sheetData>
    <row r="1" spans="1:18" x14ac:dyDescent="0.3">
      <c r="A1" s="3" t="s">
        <v>1</v>
      </c>
      <c r="B1" s="3" t="s">
        <v>3</v>
      </c>
      <c r="C1" s="3" t="s">
        <v>4</v>
      </c>
      <c r="D1" s="3" t="s">
        <v>6</v>
      </c>
      <c r="E1" s="3" t="s">
        <v>5</v>
      </c>
      <c r="F1" s="3" t="s">
        <v>9</v>
      </c>
      <c r="G1" s="3" t="s">
        <v>8</v>
      </c>
      <c r="H1" s="3" t="s">
        <v>51</v>
      </c>
      <c r="I1" s="3" t="s">
        <v>10</v>
      </c>
      <c r="J1" s="3" t="s">
        <v>28</v>
      </c>
      <c r="K1" s="3" t="s">
        <v>41</v>
      </c>
      <c r="L1">
        <v>1</v>
      </c>
      <c r="M1" s="3" t="s">
        <v>49</v>
      </c>
      <c r="O1" s="3" t="s">
        <v>0</v>
      </c>
      <c r="P1" s="3" t="s">
        <v>52</v>
      </c>
      <c r="Q1" s="3" t="s">
        <v>53</v>
      </c>
      <c r="R1" s="3" t="s">
        <v>50</v>
      </c>
    </row>
    <row r="2" spans="1:18" x14ac:dyDescent="0.3">
      <c r="A2" t="s">
        <v>12</v>
      </c>
      <c r="B2">
        <v>1.95</v>
      </c>
      <c r="C2">
        <v>15</v>
      </c>
      <c r="D2" s="4" t="e">
        <f>$L$1/#REF!</f>
        <v>#REF!</v>
      </c>
      <c r="E2" s="2" t="e">
        <f t="shared" ref="E2:E9" si="0">(D2*B2*C2)-C2</f>
        <v>#REF!</v>
      </c>
      <c r="F2" t="s">
        <v>11</v>
      </c>
      <c r="G2">
        <f t="shared" ref="G2:G40" si="1">IF(F2="Y",(C2*B2)-C2,-C2)</f>
        <v>-15</v>
      </c>
      <c r="H2" s="1">
        <v>45273</v>
      </c>
      <c r="I2" t="s">
        <v>14</v>
      </c>
      <c r="J2">
        <v>250</v>
      </c>
      <c r="K2" s="6">
        <f>J2+G2</f>
        <v>235</v>
      </c>
      <c r="M2" s="7" cm="1">
        <f t="array" ref="M2">((LOOKUP(2,1/(ISNUMBER(K2:K359)),K2:K359))/250)-1</f>
        <v>0.66348000000000007</v>
      </c>
      <c r="O2" s="1">
        <v>45272</v>
      </c>
      <c r="P2" s="2">
        <v>250</v>
      </c>
      <c r="Q2">
        <v>250</v>
      </c>
    </row>
    <row r="3" spans="1:18" x14ac:dyDescent="0.3">
      <c r="A3" t="s">
        <v>13</v>
      </c>
      <c r="B3">
        <v>1.452</v>
      </c>
      <c r="C3">
        <v>10</v>
      </c>
      <c r="D3" s="4" t="e">
        <f>$L$1/#REF!</f>
        <v>#REF!</v>
      </c>
      <c r="E3" s="2" t="e">
        <f t="shared" si="0"/>
        <v>#REF!</v>
      </c>
      <c r="F3" t="s">
        <v>17</v>
      </c>
      <c r="G3">
        <f t="shared" si="1"/>
        <v>4.5199999999999996</v>
      </c>
      <c r="H3" s="1">
        <v>45273</v>
      </c>
      <c r="J3">
        <v>250</v>
      </c>
      <c r="K3" s="6">
        <f t="shared" ref="K3:K42" si="2">K2+G3</f>
        <v>239.52</v>
      </c>
      <c r="O3" s="1">
        <v>45273</v>
      </c>
      <c r="P3" s="2">
        <v>250</v>
      </c>
      <c r="Q3" s="2">
        <f>Q2+R3</f>
        <v>251.62</v>
      </c>
      <c r="R3">
        <f t="shared" ref="R3:R33" si="3">SUMIF(H2:H126, O3, G2:G126)</f>
        <v>1.6199999999999974</v>
      </c>
    </row>
    <row r="4" spans="1:18" x14ac:dyDescent="0.3">
      <c r="A4" t="s">
        <v>15</v>
      </c>
      <c r="B4">
        <v>1.66</v>
      </c>
      <c r="C4">
        <v>10</v>
      </c>
      <c r="D4" s="4" t="e">
        <f>$L$1/#REF!</f>
        <v>#REF!</v>
      </c>
      <c r="E4" s="2" t="e">
        <f t="shared" si="0"/>
        <v>#REF!</v>
      </c>
      <c r="F4" t="s">
        <v>17</v>
      </c>
      <c r="G4">
        <f t="shared" si="1"/>
        <v>6.5999999999999979</v>
      </c>
      <c r="H4" s="1">
        <v>45273</v>
      </c>
      <c r="J4">
        <v>250</v>
      </c>
      <c r="K4" s="6">
        <f t="shared" si="2"/>
        <v>246.12</v>
      </c>
      <c r="O4" s="1">
        <f>O3+1</f>
        <v>45274</v>
      </c>
      <c r="P4" s="2">
        <v>250</v>
      </c>
      <c r="Q4" s="2">
        <f>Q3+R4</f>
        <v>239.62</v>
      </c>
      <c r="R4">
        <f t="shared" si="3"/>
        <v>-12</v>
      </c>
    </row>
    <row r="5" spans="1:18" x14ac:dyDescent="0.3">
      <c r="A5" t="s">
        <v>16</v>
      </c>
      <c r="B5">
        <v>1.55</v>
      </c>
      <c r="C5">
        <v>10</v>
      </c>
      <c r="D5" s="4" t="e">
        <f>$L$1/#REF!</f>
        <v>#REF!</v>
      </c>
      <c r="E5" s="2" t="e">
        <f t="shared" si="0"/>
        <v>#REF!</v>
      </c>
      <c r="F5" t="s">
        <v>17</v>
      </c>
      <c r="G5">
        <f t="shared" si="1"/>
        <v>5.5</v>
      </c>
      <c r="H5" s="1">
        <v>45273</v>
      </c>
      <c r="J5">
        <v>250</v>
      </c>
      <c r="K5" s="6">
        <f t="shared" si="2"/>
        <v>251.62</v>
      </c>
      <c r="O5" s="1">
        <f t="shared" ref="O5:O33" si="4">O4+1</f>
        <v>45275</v>
      </c>
      <c r="P5" s="2">
        <v>250</v>
      </c>
      <c r="Q5" s="2">
        <f t="shared" ref="Q5:Q33" si="5">Q4+R5</f>
        <v>257.32</v>
      </c>
      <c r="R5">
        <f t="shared" si="3"/>
        <v>17.7</v>
      </c>
    </row>
    <row r="6" spans="1:18" x14ac:dyDescent="0.3">
      <c r="A6" t="s">
        <v>18</v>
      </c>
      <c r="B6">
        <v>3</v>
      </c>
      <c r="C6">
        <v>10</v>
      </c>
      <c r="D6" s="4" t="e">
        <f>$L$1/#REF!</f>
        <v>#REF!</v>
      </c>
      <c r="E6" s="2" t="e">
        <f t="shared" si="0"/>
        <v>#REF!</v>
      </c>
      <c r="F6" t="s">
        <v>11</v>
      </c>
      <c r="G6">
        <f t="shared" si="1"/>
        <v>-10</v>
      </c>
      <c r="H6" s="1">
        <v>45274</v>
      </c>
      <c r="J6">
        <v>250</v>
      </c>
      <c r="K6" s="6">
        <f t="shared" si="2"/>
        <v>241.62</v>
      </c>
      <c r="O6" s="1">
        <f t="shared" si="4"/>
        <v>45276</v>
      </c>
      <c r="P6" s="2">
        <v>250</v>
      </c>
      <c r="Q6" s="2">
        <f t="shared" si="5"/>
        <v>257.32</v>
      </c>
      <c r="R6">
        <f t="shared" si="3"/>
        <v>0</v>
      </c>
    </row>
    <row r="7" spans="1:18" x14ac:dyDescent="0.3">
      <c r="A7" t="s">
        <v>19</v>
      </c>
      <c r="B7">
        <v>3.3</v>
      </c>
      <c r="C7">
        <v>10</v>
      </c>
      <c r="D7" s="4" t="e">
        <f>$L$1/#REF!</f>
        <v>#REF!</v>
      </c>
      <c r="E7" s="2" t="e">
        <f t="shared" si="0"/>
        <v>#REF!</v>
      </c>
      <c r="F7" t="s">
        <v>17</v>
      </c>
      <c r="G7">
        <f t="shared" si="1"/>
        <v>23</v>
      </c>
      <c r="H7" s="1">
        <v>45274</v>
      </c>
      <c r="J7">
        <v>250</v>
      </c>
      <c r="K7" s="6">
        <f t="shared" si="2"/>
        <v>264.62</v>
      </c>
      <c r="O7" s="1">
        <f t="shared" si="4"/>
        <v>45277</v>
      </c>
      <c r="P7" s="2">
        <v>250</v>
      </c>
      <c r="Q7" s="2">
        <f t="shared" si="5"/>
        <v>257.32</v>
      </c>
      <c r="R7">
        <f t="shared" si="3"/>
        <v>0</v>
      </c>
    </row>
    <row r="8" spans="1:18" x14ac:dyDescent="0.3">
      <c r="A8" t="s">
        <v>7</v>
      </c>
      <c r="B8">
        <v>1.86</v>
      </c>
      <c r="C8">
        <v>10</v>
      </c>
      <c r="D8" s="4" t="e">
        <f>$L$1/#REF!</f>
        <v>#REF!</v>
      </c>
      <c r="E8" s="2" t="e">
        <f t="shared" si="0"/>
        <v>#REF!</v>
      </c>
      <c r="F8" t="s">
        <v>11</v>
      </c>
      <c r="G8">
        <f t="shared" si="1"/>
        <v>-10</v>
      </c>
      <c r="H8" s="1">
        <v>45274</v>
      </c>
      <c r="J8">
        <v>250</v>
      </c>
      <c r="K8" s="6">
        <f t="shared" si="2"/>
        <v>254.62</v>
      </c>
      <c r="O8" s="1">
        <f t="shared" si="4"/>
        <v>45278</v>
      </c>
      <c r="P8" s="2">
        <v>250</v>
      </c>
      <c r="Q8" s="2">
        <f t="shared" si="5"/>
        <v>257.32</v>
      </c>
      <c r="R8">
        <f t="shared" si="3"/>
        <v>0</v>
      </c>
    </row>
    <row r="9" spans="1:18" x14ac:dyDescent="0.3">
      <c r="A9" t="s">
        <v>20</v>
      </c>
      <c r="B9">
        <v>2.3199999999999998</v>
      </c>
      <c r="C9">
        <v>15</v>
      </c>
      <c r="D9" s="4" t="e">
        <f>$L$1/#REF!</f>
        <v>#REF!</v>
      </c>
      <c r="E9" s="2" t="e">
        <f t="shared" si="0"/>
        <v>#REF!</v>
      </c>
      <c r="F9" t="s">
        <v>11</v>
      </c>
      <c r="G9">
        <f t="shared" si="1"/>
        <v>-15</v>
      </c>
      <c r="H9" s="1">
        <v>45274</v>
      </c>
      <c r="I9" t="s">
        <v>21</v>
      </c>
      <c r="J9">
        <v>250</v>
      </c>
      <c r="K9" s="6">
        <f t="shared" si="2"/>
        <v>239.62</v>
      </c>
      <c r="O9" s="1">
        <f t="shared" si="4"/>
        <v>45279</v>
      </c>
      <c r="P9" s="2">
        <v>250</v>
      </c>
      <c r="Q9" s="2">
        <f t="shared" si="5"/>
        <v>275.21999999999997</v>
      </c>
      <c r="R9">
        <f t="shared" si="3"/>
        <v>17.899999999999999</v>
      </c>
    </row>
    <row r="10" spans="1:18" x14ac:dyDescent="0.3">
      <c r="A10" t="s">
        <v>22</v>
      </c>
      <c r="B10">
        <v>1.47</v>
      </c>
      <c r="C10">
        <v>10</v>
      </c>
      <c r="D10" s="5" t="e">
        <f>$L$1/#REF!</f>
        <v>#REF!</v>
      </c>
      <c r="E10" s="2" t="e">
        <f>(D10*B10*C10)-C10</f>
        <v>#REF!</v>
      </c>
      <c r="F10" t="s">
        <v>11</v>
      </c>
      <c r="G10">
        <f t="shared" si="1"/>
        <v>-10</v>
      </c>
      <c r="H10" s="1">
        <v>45275</v>
      </c>
      <c r="J10">
        <v>250</v>
      </c>
      <c r="K10" s="6">
        <f t="shared" si="2"/>
        <v>229.62</v>
      </c>
      <c r="O10" s="1">
        <f t="shared" si="4"/>
        <v>45280</v>
      </c>
      <c r="P10" s="2">
        <v>250</v>
      </c>
      <c r="Q10" s="2">
        <f t="shared" si="5"/>
        <v>260.21999999999997</v>
      </c>
      <c r="R10">
        <f t="shared" si="3"/>
        <v>-15</v>
      </c>
    </row>
    <row r="11" spans="1:18" x14ac:dyDescent="0.3">
      <c r="A11" t="s">
        <v>23</v>
      </c>
      <c r="B11">
        <v>2.5</v>
      </c>
      <c r="C11">
        <v>15</v>
      </c>
      <c r="D11" s="4" t="e">
        <f>$L$1/#REF!</f>
        <v>#REF!</v>
      </c>
      <c r="E11" s="2" t="e">
        <f t="shared" ref="E11:E12" si="6">(D11*B11*C11)-C11</f>
        <v>#REF!</v>
      </c>
      <c r="F11" t="s">
        <v>17</v>
      </c>
      <c r="G11">
        <f t="shared" si="1"/>
        <v>22.5</v>
      </c>
      <c r="H11" s="1">
        <v>45275</v>
      </c>
      <c r="J11">
        <v>250</v>
      </c>
      <c r="K11" s="6">
        <f t="shared" si="2"/>
        <v>252.12</v>
      </c>
      <c r="O11" s="1">
        <f t="shared" si="4"/>
        <v>45281</v>
      </c>
      <c r="P11" s="2">
        <v>250</v>
      </c>
      <c r="Q11" s="2">
        <f t="shared" si="5"/>
        <v>266.71999999999997</v>
      </c>
      <c r="R11">
        <f t="shared" si="3"/>
        <v>6.5</v>
      </c>
    </row>
    <row r="12" spans="1:18" x14ac:dyDescent="0.3">
      <c r="A12" t="s">
        <v>24</v>
      </c>
      <c r="B12">
        <v>1.52</v>
      </c>
      <c r="C12">
        <v>10</v>
      </c>
      <c r="D12" s="4" t="e">
        <f>$L$1/#REF!</f>
        <v>#REF!</v>
      </c>
      <c r="E12" s="2" t="e">
        <f t="shared" si="6"/>
        <v>#REF!</v>
      </c>
      <c r="F12" t="s">
        <v>17</v>
      </c>
      <c r="G12">
        <f t="shared" si="1"/>
        <v>5.1999999999999993</v>
      </c>
      <c r="H12" s="1">
        <v>45275</v>
      </c>
      <c r="J12">
        <v>250</v>
      </c>
      <c r="K12" s="6">
        <f t="shared" si="2"/>
        <v>257.32</v>
      </c>
      <c r="O12" s="1">
        <f t="shared" si="4"/>
        <v>45282</v>
      </c>
      <c r="P12" s="2">
        <v>250</v>
      </c>
      <c r="Q12" s="2">
        <f t="shared" si="5"/>
        <v>251.71999999999997</v>
      </c>
      <c r="R12">
        <f t="shared" si="3"/>
        <v>-15</v>
      </c>
    </row>
    <row r="13" spans="1:18" x14ac:dyDescent="0.3">
      <c r="A13" t="s">
        <v>25</v>
      </c>
      <c r="B13">
        <v>1.42</v>
      </c>
      <c r="C13">
        <v>20</v>
      </c>
      <c r="D13" s="4" t="e">
        <f>$L$1/#REF!</f>
        <v>#REF!</v>
      </c>
      <c r="E13" s="2" t="e">
        <f t="shared" ref="E13:E18" si="7">(D13*B13*C13)-C13</f>
        <v>#REF!</v>
      </c>
      <c r="F13" t="s">
        <v>17</v>
      </c>
      <c r="G13">
        <f t="shared" si="1"/>
        <v>8.3999999999999986</v>
      </c>
      <c r="H13" s="1">
        <v>45279</v>
      </c>
      <c r="J13">
        <v>250</v>
      </c>
      <c r="K13" s="6">
        <f t="shared" si="2"/>
        <v>265.71999999999997</v>
      </c>
      <c r="O13" s="1">
        <f t="shared" si="4"/>
        <v>45283</v>
      </c>
      <c r="P13" s="2">
        <v>250</v>
      </c>
      <c r="Q13" s="2">
        <f t="shared" si="5"/>
        <v>259.11999999999995</v>
      </c>
      <c r="R13">
        <f t="shared" si="3"/>
        <v>7.3999999999999986</v>
      </c>
    </row>
    <row r="14" spans="1:18" x14ac:dyDescent="0.3">
      <c r="A14" t="s">
        <v>2</v>
      </c>
      <c r="B14">
        <v>2</v>
      </c>
      <c r="C14">
        <v>15</v>
      </c>
      <c r="D14" s="4" t="e">
        <f>$L$1/#REF!</f>
        <v>#REF!</v>
      </c>
      <c r="E14" s="2" t="e">
        <f t="shared" si="7"/>
        <v>#REF!</v>
      </c>
      <c r="F14" t="s">
        <v>17</v>
      </c>
      <c r="G14">
        <f t="shared" si="1"/>
        <v>15</v>
      </c>
      <c r="H14" s="1">
        <v>45279</v>
      </c>
      <c r="J14">
        <v>250</v>
      </c>
      <c r="K14" s="6">
        <f t="shared" si="2"/>
        <v>280.71999999999997</v>
      </c>
      <c r="O14" s="1">
        <f t="shared" si="4"/>
        <v>45284</v>
      </c>
      <c r="P14" s="2">
        <v>250</v>
      </c>
      <c r="Q14" s="2">
        <f t="shared" si="5"/>
        <v>259.11999999999995</v>
      </c>
      <c r="R14">
        <f t="shared" si="3"/>
        <v>0</v>
      </c>
    </row>
    <row r="15" spans="1:18" x14ac:dyDescent="0.3">
      <c r="A15" t="s">
        <v>19</v>
      </c>
      <c r="B15">
        <v>2.4500000000000002</v>
      </c>
      <c r="C15">
        <v>10</v>
      </c>
      <c r="D15" s="4" t="e">
        <f>$L$1/#REF!</f>
        <v>#REF!</v>
      </c>
      <c r="E15" s="2" t="e">
        <f t="shared" si="7"/>
        <v>#REF!</v>
      </c>
      <c r="F15" t="s">
        <v>17</v>
      </c>
      <c r="G15">
        <f t="shared" si="1"/>
        <v>14.5</v>
      </c>
      <c r="H15" s="1">
        <v>45279</v>
      </c>
      <c r="J15">
        <v>250</v>
      </c>
      <c r="K15" s="6">
        <f t="shared" si="2"/>
        <v>295.21999999999997</v>
      </c>
      <c r="O15" s="1">
        <f t="shared" si="4"/>
        <v>45285</v>
      </c>
      <c r="P15" s="2">
        <v>250</v>
      </c>
      <c r="Q15" s="2">
        <f t="shared" si="5"/>
        <v>259.11999999999995</v>
      </c>
      <c r="R15">
        <f t="shared" si="3"/>
        <v>0</v>
      </c>
    </row>
    <row r="16" spans="1:18" x14ac:dyDescent="0.3">
      <c r="A16" t="s">
        <v>26</v>
      </c>
      <c r="B16">
        <v>1.91</v>
      </c>
      <c r="C16">
        <v>10</v>
      </c>
      <c r="D16" s="4" t="e">
        <f>$L$1/#REF!</f>
        <v>#REF!</v>
      </c>
      <c r="E16" s="2" t="e">
        <f t="shared" si="7"/>
        <v>#REF!</v>
      </c>
      <c r="F16" t="s">
        <v>11</v>
      </c>
      <c r="G16">
        <f t="shared" si="1"/>
        <v>-10</v>
      </c>
      <c r="H16" s="1">
        <v>45279</v>
      </c>
      <c r="J16">
        <v>250</v>
      </c>
      <c r="K16" s="6">
        <f t="shared" si="2"/>
        <v>285.21999999999997</v>
      </c>
      <c r="O16" s="1">
        <f t="shared" si="4"/>
        <v>45286</v>
      </c>
      <c r="P16" s="2">
        <v>250</v>
      </c>
      <c r="Q16" s="2">
        <f t="shared" si="5"/>
        <v>259.11999999999995</v>
      </c>
      <c r="R16">
        <f t="shared" si="3"/>
        <v>0</v>
      </c>
    </row>
    <row r="17" spans="1:18" x14ac:dyDescent="0.3">
      <c r="A17" t="s">
        <v>22</v>
      </c>
      <c r="B17">
        <v>2.15</v>
      </c>
      <c r="C17">
        <v>10</v>
      </c>
      <c r="D17" s="4" t="e">
        <f>$L$1/#REF!</f>
        <v>#REF!</v>
      </c>
      <c r="E17" s="2" t="e">
        <f t="shared" si="7"/>
        <v>#REF!</v>
      </c>
      <c r="F17" t="s">
        <v>11</v>
      </c>
      <c r="G17">
        <f t="shared" si="1"/>
        <v>-10</v>
      </c>
      <c r="H17" s="1">
        <v>45279</v>
      </c>
      <c r="J17">
        <v>250</v>
      </c>
      <c r="K17" s="6">
        <f t="shared" si="2"/>
        <v>275.21999999999997</v>
      </c>
      <c r="O17" s="1">
        <f t="shared" si="4"/>
        <v>45287</v>
      </c>
      <c r="P17" s="2">
        <v>250</v>
      </c>
      <c r="Q17" s="2">
        <f t="shared" si="5"/>
        <v>271.71999999999997</v>
      </c>
      <c r="R17">
        <f t="shared" si="3"/>
        <v>12.600000000000001</v>
      </c>
    </row>
    <row r="18" spans="1:18" x14ac:dyDescent="0.3">
      <c r="A18" t="s">
        <v>27</v>
      </c>
      <c r="B18">
        <v>2.4</v>
      </c>
      <c r="C18">
        <v>15</v>
      </c>
      <c r="D18" s="4" t="e">
        <f>$L$1/#REF!</f>
        <v>#REF!</v>
      </c>
      <c r="E18" s="2" t="e">
        <f t="shared" si="7"/>
        <v>#REF!</v>
      </c>
      <c r="F18" t="s">
        <v>11</v>
      </c>
      <c r="G18">
        <f t="shared" si="1"/>
        <v>-15</v>
      </c>
      <c r="H18" s="1">
        <v>45280</v>
      </c>
      <c r="J18">
        <v>250</v>
      </c>
      <c r="K18" s="6">
        <f t="shared" si="2"/>
        <v>260.21999999999997</v>
      </c>
      <c r="O18" s="1">
        <f t="shared" si="4"/>
        <v>45288</v>
      </c>
      <c r="P18" s="2">
        <v>250</v>
      </c>
      <c r="Q18" s="2">
        <f t="shared" si="5"/>
        <v>271.71999999999997</v>
      </c>
      <c r="R18">
        <f t="shared" si="3"/>
        <v>0</v>
      </c>
    </row>
    <row r="19" spans="1:18" x14ac:dyDescent="0.3">
      <c r="A19" t="s">
        <v>23</v>
      </c>
      <c r="B19">
        <v>2.1</v>
      </c>
      <c r="C19">
        <v>15</v>
      </c>
      <c r="D19" s="4" t="e">
        <f>$L$1/#REF!</f>
        <v>#REF!</v>
      </c>
      <c r="E19" s="2" t="e">
        <f t="shared" ref="E19:E20" si="8">(D19*B19*C19)-C19</f>
        <v>#REF!</v>
      </c>
      <c r="F19" t="s">
        <v>17</v>
      </c>
      <c r="G19">
        <f t="shared" si="1"/>
        <v>16.5</v>
      </c>
      <c r="H19" s="1">
        <v>45281</v>
      </c>
      <c r="J19">
        <v>250</v>
      </c>
      <c r="K19" s="6">
        <f t="shared" si="2"/>
        <v>276.71999999999997</v>
      </c>
      <c r="O19" s="1">
        <f t="shared" si="4"/>
        <v>45289</v>
      </c>
      <c r="P19" s="2">
        <v>250</v>
      </c>
      <c r="Q19" s="2">
        <f t="shared" si="5"/>
        <v>297.11999999999995</v>
      </c>
      <c r="R19">
        <f t="shared" si="3"/>
        <v>25.4</v>
      </c>
    </row>
    <row r="20" spans="1:18" x14ac:dyDescent="0.3">
      <c r="A20" t="s">
        <v>19</v>
      </c>
      <c r="B20">
        <v>2</v>
      </c>
      <c r="C20">
        <v>10</v>
      </c>
      <c r="D20" s="4" t="e">
        <f>$L$1/#REF!</f>
        <v>#REF!</v>
      </c>
      <c r="E20" s="2" t="e">
        <f t="shared" si="8"/>
        <v>#REF!</v>
      </c>
      <c r="F20" t="s">
        <v>11</v>
      </c>
      <c r="G20">
        <f t="shared" si="1"/>
        <v>-10</v>
      </c>
      <c r="H20" s="1">
        <v>45281</v>
      </c>
      <c r="J20">
        <v>250</v>
      </c>
      <c r="K20" s="6">
        <f t="shared" si="2"/>
        <v>266.71999999999997</v>
      </c>
      <c r="O20" s="1">
        <f t="shared" si="4"/>
        <v>45290</v>
      </c>
      <c r="P20" s="2">
        <v>250</v>
      </c>
      <c r="Q20" s="2">
        <f t="shared" si="5"/>
        <v>297.61999999999995</v>
      </c>
      <c r="R20">
        <f t="shared" si="3"/>
        <v>0.5</v>
      </c>
    </row>
    <row r="21" spans="1:18" x14ac:dyDescent="0.3">
      <c r="A21" t="s">
        <v>12</v>
      </c>
      <c r="B21">
        <v>1.8</v>
      </c>
      <c r="C21">
        <v>15</v>
      </c>
      <c r="D21" s="4" t="e">
        <f>$L$1/#REF!</f>
        <v>#REF!</v>
      </c>
      <c r="E21" s="2" t="e">
        <f t="shared" ref="E21:E42" si="9">(D21*B21*C21)-C21</f>
        <v>#REF!</v>
      </c>
      <c r="F21" t="s">
        <v>11</v>
      </c>
      <c r="G21">
        <f t="shared" si="1"/>
        <v>-15</v>
      </c>
      <c r="H21" s="1">
        <v>45282</v>
      </c>
      <c r="J21">
        <v>250</v>
      </c>
      <c r="K21" s="6">
        <f t="shared" si="2"/>
        <v>251.71999999999997</v>
      </c>
      <c r="O21" s="1">
        <f t="shared" si="4"/>
        <v>45291</v>
      </c>
      <c r="P21" s="2">
        <v>250</v>
      </c>
      <c r="Q21" s="2">
        <f t="shared" si="5"/>
        <v>297.61999999999995</v>
      </c>
      <c r="R21">
        <f t="shared" si="3"/>
        <v>0</v>
      </c>
    </row>
    <row r="22" spans="1:18" x14ac:dyDescent="0.3">
      <c r="A22" t="s">
        <v>22</v>
      </c>
      <c r="B22">
        <v>2.1</v>
      </c>
      <c r="C22">
        <v>10</v>
      </c>
      <c r="D22" s="4" t="e">
        <f>$L$1/#REF!</f>
        <v>#REF!</v>
      </c>
      <c r="E22" s="2" t="e">
        <f t="shared" si="9"/>
        <v>#REF!</v>
      </c>
      <c r="F22" t="s">
        <v>11</v>
      </c>
      <c r="G22">
        <f t="shared" si="1"/>
        <v>-10</v>
      </c>
      <c r="H22" s="1">
        <v>45283</v>
      </c>
      <c r="J22">
        <v>250</v>
      </c>
      <c r="K22" s="6">
        <f t="shared" si="2"/>
        <v>241.71999999999997</v>
      </c>
      <c r="O22" s="1">
        <f t="shared" si="4"/>
        <v>45292</v>
      </c>
      <c r="P22" s="2">
        <v>250</v>
      </c>
      <c r="Q22" s="2">
        <f t="shared" si="5"/>
        <v>297.61999999999995</v>
      </c>
      <c r="R22">
        <f t="shared" si="3"/>
        <v>0</v>
      </c>
    </row>
    <row r="23" spans="1:18" x14ac:dyDescent="0.3">
      <c r="A23" t="s">
        <v>29</v>
      </c>
      <c r="B23">
        <v>1.76</v>
      </c>
      <c r="C23">
        <v>15</v>
      </c>
      <c r="D23" s="4" t="e">
        <f>$L$1/#REF!</f>
        <v>#REF!</v>
      </c>
      <c r="E23" s="2" t="e">
        <f t="shared" si="9"/>
        <v>#REF!</v>
      </c>
      <c r="F23" t="s">
        <v>17</v>
      </c>
      <c r="G23">
        <f t="shared" si="1"/>
        <v>11.399999999999999</v>
      </c>
      <c r="H23" s="1">
        <v>45283</v>
      </c>
      <c r="J23">
        <v>250</v>
      </c>
      <c r="K23" s="6">
        <f t="shared" si="2"/>
        <v>253.11999999999998</v>
      </c>
      <c r="O23" s="1">
        <f t="shared" si="4"/>
        <v>45293</v>
      </c>
      <c r="P23" s="2">
        <v>250</v>
      </c>
      <c r="Q23" s="2">
        <f t="shared" si="5"/>
        <v>297.61999999999995</v>
      </c>
      <c r="R23">
        <f t="shared" si="3"/>
        <v>0</v>
      </c>
    </row>
    <row r="24" spans="1:18" x14ac:dyDescent="0.3">
      <c r="A24" t="s">
        <v>25</v>
      </c>
      <c r="B24">
        <v>1.6</v>
      </c>
      <c r="C24">
        <v>10</v>
      </c>
      <c r="D24" s="4" t="e">
        <f>$L$1/#REF!</f>
        <v>#REF!</v>
      </c>
      <c r="E24" s="2" t="e">
        <f t="shared" si="9"/>
        <v>#REF!</v>
      </c>
      <c r="F24" t="s">
        <v>17</v>
      </c>
      <c r="G24">
        <f t="shared" si="1"/>
        <v>6</v>
      </c>
      <c r="H24" s="1">
        <v>45283</v>
      </c>
      <c r="J24">
        <v>250</v>
      </c>
      <c r="K24" s="6">
        <f t="shared" si="2"/>
        <v>259.12</v>
      </c>
      <c r="O24" s="1">
        <f t="shared" si="4"/>
        <v>45294</v>
      </c>
      <c r="P24" s="2">
        <v>250</v>
      </c>
      <c r="Q24" s="2">
        <f t="shared" si="5"/>
        <v>297.61999999999995</v>
      </c>
      <c r="R24">
        <f t="shared" si="3"/>
        <v>0</v>
      </c>
    </row>
    <row r="25" spans="1:18" x14ac:dyDescent="0.3">
      <c r="A25" t="s">
        <v>24</v>
      </c>
      <c r="B25">
        <v>1.66</v>
      </c>
      <c r="C25">
        <v>10</v>
      </c>
      <c r="D25" s="4" t="e">
        <f>$L$1/#REF!</f>
        <v>#REF!</v>
      </c>
      <c r="E25" s="2" t="e">
        <f t="shared" si="9"/>
        <v>#REF!</v>
      </c>
      <c r="F25" t="s">
        <v>11</v>
      </c>
      <c r="G25">
        <f t="shared" si="1"/>
        <v>-10</v>
      </c>
      <c r="H25" s="1">
        <v>45287</v>
      </c>
      <c r="J25">
        <v>250</v>
      </c>
      <c r="K25" s="6">
        <f t="shared" si="2"/>
        <v>249.12</v>
      </c>
      <c r="O25" s="1">
        <f t="shared" si="4"/>
        <v>45295</v>
      </c>
      <c r="P25" s="2">
        <v>250</v>
      </c>
      <c r="Q25" s="2">
        <f t="shared" si="5"/>
        <v>297.61999999999995</v>
      </c>
      <c r="R25">
        <f t="shared" si="3"/>
        <v>0</v>
      </c>
    </row>
    <row r="26" spans="1:18" x14ac:dyDescent="0.3">
      <c r="A26" t="s">
        <v>30</v>
      </c>
      <c r="B26">
        <v>2.5499999999999998</v>
      </c>
      <c r="C26">
        <v>10</v>
      </c>
      <c r="D26" s="4" t="e">
        <f>$L$1/#REF!</f>
        <v>#REF!</v>
      </c>
      <c r="E26" s="2" t="e">
        <f t="shared" si="9"/>
        <v>#REF!</v>
      </c>
      <c r="F26" t="s">
        <v>17</v>
      </c>
      <c r="G26">
        <f t="shared" si="1"/>
        <v>15.5</v>
      </c>
      <c r="H26" s="1">
        <v>45287</v>
      </c>
      <c r="J26">
        <v>250</v>
      </c>
      <c r="K26" s="6">
        <f t="shared" si="2"/>
        <v>264.62</v>
      </c>
      <c r="O26" s="1">
        <f t="shared" si="4"/>
        <v>45296</v>
      </c>
      <c r="P26" s="2">
        <v>250</v>
      </c>
      <c r="Q26" s="2">
        <f t="shared" si="5"/>
        <v>297.61999999999995</v>
      </c>
      <c r="R26">
        <f t="shared" si="3"/>
        <v>0</v>
      </c>
    </row>
    <row r="27" spans="1:18" x14ac:dyDescent="0.3">
      <c r="A27" t="s">
        <v>12</v>
      </c>
      <c r="B27">
        <v>1.71</v>
      </c>
      <c r="C27">
        <v>10</v>
      </c>
      <c r="D27" s="4" t="e">
        <f>$L$1/#REF!</f>
        <v>#REF!</v>
      </c>
      <c r="E27" s="2" t="e">
        <f t="shared" si="9"/>
        <v>#REF!</v>
      </c>
      <c r="F27" t="s">
        <v>17</v>
      </c>
      <c r="G27">
        <f t="shared" si="1"/>
        <v>7.1000000000000014</v>
      </c>
      <c r="H27" s="1">
        <v>45287</v>
      </c>
      <c r="J27">
        <v>250</v>
      </c>
      <c r="K27" s="6">
        <f t="shared" si="2"/>
        <v>271.72000000000003</v>
      </c>
      <c r="O27" s="1">
        <f t="shared" si="4"/>
        <v>45297</v>
      </c>
      <c r="P27" s="2">
        <v>250</v>
      </c>
      <c r="Q27" s="2">
        <f t="shared" si="5"/>
        <v>297.61999999999995</v>
      </c>
      <c r="R27">
        <f t="shared" si="3"/>
        <v>0</v>
      </c>
    </row>
    <row r="28" spans="1:18" x14ac:dyDescent="0.3">
      <c r="A28" t="s">
        <v>29</v>
      </c>
      <c r="B28">
        <v>1.75</v>
      </c>
      <c r="C28">
        <v>20</v>
      </c>
      <c r="D28" s="4" t="e">
        <f>$L$1/#REF!</f>
        <v>#REF!</v>
      </c>
      <c r="E28" s="2" t="e">
        <f t="shared" si="9"/>
        <v>#REF!</v>
      </c>
      <c r="F28" t="s">
        <v>17</v>
      </c>
      <c r="G28">
        <f t="shared" si="1"/>
        <v>15</v>
      </c>
      <c r="H28" s="1">
        <v>45289</v>
      </c>
      <c r="J28">
        <v>250</v>
      </c>
      <c r="K28" s="6">
        <f t="shared" si="2"/>
        <v>286.72000000000003</v>
      </c>
      <c r="O28" s="1">
        <f t="shared" si="4"/>
        <v>45298</v>
      </c>
      <c r="P28" s="2">
        <v>250</v>
      </c>
      <c r="Q28" s="2">
        <f t="shared" si="5"/>
        <v>297.61999999999995</v>
      </c>
      <c r="R28">
        <f t="shared" si="3"/>
        <v>0</v>
      </c>
    </row>
    <row r="29" spans="1:18" x14ac:dyDescent="0.3">
      <c r="A29" t="s">
        <v>2</v>
      </c>
      <c r="B29">
        <v>2.0499999999999998</v>
      </c>
      <c r="C29">
        <v>20</v>
      </c>
      <c r="D29" s="4" t="e">
        <f>$L$1/#REF!</f>
        <v>#REF!</v>
      </c>
      <c r="E29" s="2" t="e">
        <f t="shared" si="9"/>
        <v>#REF!</v>
      </c>
      <c r="F29" t="s">
        <v>11</v>
      </c>
      <c r="G29">
        <f t="shared" si="1"/>
        <v>-20</v>
      </c>
      <c r="H29" s="1">
        <v>45289</v>
      </c>
      <c r="J29">
        <v>250</v>
      </c>
      <c r="K29" s="6">
        <f t="shared" si="2"/>
        <v>266.72000000000003</v>
      </c>
      <c r="O29" s="1">
        <f t="shared" si="4"/>
        <v>45299</v>
      </c>
      <c r="P29" s="2">
        <v>250</v>
      </c>
      <c r="Q29" s="2">
        <f t="shared" si="5"/>
        <v>307.36999999999995</v>
      </c>
      <c r="R29">
        <f t="shared" si="3"/>
        <v>9.75</v>
      </c>
    </row>
    <row r="30" spans="1:18" x14ac:dyDescent="0.3">
      <c r="A30" t="s">
        <v>16</v>
      </c>
      <c r="B30">
        <v>1.66</v>
      </c>
      <c r="C30">
        <v>20</v>
      </c>
      <c r="D30" s="4" t="e">
        <f>$L$1/#REF!</f>
        <v>#REF!</v>
      </c>
      <c r="E30" s="2" t="e">
        <f t="shared" si="9"/>
        <v>#REF!</v>
      </c>
      <c r="F30" t="s">
        <v>17</v>
      </c>
      <c r="G30">
        <f t="shared" si="1"/>
        <v>13.199999999999996</v>
      </c>
      <c r="H30" s="1">
        <v>45289</v>
      </c>
      <c r="J30">
        <v>250</v>
      </c>
      <c r="K30" s="6">
        <f t="shared" si="2"/>
        <v>279.92</v>
      </c>
      <c r="O30" s="1">
        <f t="shared" si="4"/>
        <v>45300</v>
      </c>
      <c r="P30" s="2">
        <v>250</v>
      </c>
      <c r="Q30" s="2">
        <f t="shared" si="5"/>
        <v>341.91999999999996</v>
      </c>
      <c r="R30">
        <f t="shared" si="3"/>
        <v>34.549999999999997</v>
      </c>
    </row>
    <row r="31" spans="1:18" x14ac:dyDescent="0.3">
      <c r="A31" t="s">
        <v>31</v>
      </c>
      <c r="B31">
        <v>1.86</v>
      </c>
      <c r="C31">
        <v>20</v>
      </c>
      <c r="D31" s="4" t="e">
        <f>$L$1/#REF!</f>
        <v>#REF!</v>
      </c>
      <c r="E31" s="2" t="e">
        <f t="shared" si="9"/>
        <v>#REF!</v>
      </c>
      <c r="F31" t="s">
        <v>17</v>
      </c>
      <c r="G31">
        <f t="shared" si="1"/>
        <v>17.200000000000003</v>
      </c>
      <c r="H31" s="1">
        <v>45289</v>
      </c>
      <c r="J31">
        <v>250</v>
      </c>
      <c r="K31" s="6">
        <f t="shared" si="2"/>
        <v>297.12</v>
      </c>
      <c r="O31" s="1">
        <f t="shared" si="4"/>
        <v>45301</v>
      </c>
      <c r="P31" s="2">
        <v>250</v>
      </c>
      <c r="Q31" s="2">
        <f t="shared" si="5"/>
        <v>341.91999999999996</v>
      </c>
      <c r="R31">
        <f t="shared" si="3"/>
        <v>0</v>
      </c>
    </row>
    <row r="32" spans="1:18" x14ac:dyDescent="0.3">
      <c r="A32" t="s">
        <v>15</v>
      </c>
      <c r="B32">
        <v>1.55</v>
      </c>
      <c r="C32">
        <v>10</v>
      </c>
      <c r="D32" s="4" t="e">
        <f>$L$1/#REF!</f>
        <v>#REF!</v>
      </c>
      <c r="E32" s="2" t="e">
        <f t="shared" si="9"/>
        <v>#REF!</v>
      </c>
      <c r="F32" t="s">
        <v>17</v>
      </c>
      <c r="G32">
        <f t="shared" si="1"/>
        <v>5.5</v>
      </c>
      <c r="H32" s="1">
        <v>45290</v>
      </c>
      <c r="J32">
        <v>250</v>
      </c>
      <c r="K32" s="6">
        <f t="shared" si="2"/>
        <v>302.62</v>
      </c>
      <c r="O32" s="1">
        <f t="shared" si="4"/>
        <v>45302</v>
      </c>
      <c r="P32" s="2">
        <v>250</v>
      </c>
      <c r="Q32" s="2">
        <f t="shared" si="5"/>
        <v>354.06999999999994</v>
      </c>
      <c r="R32">
        <f t="shared" si="3"/>
        <v>12.150000000000002</v>
      </c>
    </row>
    <row r="33" spans="1:18" x14ac:dyDescent="0.3">
      <c r="A33" t="s">
        <v>32</v>
      </c>
      <c r="B33">
        <v>2</v>
      </c>
      <c r="C33">
        <v>15</v>
      </c>
      <c r="D33" s="4" t="e">
        <f>$L$1/#REF!</f>
        <v>#REF!</v>
      </c>
      <c r="E33" s="2" t="e">
        <f t="shared" si="9"/>
        <v>#REF!</v>
      </c>
      <c r="F33" t="s">
        <v>17</v>
      </c>
      <c r="G33">
        <f t="shared" si="1"/>
        <v>15</v>
      </c>
      <c r="H33" s="1">
        <v>45290</v>
      </c>
      <c r="J33">
        <v>250</v>
      </c>
      <c r="K33" s="6">
        <f t="shared" si="2"/>
        <v>317.62</v>
      </c>
      <c r="O33" s="1">
        <f t="shared" si="4"/>
        <v>45303</v>
      </c>
      <c r="P33" s="2">
        <v>250</v>
      </c>
      <c r="Q33" s="2">
        <f t="shared" si="5"/>
        <v>339.06999999999994</v>
      </c>
      <c r="R33">
        <f t="shared" si="3"/>
        <v>-15</v>
      </c>
    </row>
    <row r="34" spans="1:18" x14ac:dyDescent="0.3">
      <c r="A34" t="s">
        <v>19</v>
      </c>
      <c r="B34">
        <v>2.7</v>
      </c>
      <c r="C34">
        <v>10</v>
      </c>
      <c r="D34" s="4" t="e">
        <f>$L$1/#REF!</f>
        <v>#REF!</v>
      </c>
      <c r="E34" s="2" t="e">
        <f t="shared" si="9"/>
        <v>#REF!</v>
      </c>
      <c r="F34" t="s">
        <v>11</v>
      </c>
      <c r="G34">
        <f t="shared" si="1"/>
        <v>-10</v>
      </c>
      <c r="H34" s="1">
        <v>45290</v>
      </c>
      <c r="J34">
        <v>250</v>
      </c>
      <c r="K34" s="6">
        <f t="shared" si="2"/>
        <v>307.62</v>
      </c>
      <c r="O34" s="1">
        <v>45304</v>
      </c>
      <c r="P34" s="2">
        <v>250</v>
      </c>
      <c r="Q34" s="2">
        <f t="shared" ref="Q34" si="10">Q33+R34</f>
        <v>415.86999999999995</v>
      </c>
      <c r="R34">
        <f t="shared" ref="R34" si="11">SUMIF(H33:H157, O34, G33:G157)</f>
        <v>76.8</v>
      </c>
    </row>
    <row r="35" spans="1:18" x14ac:dyDescent="0.3">
      <c r="A35" t="s">
        <v>33</v>
      </c>
      <c r="B35">
        <v>2.35</v>
      </c>
      <c r="C35">
        <v>10</v>
      </c>
      <c r="D35" s="4" t="e">
        <f>$L$1/#REF!</f>
        <v>#REF!</v>
      </c>
      <c r="E35" s="2" t="e">
        <f t="shared" si="9"/>
        <v>#REF!</v>
      </c>
      <c r="F35" t="s">
        <v>11</v>
      </c>
      <c r="G35">
        <f t="shared" si="1"/>
        <v>-10</v>
      </c>
      <c r="H35" s="1">
        <v>45290</v>
      </c>
      <c r="J35">
        <v>250</v>
      </c>
      <c r="K35" s="6">
        <f t="shared" si="2"/>
        <v>297.62</v>
      </c>
      <c r="O35" s="1"/>
      <c r="P35" s="2"/>
      <c r="Q35" s="2"/>
    </row>
    <row r="36" spans="1:18" x14ac:dyDescent="0.3">
      <c r="A36" t="s">
        <v>35</v>
      </c>
      <c r="B36">
        <v>1.95</v>
      </c>
      <c r="C36">
        <v>5</v>
      </c>
      <c r="D36" s="4" t="e">
        <f>$L$1/#REF!</f>
        <v>#REF!</v>
      </c>
      <c r="E36" s="2" t="e">
        <f t="shared" si="9"/>
        <v>#REF!</v>
      </c>
      <c r="F36" t="s">
        <v>17</v>
      </c>
      <c r="G36">
        <f t="shared" si="1"/>
        <v>4.75</v>
      </c>
      <c r="H36" s="1">
        <v>45299</v>
      </c>
      <c r="J36">
        <v>250</v>
      </c>
      <c r="K36" s="6">
        <f t="shared" si="2"/>
        <v>302.37</v>
      </c>
      <c r="O36" s="1"/>
      <c r="P36" s="2"/>
      <c r="Q36" s="2"/>
    </row>
    <row r="37" spans="1:18" x14ac:dyDescent="0.3">
      <c r="A37" t="s">
        <v>34</v>
      </c>
      <c r="B37">
        <v>2</v>
      </c>
      <c r="C37">
        <v>5</v>
      </c>
      <c r="D37" s="4" t="e">
        <f>$L$1/#REF!</f>
        <v>#REF!</v>
      </c>
      <c r="E37" s="2" t="e">
        <f t="shared" si="9"/>
        <v>#REF!</v>
      </c>
      <c r="F37" t="s">
        <v>17</v>
      </c>
      <c r="G37">
        <f t="shared" si="1"/>
        <v>5</v>
      </c>
      <c r="H37" s="1">
        <v>45299</v>
      </c>
      <c r="J37">
        <v>250</v>
      </c>
      <c r="K37" s="6">
        <f t="shared" si="2"/>
        <v>307.37</v>
      </c>
      <c r="O37" s="1"/>
      <c r="P37" s="2"/>
      <c r="Q37" s="2"/>
    </row>
    <row r="38" spans="1:18" x14ac:dyDescent="0.3">
      <c r="A38" t="s">
        <v>36</v>
      </c>
      <c r="B38">
        <v>1.83</v>
      </c>
      <c r="C38">
        <v>10</v>
      </c>
      <c r="D38" s="4" t="e">
        <f>$L$1/#REF!</f>
        <v>#REF!</v>
      </c>
      <c r="E38" s="2" t="e">
        <f t="shared" si="9"/>
        <v>#REF!</v>
      </c>
      <c r="F38" t="s">
        <v>17</v>
      </c>
      <c r="G38">
        <f t="shared" si="1"/>
        <v>8.3000000000000007</v>
      </c>
      <c r="H38" s="1">
        <v>45300</v>
      </c>
      <c r="J38">
        <v>250</v>
      </c>
      <c r="K38" s="6">
        <f t="shared" si="2"/>
        <v>315.67</v>
      </c>
      <c r="O38" s="1"/>
      <c r="P38" s="2"/>
      <c r="Q38" s="2"/>
    </row>
    <row r="39" spans="1:18" x14ac:dyDescent="0.3">
      <c r="A39" t="s">
        <v>37</v>
      </c>
      <c r="B39">
        <v>2</v>
      </c>
      <c r="C39">
        <v>10</v>
      </c>
      <c r="D39" s="4" t="e">
        <f>$L$1/#REF!</f>
        <v>#REF!</v>
      </c>
      <c r="E39" s="2" t="e">
        <f t="shared" si="9"/>
        <v>#REF!</v>
      </c>
      <c r="F39" t="s">
        <v>17</v>
      </c>
      <c r="G39">
        <f t="shared" si="1"/>
        <v>10</v>
      </c>
      <c r="H39" s="1">
        <v>45300</v>
      </c>
      <c r="J39">
        <v>250</v>
      </c>
      <c r="K39" s="6">
        <f t="shared" si="2"/>
        <v>325.67</v>
      </c>
      <c r="O39" s="1"/>
      <c r="P39" s="2"/>
      <c r="Q39" s="2"/>
    </row>
    <row r="40" spans="1:18" x14ac:dyDescent="0.3">
      <c r="A40" t="s">
        <v>29</v>
      </c>
      <c r="B40">
        <v>2</v>
      </c>
      <c r="C40">
        <v>10</v>
      </c>
      <c r="D40" s="4" t="e">
        <f>$L$1/#REF!</f>
        <v>#REF!</v>
      </c>
      <c r="E40" s="2" t="e">
        <f t="shared" si="9"/>
        <v>#REF!</v>
      </c>
      <c r="F40" t="s">
        <v>17</v>
      </c>
      <c r="G40">
        <f t="shared" si="1"/>
        <v>10</v>
      </c>
      <c r="H40" s="1">
        <v>45300</v>
      </c>
      <c r="J40">
        <v>250</v>
      </c>
      <c r="K40" s="6">
        <f t="shared" si="2"/>
        <v>335.67</v>
      </c>
      <c r="O40" s="1"/>
      <c r="P40" s="2"/>
      <c r="Q40" s="2"/>
    </row>
    <row r="41" spans="1:18" x14ac:dyDescent="0.3">
      <c r="A41" t="s">
        <v>38</v>
      </c>
      <c r="B41">
        <v>1.87</v>
      </c>
      <c r="C41">
        <v>10</v>
      </c>
      <c r="D41" s="4" t="e">
        <f>$L$1/#REF!</f>
        <v>#REF!</v>
      </c>
      <c r="E41" s="2" t="e">
        <f t="shared" si="9"/>
        <v>#REF!</v>
      </c>
      <c r="F41" t="s">
        <v>40</v>
      </c>
      <c r="G41">
        <v>0</v>
      </c>
      <c r="H41" s="1">
        <v>45300</v>
      </c>
      <c r="J41">
        <v>250</v>
      </c>
      <c r="K41" s="6">
        <f t="shared" si="2"/>
        <v>335.67</v>
      </c>
      <c r="O41" s="1"/>
      <c r="P41" s="2"/>
      <c r="Q41" s="2"/>
    </row>
    <row r="42" spans="1:18" x14ac:dyDescent="0.3">
      <c r="A42" t="s">
        <v>39</v>
      </c>
      <c r="B42">
        <v>1.625</v>
      </c>
      <c r="C42">
        <v>10</v>
      </c>
      <c r="D42" s="4" t="e">
        <f>$L$1/#REF!</f>
        <v>#REF!</v>
      </c>
      <c r="E42" s="2" t="e">
        <f t="shared" si="9"/>
        <v>#REF!</v>
      </c>
      <c r="F42" t="s">
        <v>17</v>
      </c>
      <c r="G42">
        <f t="shared" ref="G42:G58" si="12">IF(F42="Y",(C42*B42)-C42,-C42)</f>
        <v>6.25</v>
      </c>
      <c r="H42" s="1">
        <v>45300</v>
      </c>
      <c r="J42">
        <v>250</v>
      </c>
      <c r="K42" s="6">
        <f t="shared" si="2"/>
        <v>341.92</v>
      </c>
      <c r="O42" s="1"/>
      <c r="P42" s="2"/>
      <c r="Q42" s="2"/>
    </row>
    <row r="43" spans="1:18" x14ac:dyDescent="0.3">
      <c r="A43" t="s">
        <v>42</v>
      </c>
      <c r="B43">
        <v>2.5</v>
      </c>
      <c r="C43">
        <v>10</v>
      </c>
      <c r="D43" s="4"/>
      <c r="E43" s="2"/>
      <c r="F43" t="s">
        <v>11</v>
      </c>
      <c r="G43">
        <f t="shared" si="12"/>
        <v>-10</v>
      </c>
      <c r="H43" s="1">
        <v>45301</v>
      </c>
      <c r="J43">
        <v>250</v>
      </c>
      <c r="K43" s="6">
        <f t="shared" ref="K43" si="13">K42+G43</f>
        <v>331.92</v>
      </c>
      <c r="O43" s="1"/>
      <c r="P43" s="2"/>
      <c r="Q43" s="2"/>
    </row>
    <row r="44" spans="1:18" x14ac:dyDescent="0.3">
      <c r="A44" t="s">
        <v>44</v>
      </c>
      <c r="B44">
        <v>2</v>
      </c>
      <c r="C44">
        <v>10</v>
      </c>
      <c r="D44" s="4"/>
      <c r="E44" s="2"/>
      <c r="F44" t="s">
        <v>17</v>
      </c>
      <c r="G44">
        <f t="shared" si="12"/>
        <v>10</v>
      </c>
      <c r="H44" s="1">
        <v>45301</v>
      </c>
      <c r="J44">
        <v>250</v>
      </c>
      <c r="K44" s="6">
        <f t="shared" ref="K44" si="14">K43+G44</f>
        <v>341.92</v>
      </c>
      <c r="O44" s="1"/>
      <c r="P44" s="2"/>
      <c r="Q44" s="2"/>
    </row>
    <row r="45" spans="1:18" x14ac:dyDescent="0.3">
      <c r="A45" t="s">
        <v>29</v>
      </c>
      <c r="B45">
        <v>1.87</v>
      </c>
      <c r="C45">
        <v>25</v>
      </c>
      <c r="D45" s="4"/>
      <c r="E45" s="2"/>
      <c r="F45" t="s">
        <v>17</v>
      </c>
      <c r="G45">
        <f t="shared" si="12"/>
        <v>21.75</v>
      </c>
      <c r="H45" s="1">
        <v>45302</v>
      </c>
      <c r="J45">
        <v>250</v>
      </c>
      <c r="K45" s="6">
        <f t="shared" ref="K45:K51" si="15">K44+G45</f>
        <v>363.67</v>
      </c>
      <c r="O45" s="1"/>
      <c r="P45" s="2"/>
      <c r="Q45" s="2"/>
    </row>
    <row r="46" spans="1:18" x14ac:dyDescent="0.3">
      <c r="A46" t="s">
        <v>31</v>
      </c>
      <c r="B46">
        <v>2.2000000000000002</v>
      </c>
      <c r="C46">
        <v>15</v>
      </c>
      <c r="D46" s="4"/>
      <c r="E46" s="2"/>
      <c r="F46" t="s">
        <v>11</v>
      </c>
      <c r="G46">
        <f t="shared" si="12"/>
        <v>-15</v>
      </c>
      <c r="H46" s="1">
        <v>45302</v>
      </c>
      <c r="J46">
        <v>250</v>
      </c>
      <c r="K46" s="6">
        <f t="shared" si="15"/>
        <v>348.67</v>
      </c>
      <c r="O46" s="1"/>
      <c r="P46" s="2"/>
      <c r="Q46" s="2"/>
    </row>
    <row r="47" spans="1:18" x14ac:dyDescent="0.3">
      <c r="A47" t="s">
        <v>43</v>
      </c>
      <c r="B47">
        <v>1.8</v>
      </c>
      <c r="C47">
        <v>15</v>
      </c>
      <c r="D47" s="4"/>
      <c r="E47" s="2"/>
      <c r="F47" t="s">
        <v>17</v>
      </c>
      <c r="G47">
        <f t="shared" si="12"/>
        <v>12</v>
      </c>
      <c r="H47" s="1">
        <v>45302</v>
      </c>
      <c r="J47">
        <v>250</v>
      </c>
      <c r="K47" s="6">
        <f t="shared" si="15"/>
        <v>360.67</v>
      </c>
      <c r="O47" s="1"/>
      <c r="P47" s="2"/>
      <c r="Q47" s="2"/>
    </row>
    <row r="48" spans="1:18" x14ac:dyDescent="0.3">
      <c r="A48" t="s">
        <v>45</v>
      </c>
      <c r="B48">
        <v>1.86</v>
      </c>
      <c r="C48">
        <v>15</v>
      </c>
      <c r="D48" s="4"/>
      <c r="E48" s="2"/>
      <c r="F48" t="s">
        <v>17</v>
      </c>
      <c r="G48">
        <f t="shared" si="12"/>
        <v>12.900000000000002</v>
      </c>
      <c r="H48" s="1">
        <v>45302</v>
      </c>
      <c r="J48">
        <v>250</v>
      </c>
      <c r="K48" s="6">
        <f t="shared" si="15"/>
        <v>373.57</v>
      </c>
      <c r="O48" s="1"/>
      <c r="P48" s="2"/>
      <c r="Q48" s="2"/>
    </row>
    <row r="49" spans="1:17" x14ac:dyDescent="0.3">
      <c r="A49" t="s">
        <v>46</v>
      </c>
      <c r="B49">
        <v>1.9</v>
      </c>
      <c r="C49">
        <v>15</v>
      </c>
      <c r="F49" t="s">
        <v>11</v>
      </c>
      <c r="G49">
        <f t="shared" si="12"/>
        <v>-15</v>
      </c>
      <c r="H49" s="1">
        <v>45302</v>
      </c>
      <c r="J49">
        <v>250</v>
      </c>
      <c r="K49" s="6">
        <f t="shared" si="15"/>
        <v>358.57</v>
      </c>
      <c r="O49" s="1"/>
      <c r="P49" s="2"/>
      <c r="Q49" s="2"/>
    </row>
    <row r="50" spans="1:17" x14ac:dyDescent="0.3">
      <c r="A50" t="s">
        <v>47</v>
      </c>
      <c r="B50">
        <v>2.0499999999999998</v>
      </c>
      <c r="C50">
        <v>10</v>
      </c>
      <c r="F50" t="s">
        <v>17</v>
      </c>
      <c r="G50">
        <f t="shared" si="12"/>
        <v>10.5</v>
      </c>
      <c r="H50" s="1">
        <v>45302</v>
      </c>
      <c r="J50">
        <v>250</v>
      </c>
      <c r="K50" s="6">
        <f t="shared" si="15"/>
        <v>369.07</v>
      </c>
      <c r="O50" s="1"/>
      <c r="P50" s="2"/>
      <c r="Q50" s="2"/>
    </row>
    <row r="51" spans="1:17" x14ac:dyDescent="0.3">
      <c r="A51" t="s">
        <v>48</v>
      </c>
      <c r="B51">
        <v>2.0499999999999998</v>
      </c>
      <c r="C51">
        <v>15</v>
      </c>
      <c r="F51" t="s">
        <v>11</v>
      </c>
      <c r="G51">
        <f t="shared" si="12"/>
        <v>-15</v>
      </c>
      <c r="H51" s="1">
        <v>45302</v>
      </c>
      <c r="J51">
        <v>250</v>
      </c>
      <c r="K51" s="6">
        <f t="shared" si="15"/>
        <v>354.07</v>
      </c>
      <c r="O51" s="1"/>
      <c r="P51" s="2"/>
      <c r="Q51" s="2"/>
    </row>
    <row r="52" spans="1:17" x14ac:dyDescent="0.3">
      <c r="A52" t="s">
        <v>54</v>
      </c>
      <c r="B52">
        <v>1.9</v>
      </c>
      <c r="C52">
        <v>15</v>
      </c>
      <c r="F52" t="s">
        <v>11</v>
      </c>
      <c r="G52">
        <f t="shared" si="12"/>
        <v>-15</v>
      </c>
      <c r="H52" s="1">
        <v>45303</v>
      </c>
      <c r="J52">
        <v>250</v>
      </c>
      <c r="K52" s="6">
        <f t="shared" ref="K52:K58" si="16">K51+G52</f>
        <v>339.07</v>
      </c>
      <c r="O52" s="1"/>
      <c r="P52" s="2"/>
      <c r="Q52" s="2"/>
    </row>
    <row r="53" spans="1:17" x14ac:dyDescent="0.3">
      <c r="A53" t="s">
        <v>55</v>
      </c>
      <c r="B53">
        <v>2</v>
      </c>
      <c r="C53">
        <v>15</v>
      </c>
      <c r="F53" t="s">
        <v>11</v>
      </c>
      <c r="G53">
        <f t="shared" si="12"/>
        <v>-15</v>
      </c>
      <c r="H53" s="1">
        <v>45304</v>
      </c>
      <c r="J53">
        <v>250</v>
      </c>
      <c r="K53" s="6">
        <f t="shared" si="16"/>
        <v>324.07</v>
      </c>
    </row>
    <row r="54" spans="1:17" x14ac:dyDescent="0.3">
      <c r="A54" t="s">
        <v>56</v>
      </c>
      <c r="B54">
        <v>1.8</v>
      </c>
      <c r="C54">
        <v>30</v>
      </c>
      <c r="F54" t="s">
        <v>17</v>
      </c>
      <c r="G54">
        <f t="shared" si="12"/>
        <v>24</v>
      </c>
      <c r="H54" s="1">
        <v>45304</v>
      </c>
      <c r="J54">
        <v>250</v>
      </c>
      <c r="K54" s="6">
        <f t="shared" si="16"/>
        <v>348.07</v>
      </c>
    </row>
    <row r="55" spans="1:17" x14ac:dyDescent="0.3">
      <c r="A55" t="s">
        <v>57</v>
      </c>
      <c r="B55">
        <v>1.9</v>
      </c>
      <c r="C55">
        <v>15</v>
      </c>
      <c r="F55" t="s">
        <v>17</v>
      </c>
      <c r="G55">
        <f t="shared" si="12"/>
        <v>13.5</v>
      </c>
      <c r="H55" s="1">
        <v>45304</v>
      </c>
      <c r="J55">
        <v>250</v>
      </c>
      <c r="K55" s="6">
        <f t="shared" si="16"/>
        <v>361.57</v>
      </c>
    </row>
    <row r="56" spans="1:17" x14ac:dyDescent="0.3">
      <c r="A56" t="s">
        <v>48</v>
      </c>
      <c r="B56">
        <v>2.2000000000000002</v>
      </c>
      <c r="C56">
        <v>15</v>
      </c>
      <c r="F56" t="s">
        <v>17</v>
      </c>
      <c r="G56">
        <f t="shared" si="12"/>
        <v>18</v>
      </c>
      <c r="H56" s="1">
        <v>45304</v>
      </c>
      <c r="J56">
        <v>250</v>
      </c>
      <c r="K56" s="6">
        <f t="shared" si="16"/>
        <v>379.57</v>
      </c>
    </row>
    <row r="57" spans="1:17" x14ac:dyDescent="0.3">
      <c r="A57" t="s">
        <v>38</v>
      </c>
      <c r="B57">
        <v>2</v>
      </c>
      <c r="C57">
        <v>15</v>
      </c>
      <c r="F57" t="s">
        <v>17</v>
      </c>
      <c r="G57">
        <f t="shared" si="12"/>
        <v>15</v>
      </c>
      <c r="H57" s="1">
        <v>45304</v>
      </c>
      <c r="J57">
        <v>250</v>
      </c>
      <c r="K57" s="6">
        <f t="shared" si="16"/>
        <v>394.57</v>
      </c>
    </row>
    <row r="58" spans="1:17" x14ac:dyDescent="0.3">
      <c r="A58" t="s">
        <v>58</v>
      </c>
      <c r="B58">
        <v>1.71</v>
      </c>
      <c r="C58">
        <v>30</v>
      </c>
      <c r="F58" t="s">
        <v>17</v>
      </c>
      <c r="G58">
        <f t="shared" si="12"/>
        <v>21.299999999999997</v>
      </c>
      <c r="H58" s="1">
        <v>45304</v>
      </c>
      <c r="J58">
        <v>250</v>
      </c>
      <c r="K58" s="6">
        <f t="shared" si="16"/>
        <v>415.87</v>
      </c>
    </row>
    <row r="59" spans="1:17" x14ac:dyDescent="0.3">
      <c r="H59" s="1"/>
      <c r="K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Odlum Brown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2023-12-12T17:45:22Z</dcterms:created>
  <dcterms:modified xsi:type="dcterms:W3CDTF">2024-01-14T20:01:52Z</dcterms:modified>
</cp:coreProperties>
</file>