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v\Hockey-Model\"/>
    </mc:Choice>
  </mc:AlternateContent>
  <xr:revisionPtr revIDLastSave="0" documentId="13_ncr:1_{9F5F3650-E937-42A6-9E2C-957221C02A96}" xr6:coauthVersionLast="47" xr6:coauthVersionMax="47" xr10:uidLastSave="{00000000-0000-0000-0000-000000000000}"/>
  <bookViews>
    <workbookView xWindow="-108" yWindow="-108" windowWidth="23256" windowHeight="12456" xr2:uid="{E79C7750-3561-4567-82D9-5AF93A43DD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59" i="1" l="1"/>
  <c r="Q59" i="1" s="1"/>
  <c r="Q60" i="1" s="1"/>
  <c r="R60" i="1"/>
  <c r="K148" i="1"/>
  <c r="K139" i="1"/>
  <c r="K140" i="1"/>
  <c r="K141" i="1" s="1"/>
  <c r="K142" i="1" s="1"/>
  <c r="K143" i="1" s="1"/>
  <c r="K144" i="1" s="1"/>
  <c r="K145" i="1" s="1"/>
  <c r="K146" i="1" s="1"/>
  <c r="K147" i="1" s="1"/>
  <c r="G148" i="1"/>
  <c r="G147" i="1"/>
  <c r="G146" i="1"/>
  <c r="G145" i="1"/>
  <c r="G144" i="1"/>
  <c r="G143" i="1"/>
  <c r="G142" i="1"/>
  <c r="G141" i="1"/>
  <c r="G140" i="1"/>
  <c r="G139" i="1"/>
  <c r="R58" i="1"/>
  <c r="K131" i="1"/>
  <c r="K132" i="1"/>
  <c r="K133" i="1"/>
  <c r="K134" i="1"/>
  <c r="K135" i="1"/>
  <c r="K136" i="1"/>
  <c r="K137" i="1"/>
  <c r="K138" i="1"/>
  <c r="G138" i="1"/>
  <c r="G137" i="1"/>
  <c r="G136" i="1"/>
  <c r="G135" i="1"/>
  <c r="G134" i="1"/>
  <c r="G133" i="1"/>
  <c r="G132" i="1"/>
  <c r="G131" i="1"/>
  <c r="R57" i="1"/>
  <c r="K129" i="1"/>
  <c r="K130" i="1"/>
  <c r="G130" i="1"/>
  <c r="G129" i="1"/>
  <c r="R53" i="1"/>
  <c r="R54" i="1"/>
  <c r="R55" i="1"/>
  <c r="R56" i="1"/>
  <c r="K122" i="1"/>
  <c r="K123" i="1"/>
  <c r="K124" i="1" s="1"/>
  <c r="K125" i="1" s="1"/>
  <c r="K126" i="1" s="1"/>
  <c r="K127" i="1" s="1"/>
  <c r="K128" i="1" s="1"/>
  <c r="G128" i="1"/>
  <c r="G127" i="1"/>
  <c r="G126" i="1"/>
  <c r="G125" i="1"/>
  <c r="G124" i="1"/>
  <c r="G123" i="1"/>
  <c r="G122" i="1"/>
  <c r="K120" i="1"/>
  <c r="K121" i="1" s="1"/>
  <c r="G121" i="1"/>
  <c r="G120" i="1"/>
  <c r="R52" i="1" s="1"/>
  <c r="R51" i="1"/>
  <c r="K119" i="1"/>
  <c r="G119" i="1"/>
  <c r="R50" i="1"/>
  <c r="K76" i="1"/>
  <c r="K77" i="1" s="1"/>
  <c r="K78" i="1" s="1"/>
  <c r="K79" i="1" s="1"/>
  <c r="K80" i="1" s="1"/>
  <c r="K81" i="1" s="1"/>
  <c r="K82" i="1" s="1"/>
  <c r="K83" i="1" s="1"/>
  <c r="K84" i="1" s="1"/>
  <c r="K85" i="1" s="1"/>
  <c r="K86" i="1" s="1"/>
  <c r="K87" i="1" s="1"/>
  <c r="K88" i="1" s="1"/>
  <c r="K89" i="1" s="1"/>
  <c r="K90" i="1" s="1"/>
  <c r="K91" i="1" s="1"/>
  <c r="K92" i="1" s="1"/>
  <c r="K93" i="1" s="1"/>
  <c r="K94" i="1" s="1"/>
  <c r="K95" i="1" s="1"/>
  <c r="K96" i="1" s="1"/>
  <c r="K97" i="1" s="1"/>
  <c r="K98" i="1" s="1"/>
  <c r="K99" i="1" s="1"/>
  <c r="K100" i="1" s="1"/>
  <c r="K101" i="1" s="1"/>
  <c r="K102" i="1" s="1"/>
  <c r="K103" i="1" s="1"/>
  <c r="K104" i="1" s="1"/>
  <c r="K105" i="1" s="1"/>
  <c r="K106" i="1" s="1"/>
  <c r="K107" i="1" s="1"/>
  <c r="K108" i="1" s="1"/>
  <c r="K109" i="1" s="1"/>
  <c r="K110" i="1" s="1"/>
  <c r="K111" i="1" s="1"/>
  <c r="K112" i="1" s="1"/>
  <c r="K113" i="1" s="1"/>
  <c r="K114" i="1" s="1"/>
  <c r="K115" i="1" s="1"/>
  <c r="K116" i="1" s="1"/>
  <c r="K117" i="1" s="1"/>
  <c r="K118" i="1" s="1"/>
  <c r="G105" i="1"/>
  <c r="G118" i="1"/>
  <c r="G117" i="1"/>
  <c r="G116" i="1"/>
  <c r="R48" i="1" s="1"/>
  <c r="G106" i="1"/>
  <c r="G115" i="1"/>
  <c r="G114" i="1"/>
  <c r="G113" i="1"/>
  <c r="G112" i="1"/>
  <c r="G107" i="1"/>
  <c r="G110" i="1"/>
  <c r="G111" i="1"/>
  <c r="G108" i="1"/>
  <c r="G109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5" i="1"/>
  <c r="G87" i="1"/>
  <c r="G86" i="1"/>
  <c r="G84" i="1"/>
  <c r="G82" i="1"/>
  <c r="G83" i="1"/>
  <c r="G81" i="1"/>
  <c r="G80" i="1"/>
  <c r="G79" i="1"/>
  <c r="G78" i="1"/>
  <c r="G77" i="1"/>
  <c r="G76" i="1"/>
  <c r="R38" i="1"/>
  <c r="G71" i="1"/>
  <c r="G72" i="1"/>
  <c r="G73" i="1"/>
  <c r="G74" i="1"/>
  <c r="G75" i="1"/>
  <c r="G70" i="1"/>
  <c r="G69" i="1"/>
  <c r="G68" i="1"/>
  <c r="G67" i="1"/>
  <c r="G66" i="1"/>
  <c r="G65" i="1"/>
  <c r="R49" i="1" l="1"/>
  <c r="R44" i="1"/>
  <c r="R40" i="1"/>
  <c r="R47" i="1"/>
  <c r="R45" i="1"/>
  <c r="R46" i="1"/>
  <c r="R43" i="1"/>
  <c r="R42" i="1"/>
  <c r="R37" i="1"/>
  <c r="R41" i="1"/>
  <c r="R39" i="1"/>
  <c r="G61" i="1"/>
  <c r="G62" i="1"/>
  <c r="G63" i="1"/>
  <c r="G64" i="1"/>
  <c r="G59" i="1"/>
  <c r="R35" i="1" s="1"/>
  <c r="G53" i="1"/>
  <c r="G54" i="1"/>
  <c r="G55" i="1"/>
  <c r="G56" i="1"/>
  <c r="G57" i="1"/>
  <c r="G58" i="1"/>
  <c r="G52" i="1"/>
  <c r="O4" i="1"/>
  <c r="G47" i="1"/>
  <c r="G48" i="1"/>
  <c r="G49" i="1"/>
  <c r="G50" i="1"/>
  <c r="G51" i="1"/>
  <c r="G46" i="1"/>
  <c r="G45" i="1"/>
  <c r="G44" i="1"/>
  <c r="G43" i="1"/>
  <c r="D21" i="1"/>
  <c r="E21" i="1" s="1"/>
  <c r="G21" i="1"/>
  <c r="D22" i="1"/>
  <c r="E22" i="1" s="1"/>
  <c r="G22" i="1"/>
  <c r="D23" i="1"/>
  <c r="E23" i="1" s="1"/>
  <c r="G23" i="1"/>
  <c r="D24" i="1"/>
  <c r="E24" i="1" s="1"/>
  <c r="G24" i="1"/>
  <c r="D25" i="1"/>
  <c r="E25" i="1" s="1"/>
  <c r="G25" i="1"/>
  <c r="D26" i="1"/>
  <c r="E26" i="1" s="1"/>
  <c r="G26" i="1"/>
  <c r="D27" i="1"/>
  <c r="E27" i="1" s="1"/>
  <c r="G27" i="1"/>
  <c r="D28" i="1"/>
  <c r="E28" i="1" s="1"/>
  <c r="G28" i="1"/>
  <c r="D29" i="1"/>
  <c r="E29" i="1" s="1"/>
  <c r="G29" i="1"/>
  <c r="D30" i="1"/>
  <c r="E30" i="1" s="1"/>
  <c r="G30" i="1"/>
  <c r="D31" i="1"/>
  <c r="E31" i="1" s="1"/>
  <c r="G31" i="1"/>
  <c r="D32" i="1"/>
  <c r="E32" i="1" s="1"/>
  <c r="G32" i="1"/>
  <c r="D33" i="1"/>
  <c r="E33" i="1" s="1"/>
  <c r="G33" i="1"/>
  <c r="D34" i="1"/>
  <c r="E34" i="1" s="1"/>
  <c r="G34" i="1"/>
  <c r="D35" i="1"/>
  <c r="E35" i="1" s="1"/>
  <c r="G35" i="1"/>
  <c r="D36" i="1"/>
  <c r="E36" i="1" s="1"/>
  <c r="G36" i="1"/>
  <c r="D37" i="1"/>
  <c r="E37" i="1" s="1"/>
  <c r="G37" i="1"/>
  <c r="D38" i="1"/>
  <c r="E38" i="1" s="1"/>
  <c r="G38" i="1"/>
  <c r="D39" i="1"/>
  <c r="E39" i="1" s="1"/>
  <c r="G39" i="1"/>
  <c r="D40" i="1"/>
  <c r="E40" i="1" s="1"/>
  <c r="G40" i="1"/>
  <c r="D41" i="1"/>
  <c r="E41" i="1" s="1"/>
  <c r="D42" i="1"/>
  <c r="E42" i="1" s="1"/>
  <c r="G42" i="1"/>
  <c r="D19" i="1"/>
  <c r="E19" i="1" s="1"/>
  <c r="D20" i="1"/>
  <c r="E20" i="1" s="1"/>
  <c r="G18" i="1"/>
  <c r="G19" i="1"/>
  <c r="G20" i="1"/>
  <c r="D18" i="1"/>
  <c r="E18" i="1" s="1"/>
  <c r="D17" i="1"/>
  <c r="E17" i="1" s="1"/>
  <c r="D13" i="1"/>
  <c r="E13" i="1" s="1"/>
  <c r="D14" i="1"/>
  <c r="E14" i="1" s="1"/>
  <c r="D15" i="1"/>
  <c r="E15" i="1" s="1"/>
  <c r="D16" i="1"/>
  <c r="E16" i="1" s="1"/>
  <c r="D11" i="1"/>
  <c r="E11" i="1" s="1"/>
  <c r="D12" i="1"/>
  <c r="E12" i="1" s="1"/>
  <c r="D10" i="1"/>
  <c r="E10" i="1" s="1"/>
  <c r="D4" i="1"/>
  <c r="E4" i="1" s="1"/>
  <c r="D9" i="1"/>
  <c r="E9" i="1" s="1"/>
  <c r="D8" i="1"/>
  <c r="E8" i="1" s="1"/>
  <c r="D7" i="1"/>
  <c r="E7" i="1" s="1"/>
  <c r="D6" i="1"/>
  <c r="E6" i="1" s="1"/>
  <c r="D5" i="1"/>
  <c r="E5" i="1" s="1"/>
  <c r="D2" i="1"/>
  <c r="E2" i="1" s="1"/>
  <c r="D3" i="1"/>
  <c r="E3" i="1" s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R34" i="1" l="1"/>
  <c r="R36" i="1"/>
  <c r="K2" i="1"/>
  <c r="K3" i="1" s="1"/>
  <c r="K4" i="1" s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R3" i="1"/>
  <c r="Q3" i="1" s="1"/>
  <c r="R4" i="1"/>
  <c r="O5" i="1"/>
  <c r="Q4" i="1" l="1"/>
  <c r="R5" i="1"/>
  <c r="O6" i="1"/>
  <c r="K46" i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l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Q5" i="1"/>
  <c r="R6" i="1"/>
  <c r="O7" i="1"/>
  <c r="M2" i="1" l="1" a="1"/>
  <c r="M2" i="1" s="1"/>
  <c r="Q6" i="1"/>
  <c r="R7" i="1"/>
  <c r="O8" i="1"/>
  <c r="Q7" i="1" l="1"/>
  <c r="R8" i="1"/>
  <c r="O9" i="1"/>
  <c r="Q8" i="1" l="1"/>
  <c r="R9" i="1"/>
  <c r="O10" i="1"/>
  <c r="Q9" i="1" l="1"/>
  <c r="R10" i="1"/>
  <c r="O11" i="1"/>
  <c r="Q10" i="1" l="1"/>
  <c r="R11" i="1"/>
  <c r="O12" i="1"/>
  <c r="Q11" i="1" l="1"/>
  <c r="O13" i="1"/>
  <c r="R12" i="1"/>
  <c r="Q12" i="1" l="1"/>
  <c r="O14" i="1"/>
  <c r="R13" i="1"/>
  <c r="Q13" i="1" l="1"/>
  <c r="O15" i="1"/>
  <c r="R14" i="1"/>
  <c r="Q14" i="1" l="1"/>
  <c r="O16" i="1"/>
  <c r="R15" i="1"/>
  <c r="Q15" i="1" l="1"/>
  <c r="O17" i="1"/>
  <c r="R16" i="1"/>
  <c r="Q16" i="1" l="1"/>
  <c r="O18" i="1"/>
  <c r="R17" i="1"/>
  <c r="Q17" i="1" l="1"/>
  <c r="O19" i="1"/>
  <c r="R18" i="1"/>
  <c r="Q18" i="1" l="1"/>
  <c r="O20" i="1"/>
  <c r="R19" i="1"/>
  <c r="Q19" i="1" l="1"/>
  <c r="O21" i="1"/>
  <c r="R20" i="1"/>
  <c r="Q20" i="1" l="1"/>
  <c r="O22" i="1"/>
  <c r="R21" i="1"/>
  <c r="Q21" i="1" l="1"/>
  <c r="O23" i="1"/>
  <c r="R22" i="1"/>
  <c r="Q22" i="1" l="1"/>
  <c r="O24" i="1"/>
  <c r="R23" i="1"/>
  <c r="Q23" i="1" l="1"/>
  <c r="O25" i="1"/>
  <c r="R24" i="1"/>
  <c r="Q24" i="1" l="1"/>
  <c r="O26" i="1"/>
  <c r="R25" i="1"/>
  <c r="Q25" i="1" l="1"/>
  <c r="O27" i="1"/>
  <c r="R26" i="1"/>
  <c r="Q26" i="1" l="1"/>
  <c r="O28" i="1"/>
  <c r="R27" i="1"/>
  <c r="Q27" i="1" l="1"/>
  <c r="O29" i="1"/>
  <c r="R28" i="1"/>
  <c r="Q28" i="1" l="1"/>
  <c r="O30" i="1"/>
  <c r="R29" i="1"/>
  <c r="Q29" i="1" l="1"/>
  <c r="O31" i="1"/>
  <c r="R30" i="1"/>
  <c r="Q30" i="1" l="1"/>
  <c r="O32" i="1"/>
  <c r="O33" i="1" s="1"/>
  <c r="R33" i="1" s="1"/>
  <c r="R31" i="1"/>
  <c r="Q31" i="1" l="1"/>
  <c r="R32" i="1"/>
  <c r="Q32" i="1" l="1"/>
  <c r="Q33" i="1" s="1"/>
  <c r="Q34" i="1" s="1"/>
  <c r="Q35" i="1" s="1"/>
  <c r="Q36" i="1" s="1"/>
  <c r="Q37" i="1" s="1"/>
  <c r="Q38" i="1" s="1"/>
  <c r="Q39" i="1" s="1"/>
  <c r="Q40" i="1" s="1"/>
  <c r="Q41" i="1" s="1"/>
  <c r="Q42" i="1" s="1"/>
  <c r="Q43" i="1" s="1"/>
  <c r="Q44" i="1" s="1"/>
  <c r="Q45" i="1" s="1"/>
  <c r="Q46" i="1" s="1"/>
  <c r="Q47" i="1" s="1"/>
  <c r="Q48" i="1" s="1"/>
  <c r="Q49" i="1" s="1"/>
  <c r="Q50" i="1" s="1"/>
  <c r="Q51" i="1" s="1"/>
  <c r="Q52" i="1" s="1"/>
  <c r="Q53" i="1" s="1"/>
  <c r="Q54" i="1" s="1"/>
  <c r="Q55" i="1" s="1"/>
  <c r="Q56" i="1" s="1"/>
  <c r="Q57" i="1" s="1"/>
  <c r="Q5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<sst xmlns="http://schemas.openxmlformats.org/spreadsheetml/2006/main" count="315" uniqueCount="129">
  <si>
    <t>Date</t>
  </si>
  <si>
    <t>Rangers</t>
  </si>
  <si>
    <t>Odds Taken</t>
  </si>
  <si>
    <t>Amount</t>
  </si>
  <si>
    <t>EV</t>
  </si>
  <si>
    <t>Efficient %</t>
  </si>
  <si>
    <t>Flordia</t>
  </si>
  <si>
    <t>Performance</t>
  </si>
  <si>
    <t>Win</t>
  </si>
  <si>
    <t>Notes</t>
  </si>
  <si>
    <t>n</t>
  </si>
  <si>
    <t>Boston</t>
  </si>
  <si>
    <t>Islainders</t>
  </si>
  <si>
    <t>Bostons whole team is injured</t>
  </si>
  <si>
    <t>Peguins</t>
  </si>
  <si>
    <t>Colorado</t>
  </si>
  <si>
    <t>y</t>
  </si>
  <si>
    <t>Chicago</t>
  </si>
  <si>
    <t>Columbus</t>
  </si>
  <si>
    <t>Detroit</t>
  </si>
  <si>
    <t>Dylan Larkin Hurt</t>
  </si>
  <si>
    <t>Vegas</t>
  </si>
  <si>
    <t>Nashville</t>
  </si>
  <si>
    <t>Dallas</t>
  </si>
  <si>
    <t>Kings</t>
  </si>
  <si>
    <t>Colorado -1.5</t>
  </si>
  <si>
    <t>RedWings</t>
  </si>
  <si>
    <t>Starting cash</t>
  </si>
  <si>
    <t>Kraken</t>
  </si>
  <si>
    <t>Senators</t>
  </si>
  <si>
    <t>Devils</t>
  </si>
  <si>
    <t>Carolina</t>
  </si>
  <si>
    <t>Wild</t>
  </si>
  <si>
    <t>Penguins under 6</t>
  </si>
  <si>
    <t>Cancuks Over 6.5</t>
  </si>
  <si>
    <t>Cancuks Over 6</t>
  </si>
  <si>
    <t>Boston Over 6</t>
  </si>
  <si>
    <t>Flordia Under 6.5</t>
  </si>
  <si>
    <t>Fordia</t>
  </si>
  <si>
    <t>p</t>
  </si>
  <si>
    <t>Balance</t>
  </si>
  <si>
    <t xml:space="preserve">Montreal </t>
  </si>
  <si>
    <t>Montreal Under 6.5</t>
  </si>
  <si>
    <t>Montreal Under 6</t>
  </si>
  <si>
    <t>Jets Under 6</t>
  </si>
  <si>
    <t>Oilers under 7</t>
  </si>
  <si>
    <t>Senators Over 7</t>
  </si>
  <si>
    <t>Coyotes</t>
  </si>
  <si>
    <t>Return</t>
  </si>
  <si>
    <t>perf</t>
  </si>
  <si>
    <t>Date1</t>
  </si>
  <si>
    <t>Starting Balance</t>
  </si>
  <si>
    <t>Current Balance</t>
  </si>
  <si>
    <t>Flyers Under 6</t>
  </si>
  <si>
    <t>Rangers Over 6</t>
  </si>
  <si>
    <t>Flyers Under 6.5</t>
  </si>
  <si>
    <t>Bruins Over 6</t>
  </si>
  <si>
    <t>Kraken Under 6</t>
  </si>
  <si>
    <t>Panthers under 6.5</t>
  </si>
  <si>
    <t>Colorado Over 6.5</t>
  </si>
  <si>
    <t>Colorado and Over</t>
  </si>
  <si>
    <t>Ranger over 5.5</t>
  </si>
  <si>
    <t>Team</t>
  </si>
  <si>
    <t>Coyotes ML</t>
  </si>
  <si>
    <t>Colorado ML</t>
  </si>
  <si>
    <t>Oilers ML</t>
  </si>
  <si>
    <t>Devils ML</t>
  </si>
  <si>
    <t>Kraken ML</t>
  </si>
  <si>
    <t>Detroit ML</t>
  </si>
  <si>
    <t>Canucks ML</t>
  </si>
  <si>
    <t>Chicago Under 6.5</t>
  </si>
  <si>
    <t>Canucks Over 6.5</t>
  </si>
  <si>
    <t>Toronto Over 6.5</t>
  </si>
  <si>
    <t>Vegas Over 5.5</t>
  </si>
  <si>
    <t>Colorado Under 6</t>
  </si>
  <si>
    <t>Oilers Over 7</t>
  </si>
  <si>
    <t>Tampa ML</t>
  </si>
  <si>
    <t>Flordia ML</t>
  </si>
  <si>
    <t>RedWings Over 6.5</t>
  </si>
  <si>
    <t>Celtics Under 229</t>
  </si>
  <si>
    <t>Rangers ML</t>
  </si>
  <si>
    <t>Bruins ML</t>
  </si>
  <si>
    <t>Bulls Under 228.5</t>
  </si>
  <si>
    <t>Hawks over 237.5</t>
  </si>
  <si>
    <t>Spurs Under 238.5</t>
  </si>
  <si>
    <t>Panthers ML</t>
  </si>
  <si>
    <t xml:space="preserve">Thunder Under 237.5 </t>
  </si>
  <si>
    <t>Nets ML</t>
  </si>
  <si>
    <t>Lightning ML</t>
  </si>
  <si>
    <t>Canadians ML</t>
  </si>
  <si>
    <t>Sabres Under 6.5</t>
  </si>
  <si>
    <t>Ducks ML</t>
  </si>
  <si>
    <t>Pelicans ML</t>
  </si>
  <si>
    <t>Hurricanes ML</t>
  </si>
  <si>
    <t>Kings ML</t>
  </si>
  <si>
    <t>Kings Under 6.5</t>
  </si>
  <si>
    <t xml:space="preserve">Canucks Over 6  </t>
  </si>
  <si>
    <t>Lightning Over 6</t>
  </si>
  <si>
    <t>Bruins Over 6.5</t>
  </si>
  <si>
    <t>76ers Over 237</t>
  </si>
  <si>
    <t>Spurs Under 234.5</t>
  </si>
  <si>
    <t>Sharks ML</t>
  </si>
  <si>
    <t>Devils Over 6.5</t>
  </si>
  <si>
    <t>Lakers Under 243</t>
  </si>
  <si>
    <t>Magic Under 227.5</t>
  </si>
  <si>
    <t>Columbus ML</t>
  </si>
  <si>
    <t>RedWings Over 7</t>
  </si>
  <si>
    <t>Suns Under 248.5</t>
  </si>
  <si>
    <t>Thunder Under 231.5</t>
  </si>
  <si>
    <t>Rockets ML</t>
  </si>
  <si>
    <t>Wizards ML</t>
  </si>
  <si>
    <t>Clippers ML</t>
  </si>
  <si>
    <t>Clippers Under 227</t>
  </si>
  <si>
    <t>Raptors Under 235</t>
  </si>
  <si>
    <t>Rangers over 6.5</t>
  </si>
  <si>
    <t>Islainders ML</t>
  </si>
  <si>
    <t>Thunder ML</t>
  </si>
  <si>
    <t>Stars ML</t>
  </si>
  <si>
    <t>Magic ML</t>
  </si>
  <si>
    <t>Rockets Over 236.5</t>
  </si>
  <si>
    <t>Avs Over 6.5</t>
  </si>
  <si>
    <t>Spurs ML</t>
  </si>
  <si>
    <t>Canucks Over 5.5</t>
  </si>
  <si>
    <t>Suns ML</t>
  </si>
  <si>
    <t>Suns Under 243.5</t>
  </si>
  <si>
    <t>Avs ML</t>
  </si>
  <si>
    <t xml:space="preserve">Lightning Over 6 </t>
  </si>
  <si>
    <t>Pacers ML</t>
  </si>
  <si>
    <t>Bucks Over 228.5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</si>
</sst>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2" fontId="0" fillId="0" borderId="0" xfId="0" applyNumberFormat="1"/>
    <xf numFmtId="0" fontId="1" fillId="2" borderId="0" xfId="0" applyFont="1" applyFill="1"/>
    <xf numFmtId="164" fontId="0" fillId="0" borderId="0" xfId="1" applyNumberFormat="1" applyFont="1"/>
    <xf numFmtId="10" fontId="0" fillId="0" borderId="0" xfId="1" applyNumberFormat="1" applyFont="1"/>
    <xf numFmtId="43" fontId="0" fillId="0" borderId="0" xfId="2" applyFont="1"/>
    <xf numFmtId="9" fontId="0" fillId="0" borderId="0" xfId="1" applyFont="1"/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5287B-FFB4-4061-B2BA-F31C70F19EC3}">
  <dimension ref="A1:AB148"/>
  <sheetViews>
    <sheetView tabSelected="1" topLeftCell="A41" workbookViewId="0">
      <selection activeCell="Q62" sqref="Q62"/>
    </sheetView>
  </sheetViews>
  <sheetFormatPr defaultRowHeight="14.4" x14ac:dyDescent="0.3"/>
  <cols>
    <col min="1" max="1" width="21.109375" customWidth="1"/>
    <col min="2" max="2" width="12.44140625" customWidth="1"/>
    <col min="3" max="3" width="14.109375" customWidth="1"/>
    <col min="4" max="4" width="11" hidden="1" customWidth="1"/>
    <col min="5" max="5" width="14" hidden="1" customWidth="1"/>
    <col min="6" max="6" width="10.6640625" customWidth="1"/>
    <col min="7" max="7" width="13.33203125" customWidth="1"/>
    <col min="8" max="8" width="16" customWidth="1"/>
    <col min="9" max="9" width="26.6640625" hidden="1" customWidth="1"/>
    <col min="10" max="10" width="11.6640625" customWidth="1"/>
    <col min="11" max="11" width="8.6640625" customWidth="1"/>
    <col min="15" max="15" width="10.33203125" bestFit="1" customWidth="1"/>
    <col min="16" max="16" width="14.6640625" bestFit="1" customWidth="1"/>
    <col min="17" max="17" width="14.44140625" bestFit="1" customWidth="1"/>
    <col min="20" max="20" width="17.21875" customWidth="1"/>
    <col min="21" max="21" width="12.109375" customWidth="1"/>
  </cols>
  <sheetData>
    <row r="1" spans="1:28" x14ac:dyDescent="0.3">
      <c r="A1" s="3" t="s">
        <v>62</v>
      </c>
      <c r="B1" s="3" t="s">
        <v>2</v>
      </c>
      <c r="C1" s="3" t="s">
        <v>3</v>
      </c>
      <c r="D1" s="3" t="s">
        <v>5</v>
      </c>
      <c r="E1" s="3" t="s">
        <v>4</v>
      </c>
      <c r="F1" s="3" t="s">
        <v>8</v>
      </c>
      <c r="G1" s="3" t="s">
        <v>7</v>
      </c>
      <c r="H1" s="3" t="s">
        <v>50</v>
      </c>
      <c r="I1" s="3" t="s">
        <v>9</v>
      </c>
      <c r="J1" s="3" t="s">
        <v>27</v>
      </c>
      <c r="K1" s="3" t="s">
        <v>40</v>
      </c>
      <c r="L1">
        <v>1</v>
      </c>
      <c r="M1" s="3" t="s">
        <v>48</v>
      </c>
      <c r="O1" s="3" t="s">
        <v>0</v>
      </c>
      <c r="P1" s="3" t="s">
        <v>51</v>
      </c>
      <c r="Q1" s="3" t="s">
        <v>52</v>
      </c>
      <c r="R1" s="3" t="s">
        <v>49</v>
      </c>
    </row>
    <row r="2" spans="1:28" x14ac:dyDescent="0.3">
      <c r="A2" t="s">
        <v>11</v>
      </c>
      <c r="B2">
        <v>1.95</v>
      </c>
      <c r="C2">
        <v>15</v>
      </c>
      <c r="D2" s="4" t="e">
        <f>$L$1/#REF!</f>
        <v>#REF!</v>
      </c>
      <c r="E2" s="2" t="e">
        <f t="shared" ref="E2:E9" si="0">(D2*B2*C2)-C2</f>
        <v>#REF!</v>
      </c>
      <c r="F2" t="s">
        <v>10</v>
      </c>
      <c r="G2">
        <f t="shared" ref="G2:G40" si="1">IF(F2="Y",(C2*B2)-C2,-C2)</f>
        <v>-15</v>
      </c>
      <c r="H2" s="1">
        <v>45273</v>
      </c>
      <c r="I2" t="s">
        <v>13</v>
      </c>
      <c r="J2">
        <v>250</v>
      </c>
      <c r="K2" s="6">
        <f>J2+G2</f>
        <v>235</v>
      </c>
      <c r="M2" s="7" cm="1">
        <f t="array" ref="M2">((LOOKUP(2,1/(ISNUMBER(K2:K359)),K2:K359))/250)-1</f>
        <v>0.7548400000000004</v>
      </c>
      <c r="O2" s="1">
        <v>45272</v>
      </c>
      <c r="P2" s="2">
        <v>250</v>
      </c>
      <c r="Q2">
        <v>250</v>
      </c>
      <c r="AA2" s="1"/>
    </row>
    <row r="3" spans="1:28" x14ac:dyDescent="0.3">
      <c r="A3" t="s">
        <v>12</v>
      </c>
      <c r="B3">
        <v>1.452</v>
      </c>
      <c r="C3">
        <v>10</v>
      </c>
      <c r="D3" s="4" t="e">
        <f>$L$1/#REF!</f>
        <v>#REF!</v>
      </c>
      <c r="E3" s="2" t="e">
        <f t="shared" si="0"/>
        <v>#REF!</v>
      </c>
      <c r="F3" t="s">
        <v>16</v>
      </c>
      <c r="G3">
        <f t="shared" si="1"/>
        <v>4.5199999999999996</v>
      </c>
      <c r="H3" s="1">
        <v>45273</v>
      </c>
      <c r="J3">
        <v>250</v>
      </c>
      <c r="K3" s="6">
        <f t="shared" ref="K3:K42" si="2">K2+G3</f>
        <v>239.52</v>
      </c>
      <c r="O3" s="1">
        <v>45273</v>
      </c>
      <c r="P3" s="2">
        <v>250</v>
      </c>
      <c r="Q3" s="2">
        <f>Q2+R3</f>
        <v>251.62</v>
      </c>
      <c r="R3">
        <f t="shared" ref="R3:R49" si="3">SUMIF(H2:H126, O3, G2:G126)</f>
        <v>1.6199999999999974</v>
      </c>
      <c r="AA3" s="1"/>
    </row>
    <row r="4" spans="1:28" x14ac:dyDescent="0.3">
      <c r="A4" t="s">
        <v>14</v>
      </c>
      <c r="B4">
        <v>1.66</v>
      </c>
      <c r="C4">
        <v>10</v>
      </c>
      <c r="D4" s="4" t="e">
        <f>$L$1/#REF!</f>
        <v>#REF!</v>
      </c>
      <c r="E4" s="2" t="e">
        <f t="shared" si="0"/>
        <v>#REF!</v>
      </c>
      <c r="F4" t="s">
        <v>16</v>
      </c>
      <c r="G4">
        <f t="shared" si="1"/>
        <v>6.5999999999999979</v>
      </c>
      <c r="H4" s="1">
        <v>45273</v>
      </c>
      <c r="J4">
        <v>250</v>
      </c>
      <c r="K4" s="6">
        <f t="shared" si="2"/>
        <v>246.12</v>
      </c>
      <c r="O4" s="1">
        <f>O3+1</f>
        <v>45274</v>
      </c>
      <c r="P4" s="2">
        <v>250</v>
      </c>
      <c r="Q4" s="2">
        <f>Q3+R4</f>
        <v>239.62</v>
      </c>
      <c r="R4">
        <f t="shared" si="3"/>
        <v>-12</v>
      </c>
      <c r="AA4" s="1"/>
    </row>
    <row r="5" spans="1:28" x14ac:dyDescent="0.3">
      <c r="A5" t="s">
        <v>15</v>
      </c>
      <c r="B5">
        <v>1.55</v>
      </c>
      <c r="C5">
        <v>10</v>
      </c>
      <c r="D5" s="4" t="e">
        <f>$L$1/#REF!</f>
        <v>#REF!</v>
      </c>
      <c r="E5" s="2" t="e">
        <f t="shared" si="0"/>
        <v>#REF!</v>
      </c>
      <c r="F5" t="s">
        <v>16</v>
      </c>
      <c r="G5">
        <f t="shared" si="1"/>
        <v>5.5</v>
      </c>
      <c r="H5" s="1">
        <v>45273</v>
      </c>
      <c r="J5">
        <v>250</v>
      </c>
      <c r="K5" s="6">
        <f t="shared" si="2"/>
        <v>251.62</v>
      </c>
      <c r="O5" s="1">
        <f t="shared" ref="O5:O33" si="4">O4+1</f>
        <v>45275</v>
      </c>
      <c r="P5" s="2">
        <v>250</v>
      </c>
      <c r="Q5" s="2">
        <f t="shared" ref="Q5:Q33" si="5">Q4+R5</f>
        <v>257.32</v>
      </c>
      <c r="R5">
        <f t="shared" si="3"/>
        <v>17.7</v>
      </c>
      <c r="U5" t="s">
        <v>97</v>
      </c>
      <c r="V5">
        <v>1.86</v>
      </c>
      <c r="W5">
        <v>20</v>
      </c>
      <c r="AB5" s="1">
        <v>45315</v>
      </c>
    </row>
    <row r="6" spans="1:28" x14ac:dyDescent="0.3">
      <c r="A6" t="s">
        <v>17</v>
      </c>
      <c r="B6">
        <v>3</v>
      </c>
      <c r="C6">
        <v>10</v>
      </c>
      <c r="D6" s="4" t="e">
        <f>$L$1/#REF!</f>
        <v>#REF!</v>
      </c>
      <c r="E6" s="2" t="e">
        <f t="shared" si="0"/>
        <v>#REF!</v>
      </c>
      <c r="F6" t="s">
        <v>10</v>
      </c>
      <c r="G6">
        <f t="shared" si="1"/>
        <v>-10</v>
      </c>
      <c r="H6" s="1">
        <v>45274</v>
      </c>
      <c r="J6">
        <v>250</v>
      </c>
      <c r="K6" s="6">
        <f t="shared" si="2"/>
        <v>241.62</v>
      </c>
      <c r="O6" s="1">
        <f t="shared" si="4"/>
        <v>45276</v>
      </c>
      <c r="P6" s="2">
        <v>250</v>
      </c>
      <c r="Q6" s="2">
        <f t="shared" si="5"/>
        <v>257.32</v>
      </c>
      <c r="R6">
        <f t="shared" si="3"/>
        <v>0</v>
      </c>
      <c r="U6" t="s">
        <v>98</v>
      </c>
      <c r="V6">
        <v>2</v>
      </c>
      <c r="W6">
        <v>20</v>
      </c>
      <c r="AB6" s="1">
        <v>45315</v>
      </c>
    </row>
    <row r="7" spans="1:28" x14ac:dyDescent="0.3">
      <c r="A7" t="s">
        <v>18</v>
      </c>
      <c r="B7">
        <v>3.3</v>
      </c>
      <c r="C7">
        <v>10</v>
      </c>
      <c r="D7" s="4" t="e">
        <f>$L$1/#REF!</f>
        <v>#REF!</v>
      </c>
      <c r="E7" s="2" t="e">
        <f t="shared" si="0"/>
        <v>#REF!</v>
      </c>
      <c r="F7" t="s">
        <v>16</v>
      </c>
      <c r="G7">
        <f t="shared" si="1"/>
        <v>23</v>
      </c>
      <c r="H7" s="1">
        <v>45274</v>
      </c>
      <c r="J7">
        <v>250</v>
      </c>
      <c r="K7" s="6">
        <f t="shared" si="2"/>
        <v>264.62</v>
      </c>
      <c r="O7" s="1">
        <f t="shared" si="4"/>
        <v>45277</v>
      </c>
      <c r="P7" s="2">
        <v>250</v>
      </c>
      <c r="Q7" s="2">
        <f t="shared" si="5"/>
        <v>257.32</v>
      </c>
      <c r="R7">
        <f t="shared" si="3"/>
        <v>0</v>
      </c>
      <c r="U7" t="s">
        <v>99</v>
      </c>
      <c r="V7">
        <v>1.9</v>
      </c>
      <c r="W7">
        <v>10</v>
      </c>
      <c r="AB7" s="1">
        <v>45315</v>
      </c>
    </row>
    <row r="8" spans="1:28" x14ac:dyDescent="0.3">
      <c r="A8" t="s">
        <v>6</v>
      </c>
      <c r="B8">
        <v>1.86</v>
      </c>
      <c r="C8">
        <v>10</v>
      </c>
      <c r="D8" s="4" t="e">
        <f>$L$1/#REF!</f>
        <v>#REF!</v>
      </c>
      <c r="E8" s="2" t="e">
        <f t="shared" si="0"/>
        <v>#REF!</v>
      </c>
      <c r="F8" t="s">
        <v>10</v>
      </c>
      <c r="G8">
        <f t="shared" si="1"/>
        <v>-10</v>
      </c>
      <c r="H8" s="1">
        <v>45274</v>
      </c>
      <c r="J8">
        <v>250</v>
      </c>
      <c r="K8" s="6">
        <f t="shared" si="2"/>
        <v>254.62</v>
      </c>
      <c r="O8" s="1">
        <f t="shared" si="4"/>
        <v>45278</v>
      </c>
      <c r="P8" s="2">
        <v>250</v>
      </c>
      <c r="Q8" s="2">
        <f t="shared" si="5"/>
        <v>257.32</v>
      </c>
      <c r="R8">
        <f t="shared" si="3"/>
        <v>0</v>
      </c>
    </row>
    <row r="9" spans="1:28" x14ac:dyDescent="0.3">
      <c r="A9" t="s">
        <v>19</v>
      </c>
      <c r="B9">
        <v>2.3199999999999998</v>
      </c>
      <c r="C9">
        <v>15</v>
      </c>
      <c r="D9" s="4" t="e">
        <f>$L$1/#REF!</f>
        <v>#REF!</v>
      </c>
      <c r="E9" s="2" t="e">
        <f t="shared" si="0"/>
        <v>#REF!</v>
      </c>
      <c r="F9" t="s">
        <v>10</v>
      </c>
      <c r="G9">
        <f t="shared" si="1"/>
        <v>-15</v>
      </c>
      <c r="H9" s="1">
        <v>45274</v>
      </c>
      <c r="I9" t="s">
        <v>20</v>
      </c>
      <c r="J9">
        <v>250</v>
      </c>
      <c r="K9" s="6">
        <f t="shared" si="2"/>
        <v>239.62</v>
      </c>
      <c r="O9" s="1">
        <f t="shared" si="4"/>
        <v>45279</v>
      </c>
      <c r="P9" s="2">
        <v>250</v>
      </c>
      <c r="Q9" s="2">
        <f t="shared" si="5"/>
        <v>275.21999999999997</v>
      </c>
      <c r="R9">
        <f t="shared" si="3"/>
        <v>17.899999999999999</v>
      </c>
    </row>
    <row r="10" spans="1:28" x14ac:dyDescent="0.3">
      <c r="A10" t="s">
        <v>21</v>
      </c>
      <c r="B10">
        <v>1.47</v>
      </c>
      <c r="C10">
        <v>10</v>
      </c>
      <c r="D10" s="5" t="e">
        <f>$L$1/#REF!</f>
        <v>#REF!</v>
      </c>
      <c r="E10" s="2" t="e">
        <f>(D10*B10*C10)-C10</f>
        <v>#REF!</v>
      </c>
      <c r="F10" t="s">
        <v>10</v>
      </c>
      <c r="G10">
        <f t="shared" si="1"/>
        <v>-10</v>
      </c>
      <c r="H10" s="1">
        <v>45275</v>
      </c>
      <c r="J10">
        <v>250</v>
      </c>
      <c r="K10" s="6">
        <f t="shared" si="2"/>
        <v>229.62</v>
      </c>
      <c r="O10" s="1">
        <f t="shared" si="4"/>
        <v>45280</v>
      </c>
      <c r="P10" s="2">
        <v>250</v>
      </c>
      <c r="Q10" s="2">
        <f t="shared" si="5"/>
        <v>260.21999999999997</v>
      </c>
      <c r="R10">
        <f t="shared" si="3"/>
        <v>-15</v>
      </c>
    </row>
    <row r="11" spans="1:28" x14ac:dyDescent="0.3">
      <c r="A11" t="s">
        <v>22</v>
      </c>
      <c r="B11">
        <v>2.5</v>
      </c>
      <c r="C11">
        <v>15</v>
      </c>
      <c r="D11" s="4" t="e">
        <f>$L$1/#REF!</f>
        <v>#REF!</v>
      </c>
      <c r="E11" s="2" t="e">
        <f t="shared" ref="E11:E12" si="6">(D11*B11*C11)-C11</f>
        <v>#REF!</v>
      </c>
      <c r="F11" t="s">
        <v>16</v>
      </c>
      <c r="G11">
        <f t="shared" si="1"/>
        <v>22.5</v>
      </c>
      <c r="H11" s="1">
        <v>45275</v>
      </c>
      <c r="J11">
        <v>250</v>
      </c>
      <c r="K11" s="6">
        <f t="shared" si="2"/>
        <v>252.12</v>
      </c>
      <c r="O11" s="1">
        <f t="shared" si="4"/>
        <v>45281</v>
      </c>
      <c r="P11" s="2">
        <v>250</v>
      </c>
      <c r="Q11" s="2">
        <f t="shared" si="5"/>
        <v>266.71999999999997</v>
      </c>
      <c r="R11">
        <f t="shared" si="3"/>
        <v>6.5</v>
      </c>
    </row>
    <row r="12" spans="1:28" x14ac:dyDescent="0.3">
      <c r="A12" t="s">
        <v>23</v>
      </c>
      <c r="B12">
        <v>1.52</v>
      </c>
      <c r="C12">
        <v>10</v>
      </c>
      <c r="D12" s="4" t="e">
        <f>$L$1/#REF!</f>
        <v>#REF!</v>
      </c>
      <c r="E12" s="2" t="e">
        <f t="shared" si="6"/>
        <v>#REF!</v>
      </c>
      <c r="F12" t="s">
        <v>16</v>
      </c>
      <c r="G12">
        <f t="shared" si="1"/>
        <v>5.1999999999999993</v>
      </c>
      <c r="H12" s="1">
        <v>45275</v>
      </c>
      <c r="J12">
        <v>250</v>
      </c>
      <c r="K12" s="6">
        <f t="shared" si="2"/>
        <v>257.32</v>
      </c>
      <c r="O12" s="1">
        <f t="shared" si="4"/>
        <v>45282</v>
      </c>
      <c r="P12" s="2">
        <v>250</v>
      </c>
      <c r="Q12" s="2">
        <f t="shared" si="5"/>
        <v>251.71999999999997</v>
      </c>
      <c r="R12">
        <f t="shared" si="3"/>
        <v>-15</v>
      </c>
    </row>
    <row r="13" spans="1:28" x14ac:dyDescent="0.3">
      <c r="A13" t="s">
        <v>24</v>
      </c>
      <c r="B13">
        <v>1.42</v>
      </c>
      <c r="C13">
        <v>20</v>
      </c>
      <c r="D13" s="4" t="e">
        <f>$L$1/#REF!</f>
        <v>#REF!</v>
      </c>
      <c r="E13" s="2" t="e">
        <f t="shared" ref="E13:E18" si="7">(D13*B13*C13)-C13</f>
        <v>#REF!</v>
      </c>
      <c r="F13" t="s">
        <v>16</v>
      </c>
      <c r="G13">
        <f t="shared" si="1"/>
        <v>8.3999999999999986</v>
      </c>
      <c r="H13" s="1">
        <v>45279</v>
      </c>
      <c r="J13">
        <v>250</v>
      </c>
      <c r="K13" s="6">
        <f t="shared" si="2"/>
        <v>265.71999999999997</v>
      </c>
      <c r="O13" s="1">
        <f t="shared" si="4"/>
        <v>45283</v>
      </c>
      <c r="P13" s="2">
        <v>250</v>
      </c>
      <c r="Q13" s="2">
        <f t="shared" si="5"/>
        <v>259.11999999999995</v>
      </c>
      <c r="R13">
        <f t="shared" si="3"/>
        <v>7.3999999999999986</v>
      </c>
    </row>
    <row r="14" spans="1:28" x14ac:dyDescent="0.3">
      <c r="A14" t="s">
        <v>1</v>
      </c>
      <c r="B14">
        <v>2</v>
      </c>
      <c r="C14">
        <v>15</v>
      </c>
      <c r="D14" s="4" t="e">
        <f>$L$1/#REF!</f>
        <v>#REF!</v>
      </c>
      <c r="E14" s="2" t="e">
        <f t="shared" si="7"/>
        <v>#REF!</v>
      </c>
      <c r="F14" t="s">
        <v>16</v>
      </c>
      <c r="G14">
        <f t="shared" si="1"/>
        <v>15</v>
      </c>
      <c r="H14" s="1">
        <v>45279</v>
      </c>
      <c r="J14">
        <v>250</v>
      </c>
      <c r="K14" s="6">
        <f t="shared" si="2"/>
        <v>280.71999999999997</v>
      </c>
      <c r="O14" s="1">
        <f t="shared" si="4"/>
        <v>45284</v>
      </c>
      <c r="P14" s="2">
        <v>250</v>
      </c>
      <c r="Q14" s="2">
        <f t="shared" si="5"/>
        <v>259.11999999999995</v>
      </c>
      <c r="R14">
        <f t="shared" si="3"/>
        <v>0</v>
      </c>
    </row>
    <row r="15" spans="1:28" x14ac:dyDescent="0.3">
      <c r="A15" t="s">
        <v>18</v>
      </c>
      <c r="B15">
        <v>2.4500000000000002</v>
      </c>
      <c r="C15">
        <v>10</v>
      </c>
      <c r="D15" s="4" t="e">
        <f>$L$1/#REF!</f>
        <v>#REF!</v>
      </c>
      <c r="E15" s="2" t="e">
        <f t="shared" si="7"/>
        <v>#REF!</v>
      </c>
      <c r="F15" t="s">
        <v>16</v>
      </c>
      <c r="G15">
        <f t="shared" si="1"/>
        <v>14.5</v>
      </c>
      <c r="H15" s="1">
        <v>45279</v>
      </c>
      <c r="J15">
        <v>250</v>
      </c>
      <c r="K15" s="6">
        <f t="shared" si="2"/>
        <v>295.21999999999997</v>
      </c>
      <c r="O15" s="1">
        <f t="shared" si="4"/>
        <v>45285</v>
      </c>
      <c r="P15" s="2">
        <v>250</v>
      </c>
      <c r="Q15" s="2">
        <f t="shared" si="5"/>
        <v>259.11999999999995</v>
      </c>
      <c r="R15">
        <f t="shared" si="3"/>
        <v>0</v>
      </c>
    </row>
    <row r="16" spans="1:28" x14ac:dyDescent="0.3">
      <c r="A16" t="s">
        <v>25</v>
      </c>
      <c r="B16">
        <v>1.91</v>
      </c>
      <c r="C16">
        <v>10</v>
      </c>
      <c r="D16" s="4" t="e">
        <f>$L$1/#REF!</f>
        <v>#REF!</v>
      </c>
      <c r="E16" s="2" t="e">
        <f t="shared" si="7"/>
        <v>#REF!</v>
      </c>
      <c r="F16" t="s">
        <v>10</v>
      </c>
      <c r="G16">
        <f t="shared" si="1"/>
        <v>-10</v>
      </c>
      <c r="H16" s="1">
        <v>45279</v>
      </c>
      <c r="J16">
        <v>250</v>
      </c>
      <c r="K16" s="6">
        <f t="shared" si="2"/>
        <v>285.21999999999997</v>
      </c>
      <c r="O16" s="1">
        <f t="shared" si="4"/>
        <v>45286</v>
      </c>
      <c r="P16" s="2">
        <v>250</v>
      </c>
      <c r="Q16" s="2">
        <f t="shared" si="5"/>
        <v>259.11999999999995</v>
      </c>
      <c r="R16">
        <f t="shared" si="3"/>
        <v>0</v>
      </c>
    </row>
    <row r="17" spans="1:18" x14ac:dyDescent="0.3">
      <c r="A17" t="s">
        <v>21</v>
      </c>
      <c r="B17">
        <v>2.15</v>
      </c>
      <c r="C17">
        <v>10</v>
      </c>
      <c r="D17" s="4" t="e">
        <f>$L$1/#REF!</f>
        <v>#REF!</v>
      </c>
      <c r="E17" s="2" t="e">
        <f t="shared" si="7"/>
        <v>#REF!</v>
      </c>
      <c r="F17" t="s">
        <v>10</v>
      </c>
      <c r="G17">
        <f t="shared" si="1"/>
        <v>-10</v>
      </c>
      <c r="H17" s="1">
        <v>45279</v>
      </c>
      <c r="J17">
        <v>250</v>
      </c>
      <c r="K17" s="6">
        <f t="shared" si="2"/>
        <v>275.21999999999997</v>
      </c>
      <c r="O17" s="1">
        <f t="shared" si="4"/>
        <v>45287</v>
      </c>
      <c r="P17" s="2">
        <v>250</v>
      </c>
      <c r="Q17" s="2">
        <f t="shared" si="5"/>
        <v>271.71999999999997</v>
      </c>
      <c r="R17">
        <f t="shared" si="3"/>
        <v>12.600000000000001</v>
      </c>
    </row>
    <row r="18" spans="1:18" x14ac:dyDescent="0.3">
      <c r="A18" t="s">
        <v>26</v>
      </c>
      <c r="B18">
        <v>2.4</v>
      </c>
      <c r="C18">
        <v>15</v>
      </c>
      <c r="D18" s="4" t="e">
        <f>$L$1/#REF!</f>
        <v>#REF!</v>
      </c>
      <c r="E18" s="2" t="e">
        <f t="shared" si="7"/>
        <v>#REF!</v>
      </c>
      <c r="F18" t="s">
        <v>10</v>
      </c>
      <c r="G18">
        <f t="shared" si="1"/>
        <v>-15</v>
      </c>
      <c r="H18" s="1">
        <v>45280</v>
      </c>
      <c r="J18">
        <v>250</v>
      </c>
      <c r="K18" s="6">
        <f t="shared" si="2"/>
        <v>260.21999999999997</v>
      </c>
      <c r="O18" s="1">
        <f t="shared" si="4"/>
        <v>45288</v>
      </c>
      <c r="P18" s="2">
        <v>250</v>
      </c>
      <c r="Q18" s="2">
        <f t="shared" si="5"/>
        <v>271.71999999999997</v>
      </c>
      <c r="R18">
        <f t="shared" si="3"/>
        <v>0</v>
      </c>
    </row>
    <row r="19" spans="1:18" x14ac:dyDescent="0.3">
      <c r="A19" t="s">
        <v>22</v>
      </c>
      <c r="B19">
        <v>2.1</v>
      </c>
      <c r="C19">
        <v>15</v>
      </c>
      <c r="D19" s="4" t="e">
        <f>$L$1/#REF!</f>
        <v>#REF!</v>
      </c>
      <c r="E19" s="2" t="e">
        <f t="shared" ref="E19:E20" si="8">(D19*B19*C19)-C19</f>
        <v>#REF!</v>
      </c>
      <c r="F19" t="s">
        <v>16</v>
      </c>
      <c r="G19">
        <f t="shared" si="1"/>
        <v>16.5</v>
      </c>
      <c r="H19" s="1">
        <v>45281</v>
      </c>
      <c r="J19">
        <v>250</v>
      </c>
      <c r="K19" s="6">
        <f t="shared" si="2"/>
        <v>276.71999999999997</v>
      </c>
      <c r="O19" s="1">
        <f t="shared" si="4"/>
        <v>45289</v>
      </c>
      <c r="P19" s="2">
        <v>250</v>
      </c>
      <c r="Q19" s="2">
        <f t="shared" si="5"/>
        <v>297.11999999999995</v>
      </c>
      <c r="R19">
        <f t="shared" si="3"/>
        <v>25.4</v>
      </c>
    </row>
    <row r="20" spans="1:18" x14ac:dyDescent="0.3">
      <c r="A20" t="s">
        <v>18</v>
      </c>
      <c r="B20">
        <v>2</v>
      </c>
      <c r="C20">
        <v>10</v>
      </c>
      <c r="D20" s="4" t="e">
        <f>$L$1/#REF!</f>
        <v>#REF!</v>
      </c>
      <c r="E20" s="2" t="e">
        <f t="shared" si="8"/>
        <v>#REF!</v>
      </c>
      <c r="F20" t="s">
        <v>10</v>
      </c>
      <c r="G20">
        <f t="shared" si="1"/>
        <v>-10</v>
      </c>
      <c r="H20" s="1">
        <v>45281</v>
      </c>
      <c r="J20">
        <v>250</v>
      </c>
      <c r="K20" s="6">
        <f t="shared" si="2"/>
        <v>266.71999999999997</v>
      </c>
      <c r="O20" s="1">
        <f t="shared" si="4"/>
        <v>45290</v>
      </c>
      <c r="P20" s="2">
        <v>250</v>
      </c>
      <c r="Q20" s="2">
        <f t="shared" si="5"/>
        <v>297.61999999999995</v>
      </c>
      <c r="R20">
        <f t="shared" si="3"/>
        <v>0.5</v>
      </c>
    </row>
    <row r="21" spans="1:18" x14ac:dyDescent="0.3">
      <c r="A21" t="s">
        <v>11</v>
      </c>
      <c r="B21">
        <v>1.8</v>
      </c>
      <c r="C21">
        <v>15</v>
      </c>
      <c r="D21" s="4" t="e">
        <f>$L$1/#REF!</f>
        <v>#REF!</v>
      </c>
      <c r="E21" s="2" t="e">
        <f t="shared" ref="E21:E42" si="9">(D21*B21*C21)-C21</f>
        <v>#REF!</v>
      </c>
      <c r="F21" t="s">
        <v>10</v>
      </c>
      <c r="G21">
        <f t="shared" si="1"/>
        <v>-15</v>
      </c>
      <c r="H21" s="1">
        <v>45282</v>
      </c>
      <c r="J21">
        <v>250</v>
      </c>
      <c r="K21" s="6">
        <f t="shared" si="2"/>
        <v>251.71999999999997</v>
      </c>
      <c r="O21" s="1">
        <f t="shared" si="4"/>
        <v>45291</v>
      </c>
      <c r="P21" s="2">
        <v>250</v>
      </c>
      <c r="Q21" s="2">
        <f t="shared" si="5"/>
        <v>297.61999999999995</v>
      </c>
      <c r="R21">
        <f t="shared" si="3"/>
        <v>0</v>
      </c>
    </row>
    <row r="22" spans="1:18" x14ac:dyDescent="0.3">
      <c r="A22" t="s">
        <v>21</v>
      </c>
      <c r="B22">
        <v>2.1</v>
      </c>
      <c r="C22">
        <v>10</v>
      </c>
      <c r="D22" s="4" t="e">
        <f>$L$1/#REF!</f>
        <v>#REF!</v>
      </c>
      <c r="E22" s="2" t="e">
        <f t="shared" si="9"/>
        <v>#REF!</v>
      </c>
      <c r="F22" t="s">
        <v>10</v>
      </c>
      <c r="G22">
        <f t="shared" si="1"/>
        <v>-10</v>
      </c>
      <c r="H22" s="1">
        <v>45283</v>
      </c>
      <c r="J22">
        <v>250</v>
      </c>
      <c r="K22" s="6">
        <f t="shared" si="2"/>
        <v>241.71999999999997</v>
      </c>
      <c r="O22" s="1">
        <f t="shared" si="4"/>
        <v>45292</v>
      </c>
      <c r="P22" s="2">
        <v>250</v>
      </c>
      <c r="Q22" s="2">
        <f t="shared" si="5"/>
        <v>297.61999999999995</v>
      </c>
      <c r="R22">
        <f t="shared" si="3"/>
        <v>0</v>
      </c>
    </row>
    <row r="23" spans="1:18" x14ac:dyDescent="0.3">
      <c r="A23" t="s">
        <v>28</v>
      </c>
      <c r="B23">
        <v>1.76</v>
      </c>
      <c r="C23">
        <v>15</v>
      </c>
      <c r="D23" s="4" t="e">
        <f>$L$1/#REF!</f>
        <v>#REF!</v>
      </c>
      <c r="E23" s="2" t="e">
        <f t="shared" si="9"/>
        <v>#REF!</v>
      </c>
      <c r="F23" t="s">
        <v>16</v>
      </c>
      <c r="G23">
        <f t="shared" si="1"/>
        <v>11.399999999999999</v>
      </c>
      <c r="H23" s="1">
        <v>45283</v>
      </c>
      <c r="J23">
        <v>250</v>
      </c>
      <c r="K23" s="6">
        <f t="shared" si="2"/>
        <v>253.11999999999998</v>
      </c>
      <c r="O23" s="1">
        <f t="shared" si="4"/>
        <v>45293</v>
      </c>
      <c r="P23" s="2">
        <v>250</v>
      </c>
      <c r="Q23" s="2">
        <f t="shared" si="5"/>
        <v>297.61999999999995</v>
      </c>
      <c r="R23">
        <f t="shared" si="3"/>
        <v>0</v>
      </c>
    </row>
    <row r="24" spans="1:18" x14ac:dyDescent="0.3">
      <c r="A24" t="s">
        <v>24</v>
      </c>
      <c r="B24">
        <v>1.6</v>
      </c>
      <c r="C24">
        <v>10</v>
      </c>
      <c r="D24" s="4" t="e">
        <f>$L$1/#REF!</f>
        <v>#REF!</v>
      </c>
      <c r="E24" s="2" t="e">
        <f t="shared" si="9"/>
        <v>#REF!</v>
      </c>
      <c r="F24" t="s">
        <v>16</v>
      </c>
      <c r="G24">
        <f t="shared" si="1"/>
        <v>6</v>
      </c>
      <c r="H24" s="1">
        <v>45283</v>
      </c>
      <c r="J24">
        <v>250</v>
      </c>
      <c r="K24" s="6">
        <f t="shared" si="2"/>
        <v>259.12</v>
      </c>
      <c r="O24" s="1">
        <f t="shared" si="4"/>
        <v>45294</v>
      </c>
      <c r="P24" s="2">
        <v>250</v>
      </c>
      <c r="Q24" s="2">
        <f t="shared" si="5"/>
        <v>297.61999999999995</v>
      </c>
      <c r="R24">
        <f t="shared" si="3"/>
        <v>0</v>
      </c>
    </row>
    <row r="25" spans="1:18" x14ac:dyDescent="0.3">
      <c r="A25" t="s">
        <v>23</v>
      </c>
      <c r="B25">
        <v>1.66</v>
      </c>
      <c r="C25">
        <v>10</v>
      </c>
      <c r="D25" s="4" t="e">
        <f>$L$1/#REF!</f>
        <v>#REF!</v>
      </c>
      <c r="E25" s="2" t="e">
        <f t="shared" si="9"/>
        <v>#REF!</v>
      </c>
      <c r="F25" t="s">
        <v>10</v>
      </c>
      <c r="G25">
        <f t="shared" si="1"/>
        <v>-10</v>
      </c>
      <c r="H25" s="1">
        <v>45287</v>
      </c>
      <c r="J25">
        <v>250</v>
      </c>
      <c r="K25" s="6">
        <f t="shared" si="2"/>
        <v>249.12</v>
      </c>
      <c r="O25" s="1">
        <f t="shared" si="4"/>
        <v>45295</v>
      </c>
      <c r="P25" s="2">
        <v>250</v>
      </c>
      <c r="Q25" s="2">
        <f t="shared" si="5"/>
        <v>297.61999999999995</v>
      </c>
      <c r="R25">
        <f t="shared" si="3"/>
        <v>0</v>
      </c>
    </row>
    <row r="26" spans="1:18" x14ac:dyDescent="0.3">
      <c r="A26" t="s">
        <v>29</v>
      </c>
      <c r="B26">
        <v>2.5499999999999998</v>
      </c>
      <c r="C26">
        <v>10</v>
      </c>
      <c r="D26" s="4" t="e">
        <f>$L$1/#REF!</f>
        <v>#REF!</v>
      </c>
      <c r="E26" s="2" t="e">
        <f t="shared" si="9"/>
        <v>#REF!</v>
      </c>
      <c r="F26" t="s">
        <v>16</v>
      </c>
      <c r="G26">
        <f t="shared" si="1"/>
        <v>15.5</v>
      </c>
      <c r="H26" s="1">
        <v>45287</v>
      </c>
      <c r="J26">
        <v>250</v>
      </c>
      <c r="K26" s="6">
        <f t="shared" si="2"/>
        <v>264.62</v>
      </c>
      <c r="O26" s="1">
        <f t="shared" si="4"/>
        <v>45296</v>
      </c>
      <c r="P26" s="2">
        <v>250</v>
      </c>
      <c r="Q26" s="2">
        <f t="shared" si="5"/>
        <v>297.61999999999995</v>
      </c>
      <c r="R26">
        <f t="shared" si="3"/>
        <v>0</v>
      </c>
    </row>
    <row r="27" spans="1:18" x14ac:dyDescent="0.3">
      <c r="A27" t="s">
        <v>11</v>
      </c>
      <c r="B27">
        <v>1.71</v>
      </c>
      <c r="C27">
        <v>10</v>
      </c>
      <c r="D27" s="4" t="e">
        <f>$L$1/#REF!</f>
        <v>#REF!</v>
      </c>
      <c r="E27" s="2" t="e">
        <f t="shared" si="9"/>
        <v>#REF!</v>
      </c>
      <c r="F27" t="s">
        <v>16</v>
      </c>
      <c r="G27">
        <f t="shared" si="1"/>
        <v>7.1000000000000014</v>
      </c>
      <c r="H27" s="1">
        <v>45287</v>
      </c>
      <c r="J27">
        <v>250</v>
      </c>
      <c r="K27" s="6">
        <f t="shared" si="2"/>
        <v>271.72000000000003</v>
      </c>
      <c r="O27" s="1">
        <f t="shared" si="4"/>
        <v>45297</v>
      </c>
      <c r="P27" s="2">
        <v>250</v>
      </c>
      <c r="Q27" s="2">
        <f t="shared" si="5"/>
        <v>297.61999999999995</v>
      </c>
      <c r="R27">
        <f t="shared" si="3"/>
        <v>0</v>
      </c>
    </row>
    <row r="28" spans="1:18" x14ac:dyDescent="0.3">
      <c r="A28" t="s">
        <v>28</v>
      </c>
      <c r="B28">
        <v>1.75</v>
      </c>
      <c r="C28">
        <v>20</v>
      </c>
      <c r="D28" s="4" t="e">
        <f>$L$1/#REF!</f>
        <v>#REF!</v>
      </c>
      <c r="E28" s="2" t="e">
        <f t="shared" si="9"/>
        <v>#REF!</v>
      </c>
      <c r="F28" t="s">
        <v>16</v>
      </c>
      <c r="G28">
        <f t="shared" si="1"/>
        <v>15</v>
      </c>
      <c r="H28" s="1">
        <v>45289</v>
      </c>
      <c r="J28">
        <v>250</v>
      </c>
      <c r="K28" s="6">
        <f t="shared" si="2"/>
        <v>286.72000000000003</v>
      </c>
      <c r="O28" s="1">
        <f t="shared" si="4"/>
        <v>45298</v>
      </c>
      <c r="P28" s="2">
        <v>250</v>
      </c>
      <c r="Q28" s="2">
        <f t="shared" si="5"/>
        <v>297.61999999999995</v>
      </c>
      <c r="R28">
        <f t="shared" si="3"/>
        <v>0</v>
      </c>
    </row>
    <row r="29" spans="1:18" x14ac:dyDescent="0.3">
      <c r="A29" t="s">
        <v>1</v>
      </c>
      <c r="B29">
        <v>2.0499999999999998</v>
      </c>
      <c r="C29">
        <v>20</v>
      </c>
      <c r="D29" s="4" t="e">
        <f>$L$1/#REF!</f>
        <v>#REF!</v>
      </c>
      <c r="E29" s="2" t="e">
        <f t="shared" si="9"/>
        <v>#REF!</v>
      </c>
      <c r="F29" t="s">
        <v>10</v>
      </c>
      <c r="G29">
        <f t="shared" si="1"/>
        <v>-20</v>
      </c>
      <c r="H29" s="1">
        <v>45289</v>
      </c>
      <c r="J29">
        <v>250</v>
      </c>
      <c r="K29" s="6">
        <f t="shared" si="2"/>
        <v>266.72000000000003</v>
      </c>
      <c r="O29" s="1">
        <f t="shared" si="4"/>
        <v>45299</v>
      </c>
      <c r="P29" s="2">
        <v>250</v>
      </c>
      <c r="Q29" s="2">
        <f t="shared" si="5"/>
        <v>307.36999999999995</v>
      </c>
      <c r="R29">
        <f t="shared" si="3"/>
        <v>9.75</v>
      </c>
    </row>
    <row r="30" spans="1:18" x14ac:dyDescent="0.3">
      <c r="A30" t="s">
        <v>15</v>
      </c>
      <c r="B30">
        <v>1.66</v>
      </c>
      <c r="C30">
        <v>20</v>
      </c>
      <c r="D30" s="4" t="e">
        <f>$L$1/#REF!</f>
        <v>#REF!</v>
      </c>
      <c r="E30" s="2" t="e">
        <f t="shared" si="9"/>
        <v>#REF!</v>
      </c>
      <c r="F30" t="s">
        <v>16</v>
      </c>
      <c r="G30">
        <f t="shared" si="1"/>
        <v>13.199999999999996</v>
      </c>
      <c r="H30" s="1">
        <v>45289</v>
      </c>
      <c r="J30">
        <v>250</v>
      </c>
      <c r="K30" s="6">
        <f t="shared" si="2"/>
        <v>279.92</v>
      </c>
      <c r="O30" s="1">
        <f t="shared" si="4"/>
        <v>45300</v>
      </c>
      <c r="P30" s="2">
        <v>250</v>
      </c>
      <c r="Q30" s="2">
        <f t="shared" si="5"/>
        <v>341.91999999999996</v>
      </c>
      <c r="R30">
        <f t="shared" si="3"/>
        <v>34.549999999999997</v>
      </c>
    </row>
    <row r="31" spans="1:18" x14ac:dyDescent="0.3">
      <c r="A31" t="s">
        <v>30</v>
      </c>
      <c r="B31">
        <v>1.86</v>
      </c>
      <c r="C31">
        <v>20</v>
      </c>
      <c r="D31" s="4" t="e">
        <f>$L$1/#REF!</f>
        <v>#REF!</v>
      </c>
      <c r="E31" s="2" t="e">
        <f t="shared" si="9"/>
        <v>#REF!</v>
      </c>
      <c r="F31" t="s">
        <v>16</v>
      </c>
      <c r="G31">
        <f t="shared" si="1"/>
        <v>17.200000000000003</v>
      </c>
      <c r="H31" s="1">
        <v>45289</v>
      </c>
      <c r="J31">
        <v>250</v>
      </c>
      <c r="K31" s="6">
        <f t="shared" si="2"/>
        <v>297.12</v>
      </c>
      <c r="O31" s="1">
        <f t="shared" si="4"/>
        <v>45301</v>
      </c>
      <c r="P31" s="2">
        <v>250</v>
      </c>
      <c r="Q31" s="2">
        <f t="shared" si="5"/>
        <v>341.91999999999996</v>
      </c>
      <c r="R31">
        <f t="shared" si="3"/>
        <v>0</v>
      </c>
    </row>
    <row r="32" spans="1:18" x14ac:dyDescent="0.3">
      <c r="A32" t="s">
        <v>14</v>
      </c>
      <c r="B32">
        <v>1.55</v>
      </c>
      <c r="C32">
        <v>10</v>
      </c>
      <c r="D32" s="4" t="e">
        <f>$L$1/#REF!</f>
        <v>#REF!</v>
      </c>
      <c r="E32" s="2" t="e">
        <f t="shared" si="9"/>
        <v>#REF!</v>
      </c>
      <c r="F32" t="s">
        <v>16</v>
      </c>
      <c r="G32">
        <f t="shared" si="1"/>
        <v>5.5</v>
      </c>
      <c r="H32" s="1">
        <v>45290</v>
      </c>
      <c r="J32">
        <v>250</v>
      </c>
      <c r="K32" s="6">
        <f t="shared" si="2"/>
        <v>302.62</v>
      </c>
      <c r="O32" s="1">
        <f t="shared" si="4"/>
        <v>45302</v>
      </c>
      <c r="P32" s="2">
        <v>250</v>
      </c>
      <c r="Q32" s="2">
        <f t="shared" si="5"/>
        <v>354.06999999999994</v>
      </c>
      <c r="R32">
        <f t="shared" si="3"/>
        <v>12.150000000000002</v>
      </c>
    </row>
    <row r="33" spans="1:18" x14ac:dyDescent="0.3">
      <c r="A33" t="s">
        <v>31</v>
      </c>
      <c r="B33">
        <v>2</v>
      </c>
      <c r="C33">
        <v>15</v>
      </c>
      <c r="D33" s="4" t="e">
        <f>$L$1/#REF!</f>
        <v>#REF!</v>
      </c>
      <c r="E33" s="2" t="e">
        <f t="shared" si="9"/>
        <v>#REF!</v>
      </c>
      <c r="F33" t="s">
        <v>16</v>
      </c>
      <c r="G33">
        <f t="shared" si="1"/>
        <v>15</v>
      </c>
      <c r="H33" s="1">
        <v>45290</v>
      </c>
      <c r="J33">
        <v>250</v>
      </c>
      <c r="K33" s="6">
        <f t="shared" si="2"/>
        <v>317.62</v>
      </c>
      <c r="O33" s="1">
        <f t="shared" si="4"/>
        <v>45303</v>
      </c>
      <c r="P33" s="2">
        <v>250</v>
      </c>
      <c r="Q33" s="2">
        <f t="shared" si="5"/>
        <v>339.06999999999994</v>
      </c>
      <c r="R33">
        <f t="shared" si="3"/>
        <v>-15</v>
      </c>
    </row>
    <row r="34" spans="1:18" x14ac:dyDescent="0.3">
      <c r="A34" t="s">
        <v>18</v>
      </c>
      <c r="B34">
        <v>2.7</v>
      </c>
      <c r="C34">
        <v>10</v>
      </c>
      <c r="D34" s="4" t="e">
        <f>$L$1/#REF!</f>
        <v>#REF!</v>
      </c>
      <c r="E34" s="2" t="e">
        <f t="shared" si="9"/>
        <v>#REF!</v>
      </c>
      <c r="F34" t="s">
        <v>10</v>
      </c>
      <c r="G34">
        <f t="shared" si="1"/>
        <v>-10</v>
      </c>
      <c r="H34" s="1">
        <v>45290</v>
      </c>
      <c r="J34">
        <v>250</v>
      </c>
      <c r="K34" s="6">
        <f t="shared" si="2"/>
        <v>307.62</v>
      </c>
      <c r="O34" s="1">
        <v>45304</v>
      </c>
      <c r="P34" s="2">
        <v>250</v>
      </c>
      <c r="Q34" s="2">
        <f t="shared" ref="Q34" si="10">Q33+R34</f>
        <v>415.86999999999995</v>
      </c>
      <c r="R34">
        <f t="shared" si="3"/>
        <v>76.8</v>
      </c>
    </row>
    <row r="35" spans="1:18" x14ac:dyDescent="0.3">
      <c r="A35" t="s">
        <v>32</v>
      </c>
      <c r="B35">
        <v>2.35</v>
      </c>
      <c r="C35">
        <v>10</v>
      </c>
      <c r="D35" s="4" t="e">
        <f>$L$1/#REF!</f>
        <v>#REF!</v>
      </c>
      <c r="E35" s="2" t="e">
        <f t="shared" si="9"/>
        <v>#REF!</v>
      </c>
      <c r="F35" t="s">
        <v>10</v>
      </c>
      <c r="G35">
        <f t="shared" si="1"/>
        <v>-10</v>
      </c>
      <c r="H35" s="1">
        <v>45290</v>
      </c>
      <c r="J35">
        <v>250</v>
      </c>
      <c r="K35" s="6">
        <f t="shared" si="2"/>
        <v>297.62</v>
      </c>
      <c r="O35" s="1">
        <v>45305</v>
      </c>
      <c r="P35" s="2">
        <v>250</v>
      </c>
      <c r="Q35" s="2">
        <f t="shared" ref="Q35" si="11">Q34+R35</f>
        <v>441.36999999999995</v>
      </c>
      <c r="R35">
        <f t="shared" si="3"/>
        <v>25.5</v>
      </c>
    </row>
    <row r="36" spans="1:18" x14ac:dyDescent="0.3">
      <c r="A36" t="s">
        <v>34</v>
      </c>
      <c r="B36">
        <v>1.95</v>
      </c>
      <c r="C36">
        <v>5</v>
      </c>
      <c r="D36" s="4" t="e">
        <f>$L$1/#REF!</f>
        <v>#REF!</v>
      </c>
      <c r="E36" s="2" t="e">
        <f t="shared" si="9"/>
        <v>#REF!</v>
      </c>
      <c r="F36" t="s">
        <v>16</v>
      </c>
      <c r="G36">
        <f t="shared" si="1"/>
        <v>4.75</v>
      </c>
      <c r="H36" s="1">
        <v>45299</v>
      </c>
      <c r="J36">
        <v>250</v>
      </c>
      <c r="K36" s="6">
        <f t="shared" si="2"/>
        <v>302.37</v>
      </c>
      <c r="O36" s="1">
        <v>45306</v>
      </c>
      <c r="P36" s="2">
        <v>250</v>
      </c>
      <c r="Q36" s="2">
        <f t="shared" ref="Q36" si="12">Q35+R36</f>
        <v>391.36999999999995</v>
      </c>
      <c r="R36">
        <f t="shared" si="3"/>
        <v>-50</v>
      </c>
    </row>
    <row r="37" spans="1:18" x14ac:dyDescent="0.3">
      <c r="A37" t="s">
        <v>33</v>
      </c>
      <c r="B37">
        <v>2</v>
      </c>
      <c r="C37">
        <v>5</v>
      </c>
      <c r="D37" s="4" t="e">
        <f>$L$1/#REF!</f>
        <v>#REF!</v>
      </c>
      <c r="E37" s="2" t="e">
        <f t="shared" si="9"/>
        <v>#REF!</v>
      </c>
      <c r="F37" t="s">
        <v>16</v>
      </c>
      <c r="G37">
        <f t="shared" si="1"/>
        <v>5</v>
      </c>
      <c r="H37" s="1">
        <v>45299</v>
      </c>
      <c r="J37">
        <v>250</v>
      </c>
      <c r="K37" s="6">
        <f t="shared" si="2"/>
        <v>307.37</v>
      </c>
      <c r="O37" s="1">
        <v>45307</v>
      </c>
      <c r="P37" s="2">
        <v>250</v>
      </c>
      <c r="Q37" s="2">
        <f t="shared" ref="Q37:Q39" si="13">Q36+R37</f>
        <v>458.00999999999993</v>
      </c>
      <c r="R37">
        <f t="shared" si="3"/>
        <v>66.639999999999986</v>
      </c>
    </row>
    <row r="38" spans="1:18" x14ac:dyDescent="0.3">
      <c r="A38" t="s">
        <v>35</v>
      </c>
      <c r="B38">
        <v>1.83</v>
      </c>
      <c r="C38">
        <v>10</v>
      </c>
      <c r="D38" s="4" t="e">
        <f>$L$1/#REF!</f>
        <v>#REF!</v>
      </c>
      <c r="E38" s="2" t="e">
        <f t="shared" si="9"/>
        <v>#REF!</v>
      </c>
      <c r="F38" t="s">
        <v>16</v>
      </c>
      <c r="G38">
        <f t="shared" si="1"/>
        <v>8.3000000000000007</v>
      </c>
      <c r="H38" s="1">
        <v>45300</v>
      </c>
      <c r="J38">
        <v>250</v>
      </c>
      <c r="K38" s="6">
        <f t="shared" si="2"/>
        <v>315.67</v>
      </c>
      <c r="O38" s="1">
        <v>45308</v>
      </c>
      <c r="P38" s="2">
        <v>250</v>
      </c>
      <c r="Q38" s="2">
        <f t="shared" si="13"/>
        <v>458.00999999999993</v>
      </c>
      <c r="R38">
        <f t="shared" si="3"/>
        <v>0</v>
      </c>
    </row>
    <row r="39" spans="1:18" x14ac:dyDescent="0.3">
      <c r="A39" t="s">
        <v>36</v>
      </c>
      <c r="B39">
        <v>2</v>
      </c>
      <c r="C39">
        <v>10</v>
      </c>
      <c r="D39" s="4" t="e">
        <f>$L$1/#REF!</f>
        <v>#REF!</v>
      </c>
      <c r="E39" s="2" t="e">
        <f t="shared" si="9"/>
        <v>#REF!</v>
      </c>
      <c r="F39" t="s">
        <v>16</v>
      </c>
      <c r="G39">
        <f t="shared" si="1"/>
        <v>10</v>
      </c>
      <c r="H39" s="1">
        <v>45300</v>
      </c>
      <c r="J39">
        <v>250</v>
      </c>
      <c r="K39" s="6">
        <f t="shared" si="2"/>
        <v>325.67</v>
      </c>
      <c r="O39" s="1">
        <v>45309</v>
      </c>
      <c r="P39" s="2">
        <v>250</v>
      </c>
      <c r="Q39" s="2">
        <f t="shared" si="13"/>
        <v>495.20999999999992</v>
      </c>
      <c r="R39">
        <f t="shared" si="3"/>
        <v>37.200000000000003</v>
      </c>
    </row>
    <row r="40" spans="1:18" x14ac:dyDescent="0.3">
      <c r="A40" t="s">
        <v>28</v>
      </c>
      <c r="B40">
        <v>2</v>
      </c>
      <c r="C40">
        <v>10</v>
      </c>
      <c r="D40" s="4" t="e">
        <f>$L$1/#REF!</f>
        <v>#REF!</v>
      </c>
      <c r="E40" s="2" t="e">
        <f t="shared" si="9"/>
        <v>#REF!</v>
      </c>
      <c r="F40" t="s">
        <v>16</v>
      </c>
      <c r="G40">
        <f t="shared" si="1"/>
        <v>10</v>
      </c>
      <c r="H40" s="1">
        <v>45300</v>
      </c>
      <c r="J40">
        <v>250</v>
      </c>
      <c r="K40" s="6">
        <f t="shared" si="2"/>
        <v>335.67</v>
      </c>
      <c r="O40" s="1">
        <v>45310</v>
      </c>
      <c r="P40" s="2">
        <v>250</v>
      </c>
      <c r="Q40" s="2">
        <f t="shared" ref="Q40" si="14">Q39+R40</f>
        <v>455.20999999999992</v>
      </c>
      <c r="R40">
        <f t="shared" si="3"/>
        <v>-40</v>
      </c>
    </row>
    <row r="41" spans="1:18" x14ac:dyDescent="0.3">
      <c r="A41" t="s">
        <v>37</v>
      </c>
      <c r="B41">
        <v>1.87</v>
      </c>
      <c r="C41">
        <v>10</v>
      </c>
      <c r="D41" s="4" t="e">
        <f>$L$1/#REF!</f>
        <v>#REF!</v>
      </c>
      <c r="E41" s="2" t="e">
        <f t="shared" si="9"/>
        <v>#REF!</v>
      </c>
      <c r="F41" t="s">
        <v>39</v>
      </c>
      <c r="G41">
        <v>0</v>
      </c>
      <c r="H41" s="1">
        <v>45300</v>
      </c>
      <c r="J41">
        <v>250</v>
      </c>
      <c r="K41" s="6">
        <f t="shared" si="2"/>
        <v>335.67</v>
      </c>
      <c r="O41" s="1">
        <v>45311</v>
      </c>
      <c r="P41" s="2">
        <v>250</v>
      </c>
      <c r="Q41" s="2">
        <f t="shared" ref="Q41" si="15">Q40+R41</f>
        <v>448.50999999999993</v>
      </c>
      <c r="R41">
        <f t="shared" si="3"/>
        <v>-6.7000000000000028</v>
      </c>
    </row>
    <row r="42" spans="1:18" x14ac:dyDescent="0.3">
      <c r="A42" t="s">
        <v>38</v>
      </c>
      <c r="B42">
        <v>1.625</v>
      </c>
      <c r="C42">
        <v>10</v>
      </c>
      <c r="D42" s="4" t="e">
        <f>$L$1/#REF!</f>
        <v>#REF!</v>
      </c>
      <c r="E42" s="2" t="e">
        <f t="shared" si="9"/>
        <v>#REF!</v>
      </c>
      <c r="F42" t="s">
        <v>16</v>
      </c>
      <c r="G42">
        <f t="shared" ref="G42:G105" si="16">IF(F42="Y",(C42*B42)-C42,-C42)</f>
        <v>6.25</v>
      </c>
      <c r="H42" s="1">
        <v>45300</v>
      </c>
      <c r="J42">
        <v>250</v>
      </c>
      <c r="K42" s="6">
        <f t="shared" si="2"/>
        <v>341.92</v>
      </c>
      <c r="O42" s="1">
        <v>45312</v>
      </c>
      <c r="P42" s="2">
        <v>250</v>
      </c>
      <c r="Q42" s="2">
        <f t="shared" ref="Q42" si="17">Q41+R42</f>
        <v>422.00999999999993</v>
      </c>
      <c r="R42">
        <f t="shared" si="3"/>
        <v>-26.5</v>
      </c>
    </row>
    <row r="43" spans="1:18" x14ac:dyDescent="0.3">
      <c r="A43" t="s">
        <v>41</v>
      </c>
      <c r="B43">
        <v>2.5</v>
      </c>
      <c r="C43">
        <v>10</v>
      </c>
      <c r="D43" s="4"/>
      <c r="E43" s="2"/>
      <c r="F43" t="s">
        <v>10</v>
      </c>
      <c r="G43">
        <f t="shared" si="16"/>
        <v>-10</v>
      </c>
      <c r="H43" s="1">
        <v>45301</v>
      </c>
      <c r="J43">
        <v>250</v>
      </c>
      <c r="K43" s="6">
        <f t="shared" ref="K43" si="18">K42+G43</f>
        <v>331.92</v>
      </c>
      <c r="O43" s="1">
        <v>45313</v>
      </c>
      <c r="P43" s="2">
        <v>250</v>
      </c>
      <c r="Q43" s="2">
        <f t="shared" ref="Q43" si="19">Q42+R43</f>
        <v>474.95999999999992</v>
      </c>
      <c r="R43">
        <f t="shared" si="3"/>
        <v>52.95</v>
      </c>
    </row>
    <row r="44" spans="1:18" x14ac:dyDescent="0.3">
      <c r="A44" t="s">
        <v>43</v>
      </c>
      <c r="B44">
        <v>2</v>
      </c>
      <c r="C44">
        <v>10</v>
      </c>
      <c r="D44" s="4"/>
      <c r="E44" s="2"/>
      <c r="F44" t="s">
        <v>16</v>
      </c>
      <c r="G44">
        <f t="shared" si="16"/>
        <v>10</v>
      </c>
      <c r="H44" s="1">
        <v>45301</v>
      </c>
      <c r="J44">
        <v>250</v>
      </c>
      <c r="K44" s="6">
        <f t="shared" ref="K44" si="20">K43+G44</f>
        <v>341.92</v>
      </c>
      <c r="O44" s="1">
        <v>45314</v>
      </c>
      <c r="P44" s="2">
        <v>250</v>
      </c>
      <c r="Q44" s="2">
        <f t="shared" ref="Q44:Q45" si="21">Q43+R44</f>
        <v>520.3599999999999</v>
      </c>
      <c r="R44">
        <f t="shared" si="3"/>
        <v>45.4</v>
      </c>
    </row>
    <row r="45" spans="1:18" x14ac:dyDescent="0.3">
      <c r="A45" t="s">
        <v>28</v>
      </c>
      <c r="B45">
        <v>1.87</v>
      </c>
      <c r="C45">
        <v>25</v>
      </c>
      <c r="D45" s="4"/>
      <c r="E45" s="2"/>
      <c r="F45" t="s">
        <v>16</v>
      </c>
      <c r="G45">
        <f t="shared" si="16"/>
        <v>21.75</v>
      </c>
      <c r="H45" s="1">
        <v>45302</v>
      </c>
      <c r="J45">
        <v>250</v>
      </c>
      <c r="K45" s="6">
        <f t="shared" ref="K45:K51" si="22">K44+G45</f>
        <v>363.67</v>
      </c>
      <c r="O45" s="1">
        <v>45315</v>
      </c>
      <c r="P45" s="2">
        <v>250</v>
      </c>
      <c r="Q45" s="2">
        <f t="shared" si="21"/>
        <v>520.3599999999999</v>
      </c>
      <c r="R45">
        <f t="shared" si="3"/>
        <v>0</v>
      </c>
    </row>
    <row r="46" spans="1:18" x14ac:dyDescent="0.3">
      <c r="A46" t="s">
        <v>30</v>
      </c>
      <c r="B46">
        <v>2.2000000000000002</v>
      </c>
      <c r="C46">
        <v>15</v>
      </c>
      <c r="D46" s="4"/>
      <c r="E46" s="2"/>
      <c r="F46" t="s">
        <v>10</v>
      </c>
      <c r="G46">
        <f t="shared" si="16"/>
        <v>-15</v>
      </c>
      <c r="H46" s="1">
        <v>45302</v>
      </c>
      <c r="J46">
        <v>250</v>
      </c>
      <c r="K46" s="6">
        <f t="shared" si="22"/>
        <v>348.67</v>
      </c>
      <c r="O46" s="1">
        <v>45316</v>
      </c>
      <c r="P46" s="2">
        <v>250</v>
      </c>
      <c r="Q46" s="2">
        <f t="shared" ref="Q46:Q48" si="23">Q45+R46</f>
        <v>517.55999999999995</v>
      </c>
      <c r="R46">
        <f t="shared" si="3"/>
        <v>-2.7999999999999972</v>
      </c>
    </row>
    <row r="47" spans="1:18" x14ac:dyDescent="0.3">
      <c r="A47" t="s">
        <v>42</v>
      </c>
      <c r="B47">
        <v>1.8</v>
      </c>
      <c r="C47">
        <v>15</v>
      </c>
      <c r="D47" s="4"/>
      <c r="E47" s="2"/>
      <c r="F47" t="s">
        <v>16</v>
      </c>
      <c r="G47">
        <f t="shared" si="16"/>
        <v>12</v>
      </c>
      <c r="H47" s="1">
        <v>45302</v>
      </c>
      <c r="J47">
        <v>250</v>
      </c>
      <c r="K47" s="6">
        <f t="shared" si="22"/>
        <v>360.67</v>
      </c>
      <c r="O47" s="1">
        <v>45317</v>
      </c>
      <c r="P47" s="2">
        <v>250</v>
      </c>
      <c r="Q47" s="2">
        <f t="shared" si="23"/>
        <v>476.55999999999995</v>
      </c>
      <c r="R47">
        <f t="shared" si="3"/>
        <v>-41</v>
      </c>
    </row>
    <row r="48" spans="1:18" x14ac:dyDescent="0.3">
      <c r="A48" t="s">
        <v>44</v>
      </c>
      <c r="B48">
        <v>1.86</v>
      </c>
      <c r="C48">
        <v>15</v>
      </c>
      <c r="D48" s="4"/>
      <c r="E48" s="2"/>
      <c r="F48" t="s">
        <v>16</v>
      </c>
      <c r="G48">
        <f t="shared" si="16"/>
        <v>12.900000000000002</v>
      </c>
      <c r="H48" s="1">
        <v>45302</v>
      </c>
      <c r="J48">
        <v>250</v>
      </c>
      <c r="K48" s="6">
        <f t="shared" si="22"/>
        <v>373.57</v>
      </c>
      <c r="O48" s="1">
        <v>45318</v>
      </c>
      <c r="P48" s="2">
        <v>250</v>
      </c>
      <c r="Q48" s="2">
        <f t="shared" si="23"/>
        <v>439.15999999999997</v>
      </c>
      <c r="R48">
        <f t="shared" si="3"/>
        <v>-37.4</v>
      </c>
    </row>
    <row r="49" spans="1:18" x14ac:dyDescent="0.3">
      <c r="A49" t="s">
        <v>45</v>
      </c>
      <c r="B49">
        <v>1.9</v>
      </c>
      <c r="C49">
        <v>15</v>
      </c>
      <c r="F49" t="s">
        <v>10</v>
      </c>
      <c r="G49">
        <f t="shared" si="16"/>
        <v>-15</v>
      </c>
      <c r="H49" s="1">
        <v>45302</v>
      </c>
      <c r="J49">
        <v>250</v>
      </c>
      <c r="K49" s="6">
        <f t="shared" si="22"/>
        <v>358.57</v>
      </c>
      <c r="O49" s="1">
        <v>45319</v>
      </c>
      <c r="P49" s="2">
        <v>250</v>
      </c>
      <c r="Q49" s="2">
        <f>Q48+R49</f>
        <v>428.15999999999997</v>
      </c>
      <c r="R49">
        <f t="shared" si="3"/>
        <v>-11</v>
      </c>
    </row>
    <row r="50" spans="1:18" x14ac:dyDescent="0.3">
      <c r="A50" t="s">
        <v>46</v>
      </c>
      <c r="B50">
        <v>2.0499999999999998</v>
      </c>
      <c r="C50">
        <v>10</v>
      </c>
      <c r="F50" t="s">
        <v>16</v>
      </c>
      <c r="G50">
        <f t="shared" si="16"/>
        <v>10.5</v>
      </c>
      <c r="H50" s="1">
        <v>45302</v>
      </c>
      <c r="J50">
        <v>250</v>
      </c>
      <c r="K50" s="6">
        <f t="shared" si="22"/>
        <v>369.07</v>
      </c>
      <c r="O50" s="1">
        <v>45320</v>
      </c>
      <c r="P50" s="2">
        <v>250</v>
      </c>
      <c r="Q50" s="2">
        <f>Q49+R50</f>
        <v>428.15999999999997</v>
      </c>
      <c r="R50">
        <f t="shared" ref="R50" si="24">SUMIF(H49:H173, O50, G49:G173)</f>
        <v>0</v>
      </c>
    </row>
    <row r="51" spans="1:18" x14ac:dyDescent="0.3">
      <c r="A51" t="s">
        <v>47</v>
      </c>
      <c r="B51">
        <v>2.0499999999999998</v>
      </c>
      <c r="C51">
        <v>15</v>
      </c>
      <c r="F51" t="s">
        <v>10</v>
      </c>
      <c r="G51">
        <f t="shared" si="16"/>
        <v>-15</v>
      </c>
      <c r="H51" s="1">
        <v>45302</v>
      </c>
      <c r="J51">
        <v>250</v>
      </c>
      <c r="K51" s="6">
        <f t="shared" si="22"/>
        <v>354.07</v>
      </c>
      <c r="O51" s="1">
        <v>45321</v>
      </c>
      <c r="P51" s="2">
        <v>250</v>
      </c>
      <c r="Q51" s="2">
        <f>Q50+R51</f>
        <v>455.15999999999997</v>
      </c>
      <c r="R51">
        <f t="shared" ref="R51" si="25">SUMIF(H50:H174, O51, G50:G174)</f>
        <v>27</v>
      </c>
    </row>
    <row r="52" spans="1:18" x14ac:dyDescent="0.3">
      <c r="A52" t="s">
        <v>53</v>
      </c>
      <c r="B52">
        <v>1.9</v>
      </c>
      <c r="C52">
        <v>15</v>
      </c>
      <c r="F52" t="s">
        <v>10</v>
      </c>
      <c r="G52">
        <f t="shared" si="16"/>
        <v>-15</v>
      </c>
      <c r="H52" s="1">
        <v>45303</v>
      </c>
      <c r="J52">
        <v>250</v>
      </c>
      <c r="K52" s="6">
        <f t="shared" ref="K52:K59" si="26">K51+G52</f>
        <v>339.07</v>
      </c>
      <c r="O52" s="1">
        <v>45322</v>
      </c>
      <c r="P52" s="2">
        <v>250</v>
      </c>
      <c r="Q52" s="2">
        <f>Q51+R52</f>
        <v>446.15999999999997</v>
      </c>
      <c r="R52">
        <f t="shared" ref="R52" si="27">SUMIF(H51:H175, O52, G51:G175)</f>
        <v>-9</v>
      </c>
    </row>
    <row r="53" spans="1:18" x14ac:dyDescent="0.3">
      <c r="A53" t="s">
        <v>54</v>
      </c>
      <c r="B53">
        <v>2</v>
      </c>
      <c r="C53">
        <v>15</v>
      </c>
      <c r="F53" t="s">
        <v>10</v>
      </c>
      <c r="G53">
        <f t="shared" si="16"/>
        <v>-15</v>
      </c>
      <c r="H53" s="1">
        <v>45304</v>
      </c>
      <c r="J53">
        <v>250</v>
      </c>
      <c r="K53" s="6">
        <f t="shared" si="26"/>
        <v>324.07</v>
      </c>
      <c r="O53" s="1">
        <v>45323</v>
      </c>
      <c r="P53" s="2">
        <v>250</v>
      </c>
      <c r="Q53" s="2">
        <f t="shared" ref="Q53:Q56" si="28">Q52+R53</f>
        <v>426.15999999999997</v>
      </c>
      <c r="R53">
        <f t="shared" ref="R53:R56" si="29">SUMIF(H52:H176, O53, G52:G176)</f>
        <v>-20</v>
      </c>
    </row>
    <row r="54" spans="1:18" x14ac:dyDescent="0.3">
      <c r="A54" t="s">
        <v>55</v>
      </c>
      <c r="B54">
        <v>1.8</v>
      </c>
      <c r="C54">
        <v>30</v>
      </c>
      <c r="F54" t="s">
        <v>16</v>
      </c>
      <c r="G54">
        <f t="shared" si="16"/>
        <v>24</v>
      </c>
      <c r="H54" s="1">
        <v>45304</v>
      </c>
      <c r="J54">
        <v>250</v>
      </c>
      <c r="K54" s="6">
        <f t="shared" si="26"/>
        <v>348.07</v>
      </c>
      <c r="O54" s="1">
        <v>45324</v>
      </c>
      <c r="P54" s="2">
        <v>250</v>
      </c>
      <c r="Q54" s="2">
        <f t="shared" si="28"/>
        <v>426.15999999999997</v>
      </c>
      <c r="R54">
        <f t="shared" si="29"/>
        <v>0</v>
      </c>
    </row>
    <row r="55" spans="1:18" x14ac:dyDescent="0.3">
      <c r="A55" t="s">
        <v>56</v>
      </c>
      <c r="B55">
        <v>1.9</v>
      </c>
      <c r="C55">
        <v>15</v>
      </c>
      <c r="F55" t="s">
        <v>16</v>
      </c>
      <c r="G55">
        <f t="shared" si="16"/>
        <v>13.5</v>
      </c>
      <c r="H55" s="1">
        <v>45304</v>
      </c>
      <c r="J55">
        <v>250</v>
      </c>
      <c r="K55" s="6">
        <f t="shared" si="26"/>
        <v>361.57</v>
      </c>
      <c r="O55" s="1">
        <v>45325</v>
      </c>
      <c r="P55" s="2">
        <v>250</v>
      </c>
      <c r="Q55" s="2">
        <f t="shared" si="28"/>
        <v>426.15999999999997</v>
      </c>
      <c r="R55">
        <f t="shared" si="29"/>
        <v>0</v>
      </c>
    </row>
    <row r="56" spans="1:18" x14ac:dyDescent="0.3">
      <c r="A56" t="s">
        <v>47</v>
      </c>
      <c r="B56">
        <v>2.2000000000000002</v>
      </c>
      <c r="C56">
        <v>15</v>
      </c>
      <c r="F56" t="s">
        <v>16</v>
      </c>
      <c r="G56">
        <f t="shared" si="16"/>
        <v>18</v>
      </c>
      <c r="H56" s="1">
        <v>45304</v>
      </c>
      <c r="J56">
        <v>250</v>
      </c>
      <c r="K56" s="6">
        <f t="shared" si="26"/>
        <v>379.57</v>
      </c>
      <c r="O56" s="1">
        <v>45326</v>
      </c>
      <c r="P56" s="2">
        <v>250</v>
      </c>
      <c r="Q56" s="2">
        <f t="shared" si="28"/>
        <v>431.35999999999996</v>
      </c>
      <c r="R56">
        <f t="shared" si="29"/>
        <v>5.2000000000000028</v>
      </c>
    </row>
    <row r="57" spans="1:18" x14ac:dyDescent="0.3">
      <c r="A57" t="s">
        <v>37</v>
      </c>
      <c r="B57">
        <v>2</v>
      </c>
      <c r="C57">
        <v>15</v>
      </c>
      <c r="F57" t="s">
        <v>16</v>
      </c>
      <c r="G57">
        <f t="shared" si="16"/>
        <v>15</v>
      </c>
      <c r="H57" s="1">
        <v>45304</v>
      </c>
      <c r="J57">
        <v>250</v>
      </c>
      <c r="K57" s="6">
        <f t="shared" si="26"/>
        <v>394.57</v>
      </c>
      <c r="O57" s="1">
        <v>45327</v>
      </c>
      <c r="P57" s="2">
        <v>250</v>
      </c>
      <c r="Q57" s="2">
        <f t="shared" ref="Q57" si="30">Q56+R57</f>
        <v>438.10999999999996</v>
      </c>
      <c r="R57">
        <f t="shared" ref="R57" si="31">SUMIF(H56:H180, O57, G56:G180)</f>
        <v>6.75</v>
      </c>
    </row>
    <row r="58" spans="1:18" x14ac:dyDescent="0.3">
      <c r="A58" t="s">
        <v>69</v>
      </c>
      <c r="B58">
        <v>1.71</v>
      </c>
      <c r="C58">
        <v>30</v>
      </c>
      <c r="F58" t="s">
        <v>16</v>
      </c>
      <c r="G58">
        <f t="shared" si="16"/>
        <v>21.299999999999997</v>
      </c>
      <c r="H58" s="1">
        <v>45304</v>
      </c>
      <c r="J58">
        <v>250</v>
      </c>
      <c r="K58" s="6">
        <f t="shared" si="26"/>
        <v>415.87</v>
      </c>
      <c r="O58" s="1">
        <v>45328</v>
      </c>
      <c r="P58" s="2">
        <v>250</v>
      </c>
      <c r="Q58" s="2">
        <f t="shared" ref="Q58" si="32">Q57+R58</f>
        <v>496.10999999999996</v>
      </c>
      <c r="R58">
        <f t="shared" ref="R58" si="33">SUMIF(H57:H181, O58, G57:G181)</f>
        <v>58</v>
      </c>
    </row>
    <row r="59" spans="1:18" x14ac:dyDescent="0.3">
      <c r="A59" t="s">
        <v>68</v>
      </c>
      <c r="B59">
        <v>2.7</v>
      </c>
      <c r="C59">
        <v>15</v>
      </c>
      <c r="F59" t="s">
        <v>16</v>
      </c>
      <c r="G59">
        <f t="shared" si="16"/>
        <v>25.5</v>
      </c>
      <c r="H59" s="1">
        <v>45305</v>
      </c>
      <c r="J59">
        <v>250</v>
      </c>
      <c r="K59" s="6">
        <f t="shared" si="26"/>
        <v>441.37</v>
      </c>
      <c r="O59" s="1">
        <v>45329</v>
      </c>
      <c r="P59" s="2">
        <v>251</v>
      </c>
      <c r="Q59" s="2">
        <f t="shared" ref="Q59:Q60" si="34">Q58+R59</f>
        <v>476.10999999999996</v>
      </c>
      <c r="R59">
        <f t="shared" ref="R59:R60" si="35">SUMIF(H58:H182, O59, G58:G182)</f>
        <v>-20</v>
      </c>
    </row>
    <row r="60" spans="1:18" x14ac:dyDescent="0.3">
      <c r="A60" t="s">
        <v>53</v>
      </c>
      <c r="B60">
        <v>2</v>
      </c>
      <c r="C60">
        <v>20</v>
      </c>
      <c r="F60" t="s">
        <v>39</v>
      </c>
      <c r="G60">
        <v>0</v>
      </c>
      <c r="H60" s="1">
        <v>45306</v>
      </c>
      <c r="J60">
        <v>250</v>
      </c>
      <c r="K60" s="6">
        <f t="shared" ref="K60:K64" si="36">K59+G60</f>
        <v>441.37</v>
      </c>
      <c r="O60" s="1">
        <v>45330</v>
      </c>
      <c r="P60" s="2">
        <v>252</v>
      </c>
      <c r="Q60" s="2">
        <f t="shared" si="34"/>
        <v>438.70999999999992</v>
      </c>
      <c r="R60">
        <f t="shared" si="35"/>
        <v>-37.400000000000006</v>
      </c>
    </row>
    <row r="61" spans="1:18" x14ac:dyDescent="0.3">
      <c r="A61" t="s">
        <v>57</v>
      </c>
      <c r="B61">
        <v>2</v>
      </c>
      <c r="C61">
        <v>20</v>
      </c>
      <c r="F61" t="s">
        <v>16</v>
      </c>
      <c r="G61">
        <f t="shared" si="16"/>
        <v>20</v>
      </c>
      <c r="H61" s="1">
        <v>45306</v>
      </c>
      <c r="J61">
        <v>250</v>
      </c>
      <c r="K61" s="6">
        <f t="shared" si="36"/>
        <v>461.37</v>
      </c>
    </row>
    <row r="62" spans="1:18" x14ac:dyDescent="0.3">
      <c r="A62" t="s">
        <v>67</v>
      </c>
      <c r="B62">
        <v>2.25</v>
      </c>
      <c r="C62">
        <v>20</v>
      </c>
      <c r="F62" t="s">
        <v>10</v>
      </c>
      <c r="G62">
        <f t="shared" si="16"/>
        <v>-20</v>
      </c>
      <c r="H62" s="1">
        <v>45306</v>
      </c>
      <c r="J62">
        <v>250</v>
      </c>
      <c r="K62" s="6">
        <f t="shared" si="36"/>
        <v>441.37</v>
      </c>
    </row>
    <row r="63" spans="1:18" x14ac:dyDescent="0.3">
      <c r="A63" t="s">
        <v>66</v>
      </c>
      <c r="B63">
        <v>2.5499999999999998</v>
      </c>
      <c r="C63">
        <v>20</v>
      </c>
      <c r="F63" t="s">
        <v>10</v>
      </c>
      <c r="G63">
        <f t="shared" si="16"/>
        <v>-20</v>
      </c>
      <c r="H63" s="1">
        <v>45306</v>
      </c>
      <c r="J63">
        <v>250</v>
      </c>
      <c r="K63" s="6">
        <f t="shared" si="36"/>
        <v>421.37</v>
      </c>
    </row>
    <row r="64" spans="1:18" x14ac:dyDescent="0.3">
      <c r="A64" t="s">
        <v>58</v>
      </c>
      <c r="B64">
        <v>2</v>
      </c>
      <c r="C64">
        <v>30</v>
      </c>
      <c r="F64" t="s">
        <v>10</v>
      </c>
      <c r="G64">
        <f t="shared" si="16"/>
        <v>-30</v>
      </c>
      <c r="H64" s="1">
        <v>45306</v>
      </c>
      <c r="J64">
        <v>250</v>
      </c>
      <c r="K64" s="6">
        <f t="shared" si="36"/>
        <v>391.37</v>
      </c>
    </row>
    <row r="65" spans="1:11" x14ac:dyDescent="0.3">
      <c r="A65" t="s">
        <v>65</v>
      </c>
      <c r="B65">
        <v>1.69</v>
      </c>
      <c r="C65">
        <v>20</v>
      </c>
      <c r="F65" t="s">
        <v>16</v>
      </c>
      <c r="G65">
        <f t="shared" si="16"/>
        <v>13.799999999999997</v>
      </c>
      <c r="H65" s="1">
        <v>45307</v>
      </c>
      <c r="J65">
        <v>250</v>
      </c>
      <c r="K65" s="6">
        <f t="shared" ref="K65:K70" si="37">K64+G65</f>
        <v>405.17</v>
      </c>
    </row>
    <row r="66" spans="1:11" x14ac:dyDescent="0.3">
      <c r="A66" t="s">
        <v>59</v>
      </c>
      <c r="B66">
        <v>1.76</v>
      </c>
      <c r="C66">
        <v>10</v>
      </c>
      <c r="F66" t="s">
        <v>16</v>
      </c>
      <c r="G66">
        <f t="shared" si="16"/>
        <v>7.6000000000000014</v>
      </c>
      <c r="H66" s="1">
        <v>45307</v>
      </c>
      <c r="J66">
        <v>250</v>
      </c>
      <c r="K66" s="6">
        <f t="shared" si="37"/>
        <v>412.77000000000004</v>
      </c>
    </row>
    <row r="67" spans="1:11" x14ac:dyDescent="0.3">
      <c r="A67" t="s">
        <v>64</v>
      </c>
      <c r="B67">
        <v>1.74</v>
      </c>
      <c r="C67">
        <v>10</v>
      </c>
      <c r="F67" t="s">
        <v>16</v>
      </c>
      <c r="G67">
        <f t="shared" si="16"/>
        <v>7.3999999999999986</v>
      </c>
      <c r="H67" s="1">
        <v>45307</v>
      </c>
      <c r="J67">
        <v>250</v>
      </c>
      <c r="K67" s="6">
        <f t="shared" si="37"/>
        <v>420.17</v>
      </c>
    </row>
    <row r="68" spans="1:11" x14ac:dyDescent="0.3">
      <c r="A68" t="s">
        <v>60</v>
      </c>
      <c r="B68">
        <v>3.0619999999999998</v>
      </c>
      <c r="C68">
        <v>20</v>
      </c>
      <c r="F68" t="s">
        <v>16</v>
      </c>
      <c r="G68">
        <f t="shared" si="16"/>
        <v>41.239999999999995</v>
      </c>
      <c r="H68" s="1">
        <v>45307</v>
      </c>
      <c r="J68">
        <v>250</v>
      </c>
      <c r="K68" s="6">
        <f t="shared" si="37"/>
        <v>461.41</v>
      </c>
    </row>
    <row r="69" spans="1:11" x14ac:dyDescent="0.3">
      <c r="A69" t="s">
        <v>63</v>
      </c>
      <c r="B69">
        <v>2.4500000000000002</v>
      </c>
      <c r="C69">
        <v>20</v>
      </c>
      <c r="F69" t="s">
        <v>10</v>
      </c>
      <c r="G69">
        <f t="shared" si="16"/>
        <v>-20</v>
      </c>
      <c r="H69" s="1">
        <v>45307</v>
      </c>
      <c r="J69">
        <v>250</v>
      </c>
      <c r="K69" s="6">
        <f t="shared" si="37"/>
        <v>441.41</v>
      </c>
    </row>
    <row r="70" spans="1:11" x14ac:dyDescent="0.3">
      <c r="A70" t="s">
        <v>61</v>
      </c>
      <c r="B70">
        <v>1.83</v>
      </c>
      <c r="C70">
        <v>20</v>
      </c>
      <c r="F70" t="s">
        <v>16</v>
      </c>
      <c r="G70">
        <f t="shared" si="16"/>
        <v>16.600000000000001</v>
      </c>
      <c r="H70" s="1">
        <v>45307</v>
      </c>
      <c r="J70">
        <v>250</v>
      </c>
      <c r="K70" s="6">
        <f t="shared" si="37"/>
        <v>458.01000000000005</v>
      </c>
    </row>
    <row r="71" spans="1:11" x14ac:dyDescent="0.3">
      <c r="A71" t="s">
        <v>70</v>
      </c>
      <c r="B71">
        <v>1.77</v>
      </c>
      <c r="C71">
        <v>20</v>
      </c>
      <c r="F71" t="s">
        <v>16</v>
      </c>
      <c r="G71">
        <f t="shared" si="16"/>
        <v>15.399999999999999</v>
      </c>
      <c r="H71" s="1">
        <v>45309</v>
      </c>
      <c r="J71">
        <v>250</v>
      </c>
      <c r="K71" s="6">
        <f t="shared" ref="K71:K118" si="38">K70+G71</f>
        <v>473.41</v>
      </c>
    </row>
    <row r="72" spans="1:11" x14ac:dyDescent="0.3">
      <c r="A72" t="s">
        <v>71</v>
      </c>
      <c r="B72">
        <v>2.0499999999999998</v>
      </c>
      <c r="C72">
        <v>30</v>
      </c>
      <c r="F72" t="s">
        <v>10</v>
      </c>
      <c r="G72">
        <f t="shared" si="16"/>
        <v>-30</v>
      </c>
      <c r="H72" s="1">
        <v>45309</v>
      </c>
      <c r="J72">
        <v>250</v>
      </c>
      <c r="K72" s="6">
        <f t="shared" si="38"/>
        <v>443.41</v>
      </c>
    </row>
    <row r="73" spans="1:11" x14ac:dyDescent="0.3">
      <c r="A73" t="s">
        <v>72</v>
      </c>
      <c r="B73">
        <v>1.83</v>
      </c>
      <c r="C73">
        <v>20</v>
      </c>
      <c r="F73" t="s">
        <v>16</v>
      </c>
      <c r="G73">
        <f t="shared" si="16"/>
        <v>16.600000000000001</v>
      </c>
      <c r="H73" s="1">
        <v>45309</v>
      </c>
      <c r="J73">
        <v>250</v>
      </c>
      <c r="K73" s="6">
        <f t="shared" si="38"/>
        <v>460.01000000000005</v>
      </c>
    </row>
    <row r="74" spans="1:11" x14ac:dyDescent="0.3">
      <c r="A74" t="s">
        <v>36</v>
      </c>
      <c r="B74">
        <v>1.76</v>
      </c>
      <c r="C74">
        <v>20</v>
      </c>
      <c r="F74" t="s">
        <v>16</v>
      </c>
      <c r="G74">
        <f t="shared" si="16"/>
        <v>15.200000000000003</v>
      </c>
      <c r="H74" s="1">
        <v>45309</v>
      </c>
      <c r="J74">
        <v>250</v>
      </c>
      <c r="K74" s="6">
        <f t="shared" si="38"/>
        <v>475.21000000000004</v>
      </c>
    </row>
    <row r="75" spans="1:11" x14ac:dyDescent="0.3">
      <c r="A75" t="s">
        <v>73</v>
      </c>
      <c r="B75">
        <v>1.8</v>
      </c>
      <c r="C75">
        <v>25</v>
      </c>
      <c r="F75" t="s">
        <v>16</v>
      </c>
      <c r="G75">
        <f t="shared" si="16"/>
        <v>20</v>
      </c>
      <c r="H75" s="1">
        <v>45309</v>
      </c>
      <c r="J75">
        <v>250</v>
      </c>
      <c r="K75" s="6">
        <f t="shared" si="38"/>
        <v>495.21000000000004</v>
      </c>
    </row>
    <row r="76" spans="1:11" x14ac:dyDescent="0.3">
      <c r="A76" t="s">
        <v>77</v>
      </c>
      <c r="B76">
        <v>1.54</v>
      </c>
      <c r="C76">
        <v>20</v>
      </c>
      <c r="F76" t="s">
        <v>10</v>
      </c>
      <c r="G76">
        <f t="shared" si="16"/>
        <v>-20</v>
      </c>
      <c r="H76" s="1">
        <v>45310</v>
      </c>
      <c r="J76">
        <v>250</v>
      </c>
      <c r="K76" s="6">
        <f t="shared" si="38"/>
        <v>475.21000000000004</v>
      </c>
    </row>
    <row r="77" spans="1:11" x14ac:dyDescent="0.3">
      <c r="A77" t="s">
        <v>78</v>
      </c>
      <c r="B77">
        <v>2.0499999999999998</v>
      </c>
      <c r="C77">
        <v>20</v>
      </c>
      <c r="F77" t="s">
        <v>10</v>
      </c>
      <c r="G77">
        <f t="shared" si="16"/>
        <v>-20</v>
      </c>
      <c r="H77" s="1">
        <v>45310</v>
      </c>
      <c r="J77">
        <v>250</v>
      </c>
      <c r="K77" s="6">
        <f t="shared" si="38"/>
        <v>455.21000000000004</v>
      </c>
    </row>
    <row r="78" spans="1:11" x14ac:dyDescent="0.3">
      <c r="A78" t="s">
        <v>69</v>
      </c>
      <c r="B78">
        <v>1.8</v>
      </c>
      <c r="C78">
        <v>20</v>
      </c>
      <c r="F78" t="s">
        <v>16</v>
      </c>
      <c r="G78">
        <f t="shared" si="16"/>
        <v>16</v>
      </c>
      <c r="H78" s="1">
        <v>45311</v>
      </c>
      <c r="J78">
        <v>250</v>
      </c>
      <c r="K78" s="6">
        <f t="shared" si="38"/>
        <v>471.21000000000004</v>
      </c>
    </row>
    <row r="79" spans="1:11" x14ac:dyDescent="0.3">
      <c r="A79" t="s">
        <v>74</v>
      </c>
      <c r="B79">
        <v>2</v>
      </c>
      <c r="C79">
        <v>20</v>
      </c>
      <c r="F79" t="s">
        <v>10</v>
      </c>
      <c r="G79">
        <f t="shared" si="16"/>
        <v>-20</v>
      </c>
      <c r="H79" s="1">
        <v>45311</v>
      </c>
      <c r="J79">
        <v>250</v>
      </c>
      <c r="K79" s="6">
        <f t="shared" si="38"/>
        <v>451.21000000000004</v>
      </c>
    </row>
    <row r="80" spans="1:11" x14ac:dyDescent="0.3">
      <c r="A80" t="s">
        <v>54</v>
      </c>
      <c r="B80">
        <v>2</v>
      </c>
      <c r="C80">
        <v>20</v>
      </c>
      <c r="F80" t="s">
        <v>10</v>
      </c>
      <c r="G80">
        <f t="shared" si="16"/>
        <v>-20</v>
      </c>
      <c r="H80" s="1">
        <v>45311</v>
      </c>
      <c r="J80">
        <v>250</v>
      </c>
      <c r="K80" s="6">
        <f t="shared" si="38"/>
        <v>431.21000000000004</v>
      </c>
    </row>
    <row r="81" spans="1:11" x14ac:dyDescent="0.3">
      <c r="A81" t="s">
        <v>65</v>
      </c>
      <c r="B81">
        <v>1.69</v>
      </c>
      <c r="C81">
        <v>30</v>
      </c>
      <c r="F81" t="s">
        <v>16</v>
      </c>
      <c r="G81">
        <f t="shared" si="16"/>
        <v>20.699999999999996</v>
      </c>
      <c r="H81" s="1">
        <v>45311</v>
      </c>
      <c r="J81">
        <v>250</v>
      </c>
      <c r="K81" s="6">
        <f t="shared" si="38"/>
        <v>451.91</v>
      </c>
    </row>
    <row r="82" spans="1:11" x14ac:dyDescent="0.3">
      <c r="A82" t="s">
        <v>75</v>
      </c>
      <c r="B82">
        <v>2.0499999999999998</v>
      </c>
      <c r="C82">
        <v>20</v>
      </c>
      <c r="F82" t="s">
        <v>10</v>
      </c>
      <c r="G82">
        <f t="shared" si="16"/>
        <v>-20</v>
      </c>
      <c r="H82" s="1">
        <v>45311</v>
      </c>
      <c r="J82">
        <v>250</v>
      </c>
      <c r="K82" s="6">
        <f t="shared" si="38"/>
        <v>431.91</v>
      </c>
    </row>
    <row r="83" spans="1:11" x14ac:dyDescent="0.3">
      <c r="A83" t="s">
        <v>76</v>
      </c>
      <c r="B83">
        <v>1.83</v>
      </c>
      <c r="C83">
        <v>20</v>
      </c>
      <c r="F83" t="s">
        <v>16</v>
      </c>
      <c r="G83">
        <f t="shared" si="16"/>
        <v>16.600000000000001</v>
      </c>
      <c r="H83" s="1">
        <v>45311</v>
      </c>
      <c r="J83">
        <v>250</v>
      </c>
      <c r="K83" s="6">
        <f t="shared" si="38"/>
        <v>448.51000000000005</v>
      </c>
    </row>
    <row r="84" spans="1:11" x14ac:dyDescent="0.3">
      <c r="A84" t="s">
        <v>79</v>
      </c>
      <c r="B84">
        <v>1.9</v>
      </c>
      <c r="C84">
        <v>5</v>
      </c>
      <c r="F84" t="s">
        <v>16</v>
      </c>
      <c r="G84">
        <f t="shared" si="16"/>
        <v>4.5</v>
      </c>
      <c r="H84" s="1">
        <v>45312</v>
      </c>
      <c r="J84">
        <v>250</v>
      </c>
      <c r="K84" s="6">
        <f t="shared" si="38"/>
        <v>453.01000000000005</v>
      </c>
    </row>
    <row r="85" spans="1:11" x14ac:dyDescent="0.3">
      <c r="A85" t="s">
        <v>78</v>
      </c>
      <c r="B85">
        <v>1.91</v>
      </c>
      <c r="C85">
        <v>20</v>
      </c>
      <c r="F85" t="s">
        <v>10</v>
      </c>
      <c r="G85">
        <f>IF(F85="Y",(C85*B85)-C85,-C85)</f>
        <v>-20</v>
      </c>
      <c r="H85" s="1">
        <v>45312</v>
      </c>
      <c r="J85">
        <v>250</v>
      </c>
      <c r="K85" s="6">
        <f t="shared" si="38"/>
        <v>433.01000000000005</v>
      </c>
    </row>
    <row r="86" spans="1:11" x14ac:dyDescent="0.3">
      <c r="A86" t="s">
        <v>80</v>
      </c>
      <c r="B86">
        <v>1.45</v>
      </c>
      <c r="C86">
        <v>20</v>
      </c>
      <c r="F86" t="s">
        <v>16</v>
      </c>
      <c r="G86">
        <f t="shared" si="16"/>
        <v>9</v>
      </c>
      <c r="H86" s="1">
        <v>45312</v>
      </c>
      <c r="J86">
        <v>250</v>
      </c>
      <c r="K86" s="6">
        <f t="shared" si="38"/>
        <v>442.01000000000005</v>
      </c>
    </row>
    <row r="87" spans="1:11" x14ac:dyDescent="0.3">
      <c r="A87" t="s">
        <v>67</v>
      </c>
      <c r="B87">
        <v>2</v>
      </c>
      <c r="C87">
        <v>20</v>
      </c>
      <c r="F87" t="s">
        <v>10</v>
      </c>
      <c r="G87">
        <f t="shared" si="16"/>
        <v>-20</v>
      </c>
      <c r="H87" s="1">
        <v>45312</v>
      </c>
      <c r="J87">
        <v>250</v>
      </c>
      <c r="K87" s="6">
        <f t="shared" si="38"/>
        <v>422.01000000000005</v>
      </c>
    </row>
    <row r="88" spans="1:11" x14ac:dyDescent="0.3">
      <c r="A88" t="s">
        <v>81</v>
      </c>
      <c r="B88">
        <v>1.8</v>
      </c>
      <c r="C88">
        <v>20</v>
      </c>
      <c r="F88" t="s">
        <v>16</v>
      </c>
      <c r="G88">
        <f t="shared" si="16"/>
        <v>16</v>
      </c>
      <c r="H88" s="1">
        <v>45313</v>
      </c>
      <c r="J88">
        <v>250</v>
      </c>
      <c r="K88" s="6">
        <f t="shared" si="38"/>
        <v>438.01000000000005</v>
      </c>
    </row>
    <row r="89" spans="1:11" x14ac:dyDescent="0.3">
      <c r="A89" t="s">
        <v>82</v>
      </c>
      <c r="B89">
        <v>1.95</v>
      </c>
      <c r="C89">
        <v>5</v>
      </c>
      <c r="F89" t="s">
        <v>16</v>
      </c>
      <c r="G89">
        <f t="shared" si="16"/>
        <v>4.75</v>
      </c>
      <c r="H89" s="1">
        <v>45313</v>
      </c>
      <c r="J89">
        <v>250</v>
      </c>
      <c r="K89" s="6">
        <f t="shared" si="38"/>
        <v>442.76000000000005</v>
      </c>
    </row>
    <row r="90" spans="1:11" x14ac:dyDescent="0.3">
      <c r="A90" t="s">
        <v>83</v>
      </c>
      <c r="B90">
        <v>1.9</v>
      </c>
      <c r="C90">
        <v>5</v>
      </c>
      <c r="F90" t="s">
        <v>10</v>
      </c>
      <c r="G90">
        <f t="shared" si="16"/>
        <v>-5</v>
      </c>
      <c r="H90" s="1">
        <v>45313</v>
      </c>
      <c r="J90">
        <v>250</v>
      </c>
      <c r="K90" s="6">
        <f t="shared" si="38"/>
        <v>437.76000000000005</v>
      </c>
    </row>
    <row r="91" spans="1:11" x14ac:dyDescent="0.3">
      <c r="A91" t="s">
        <v>84</v>
      </c>
      <c r="B91">
        <v>1.9</v>
      </c>
      <c r="C91">
        <v>5</v>
      </c>
      <c r="F91" t="s">
        <v>10</v>
      </c>
      <c r="G91">
        <f t="shared" si="16"/>
        <v>-5</v>
      </c>
      <c r="H91" s="1">
        <v>45313</v>
      </c>
      <c r="J91">
        <v>250</v>
      </c>
      <c r="K91" s="6">
        <f t="shared" si="38"/>
        <v>432.76000000000005</v>
      </c>
    </row>
    <row r="92" spans="1:11" x14ac:dyDescent="0.3">
      <c r="A92" t="s">
        <v>85</v>
      </c>
      <c r="B92">
        <v>1.86</v>
      </c>
      <c r="C92">
        <v>20</v>
      </c>
      <c r="F92" t="s">
        <v>16</v>
      </c>
      <c r="G92">
        <f t="shared" si="16"/>
        <v>17.200000000000003</v>
      </c>
      <c r="H92" s="1">
        <v>45313</v>
      </c>
      <c r="J92">
        <v>250</v>
      </c>
      <c r="K92" s="6">
        <f t="shared" si="38"/>
        <v>449.96000000000004</v>
      </c>
    </row>
    <row r="93" spans="1:11" x14ac:dyDescent="0.3">
      <c r="A93" t="s">
        <v>63</v>
      </c>
      <c r="B93">
        <v>2.25</v>
      </c>
      <c r="C93">
        <v>20</v>
      </c>
      <c r="F93" t="s">
        <v>16</v>
      </c>
      <c r="G93">
        <f t="shared" si="16"/>
        <v>25</v>
      </c>
      <c r="H93" s="1">
        <v>45313</v>
      </c>
      <c r="J93">
        <v>250</v>
      </c>
      <c r="K93" s="6">
        <f t="shared" si="38"/>
        <v>474.96000000000004</v>
      </c>
    </row>
    <row r="94" spans="1:11" x14ac:dyDescent="0.3">
      <c r="A94" t="s">
        <v>86</v>
      </c>
      <c r="B94">
        <v>1.9</v>
      </c>
      <c r="C94">
        <v>5</v>
      </c>
      <c r="F94" t="s">
        <v>16</v>
      </c>
      <c r="G94">
        <f t="shared" si="16"/>
        <v>4.5</v>
      </c>
      <c r="H94" s="1">
        <v>45314</v>
      </c>
      <c r="J94">
        <v>250</v>
      </c>
      <c r="K94" s="6">
        <f t="shared" si="38"/>
        <v>479.46000000000004</v>
      </c>
    </row>
    <row r="95" spans="1:11" x14ac:dyDescent="0.3">
      <c r="A95" t="s">
        <v>87</v>
      </c>
      <c r="B95">
        <v>2.4500000000000002</v>
      </c>
      <c r="C95">
        <v>5</v>
      </c>
      <c r="F95" t="s">
        <v>10</v>
      </c>
      <c r="G95">
        <f t="shared" si="16"/>
        <v>-5</v>
      </c>
      <c r="H95" s="1">
        <v>45314</v>
      </c>
      <c r="J95">
        <v>250</v>
      </c>
      <c r="K95" s="6">
        <f t="shared" si="38"/>
        <v>474.46000000000004</v>
      </c>
    </row>
    <row r="96" spans="1:11" x14ac:dyDescent="0.3">
      <c r="A96" t="s">
        <v>88</v>
      </c>
      <c r="B96">
        <v>1.95</v>
      </c>
      <c r="C96">
        <v>20</v>
      </c>
      <c r="F96" t="s">
        <v>16</v>
      </c>
      <c r="G96">
        <f t="shared" si="16"/>
        <v>19</v>
      </c>
      <c r="H96" s="1">
        <v>45314</v>
      </c>
      <c r="J96">
        <v>250</v>
      </c>
      <c r="K96" s="6">
        <f t="shared" si="38"/>
        <v>493.46000000000004</v>
      </c>
    </row>
    <row r="97" spans="1:11" x14ac:dyDescent="0.3">
      <c r="A97" t="s">
        <v>89</v>
      </c>
      <c r="B97">
        <v>2.25</v>
      </c>
      <c r="C97">
        <v>20</v>
      </c>
      <c r="F97" t="s">
        <v>10</v>
      </c>
      <c r="G97">
        <f t="shared" si="16"/>
        <v>-20</v>
      </c>
      <c r="H97" s="1">
        <v>45314</v>
      </c>
      <c r="J97">
        <v>250</v>
      </c>
      <c r="K97" s="6">
        <f t="shared" si="38"/>
        <v>473.46000000000004</v>
      </c>
    </row>
    <row r="98" spans="1:11" x14ac:dyDescent="0.3">
      <c r="A98" t="s">
        <v>90</v>
      </c>
      <c r="B98">
        <v>1.9</v>
      </c>
      <c r="C98">
        <v>20</v>
      </c>
      <c r="F98" t="s">
        <v>16</v>
      </c>
      <c r="G98">
        <f t="shared" si="16"/>
        <v>18</v>
      </c>
      <c r="H98" s="1">
        <v>45314</v>
      </c>
      <c r="J98">
        <v>250</v>
      </c>
      <c r="K98" s="6">
        <f t="shared" si="38"/>
        <v>491.46000000000004</v>
      </c>
    </row>
    <row r="99" spans="1:11" x14ac:dyDescent="0.3">
      <c r="A99" t="s">
        <v>91</v>
      </c>
      <c r="B99">
        <v>2.35</v>
      </c>
      <c r="C99">
        <v>20</v>
      </c>
      <c r="F99" t="s">
        <v>16</v>
      </c>
      <c r="G99">
        <f t="shared" si="16"/>
        <v>27</v>
      </c>
      <c r="H99" s="1">
        <v>45314</v>
      </c>
      <c r="J99">
        <v>250</v>
      </c>
      <c r="K99" s="6">
        <f t="shared" si="38"/>
        <v>518.46</v>
      </c>
    </row>
    <row r="100" spans="1:11" x14ac:dyDescent="0.3">
      <c r="A100" t="s">
        <v>92</v>
      </c>
      <c r="B100">
        <v>1.38</v>
      </c>
      <c r="C100">
        <v>5</v>
      </c>
      <c r="F100" t="s">
        <v>16</v>
      </c>
      <c r="G100">
        <f t="shared" si="16"/>
        <v>1.8999999999999995</v>
      </c>
      <c r="H100" s="1">
        <v>45314</v>
      </c>
      <c r="J100">
        <v>250</v>
      </c>
      <c r="K100" s="6">
        <f t="shared" si="38"/>
        <v>520.36</v>
      </c>
    </row>
    <row r="101" spans="1:11" x14ac:dyDescent="0.3">
      <c r="A101" t="s">
        <v>93</v>
      </c>
      <c r="B101">
        <v>2.2000000000000002</v>
      </c>
      <c r="C101">
        <v>20</v>
      </c>
      <c r="F101" t="s">
        <v>16</v>
      </c>
      <c r="G101">
        <f t="shared" si="16"/>
        <v>24</v>
      </c>
      <c r="H101" s="1">
        <v>45315</v>
      </c>
      <c r="J101">
        <v>250</v>
      </c>
      <c r="K101" s="6">
        <f t="shared" si="38"/>
        <v>544.36</v>
      </c>
    </row>
    <row r="102" spans="1:11" x14ac:dyDescent="0.3">
      <c r="A102" t="s">
        <v>94</v>
      </c>
      <c r="B102">
        <v>1.52</v>
      </c>
      <c r="C102">
        <v>20</v>
      </c>
      <c r="F102" t="s">
        <v>10</v>
      </c>
      <c r="G102">
        <f t="shared" si="16"/>
        <v>-20</v>
      </c>
      <c r="H102" s="1">
        <v>45315</v>
      </c>
      <c r="J102">
        <v>250</v>
      </c>
      <c r="K102" s="6">
        <f t="shared" si="38"/>
        <v>524.36</v>
      </c>
    </row>
    <row r="103" spans="1:11" x14ac:dyDescent="0.3">
      <c r="A103" t="s">
        <v>95</v>
      </c>
      <c r="B103">
        <v>1.86</v>
      </c>
      <c r="C103">
        <v>20</v>
      </c>
      <c r="F103" t="s">
        <v>10</v>
      </c>
      <c r="G103">
        <f t="shared" si="16"/>
        <v>-20</v>
      </c>
      <c r="H103" s="1">
        <v>45315</v>
      </c>
      <c r="J103">
        <v>250</v>
      </c>
      <c r="K103" s="6">
        <f t="shared" si="38"/>
        <v>504.36</v>
      </c>
    </row>
    <row r="104" spans="1:11" x14ac:dyDescent="0.3">
      <c r="A104" t="s">
        <v>96</v>
      </c>
      <c r="B104">
        <v>1.8</v>
      </c>
      <c r="C104">
        <v>20</v>
      </c>
      <c r="F104" t="s">
        <v>16</v>
      </c>
      <c r="G104">
        <f t="shared" si="16"/>
        <v>16</v>
      </c>
      <c r="H104" s="1">
        <v>45315</v>
      </c>
      <c r="J104">
        <v>250</v>
      </c>
      <c r="K104" s="6">
        <f t="shared" si="38"/>
        <v>520.36</v>
      </c>
    </row>
    <row r="105" spans="1:11" x14ac:dyDescent="0.3">
      <c r="A105" t="s">
        <v>97</v>
      </c>
      <c r="B105">
        <v>1.86</v>
      </c>
      <c r="C105">
        <v>20</v>
      </c>
      <c r="F105" t="s">
        <v>16</v>
      </c>
      <c r="G105">
        <f t="shared" si="16"/>
        <v>17.200000000000003</v>
      </c>
      <c r="H105" s="1">
        <v>45316</v>
      </c>
      <c r="J105">
        <v>250</v>
      </c>
      <c r="K105" s="6">
        <f t="shared" si="38"/>
        <v>537.56000000000006</v>
      </c>
    </row>
    <row r="106" spans="1:11" x14ac:dyDescent="0.3">
      <c r="A106" t="s">
        <v>98</v>
      </c>
      <c r="B106">
        <v>2</v>
      </c>
      <c r="C106">
        <v>20</v>
      </c>
      <c r="F106" t="s">
        <v>10</v>
      </c>
      <c r="G106">
        <f t="shared" ref="G106:G148" si="39">IF(F106="Y",(C106*B106)-C106,-C106)</f>
        <v>-20</v>
      </c>
      <c r="H106" s="1">
        <v>45316</v>
      </c>
      <c r="J106">
        <v>250</v>
      </c>
      <c r="K106" s="6">
        <f t="shared" si="38"/>
        <v>517.56000000000006</v>
      </c>
    </row>
    <row r="107" spans="1:11" x14ac:dyDescent="0.3">
      <c r="A107" t="s">
        <v>80</v>
      </c>
      <c r="B107">
        <v>1.66</v>
      </c>
      <c r="C107">
        <v>20</v>
      </c>
      <c r="F107" t="s">
        <v>10</v>
      </c>
      <c r="G107">
        <f>IF(F107="Y",(C107*B107)-C107,-C107)</f>
        <v>-20</v>
      </c>
      <c r="H107" s="1">
        <v>45317</v>
      </c>
      <c r="J107">
        <v>250</v>
      </c>
      <c r="K107" s="6">
        <f t="shared" si="38"/>
        <v>497.56000000000006</v>
      </c>
    </row>
    <row r="108" spans="1:11" ht="15" customHeight="1" x14ac:dyDescent="0.3">
      <c r="A108" t="s">
        <v>67</v>
      </c>
      <c r="B108">
        <v>1.66</v>
      </c>
      <c r="C108">
        <v>20</v>
      </c>
      <c r="F108" t="s">
        <v>10</v>
      </c>
      <c r="G108">
        <f>IF(F108="Y",(C108*B108)-C108,-C108)</f>
        <v>-20</v>
      </c>
      <c r="H108" s="1">
        <v>45317</v>
      </c>
      <c r="J108">
        <v>250</v>
      </c>
      <c r="K108" s="6">
        <f t="shared" si="38"/>
        <v>477.56000000000006</v>
      </c>
    </row>
    <row r="109" spans="1:11" x14ac:dyDescent="0.3">
      <c r="A109" t="s">
        <v>94</v>
      </c>
      <c r="B109">
        <v>2.2000000000000002</v>
      </c>
      <c r="C109">
        <v>10</v>
      </c>
      <c r="F109" t="s">
        <v>10</v>
      </c>
      <c r="G109">
        <f>IF(F109="Y",(C109*B109)-C109,-C109)</f>
        <v>-10</v>
      </c>
      <c r="H109" s="1">
        <v>45317</v>
      </c>
      <c r="J109">
        <v>250</v>
      </c>
      <c r="K109" s="6">
        <f t="shared" si="38"/>
        <v>467.56000000000006</v>
      </c>
    </row>
    <row r="110" spans="1:11" x14ac:dyDescent="0.3">
      <c r="A110" t="s">
        <v>100</v>
      </c>
      <c r="B110">
        <v>1.9</v>
      </c>
      <c r="C110">
        <v>10</v>
      </c>
      <c r="F110" t="s">
        <v>16</v>
      </c>
      <c r="G110">
        <f>IF(F110="Y",(C110*B110)-C110,-C110)</f>
        <v>9</v>
      </c>
      <c r="H110" s="1">
        <v>45317</v>
      </c>
      <c r="J110">
        <v>250</v>
      </c>
      <c r="K110" s="6">
        <f t="shared" si="38"/>
        <v>476.56000000000006</v>
      </c>
    </row>
    <row r="111" spans="1:11" x14ac:dyDescent="0.3">
      <c r="A111" t="s">
        <v>101</v>
      </c>
      <c r="B111">
        <v>2.5499999999999998</v>
      </c>
      <c r="C111">
        <v>20</v>
      </c>
      <c r="F111" t="s">
        <v>10</v>
      </c>
      <c r="G111">
        <f t="shared" si="39"/>
        <v>-20</v>
      </c>
      <c r="H111" s="1">
        <v>45318</v>
      </c>
      <c r="J111">
        <v>250</v>
      </c>
      <c r="K111" s="6">
        <f t="shared" si="38"/>
        <v>456.56000000000006</v>
      </c>
    </row>
    <row r="112" spans="1:11" x14ac:dyDescent="0.3">
      <c r="A112" t="s">
        <v>63</v>
      </c>
      <c r="B112">
        <v>3.05</v>
      </c>
      <c r="C112">
        <v>20</v>
      </c>
      <c r="F112" t="s">
        <v>10</v>
      </c>
      <c r="G112">
        <f t="shared" si="39"/>
        <v>-20</v>
      </c>
      <c r="H112" s="1">
        <v>45318</v>
      </c>
      <c r="J112">
        <v>250</v>
      </c>
      <c r="K112" s="6">
        <f t="shared" si="38"/>
        <v>436.56000000000006</v>
      </c>
    </row>
    <row r="113" spans="1:11" x14ac:dyDescent="0.3">
      <c r="A113" t="s">
        <v>66</v>
      </c>
      <c r="B113">
        <v>2.2999999999999998</v>
      </c>
      <c r="C113">
        <v>20</v>
      </c>
      <c r="F113" t="s">
        <v>10</v>
      </c>
      <c r="G113">
        <f t="shared" si="39"/>
        <v>-20</v>
      </c>
      <c r="H113" s="1">
        <v>45318</v>
      </c>
      <c r="J113">
        <v>250</v>
      </c>
      <c r="K113" s="6">
        <f t="shared" si="38"/>
        <v>416.56000000000006</v>
      </c>
    </row>
    <row r="114" spans="1:11" x14ac:dyDescent="0.3">
      <c r="A114" t="s">
        <v>102</v>
      </c>
      <c r="B114">
        <v>1.8</v>
      </c>
      <c r="C114">
        <v>20</v>
      </c>
      <c r="F114" t="s">
        <v>16</v>
      </c>
      <c r="G114">
        <f t="shared" si="39"/>
        <v>16</v>
      </c>
      <c r="H114" s="1">
        <v>45318</v>
      </c>
      <c r="J114">
        <v>250</v>
      </c>
      <c r="K114" s="6">
        <f t="shared" si="38"/>
        <v>432.56000000000006</v>
      </c>
    </row>
    <row r="115" spans="1:11" x14ac:dyDescent="0.3">
      <c r="A115" t="s">
        <v>71</v>
      </c>
      <c r="B115">
        <v>1.83</v>
      </c>
      <c r="C115">
        <v>20</v>
      </c>
      <c r="F115" t="s">
        <v>16</v>
      </c>
      <c r="G115">
        <f t="shared" si="39"/>
        <v>16.600000000000001</v>
      </c>
      <c r="H115" s="1">
        <v>45318</v>
      </c>
      <c r="J115">
        <v>250</v>
      </c>
      <c r="K115" s="6">
        <f t="shared" si="38"/>
        <v>449.16000000000008</v>
      </c>
    </row>
    <row r="116" spans="1:11" x14ac:dyDescent="0.3">
      <c r="A116" t="s">
        <v>103</v>
      </c>
      <c r="B116">
        <v>1.9</v>
      </c>
      <c r="C116">
        <v>10</v>
      </c>
      <c r="F116" t="s">
        <v>10</v>
      </c>
      <c r="G116">
        <f t="shared" si="39"/>
        <v>-10</v>
      </c>
      <c r="H116" s="1">
        <v>45318</v>
      </c>
      <c r="J116">
        <v>250</v>
      </c>
      <c r="K116" s="6">
        <f t="shared" si="38"/>
        <v>439.16000000000008</v>
      </c>
    </row>
    <row r="117" spans="1:11" x14ac:dyDescent="0.3">
      <c r="A117" t="s">
        <v>95</v>
      </c>
      <c r="B117">
        <v>1.83</v>
      </c>
      <c r="C117">
        <v>20</v>
      </c>
      <c r="F117" t="s">
        <v>10</v>
      </c>
      <c r="G117">
        <f t="shared" si="39"/>
        <v>-20</v>
      </c>
      <c r="H117" s="1">
        <v>45319</v>
      </c>
      <c r="J117">
        <v>250</v>
      </c>
      <c r="K117" s="6">
        <f t="shared" si="38"/>
        <v>419.16000000000008</v>
      </c>
    </row>
    <row r="118" spans="1:11" x14ac:dyDescent="0.3">
      <c r="A118" t="s">
        <v>104</v>
      </c>
      <c r="B118">
        <v>1.9</v>
      </c>
      <c r="C118">
        <v>10</v>
      </c>
      <c r="F118" t="s">
        <v>16</v>
      </c>
      <c r="G118">
        <f t="shared" si="39"/>
        <v>9</v>
      </c>
      <c r="H118" s="1">
        <v>45319</v>
      </c>
      <c r="J118">
        <v>250</v>
      </c>
      <c r="K118" s="6">
        <f t="shared" si="38"/>
        <v>428.16000000000008</v>
      </c>
    </row>
    <row r="119" spans="1:11" x14ac:dyDescent="0.3">
      <c r="A119" t="s">
        <v>105</v>
      </c>
      <c r="B119">
        <v>2.35</v>
      </c>
      <c r="C119">
        <v>20</v>
      </c>
      <c r="F119" t="s">
        <v>16</v>
      </c>
      <c r="G119">
        <f t="shared" si="39"/>
        <v>27</v>
      </c>
      <c r="H119" s="1">
        <v>45321</v>
      </c>
      <c r="J119">
        <v>250</v>
      </c>
      <c r="K119" s="6">
        <f t="shared" ref="K119" si="40">K118+G119</f>
        <v>455.16000000000008</v>
      </c>
    </row>
    <row r="120" spans="1:11" x14ac:dyDescent="0.3">
      <c r="A120" t="s">
        <v>91</v>
      </c>
      <c r="B120">
        <v>1.55</v>
      </c>
      <c r="C120">
        <v>20</v>
      </c>
      <c r="F120" t="s">
        <v>16</v>
      </c>
      <c r="G120">
        <f t="shared" si="39"/>
        <v>11</v>
      </c>
      <c r="H120" s="1">
        <v>45322</v>
      </c>
      <c r="J120">
        <v>250</v>
      </c>
      <c r="K120" s="6">
        <f t="shared" ref="K120:K121" si="41">K119+G120</f>
        <v>466.16000000000008</v>
      </c>
    </row>
    <row r="121" spans="1:11" x14ac:dyDescent="0.3">
      <c r="A121" t="s">
        <v>106</v>
      </c>
      <c r="B121">
        <v>2.0499999999999998</v>
      </c>
      <c r="C121">
        <v>20</v>
      </c>
      <c r="F121" t="s">
        <v>10</v>
      </c>
      <c r="G121">
        <f t="shared" si="39"/>
        <v>-20</v>
      </c>
      <c r="H121" s="1">
        <v>45322</v>
      </c>
      <c r="J121">
        <v>250</v>
      </c>
      <c r="K121" s="6">
        <f t="shared" si="41"/>
        <v>446.16000000000008</v>
      </c>
    </row>
    <row r="122" spans="1:11" x14ac:dyDescent="0.3">
      <c r="A122" t="s">
        <v>107</v>
      </c>
      <c r="B122">
        <v>1.9</v>
      </c>
      <c r="C122">
        <v>10</v>
      </c>
      <c r="F122" t="s">
        <v>10</v>
      </c>
      <c r="G122">
        <f t="shared" si="39"/>
        <v>-10</v>
      </c>
      <c r="H122" s="1">
        <v>45323</v>
      </c>
      <c r="J122">
        <v>250</v>
      </c>
      <c r="K122" s="6">
        <f t="shared" ref="K122:K128" si="42">K121+G122</f>
        <v>436.16000000000008</v>
      </c>
    </row>
    <row r="123" spans="1:11" x14ac:dyDescent="0.3">
      <c r="A123" t="s">
        <v>108</v>
      </c>
      <c r="B123">
        <v>1.9</v>
      </c>
      <c r="C123">
        <v>10</v>
      </c>
      <c r="F123" t="s">
        <v>10</v>
      </c>
      <c r="G123">
        <f t="shared" si="39"/>
        <v>-10</v>
      </c>
      <c r="H123" s="1">
        <v>45323</v>
      </c>
      <c r="J123">
        <v>250</v>
      </c>
      <c r="K123" s="6">
        <f t="shared" si="42"/>
        <v>426.16000000000008</v>
      </c>
    </row>
    <row r="124" spans="1:11" x14ac:dyDescent="0.3">
      <c r="A124" t="s">
        <v>109</v>
      </c>
      <c r="B124">
        <v>1.5</v>
      </c>
      <c r="C124">
        <v>20</v>
      </c>
      <c r="F124" t="s">
        <v>16</v>
      </c>
      <c r="G124">
        <f t="shared" si="39"/>
        <v>10</v>
      </c>
      <c r="H124" s="1">
        <v>45323</v>
      </c>
      <c r="J124">
        <v>250</v>
      </c>
      <c r="K124" s="6">
        <f t="shared" si="42"/>
        <v>436.16000000000008</v>
      </c>
    </row>
    <row r="125" spans="1:11" x14ac:dyDescent="0.3">
      <c r="A125" t="s">
        <v>110</v>
      </c>
      <c r="B125">
        <v>3.9</v>
      </c>
      <c r="C125">
        <v>10</v>
      </c>
      <c r="F125" t="s">
        <v>10</v>
      </c>
      <c r="G125">
        <f t="shared" si="39"/>
        <v>-10</v>
      </c>
      <c r="H125" s="1">
        <v>45323</v>
      </c>
      <c r="J125">
        <v>250</v>
      </c>
      <c r="K125" s="6">
        <f t="shared" si="42"/>
        <v>426.16000000000008</v>
      </c>
    </row>
    <row r="126" spans="1:11" x14ac:dyDescent="0.3">
      <c r="A126" t="s">
        <v>111</v>
      </c>
      <c r="B126">
        <v>1.62</v>
      </c>
      <c r="C126">
        <v>10</v>
      </c>
      <c r="F126" t="s">
        <v>16</v>
      </c>
      <c r="G126">
        <f t="shared" si="39"/>
        <v>6.2000000000000028</v>
      </c>
      <c r="H126" s="1">
        <v>45326</v>
      </c>
      <c r="J126">
        <v>250</v>
      </c>
      <c r="K126" s="6">
        <f t="shared" si="42"/>
        <v>432.36000000000007</v>
      </c>
    </row>
    <row r="127" spans="1:11" x14ac:dyDescent="0.3">
      <c r="A127" t="s">
        <v>112</v>
      </c>
      <c r="B127">
        <v>1.9</v>
      </c>
      <c r="C127">
        <v>10</v>
      </c>
      <c r="F127" t="s">
        <v>16</v>
      </c>
      <c r="G127">
        <f t="shared" si="39"/>
        <v>9</v>
      </c>
      <c r="H127" s="1">
        <v>45326</v>
      </c>
      <c r="J127">
        <v>250</v>
      </c>
      <c r="K127" s="6">
        <f t="shared" si="42"/>
        <v>441.36000000000007</v>
      </c>
    </row>
    <row r="128" spans="1:11" x14ac:dyDescent="0.3">
      <c r="A128" t="s">
        <v>113</v>
      </c>
      <c r="B128">
        <v>1.9</v>
      </c>
      <c r="C128">
        <v>10</v>
      </c>
      <c r="F128" t="s">
        <v>10</v>
      </c>
      <c r="G128">
        <f t="shared" si="39"/>
        <v>-10</v>
      </c>
      <c r="H128" s="1">
        <v>45326</v>
      </c>
      <c r="J128">
        <v>250</v>
      </c>
      <c r="K128" s="6">
        <f t="shared" si="42"/>
        <v>431.36000000000007</v>
      </c>
    </row>
    <row r="129" spans="1:11" x14ac:dyDescent="0.3">
      <c r="A129" t="s">
        <v>114</v>
      </c>
      <c r="B129">
        <v>1.95</v>
      </c>
      <c r="C129">
        <v>15</v>
      </c>
      <c r="F129" t="s">
        <v>10</v>
      </c>
      <c r="G129">
        <f t="shared" si="39"/>
        <v>-15</v>
      </c>
      <c r="H129" s="1">
        <v>45327</v>
      </c>
      <c r="J129">
        <v>250</v>
      </c>
      <c r="K129" s="6">
        <f t="shared" ref="K129:K130" si="43">K128+G129</f>
        <v>416.36000000000007</v>
      </c>
    </row>
    <row r="130" spans="1:11" x14ac:dyDescent="0.3">
      <c r="A130" t="s">
        <v>115</v>
      </c>
      <c r="B130">
        <v>2.4500000000000002</v>
      </c>
      <c r="C130">
        <v>15</v>
      </c>
      <c r="F130" t="s">
        <v>16</v>
      </c>
      <c r="G130">
        <f t="shared" si="39"/>
        <v>21.75</v>
      </c>
      <c r="H130" s="1">
        <v>45327</v>
      </c>
      <c r="J130">
        <v>250</v>
      </c>
      <c r="K130" s="6">
        <f t="shared" si="43"/>
        <v>438.11000000000007</v>
      </c>
    </row>
    <row r="131" spans="1:11" x14ac:dyDescent="0.3">
      <c r="A131" t="s">
        <v>116</v>
      </c>
      <c r="B131">
        <v>1.68</v>
      </c>
      <c r="C131">
        <v>10</v>
      </c>
      <c r="F131" t="s">
        <v>10</v>
      </c>
      <c r="G131">
        <f t="shared" si="39"/>
        <v>-10</v>
      </c>
      <c r="H131" s="1">
        <v>45328</v>
      </c>
      <c r="J131">
        <v>250</v>
      </c>
      <c r="K131" s="6">
        <f t="shared" ref="K131:K138" si="44">K130+G131</f>
        <v>428.11000000000007</v>
      </c>
    </row>
    <row r="132" spans="1:11" x14ac:dyDescent="0.3">
      <c r="A132" t="s">
        <v>117</v>
      </c>
      <c r="B132">
        <v>1.66</v>
      </c>
      <c r="C132">
        <v>30</v>
      </c>
      <c r="F132" t="s">
        <v>16</v>
      </c>
      <c r="G132">
        <f t="shared" si="39"/>
        <v>19.799999999999997</v>
      </c>
      <c r="H132" s="1">
        <v>45328</v>
      </c>
      <c r="J132">
        <v>250</v>
      </c>
      <c r="K132" s="6">
        <f t="shared" si="44"/>
        <v>447.91000000000008</v>
      </c>
    </row>
    <row r="133" spans="1:11" x14ac:dyDescent="0.3">
      <c r="A133" t="s">
        <v>118</v>
      </c>
      <c r="B133">
        <v>2.35</v>
      </c>
      <c r="C133">
        <v>10</v>
      </c>
      <c r="F133" t="s">
        <v>10</v>
      </c>
      <c r="G133">
        <f t="shared" si="39"/>
        <v>-10</v>
      </c>
      <c r="H133" s="1">
        <v>45328</v>
      </c>
      <c r="J133">
        <v>250</v>
      </c>
      <c r="K133" s="6">
        <f t="shared" si="44"/>
        <v>437.91000000000008</v>
      </c>
    </row>
    <row r="134" spans="1:11" x14ac:dyDescent="0.3">
      <c r="A134" t="s">
        <v>119</v>
      </c>
      <c r="B134">
        <v>1.9</v>
      </c>
      <c r="C134">
        <v>20</v>
      </c>
      <c r="F134" t="s">
        <v>16</v>
      </c>
      <c r="G134">
        <f t="shared" si="39"/>
        <v>18</v>
      </c>
      <c r="H134" s="1">
        <v>45328</v>
      </c>
      <c r="J134">
        <v>250</v>
      </c>
      <c r="K134" s="6">
        <f t="shared" si="44"/>
        <v>455.91000000000008</v>
      </c>
    </row>
    <row r="135" spans="1:11" x14ac:dyDescent="0.3">
      <c r="A135" t="s">
        <v>65</v>
      </c>
      <c r="B135">
        <v>1.76</v>
      </c>
      <c r="C135">
        <v>20</v>
      </c>
      <c r="F135" t="s">
        <v>10</v>
      </c>
      <c r="G135">
        <f t="shared" si="39"/>
        <v>-20</v>
      </c>
      <c r="H135" s="1">
        <v>45328</v>
      </c>
      <c r="J135">
        <v>250</v>
      </c>
      <c r="K135" s="6">
        <f t="shared" si="44"/>
        <v>435.91000000000008</v>
      </c>
    </row>
    <row r="136" spans="1:11" x14ac:dyDescent="0.3">
      <c r="A136" t="s">
        <v>120</v>
      </c>
      <c r="B136">
        <v>1.86</v>
      </c>
      <c r="C136">
        <v>20</v>
      </c>
      <c r="F136" t="s">
        <v>16</v>
      </c>
      <c r="G136">
        <f t="shared" si="39"/>
        <v>17.200000000000003</v>
      </c>
      <c r="H136" s="1">
        <v>45328</v>
      </c>
      <c r="J136">
        <v>250</v>
      </c>
      <c r="K136" s="6">
        <f t="shared" si="44"/>
        <v>453.11000000000007</v>
      </c>
    </row>
    <row r="137" spans="1:11" x14ac:dyDescent="0.3">
      <c r="A137" t="s">
        <v>53</v>
      </c>
      <c r="B137">
        <v>1.9</v>
      </c>
      <c r="C137">
        <v>20</v>
      </c>
      <c r="F137" t="s">
        <v>16</v>
      </c>
      <c r="G137">
        <f t="shared" si="39"/>
        <v>18</v>
      </c>
      <c r="H137" s="1">
        <v>45328</v>
      </c>
      <c r="J137">
        <v>250</v>
      </c>
      <c r="K137" s="6">
        <f t="shared" si="44"/>
        <v>471.11000000000007</v>
      </c>
    </row>
    <row r="138" spans="1:11" x14ac:dyDescent="0.3">
      <c r="A138" t="s">
        <v>69</v>
      </c>
      <c r="B138">
        <v>2.25</v>
      </c>
      <c r="C138">
        <v>20</v>
      </c>
      <c r="F138" t="s">
        <v>16</v>
      </c>
      <c r="G138">
        <f t="shared" si="39"/>
        <v>25</v>
      </c>
      <c r="H138" s="1">
        <v>45328</v>
      </c>
      <c r="J138">
        <v>250</v>
      </c>
      <c r="K138" s="6">
        <f t="shared" si="44"/>
        <v>496.11000000000007</v>
      </c>
    </row>
    <row r="139" spans="1:11" x14ac:dyDescent="0.3">
      <c r="A139" t="s">
        <v>121</v>
      </c>
      <c r="B139">
        <v>3.6</v>
      </c>
      <c r="C139">
        <v>20</v>
      </c>
      <c r="F139" t="s">
        <v>10</v>
      </c>
      <c r="G139">
        <f t="shared" si="39"/>
        <v>-20</v>
      </c>
      <c r="H139" s="1">
        <v>45329</v>
      </c>
      <c r="J139">
        <v>250</v>
      </c>
      <c r="K139" s="6">
        <f t="shared" ref="K139:K148" si="45">K138+G139</f>
        <v>476.11000000000007</v>
      </c>
    </row>
    <row r="140" spans="1:11" x14ac:dyDescent="0.3">
      <c r="A140" t="s">
        <v>122</v>
      </c>
      <c r="B140">
        <v>1.71</v>
      </c>
      <c r="C140">
        <v>20</v>
      </c>
      <c r="F140" t="s">
        <v>10</v>
      </c>
      <c r="G140">
        <f t="shared" si="39"/>
        <v>-20</v>
      </c>
      <c r="H140" s="1">
        <v>45330</v>
      </c>
      <c r="J140">
        <v>250</v>
      </c>
      <c r="K140" s="6">
        <f t="shared" si="45"/>
        <v>456.11000000000007</v>
      </c>
    </row>
    <row r="141" spans="1:11" x14ac:dyDescent="0.3">
      <c r="A141" t="s">
        <v>123</v>
      </c>
      <c r="B141">
        <v>1.33</v>
      </c>
      <c r="C141">
        <v>20</v>
      </c>
      <c r="F141" t="s">
        <v>16</v>
      </c>
      <c r="G141">
        <f t="shared" si="39"/>
        <v>6.6000000000000014</v>
      </c>
      <c r="H141" s="1">
        <v>45330</v>
      </c>
      <c r="J141">
        <v>250</v>
      </c>
      <c r="K141" s="6">
        <f t="shared" si="45"/>
        <v>462.71000000000009</v>
      </c>
    </row>
    <row r="142" spans="1:11" x14ac:dyDescent="0.3">
      <c r="A142" t="s">
        <v>124</v>
      </c>
      <c r="B142">
        <v>1.9</v>
      </c>
      <c r="C142">
        <v>20</v>
      </c>
      <c r="F142" t="s">
        <v>10</v>
      </c>
      <c r="G142">
        <f t="shared" si="39"/>
        <v>-20</v>
      </c>
      <c r="H142" s="1">
        <v>45330</v>
      </c>
      <c r="J142">
        <v>250</v>
      </c>
      <c r="K142" s="6">
        <f t="shared" si="45"/>
        <v>442.71000000000009</v>
      </c>
    </row>
    <row r="143" spans="1:11" x14ac:dyDescent="0.3">
      <c r="A143" t="s">
        <v>125</v>
      </c>
      <c r="B143">
        <v>2.2000000000000002</v>
      </c>
      <c r="C143">
        <v>20</v>
      </c>
      <c r="F143" t="s">
        <v>10</v>
      </c>
      <c r="G143">
        <f t="shared" si="39"/>
        <v>-20</v>
      </c>
      <c r="H143" s="1">
        <v>45330</v>
      </c>
      <c r="J143">
        <v>250</v>
      </c>
      <c r="K143" s="6">
        <f t="shared" si="45"/>
        <v>422.71000000000009</v>
      </c>
    </row>
    <row r="144" spans="1:11" x14ac:dyDescent="0.3">
      <c r="A144" t="s">
        <v>63</v>
      </c>
      <c r="B144">
        <v>2.25</v>
      </c>
      <c r="C144">
        <v>20</v>
      </c>
      <c r="F144" t="s">
        <v>10</v>
      </c>
      <c r="G144">
        <f t="shared" si="39"/>
        <v>-20</v>
      </c>
      <c r="H144" s="1">
        <v>45330</v>
      </c>
      <c r="J144">
        <v>250</v>
      </c>
      <c r="K144" s="6">
        <f t="shared" si="45"/>
        <v>402.71000000000009</v>
      </c>
    </row>
    <row r="145" spans="1:11" x14ac:dyDescent="0.3">
      <c r="A145" t="s">
        <v>102</v>
      </c>
      <c r="B145">
        <v>2</v>
      </c>
      <c r="C145">
        <v>20</v>
      </c>
      <c r="F145" t="s">
        <v>16</v>
      </c>
      <c r="G145">
        <f t="shared" si="39"/>
        <v>20</v>
      </c>
      <c r="H145" s="1">
        <v>45330</v>
      </c>
      <c r="J145">
        <v>250</v>
      </c>
      <c r="K145" s="6">
        <f t="shared" si="45"/>
        <v>422.71000000000009</v>
      </c>
    </row>
    <row r="146" spans="1:11" x14ac:dyDescent="0.3">
      <c r="A146" t="s">
        <v>126</v>
      </c>
      <c r="B146">
        <v>1.9</v>
      </c>
      <c r="C146">
        <v>20</v>
      </c>
      <c r="F146" t="s">
        <v>16</v>
      </c>
      <c r="G146">
        <f t="shared" si="39"/>
        <v>18</v>
      </c>
      <c r="H146" s="1">
        <v>45330</v>
      </c>
      <c r="J146">
        <v>250</v>
      </c>
      <c r="K146" s="6">
        <f t="shared" si="45"/>
        <v>440.71000000000009</v>
      </c>
    </row>
    <row r="147" spans="1:11" x14ac:dyDescent="0.3">
      <c r="A147" t="s">
        <v>127</v>
      </c>
      <c r="B147">
        <v>1.4</v>
      </c>
      <c r="C147">
        <v>20</v>
      </c>
      <c r="F147" t="s">
        <v>10</v>
      </c>
      <c r="G147">
        <f t="shared" si="39"/>
        <v>-20</v>
      </c>
      <c r="H147" s="1">
        <v>45330</v>
      </c>
      <c r="J147">
        <v>250</v>
      </c>
      <c r="K147" s="6">
        <f t="shared" si="45"/>
        <v>420.71000000000009</v>
      </c>
    </row>
    <row r="148" spans="1:11" x14ac:dyDescent="0.3">
      <c r="A148" t="s">
        <v>128</v>
      </c>
      <c r="B148">
        <v>1.9</v>
      </c>
      <c r="C148">
        <v>20</v>
      </c>
      <c r="F148" t="s">
        <v>16</v>
      </c>
      <c r="G148">
        <f t="shared" si="39"/>
        <v>18</v>
      </c>
      <c r="H148" s="1">
        <v>45330</v>
      </c>
      <c r="J148">
        <v>250</v>
      </c>
      <c r="K148" s="6">
        <f t="shared" si="45"/>
        <v>438.71000000000009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Odlum Brown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van den Brink</dc:creator>
  <cp:lastModifiedBy>adam van den brink</cp:lastModifiedBy>
  <dcterms:created xsi:type="dcterms:W3CDTF">2023-12-12T17:45:22Z</dcterms:created>
  <dcterms:modified xsi:type="dcterms:W3CDTF">2024-02-09T05:20:16Z</dcterms:modified>
</cp:coreProperties>
</file>