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05CD27D9-D97E-4303-8B68-0FFB3DFFEA23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Table'!$A$1:$V$79</definedName>
    <definedName name="ExternalData_1" localSheetId="6" hidden="1">Injuries!$A$1:$E$102</definedName>
    <definedName name="ExternalData_1" localSheetId="11" hidden="1">'Skater Statistics Table'!$A$1:$AB$919</definedName>
    <definedName name="ExternalData_2" localSheetId="10" hidden="1">'Goalie Statistics Table'!$A$1:$Z$98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7" l="1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E14" i="2" l="1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<sst xmlns="http://schemas.openxmlformats.org/spreadsheetml/2006/main" count="64686" uniqueCount="4143">
  <si>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</si>
  <si>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</si>
  <si>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</si>
  <si>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</si>
  <si>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</si>
  <si>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</si>
  <si>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</si>
  <si>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</si>
  <si>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</si>
  <si>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</si>
  <si>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</si>
  <si>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</si>
  <si>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</si>
  <si>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</si>
  <si>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</si>
  <si>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</si>
  <si>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</si>
  <si>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</si>
  <si>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</si>
  <si>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</si>
  <si>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</si>
  <si>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</si>
  <si>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</si>
  <si>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</si>
  <si>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</si>
  <si>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</si>
  <si>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</si>
  <si>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</si>
  <si>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</si>
  <si>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</si>
  <si>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</si>
  <si>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</si>
  <si>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</si>
  <si>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</si>
  <si>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</si>
  <si>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</si>
  <si>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</si>
  <si>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</si>
  <si>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</si>
  <si>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</si>
  <si>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</si>
  <si>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</si>
  <si>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</si>
  <si>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</si>
  <si>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</si>
  <si>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</si>
  <si>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</si>
  <si>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</si>
  <si>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</si>
  <si>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</si>
  <si>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</si>
  <si>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</si>
  <si>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</si>
  <si>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</si>
  <si>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</si>
  <si>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</si>
  <si>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</si>
  <si>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</si>
  <si>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</si>
  <si>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</si>
  <si>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</si>
  <si>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</si>
  <si>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</si>
  <si>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</si>
  <si>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</si>
  <si>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</si>
  <si>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</si>
  <si>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</si>
  <si>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</si>
  <si>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</si>
  <si>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</si>
  <si>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</si>
  <si>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</si>
  <si>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</si>
  <si>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</si>
  <si>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</si>
  <si>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</si>
  <si>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</si>
  <si>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</si>
  <si>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</si>
  <si>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</si>
  <si>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</si>
  <si>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</si>
  <si>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</si>
  <si>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</si>
  <si>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</si>
  <si>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</si>
  <si>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</si>
  <si>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</si>
  <si>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</si>
  <si>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</si>
  <si>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</si>
  <si>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</si>
  <si>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</si>
  <si>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</si>
  <si>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</si>
  <si>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</si>
  <si>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</si>
  <si>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</si>
  <si>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</si>
  <si>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</si>
  <si>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</si>
  <si>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</si>
  <si>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</si>
  <si>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</si>
  <si>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</si>
  <si>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</si>
  <si>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</si>
  <si>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</si>
  <si>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</si>
  <si>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</si>
  <si>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</si>
  <si>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</si>
  <si>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</si>
  <si>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</si>
  <si>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</si>
  <si>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</si>
  <si>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</si>
  <si>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</si>
  <si>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</si>
  <si>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</si>
  <si>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</si>
  <si>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</si>
  <si>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</si>
  <si>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</si>
  <si>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</si>
  <si>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</si>
  <si>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</si>
  <si>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</si>
  <si>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</si>
  <si>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</si>
  <si>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</si>
  <si>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</si>
  <si>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</si>
  <si>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</si>
  <si>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</si>
  <si>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</si>
  <si>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</si>
  <si>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</si>
  <si>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</si>
  <si>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</si>
  <si>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</si>
  <si>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</si>
  <si>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</si>
  <si>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</si>
  <si>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</si>
  <si>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</si>
  <si>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</si>
  <si>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</si>
  <si>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</si>
  <si>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</si>
  <si>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</si>
  <si>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</si>
  <si>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</si>
  <si>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</si>
  <si>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</si>
  <si>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</si>
  <si>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</si>
  <si>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</si>
  <si>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</si>
  <si>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</si>
  <si>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</si>
  <si>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</si>
  <si>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</si>
  <si>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</si>
  <si>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</si>
  <si>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</si>
  <si>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</si>
  <si>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</si>
  <si>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</si>
  <si>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</si>
  <si>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</si>
  <si>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</si>
  <si>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</si>
  <si>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</si>
  <si>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</si>
  <si>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</si>
  <si>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</si>
  <si>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</si>
  <si>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</si>
  <si>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</si>
  <si>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</si>
  <si>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</si>
  <si>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</si>
  <si>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</si>
  <si>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</si>
  <si>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</si>
  <si>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</si>
  <si>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</si>
  <si>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</si>
  <si>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</si>
  <si>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</si>
  <si>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</si>
  <si>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</si>
  <si>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</si>
  <si>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</si>
  <si>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</si>
  <si>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</si>
  <si>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</si>
  <si>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</si>
  <si>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</si>
  <si>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</si>
  <si>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</si>
  <si>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</si>
  <si>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</si>
  <si>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</si>
  <si>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</si>
  <si>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</si>
  <si>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</si>
  <si>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</si>
  <si>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</si>
  <si>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</si>
  <si>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</si>
  <si>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</si>
  <si>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</si>
  <si>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</si>
  <si>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</si>
  <si>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</si>
  <si>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</si>
  <si>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</si>
  <si>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</si>
  <si>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</si>
  <si>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</si>
  <si>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</si>
  <si>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</si>
  <si>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</si>
  <si>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</si>
  <si>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</si>
  <si>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</si>
  <si>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</si>
  <si>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</si>
  <si>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</si>
  <si>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</si>
  <si>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</si>
  <si>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</si>
  <si>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</si>
  <si>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</si>
  <si>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</si>
  <si>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</si>
  <si>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</si>
  <si>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</si>
  <si>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</si>
  <si>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</si>
  <si>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</si>
  <si>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</si>
  <si>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</si>
  <si>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</si>
  <si>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</si>
  <si>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</si>
  <si>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</si>
  <si>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</si>
  <si>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</si>
  <si>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</si>
  <si>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</si>
  <si>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</si>
  <si>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</si>
  <si>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</si>
  <si>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</si>
  <si>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</si>
  <si>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</si>
  <si>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</si>
  <si>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</si>
  <si>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</si>
  <si>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</si>
  <si>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</si>
  <si>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</si>
  <si>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</si>
  <si>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</si>
  <si>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</si>
  <si>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</si>
  <si>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</si>
  <si>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</si>
  <si>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</si>
  <si>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</si>
  <si>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</si>
  <si>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</si>
  <si>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</si>
  <si>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</si>
  <si>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</si>
  <si>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</si>
  <si>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</si>
  <si>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</si>
  <si>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</si>
  <si>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</si>
  <si>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</si>
  <si>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</si>
  <si>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</si>
  <si>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</si>
  <si>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</si>
  <si>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</si>
  <si>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</si>
  <si>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</si>
  <si>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</si>
  <si>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</si>
  <si>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</si>
  <si>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</si>
  <si>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</si>
  <si>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</si>
  <si>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</si>
  <si>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</si>
  <si>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</si>
  <si>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</si>
  <si>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</si>
  <si>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</si>
  <si>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</si>
  <si>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</si>
  <si>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</si>
  <si>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</si>
  <si>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</si>
  <si>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</si>
  <si>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</si>
  <si>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</si>
  <si>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</si>
  <si>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</si>
  <si>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</si>
  <si>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</si>
  <si>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</si>
  <si>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</si>
  <si>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</si>
  <si>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</si>
  <si>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</si>
  <si>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</si>
  <si>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</si>
  <si>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</si>
  <si>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</si>
  <si>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</si>
  <si>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</si>
  <si>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</si>
  <si>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</si>
  <si>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</si>
  <si>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</si>
  <si>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</si>
  <si>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</si>
  <si>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</si>
  <si>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</si>
  <si>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</si>
  <si>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</si>
  <si>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</si>
  <si>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</si>
  <si>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</si>
  <si>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</si>
  <si>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</si>
  <si>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</si>
  <si>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</si>
  <si>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</si>
  <si>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</si>
  <si>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</si>
  <si>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</si>
  <si>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</si>
  <si>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</si>
  <si>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</si>
  <si>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</si>
  <si>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</si>
  <si>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</si>
  <si>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</si>
  <si>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</si>
  <si>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</si>
  <si>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</si>
  <si>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</si>
  <si>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</si>
  <si>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</si>
  <si>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</si>
  <si>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</si>
  <si>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</si>
  <si>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</si>
  <si>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</si>
  <si>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</si>
  <si>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</si>
  <si>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</si>
  <si>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</si>
  <si>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</si>
  <si>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</si>
  <si>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</si>
  <si>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</si>
  <si>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</si>
  <si>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</si>
  <si>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</si>
  <si>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</si>
  <si>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</si>
  <si>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</si>
  <si>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</si>
  <si>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</si>
  <si>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</si>
  <si>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</si>
  <si>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</si>
  <si>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</si>
  <si>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</si>
  <si>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</si>
  <si>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</si>
  <si>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</si>
  <si>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</si>
  <si>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</si>
  <si>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</si>
  <si>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</si>
  <si>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</si>
  <si>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</si>
  <si>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</si>
  <si>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</si>
  <si>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</si>
  <si>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</si>
  <si>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</si>
  <si>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</si>
  <si>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</si>
  <si>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</si>
  <si>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</si>
  <si>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</si>
  <si>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</si>
  <si>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</si>
  <si>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</si>
  <si>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</si>
  <si>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</si>
  <si>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</si>
  <si>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</si>
  <si>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</si>
  <si>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</si>
  <si>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</si>
  <si>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</si>
  <si>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</si>
  <si>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</si>
  <si>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</si>
  <si>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</si>
  <si>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</si>
  <si>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</si>
  <si>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</si>
  <si>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</si>
  <si>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</si>
  <si>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</si>
  <si>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</si>
  <si>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</si>
  <si>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</si>
  <si>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</si>
  <si>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</si>
  <si>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</si>
  <si>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</si>
  <si>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</si>
  <si>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</si>
  <si>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</si>
  <si>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</si>
  <si>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</si>
  <si>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</si>
  <si>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</si>
  <si>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</si>
  <si>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</si>
  <si>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</si>
  <si>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</si>
  <si>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</si>
  <si>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</si>
  <si>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</si>
  <si>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</si>
  <si>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</si>
  <si>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</si>
  <si>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</si>
  <si>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</si>
  <si>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</si>
  <si>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</si>
  <si>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</si>
  <si>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</si>
  <si>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</si>
  <si>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</si>
  <si>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</si>
  <si>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</si>
  <si>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</si>
  <si>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</si>
  <si>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</si>
  <si>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</si>
  <si>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</si>
  <si>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</si>
  <si>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</si>
  <si>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</si>
  <si>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</si>
  <si>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</si>
  <si>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</si>
  <si>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</si>
  <si>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</si>
  <si>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</si>
  <si>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</si>
  <si>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</si>
  <si>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</si>
  <si>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</si>
  <si>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</si>
  <si>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</si>
  <si>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</si>
  <si>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</si>
  <si>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</si>
  <si>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</si>
  <si>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</si>
  <si>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</si>
  <si>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</si>
  <si>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</si>
  <si>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</si>
  <si>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</si>
  <si>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</si>
  <si>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</si>
  <si>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</si>
  <si>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</si>
  <si>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</si>
  <si>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</si>
  <si>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</si>
  <si>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</si>
  <si>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</si>
  <si>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</si>
  <si>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</si>
  <si>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</si>
  <si>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</si>
  <si>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</si>
  <si>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</si>
  <si>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</si>
  <si>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</si>
  <si>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</si>
  <si>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</si>
  <si>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</si>
  <si>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</si>
  <si>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</si>
  <si>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</si>
  <si>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</si>
  <si>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</si>
  <si>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</si>
  <si>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</si>
  <si>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</si>
  <si>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</si>
  <si>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</si>
  <si>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</si>
  <si>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</si>
  <si>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</si>
  <si>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</si>
  <si>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</si>
  <si>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</si>
  <si>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</si>
  <si>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</si>
  <si>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</si>
  <si>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</si>
  <si>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</si>
  <si>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</si>
  <si>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</si>
  <si>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</si>
  <si>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</si>
  <si>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</si>
  <si>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</si>
  <si>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</si>
  <si>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</si>
  <si>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</si>
  <si>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</si>
  <si>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</si>
  <si>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</si>
  <si>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</si>
  <si>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</si>
  <si>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</si>
  <si>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</si>
  <si>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</si>
  <si>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</si>
  <si>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</si>
  <si>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</si>
  <si>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</si>
  <si>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</si>
  <si>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</si>
  <si>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</si>
  <si>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</si>
  <si>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</si>
  <si>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</si>
  <si>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</si>
  <si>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</si>
  <si>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</si>
  <si>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</si>
  <si>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</si>
  <si>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</si>
  <si>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</si>
  <si>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</si>
  <si>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</si>
  <si>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</si>
  <si>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</si>
  <si>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</si>
  <si>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</si>
  <si>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</si>
  <si>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</si>
  <si>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</si>
  <si>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</si>
  <si>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</si>
  <si>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</si>
  <si>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</si>
  <si>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</si>
  <si>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</si>
  <si>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</si>
  <si>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</si>
  <si>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</si>
  <si>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</si>
  <si>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</si>
  <si>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</si>
  <si>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</si>
  <si>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</si>
  <si>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</si>
  <si>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</si>
  <si>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</si>
  <si>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</si>
  <si>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</si>
  <si>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</si>
  <si>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</si>
  <si>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</si>
  <si>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</si>
  <si>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</si>
  <si>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</si>
  <si>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</si>
  <si>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</si>
  <si>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</si>
  <si>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</si>
  <si>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</si>
  <si>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</si>
  <si>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</si>
  <si>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</si>
  <si>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</si>
  <si>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</si>
  <si>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</si>
  <si>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</si>
  <si>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</si>
  <si>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</si>
  <si>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</si>
  <si>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</si>
  <si>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</si>
  <si>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</si>
  <si>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</si>
  <si>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</si>
  <si>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</si>
  <si>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</si>
  <si>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</si>
  <si>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</si>
  <si>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</si>
  <si>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</si>
  <si>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</si>
  <si>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</si>
  <si>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</si>
  <si>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</si>
  <si>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</si>
  <si>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</si>
  <si>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</si>
  <si>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</si>
  <si>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</si>
  <si>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</si>
  <si>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</si>
  <si>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</si>
  <si>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</si>
  <si>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</si>
  <si>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</si>
  <si>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</si>
  <si>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</si>
  <si>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</si>
  <si>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</si>
  <si>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</si>
  <si>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</si>
  <si>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</si>
  <si>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</si>
  <si>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</si>
  <si>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</si>
  <si>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</si>
  <si>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</si>
  <si>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</si>
  <si>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</si>
  <si>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</si>
  <si>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</si>
  <si>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</si>
  <si>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</si>
  <si>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</si>
  <si>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</si>
  <si>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</si>
  <si>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</si>
  <si>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</si>
  <si>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</si>
  <si>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</si>
  <si>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</si>
  <si>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</si>
  <si>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</si>
  <si>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</si>
  <si>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</si>
  <si>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</si>
  <si>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</si>
  <si>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</si>
  <si>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</si>
  <si>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</si>
  <si>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</si>
  <si>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</si>
  <si>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</si>
  <si>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</si>
  <si>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</si>
  <si>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</si>
  <si>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</si>
  <si>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</si>
  <si>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</si>
  <si>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</si>
  <si>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</si>
  <si>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</si>
  <si>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</si>
  <si>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</si>
  <si>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</si>
  <si>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</si>
  <si>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</si>
  <si>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</si>
  <si>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</si>
  <si>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</si>
  <si>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</si>
  <si>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</si>
  <si>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</si>
  <si>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</si>
  <si>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</si>
  <si>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</si>
  <si>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</si>
  <si>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</si>
  <si>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</si>
  <si>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</si>
  <si>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</si>
  <si>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</si>
  <si>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</si>
  <si>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</si>
  <si>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</si>
  <si>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</si>
  <si>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</si>
  <si>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</si>
  <si>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</si>
  <si>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</si>
  <si>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</si>
  <si>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</si>
  <si>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</si>
  <si>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</si>
  <si>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</si>
  <si>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</si>
  <si>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</si>
  <si>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</si>
  <si>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</si>
  <si>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</si>
  <si>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</si>
  <si>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</si>
  <si>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</si>
  <si>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</si>
  <si>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</si>
  <si>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</si>
  <si>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</si>
  <si>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</si>
  <si>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</si>
  <si>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</si>
  <si>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</si>
  <si>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</si>
  <si>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</si>
  <si>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</si>
  <si>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</si>
  <si>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</si>
  <si>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</si>
  <si>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</si>
  <si>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</si>
  <si>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</si>
  <si>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</si>
  <si>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</si>
  <si>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</si>
  <si>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</si>
  <si>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</si>
  <si>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</si>
  <si>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</si>
  <si>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</si>
  <si>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</si>
  <si>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</si>
  <si>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</si>
  <si>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</si>
  <si>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</si>
  <si>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</si>
  <si>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</si>
  <si>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</si>
  <si>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</si>
  <si>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</si>
  <si>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</si>
  <si>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</si>
  <si>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</si>
  <si>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</si>
  <si>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</si>
  <si>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</si>
  <si>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</si>
  <si>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</si>
  <si>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</si>
  <si>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</si>
  <si>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</si>
  <si>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</si>
  <si>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</si>
  <si>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</si>
  <si>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</si>
  <si>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</si>
  <si>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</si>
  <si>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</si>
  <si>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</si>
  <si>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</si>
  <si>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</si>
  <si>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</si>
  <si>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</si>
  <si>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</si>
  <si>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</si>
  <si>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</si>
  <si>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</si>
  <si>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</si>
  <si>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</si>
  <si>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</si>
  <si>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</si>
  <si>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</si>
  <si>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</si>
  <si>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</si>
  <si>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</si>
  <si>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</si>
  <si>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</si>
  <si>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</si>
  <si>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</si>
  <si>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</si>
  <si>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</si>
  <si>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</si>
  <si>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</si>
  <si>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</si>
  <si>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</si>
  <si>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</si>
  <si>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</si>
  <si>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</si>
  <si>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</si>
  <si>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</si>
  <si>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</si>
  <si>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</si>
  <si>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</si>
  <si>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</si>
  <si>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</si>
  <si>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</si>
  <si>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</si>
  <si>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</si>
  <si>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</si>
  <si>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</si>
  <si>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</si>
  <si>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</si>
  <si>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</si>
  <si>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</si>
  <si>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</si>
  <si>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</si>
  <si>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</si>
  <si>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</si>
  <si>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</si>
  <si>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</si>
  <si>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</si>
  <si>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</si>
  <si>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</si>
  <si>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</si>
  <si>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</si>
  <si>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</si>
  <si>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</si>
  <si>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</si>
  <si>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</si>
  <si>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</si>
  <si>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</si>
  <si>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</si>
  <si>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</si>
  <si>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</si>
  <si>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</si>
  <si>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</si>
  <si>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</si>
  <si>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</si>
  <si>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</si>
  <si>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</si>
  <si>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</si>
  <si>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</si>
  <si>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</si>
  <si>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</si>
  <si>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</si>
  <si>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</si>
  <si>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</si>
  <si>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</si>
  <si>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</si>
  <si>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</si>
  <si>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</si>
  <si>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</si>
  <si>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</si>
  <si>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</si>
  <si>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</si>
  <si>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</si>
  <si>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</si>
  <si>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</si>
  <si>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</si>
  <si>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</si>
  <si>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</si>
  <si>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</si>
  <si>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</si>
  <si>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</si>
  <si>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</si>
  <si>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</si>
  <si>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</si>
  <si>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</si>
  <si>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</si>
  <si>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</si>
  <si>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</si>
  <si>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</si>
  <si>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</si>
  <si>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</si>
  <si>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</si>
  <si>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</si>
  <si>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</si>
  <si>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</si>
  <si>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</si>
  <si>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</si>
  <si>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</si>
  <si>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</si>
  <si>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</si>
  <si>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</si>
  <si>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</si>
  <si>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</si>
  <si>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</si>
  <si>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</si>
  <si>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</si>
  <si>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</si>
  <si>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</si>
  <si>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</si>
  <si>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</si>
  <si>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</si>
  <si>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</si>
  <si>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</si>
  <si>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</si>
  <si>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</si>
  <si>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</si>
  <si>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</si>
  <si>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</si>
  <si>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</si>
  <si>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</si>
  <si>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</si>
  <si>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</si>
  <si>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</si>
  <si>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</si>
  <si>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</si>
  <si>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</si>
  <si>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</si>
  <si>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</si>
  <si>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</si>
  <si>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</si>
  <si>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</si>
  <si>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</si>
  <si>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</si>
  <si>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</si>
  <si>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</si>
  <si>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</si>
  <si>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</si>
  <si>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</si>
  <si>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</si>
  <si>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</si>
  <si>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</si>
  <si>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</si>
  <si>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</si>
  <si>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</si>
  <si>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Jaw</t>
  </si>
  <si>
    <t>Dallas Stars</t>
  </si>
  <si>
    <t>Jerad Rosburg</t>
  </si>
  <si>
    <t>The Dallas Stars placed D Jerad Rosburg on injured reserve.</t>
  </si>
  <si>
    <t>Detroit Red Wings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</si>
  <si>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</si>
  <si>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</si>
  <si>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</si>
  <si>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</si>
  <si>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</si>
  <si>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</si>
  <si>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</si>
  <si>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</si>
  <si>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</si>
  <si>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</si>
  <si>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</si>
  <si>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</si>
  <si>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</si>
  <si>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</si>
  <si>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New Jersey Devils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</si>
  <si>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</si>
  <si>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</si>
  <si>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</si>
  <si>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</si>
  <si>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</si>
  <si>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</si>
  <si>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</si>
  <si>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</si>
  <si>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</si>
  <si>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</si>
  <si>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</si>
  <si>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</si>
  <si>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</si>
  <si>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</si>
  <si>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Bellmare is expected to miss 4-6 weeks with a broken bone in his leg according to Geoff Baker of the Seattle Times.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</si>
  <si>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</si>
  <si>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</si>
  <si>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</si>
  <si>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</si>
  <si>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</si>
  <si>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</si>
  <si>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</si>
  <si>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</si>
  <si>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</si>
  <si>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</si>
  <si>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</si>
  <si>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</si>
  <si>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</si>
  <si>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</si>
  <si>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</si>
  <si>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</si>
  <si>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</si>
  <si>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</si>
  <si>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</si>
  <si>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</si>
  <si>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</si>
  <si>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</si>
  <si>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</si>
  <si>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</si>
  <si>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</si>
  <si>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</si>
  <si>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</si>
  <si>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</si>
  <si>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</si>
  <si>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</si>
  <si>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</si>
  <si>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Tyler Johnson on injured reserve.</t>
  </si>
  <si>
    <t>Concussion Protocol</t>
  </si>
  <si>
    <t>The Kings announced that Copley underwent surgery for a torn ACL and is out for the season.</t>
  </si>
  <si>
    <t>Vinni Lettieri</t>
  </si>
  <si>
    <t>The Minnesota Wild placed F Vinni Lettieri on Injured Reserve.</t>
  </si>
  <si>
    <t>Pectoral</t>
  </si>
  <si>
    <t>The Montreal Canadiens placed F Christian Dvorak on Injured Reserve.</t>
  </si>
  <si>
    <t>The New York Islanders placed D Robert Bortuzzo on injured reserve.</t>
  </si>
  <si>
    <t>The New York Islanders placed D Ryan Pulock on the Long-Term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</si>
  <si>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</si>
  <si>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</si>
  <si>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</si>
  <si>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</si>
  <si>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</si>
  <si>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</si>
  <si>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</si>
  <si>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</si>
  <si>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</si>
  <si>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</si>
  <si>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</si>
  <si>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</si>
  <si>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</si>
  <si>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</si>
  <si>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</si>
  <si>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</si>
  <si>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</si>
  <si>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</si>
  <si>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The New Jersey Devils placed D Jonas Siegenthaler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</si>
  <si>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</si>
  <si>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</si>
  <si>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</si>
  <si>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</si>
  <si>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</si>
  <si>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</si>
  <si>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</si>
  <si>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</si>
  <si>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</si>
  <si>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</si>
  <si>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</si>
  <si>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</si>
  <si>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</si>
  <si>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</si>
  <si>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</si>
  <si>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</si>
  <si>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</si>
  <si>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</si>
  <si>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</si>
  <si>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</si>
  <si>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</si>
  <si>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</si>
  <si>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</si>
  <si>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</si>
  <si>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</si>
  <si>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</si>
  <si>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</si>
  <si>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</si>
  <si>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</si>
  <si>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</si>
  <si>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</si>
  <si>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</si>
  <si>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</si>
  <si>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</si>
  <si>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</si>
  <si>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</si>
  <si>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</si>
  <si>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</si>
  <si>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</si>
  <si>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</si>
  <si>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</si>
  <si>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</si>
  <si>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</si>
  <si>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</si>
  <si>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</si>
  <si>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</si>
  <si>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</si>
  <si>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</si>
  <si>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</si>
  <si>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</si>
  <si>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</si>
  <si>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</si>
  <si>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</si>
  <si>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</si>
  <si>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</si>
  <si>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</si>
  <si>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</si>
  <si>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</si>
  <si>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</si>
  <si>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</si>
  <si>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</si>
  <si>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</si>
  <si>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</si>
  <si>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</si>
  <si>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</si>
  <si>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</si>
  <si>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</si>
  <si>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</si>
  <si>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</si>
  <si>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</si>
  <si>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</si>
  <si>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</si>
  <si>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</si>
  <si>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</si>
  <si>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</si>
  <si>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</si>
  <si>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</si>
  <si>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</si>
  <si>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</si>
  <si>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</si>
  <si>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</si>
  <si>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</si>
  <si>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</si>
  <si>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</si>
  <si>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</si>
  <si>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</si>
  <si>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</si>
  <si>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</si>
  <si>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</si>
  <si>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</si>
  <si>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</si>
  <si>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</si>
  <si>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</si>
  <si>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</si>
  <si>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</si>
  <si>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</si>
  <si>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</si>
  <si>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</si>
  <si>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</si>
  <si>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</si>
  <si>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</si>
  <si>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</si>
  <si>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</si>
  <si>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</si>
  <si>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</si>
  <si>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</si>
  <si>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</si>
  <si>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</si>
  <si>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</si>
  <si>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</si>
  <si>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</si>
  <si>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</si>
  <si>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</si>
  <si>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</si>
  <si>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</si>
  <si>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</si>
  <si>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</si>
  <si>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</si>
  <si>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</si>
  <si>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</si>
  <si>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</si>
  <si>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</si>
  <si>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</si>
  <si>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</si>
  <si>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</si>
  <si>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</si>
  <si>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</si>
  <si>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</si>
  <si>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</si>
  <si>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</si>
  <si>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</si>
  <si>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</si>
  <si>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</si>
  <si>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</si>
  <si>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</si>
  <si>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</si>
  <si>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</si>
  <si>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</si>
  <si>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</si>
  <si>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</si>
  <si>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</si>
  <si>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</si>
  <si>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</si>
  <si>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</si>
  <si>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</si>
  <si>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</si>
  <si>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</si>
  <si>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</si>
  <si>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</si>
  <si>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</si>
  <si>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</si>
  <si>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</si>
  <si>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</si>
  <si>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</si>
  <si>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</si>
  <si>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</si>
  <si>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</si>
  <si>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</si>
  <si>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</si>
  <si>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</si>
  <si>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</si>
  <si>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</si>
  <si>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</si>
  <si>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</si>
  <si>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</si>
  <si>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</si>
  <si>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</si>
  <si>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</si>
  <si>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</si>
  <si>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</si>
  <si>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</si>
  <si>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</si>
  <si>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</si>
  <si>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</si>
  <si>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</si>
  <si>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</si>
  <si>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</si>
  <si>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</si>
  <si>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</si>
  <si>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</si>
  <si>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</si>
  <si>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</si>
  <si>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</si>
  <si>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</si>
  <si>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</si>
  <si>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</si>
  <si>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</si>
  <si>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</si>
  <si>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</si>
  <si>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</si>
  <si>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</si>
  <si>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</si>
  <si>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</si>
  <si>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</si>
  <si>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</si>
  <si>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</si>
  <si>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</si>
  <si>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</si>
  <si>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</si>
  <si>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</si>
  <si>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</si>
  <si>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</si>
  <si>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</si>
  <si>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</si>
  <si>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</si>
  <si>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</si>
  <si>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</si>
  <si>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</si>
  <si>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</si>
  <si>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</si>
  <si>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</si>
  <si>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</si>
  <si>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</si>
  <si>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</si>
  <si>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</si>
  <si>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</si>
  <si>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</si>
  <si>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</si>
  <si>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</si>
  <si>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</si>
  <si>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</si>
  <si>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</si>
  <si>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</si>
  <si>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</si>
  <si>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</si>
  <si>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</si>
  <si>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</si>
  <si>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</si>
  <si>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</si>
  <si>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</si>
  <si>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</si>
  <si>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</si>
  <si>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</si>
  <si>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</si>
  <si>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</si>
  <si>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</si>
  <si>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</si>
  <si>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</si>
  <si>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</si>
  <si>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</si>
  <si>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</si>
  <si>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</si>
  <si>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</si>
  <si>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</si>
  <si>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</si>
  <si>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</si>
  <si>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</si>
  <si>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</si>
  <si>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</si>
  <si>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</si>
  <si>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</si>
  <si>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</si>
  <si>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</si>
  <si>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</si>
  <si>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</si>
  <si>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</si>
  <si>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</si>
  <si>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</si>
  <si>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</si>
  <si>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</si>
  <si>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</si>
  <si>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</si>
  <si>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</si>
  <si>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</si>
  <si>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</si>
  <si>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</si>
  <si>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</si>
  <si>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</si>
  <si>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</si>
  <si>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</si>
  <si>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</si>
  <si>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</si>
  <si>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</si>
  <si>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</si>
  <si>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</si>
  <si>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</si>
  <si>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</si>
  <si>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</si>
  <si>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</si>
  <si>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</si>
  <si>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</si>
  <si>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</si>
  <si>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</si>
  <si>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</si>
  <si>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</si>
  <si>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</si>
  <si>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</si>
  <si>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</si>
  <si>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</si>
  <si>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</si>
  <si>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</si>
  <si>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</si>
  <si>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</si>
  <si>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</si>
  <si>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</si>
  <si>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</si>
  <si>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</si>
  <si>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</si>
  <si>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</si>
  <si>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</si>
  <si>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</si>
  <si>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</si>
  <si>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</si>
  <si>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</si>
  <si>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</si>
  <si>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</si>
  <si>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</si>
  <si>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</si>
  <si>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</si>
  <si>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</si>
  <si>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</si>
  <si>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</si>
  <si>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</si>
  <si>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</si>
  <si>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</si>
  <si>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</si>
  <si>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</si>
  <si>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</si>
  <si>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</si>
  <si>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</si>
  <si>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</si>
  <si>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</si>
  <si>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</si>
  <si>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</si>
  <si>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</si>
  <si>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</si>
  <si>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</si>
  <si>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</si>
  <si>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</si>
  <si>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</si>
  <si>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</si>
  <si>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</si>
  <si>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</si>
  <si>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</si>
  <si>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</si>
  <si>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</si>
  <si>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</si>
  <si>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</si>
  <si>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</si>
  <si>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</si>
  <si>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</si>
  <si>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</si>
  <si>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</si>
  <si>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</si>
  <si>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</si>
  <si>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</si>
  <si>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</si>
  <si>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</si>
  <si>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</si>
  <si>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</si>
  <si>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</si>
  <si>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</si>
  <si>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</si>
  <si>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</si>
  <si>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</si>
  <si>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</si>
  <si>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</si>
  <si>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</si>
  <si>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</si>
  <si>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</si>
  <si>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</si>
  <si>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</si>
  <si>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</si>
  <si>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</si>
  <si>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</si>
  <si>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</si>
  <si>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</si>
  <si>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</si>
  <si>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</si>
  <si>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</si>
  <si>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</si>
  <si>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</si>
  <si>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</si>
  <si>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</si>
  <si>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</si>
  <si>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</si>
  <si>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</si>
  <si>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</si>
  <si>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</si>
  <si>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</si>
  <si>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</si>
  <si>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</si>
  <si>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</si>
  <si>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</si>
  <si>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</si>
  <si>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</si>
  <si>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</si>
  <si>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</si>
  <si>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</si>
  <si>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</si>
  <si>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Nichushkin has entered the NHL's Player Assistance Program is out indefinitely.</t>
  </si>
  <si>
    <t>Jamie Drysdale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</si>
  <si>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</si>
  <si>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</si>
  <si>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</si>
  <si>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</si>
  <si>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</si>
  <si>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</si>
  <si>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</si>
  <si>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</si>
  <si>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</si>
  <si>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</si>
  <si>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</si>
  <si>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</si>
  <si>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</si>
  <si>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</si>
  <si>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</si>
  <si>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</si>
  <si>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</si>
  <si>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</si>
  <si>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</si>
  <si>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</si>
  <si>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</si>
  <si>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</si>
  <si>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</si>
  <si>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</si>
  <si>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</si>
  <si>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</si>
  <si>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</si>
  <si>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</si>
  <si>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</si>
  <si>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</si>
  <si>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</si>
  <si>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</si>
  <si>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</si>
  <si>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</si>
  <si>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</si>
  <si>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</si>
  <si>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</si>
  <si>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</si>
  <si>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</si>
  <si>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</si>
  <si>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</si>
  <si>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</si>
  <si>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</si>
  <si>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</si>
  <si>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</si>
  <si>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</si>
  <si>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</si>
  <si>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</si>
  <si>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</si>
  <si>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</si>
  <si>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</si>
  <si>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</si>
  <si>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</si>
  <si>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</si>
  <si>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</si>
  <si>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</si>
  <si>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</si>
  <si>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</si>
  <si>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</si>
  <si>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</si>
  <si>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</si>
  <si>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</si>
  <si>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</si>
  <si>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</si>
  <si>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</si>
  <si>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</si>
  <si>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</si>
  <si>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</si>
  <si>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</si>
  <si>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</si>
  <si>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</si>
  <si>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</si>
  <si>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</si>
  <si>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</si>
  <si>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</si>
  <si>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</si>
  <si>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</si>
  <si>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</si>
  <si>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</si>
  <si>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</si>
  <si>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</si>
  <si>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</si>
  <si>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</si>
  <si>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</si>
  <si>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61.5</t>
  </si>
  <si>
    <t>Michael Anderson</t>
  </si>
  <si>
    <t>3.2</t>
  </si>
  <si>
    <t>1.9</t>
  </si>
  <si>
    <t>137</t>
  </si>
  <si>
    <t>42.4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</si>
  <si>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</si>
  <si>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</si>
  <si>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</si>
  <si>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</si>
  <si>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</si>
  <si>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</si>
  <si>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</si>
  <si>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</si>
  <si>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</si>
  <si>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</si>
  <si>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</si>
  <si>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</si>
  <si>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</si>
  <si>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</si>
  <si>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</si>
  <si>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</si>
  <si>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</si>
  <si>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</si>
  <si>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</si>
  <si>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</si>
  <si>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</si>
  <si>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</si>
  <si>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</si>
  <si>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</si>
  <si>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</si>
  <si>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</si>
  <si>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</si>
  <si>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</si>
  <si>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</si>
  <si>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</si>
  <si>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</si>
  <si>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</si>
  <si>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</si>
  <si>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</si>
  <si>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</si>
  <si>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</si>
  <si>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</si>
  <si>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</si>
  <si>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</si>
  <si>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</si>
  <si>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</si>
  <si>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</si>
  <si>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</si>
  <si>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</si>
  <si>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</si>
  <si>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</si>
  <si>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</si>
  <si>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</si>
  <si>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</si>
  <si>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</si>
  <si>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</si>
  <si>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</si>
  <si>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</si>
  <si>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</si>
  <si>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</si>
  <si>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</si>
  <si>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</si>
  <si>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</si>
  <si>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</si>
  <si>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</si>
  <si>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</si>
  <si>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</si>
  <si>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</si>
  <si>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</si>
  <si>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</si>
  <si>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</si>
  <si>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</si>
  <si>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</si>
  <si>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</si>
  <si>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14.0</t>
  </si>
  <si>
    <t>358</t>
  </si>
  <si>
    <t>56.0</t>
  </si>
  <si>
    <t>1.0</t>
  </si>
  <si>
    <t>2.6</t>
  </si>
  <si>
    <t>544</t>
  </si>
  <si>
    <t>12.0</t>
  </si>
  <si>
    <t>727</t>
  </si>
  <si>
    <t>19:08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</si>
  <si>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</si>
  <si>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</si>
  <si>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</si>
  <si>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</si>
  <si>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</si>
  <si>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</si>
  <si>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</si>
  <si>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</si>
  <si>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</si>
  <si>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</si>
  <si>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</si>
  <si>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</si>
  <si>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</si>
  <si>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</si>
  <si>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</si>
  <si>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</si>
  <si>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</si>
  <si>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</si>
  <si>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</si>
  <si>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</si>
  <si>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</si>
  <si>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</si>
  <si>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</si>
  <si>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</si>
  <si>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</si>
  <si>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</si>
  <si>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</si>
  <si>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</si>
  <si>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</si>
  <si>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</si>
  <si>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</si>
  <si>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</si>
  <si>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</si>
  <si>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</si>
  <si>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</si>
  <si>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</si>
  <si>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</si>
  <si>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</si>
  <si>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</si>
  <si>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</si>
  <si>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</si>
  <si>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</si>
  <si>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</si>
  <si>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</si>
  <si>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</si>
  <si>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</si>
  <si>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</si>
  <si>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</si>
  <si>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</si>
  <si>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</si>
  <si>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</si>
  <si>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</si>
  <si>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</si>
  <si>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</si>
  <si>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</si>
  <si>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</si>
  <si>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</si>
  <si>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</si>
  <si>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</si>
  <si>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</si>
  <si>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</si>
  <si>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</si>
  <si>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</si>
  <si>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</si>
  <si>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</si>
  <si>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</si>
  <si>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</si>
  <si>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</si>
  <si>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</si>
  <si>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</si>
  <si>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</si>
  <si>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</si>
  <si>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</si>
  <si>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</si>
  <si>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</si>
  <si>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</si>
  <si>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</si>
  <si>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</si>
  <si>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</si>
  <si>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</si>
  <si>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</si>
  <si>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</si>
  <si>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</si>
  <si>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</si>
  <si>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</si>
  <si>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</si>
  <si>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</si>
  <si>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</si>
  <si>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</si>
  <si>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</si>
  <si>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</si>
  <si>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</si>
  <si>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</si>
  <si>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</si>
  <si>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</si>
  <si>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</si>
  <si>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</si>
  <si>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</si>
  <si>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</si>
  <si>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</si>
  <si>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</si>
  <si>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</si>
  <si>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</si>
  <si>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</si>
  <si>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</si>
  <si>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</si>
  <si>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</si>
  <si>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</si>
  <si>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</si>
  <si>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</si>
  <si>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</si>
  <si>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</si>
  <si>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</si>
  <si>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</si>
  <si>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</si>
  <si>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</si>
  <si>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</si>
  <si>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</si>
  <si>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</si>
  <si>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</si>
  <si>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</si>
  <si>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</si>
  <si>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</si>
  <si>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</si>
  <si>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</si>
  <si>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</si>
  <si>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</si>
  <si>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</si>
  <si>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</si>
  <si>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</si>
  <si>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</si>
  <si>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</si>
  <si>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</si>
  <si>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</si>
  <si>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</si>
  <si>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</si>
  <si>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</si>
  <si>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</si>
  <si>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</si>
  <si>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</si>
  <si>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</si>
  <si>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</si>
  <si>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</si>
  <si>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</si>
  <si>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</si>
  <si>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</si>
  <si>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</si>
  <si>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</si>
  <si>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</si>
  <si>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</si>
  <si>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</si>
  <si>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</si>
  <si>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</si>
  <si>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</si>
  <si>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</si>
  <si>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</si>
  <si>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</si>
  <si>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</si>
  <si>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</si>
  <si>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</si>
  <si>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</si>
  <si>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</si>
  <si>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</si>
  <si>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</si>
  <si>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</si>
  <si>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</si>
  <si>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</si>
  <si>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</si>
  <si>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</si>
  <si>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</si>
  <si>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</si>
  <si>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</si>
  <si>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</si>
  <si>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</si>
  <si>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</si>
  <si>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</si>
  <si>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</si>
  <si>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9:26</t>
  </si>
  <si>
    <t>87</t>
  </si>
  <si>
    <t>3.4</t>
  </si>
  <si>
    <t>111</t>
  </si>
  <si>
    <t>11.7</t>
  </si>
  <si>
    <t>795</t>
  </si>
  <si>
    <t>88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</si>
  <si>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</si>
  <si>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</si>
  <si>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</si>
  <si>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</si>
  <si>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</si>
  <si>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</si>
  <si>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</si>
  <si>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</si>
  <si>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</si>
  <si>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</si>
  <si>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</si>
  <si>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</si>
  <si>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</si>
  <si>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</si>
  <si>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</si>
  <si>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</si>
  <si>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</si>
  <si>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</si>
  <si>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20:20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</si>
  <si>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</si>
  <si>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</si>
  <si>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</si>
  <si>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</si>
  <si>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</si>
  <si>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</si>
  <si>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</si>
  <si>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</si>
  <si>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</si>
  <si>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</si>
  <si>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</si>
  <si>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</si>
  <si>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</si>
  <si>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</si>
  <si>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</si>
  <si>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</si>
  <si>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47.5</t>
  </si>
  <si>
    <t>101</t>
  </si>
  <si>
    <t>568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</si>
  <si>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</si>
  <si>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</si>
  <si>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</si>
  <si>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</si>
  <si>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</si>
  <si>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</si>
  <si>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</si>
  <si>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</si>
  <si>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</si>
  <si>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</si>
  <si>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</si>
  <si>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</si>
  <si>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11:34</t>
  </si>
  <si>
    <t>315</t>
  </si>
  <si>
    <t>141</t>
  </si>
  <si>
    <t>43.1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</si>
  <si>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</si>
  <si>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</si>
  <si>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</si>
  <si>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</si>
  <si>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</si>
  <si>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</si>
  <si>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</si>
  <si>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</si>
  <si>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</si>
  <si>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</si>
  <si>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</si>
  <si>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</si>
  <si>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</si>
  <si>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</si>
  <si>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</si>
  <si>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</si>
  <si>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</si>
  <si>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</si>
  <si>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</si>
  <si>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</si>
  <si>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</si>
  <si>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</si>
  <si>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</si>
  <si>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</si>
  <si>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</si>
  <si>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</si>
  <si>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</si>
  <si>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</si>
  <si>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</si>
  <si>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</si>
  <si>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</si>
  <si>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</si>
  <si>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</si>
  <si>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</si>
  <si>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</si>
  <si>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</si>
  <si>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</si>
  <si>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</si>
  <si>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</si>
  <si>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</si>
  <si>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</si>
  <si>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</si>
  <si>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</si>
  <si>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</si>
  <si>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</si>
  <si>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</si>
  <si>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</si>
  <si>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</si>
  <si>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</si>
  <si>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</si>
  <si>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</si>
  <si>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</si>
  <si>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</si>
  <si>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</si>
  <si>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</si>
  <si>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</si>
  <si>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</si>
  <si>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</si>
  <si>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</si>
  <si>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</si>
  <si>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</si>
  <si>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</si>
  <si>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</si>
  <si>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</si>
  <si>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</si>
  <si>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</si>
  <si>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</si>
  <si>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</si>
  <si>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</si>
  <si>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</si>
  <si>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</si>
  <si>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</si>
  <si>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</si>
  <si>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</si>
  <si>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</si>
  <si>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</si>
  <si>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52.5</t>
  </si>
  <si>
    <t>138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</si>
  <si>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</si>
  <si>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</si>
  <si>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</si>
  <si>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</si>
  <si>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</si>
  <si>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</si>
  <si>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</si>
  <si>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</si>
  <si>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</si>
  <si>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8:50</t>
  </si>
  <si>
    <t>142</t>
  </si>
  <si>
    <t>848</t>
  </si>
  <si>
    <t>390</t>
  </si>
  <si>
    <t>143</t>
  </si>
  <si>
    <t>17.7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</si>
  <si>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</si>
  <si>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</si>
  <si>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</si>
  <si>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</si>
  <si>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</si>
  <si>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</si>
  <si>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</si>
  <si>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</si>
  <si>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</si>
  <si>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</si>
  <si>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</si>
  <si>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</si>
  <si>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</si>
  <si>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</si>
  <si>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</si>
  <si>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</si>
  <si>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</si>
  <si>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</si>
  <si>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</si>
  <si>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</si>
  <si>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</si>
  <si>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</si>
  <si>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</si>
  <si>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</si>
  <si>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</si>
  <si>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</si>
  <si>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</si>
  <si>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</si>
  <si>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</si>
  <si>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</si>
  <si>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</si>
  <si>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</si>
  <si>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</si>
  <si>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</si>
  <si>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</si>
  <si>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</si>
  <si>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</si>
  <si>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</si>
  <si>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</si>
  <si>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</si>
  <si>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</si>
  <si>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</si>
  <si>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</si>
  <si>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</si>
  <si>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</si>
  <si>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</si>
  <si>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</si>
  <si>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</si>
  <si>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</si>
  <si>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</si>
  <si>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</si>
  <si>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</si>
  <si>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</si>
  <si>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</si>
  <si>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</si>
  <si>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</si>
  <si>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</si>
  <si>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</si>
  <si>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</si>
  <si>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</si>
  <si>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</si>
  <si>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</si>
  <si>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</si>
  <si>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</si>
  <si>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</si>
  <si>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</si>
  <si>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</si>
  <si>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</si>
  <si>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</si>
  <si>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</si>
  <si>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</si>
  <si>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</si>
  <si>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</si>
  <si>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</si>
  <si>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</si>
  <si>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</si>
  <si>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</si>
  <si>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</si>
  <si>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</si>
  <si>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</si>
  <si>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</si>
  <si>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</si>
  <si>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</si>
  <si>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</si>
  <si>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</si>
  <si>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</si>
  <si>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</si>
  <si>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</si>
  <si>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17.8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</si>
  <si>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</si>
  <si>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</si>
  <si>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</si>
  <si>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</si>
  <si>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</si>
  <si>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</si>
  <si>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</si>
  <si>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</si>
  <si>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</si>
  <si>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</si>
  <si>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</si>
  <si>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</si>
  <si>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</si>
  <si>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</si>
  <si>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</si>
  <si>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48.8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</si>
  <si>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</si>
  <si>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</si>
  <si>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</si>
  <si>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</si>
  <si>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</si>
  <si>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</si>
  <si>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</si>
  <si>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</si>
  <si>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</si>
  <si>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</si>
  <si>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</si>
  <si>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</si>
  <si>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</si>
  <si>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</si>
  <si>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</si>
  <si>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</si>
  <si>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</si>
  <si>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</si>
  <si>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</si>
  <si>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</si>
  <si>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</si>
  <si>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</si>
  <si>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</si>
  <si>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</si>
  <si>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</si>
  <si>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</si>
  <si>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</si>
  <si>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</si>
  <si>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</si>
  <si>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</si>
  <si>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</si>
  <si>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</si>
  <si>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</si>
  <si>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</si>
  <si>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</si>
  <si>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</si>
  <si>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</si>
  <si>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</si>
  <si>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</si>
  <si>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</si>
  <si>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-23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</si>
  <si>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</si>
  <si>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</si>
  <si>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</si>
  <si>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</si>
  <si>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</si>
  <si>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</si>
  <si>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</si>
  <si>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</si>
  <si>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</si>
  <si>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</si>
  <si>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</si>
  <si>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</si>
  <si>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</si>
  <si>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</si>
  <si>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</si>
  <si>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</si>
  <si>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</si>
  <si>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</si>
  <si>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</si>
  <si>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</si>
  <si>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</si>
  <si>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</si>
  <si>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</si>
  <si>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</si>
  <si>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</si>
  <si>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</si>
  <si>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</si>
  <si>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</si>
  <si>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</si>
  <si>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</si>
  <si>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</si>
  <si>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</si>
  <si>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</si>
  <si>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</si>
  <si>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</si>
  <si>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</si>
  <si>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</si>
  <si>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</si>
  <si>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</si>
  <si>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</si>
  <si>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</si>
  <si>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</si>
  <si>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</si>
  <si>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</si>
  <si>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</si>
  <si>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</si>
  <si>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</si>
  <si>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</si>
  <si>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</si>
  <si>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</si>
  <si>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</si>
  <si>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</si>
  <si>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</si>
  <si>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</si>
  <si>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</si>
  <si>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</si>
  <si>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</si>
  <si>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</si>
  <si>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</si>
  <si>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</si>
  <si>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</si>
  <si>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</si>
  <si>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</si>
  <si>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</si>
  <si>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</si>
  <si>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</si>
  <si>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</si>
  <si>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</si>
  <si>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</si>
  <si>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</si>
  <si>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</si>
  <si>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</si>
  <si>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</si>
  <si>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</si>
  <si>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</si>
  <si>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</si>
  <si>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</si>
  <si>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</si>
  <si>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</si>
  <si>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</si>
  <si>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</si>
  <si>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</si>
  <si>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</si>
  <si>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</si>
  <si>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</si>
  <si>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</si>
  <si>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</si>
  <si>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</si>
  <si>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</si>
  <si>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</si>
  <si>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</si>
  <si>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</si>
  <si>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</si>
  <si>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</si>
  <si>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</si>
  <si>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</si>
  <si>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</si>
  <si>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</si>
  <si>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</si>
  <si>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</si>
  <si>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</si>
  <si>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</si>
  <si>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</si>
  <si>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</si>
  <si>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</si>
  <si>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</si>
  <si>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</si>
  <si>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</si>
  <si>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</si>
  <si>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</si>
  <si>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</si>
  <si>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</si>
  <si>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</si>
  <si>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</si>
  <si>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</si>
  <si>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</si>
  <si>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</si>
  <si>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</si>
  <si>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</si>
  <si>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48.2</t>
  </si>
  <si>
    <t>20:35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</si>
  <si>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</si>
  <si>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</si>
  <si>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</si>
  <si>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</si>
  <si>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</si>
  <si>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</si>
  <si>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</si>
  <si>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</si>
  <si>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</si>
  <si>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</si>
  <si>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</si>
  <si>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</si>
  <si>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</si>
  <si>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314</t>
  </si>
  <si>
    <t>12:34</t>
  </si>
  <si>
    <t>270</t>
  </si>
  <si>
    <t>Jonathan Gruden</t>
  </si>
  <si>
    <t>7:21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</si>
  <si>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</si>
  <si>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</si>
  <si>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</si>
  <si>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</si>
  <si>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</si>
  <si>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</si>
  <si>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</si>
  <si>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</si>
  <si>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</si>
  <si>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</si>
  <si>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</si>
  <si>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</si>
  <si>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</si>
  <si>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</si>
  <si>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</si>
  <si>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</si>
  <si>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</si>
  <si>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</si>
  <si>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</si>
  <si>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</si>
  <si>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</si>
  <si>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</si>
  <si>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</si>
  <si>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</si>
  <si>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</si>
  <si>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</si>
  <si>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</si>
  <si>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</si>
  <si>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</si>
  <si>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</si>
  <si>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</si>
  <si>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</si>
  <si>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</si>
  <si>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</si>
  <si>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</si>
  <si>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</si>
  <si>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</si>
  <si>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</si>
  <si>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</si>
  <si>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</si>
  <si>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</si>
  <si>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</si>
  <si>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</si>
  <si>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</si>
  <si>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</si>
  <si>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</si>
  <si>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</si>
  <si>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</si>
  <si>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</si>
  <si>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</si>
  <si>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</si>
  <si>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</si>
  <si>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</si>
  <si>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</si>
  <si>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</si>
  <si>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</si>
  <si>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</si>
  <si>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</si>
  <si>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</si>
  <si>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</si>
  <si>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</si>
  <si>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25:03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</si>
  <si>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</si>
  <si>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</si>
  <si>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</si>
  <si>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</si>
  <si>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</si>
  <si>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</si>
  <si>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</si>
  <si>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</si>
  <si>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</si>
  <si>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</si>
  <si>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</si>
  <si>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</si>
  <si>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</si>
  <si>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</si>
  <si>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</si>
  <si>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</si>
  <si>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</si>
  <si>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</si>
  <si>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18.3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</si>
  <si>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</si>
  <si>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</si>
  <si>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</si>
  <si>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</si>
  <si>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</si>
  <si>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</si>
  <si>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</si>
  <si>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</si>
  <si>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</si>
  <si>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</si>
  <si>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</si>
  <si>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</si>
  <si>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</si>
  <si>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</si>
  <si>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</si>
  <si>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</si>
  <si>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</si>
  <si>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</si>
  <si>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</si>
  <si>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</si>
  <si>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</si>
  <si>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</si>
  <si>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</si>
  <si>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</si>
  <si>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</si>
  <si>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</si>
  <si>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</si>
  <si>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</si>
  <si>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</si>
  <si>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</si>
  <si>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</si>
  <si>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</si>
  <si>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</si>
  <si>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</si>
  <si>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</si>
  <si>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</si>
  <si>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</si>
  <si>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</si>
  <si>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</si>
  <si>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</si>
  <si>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</si>
  <si>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</si>
  <si>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</si>
  <si>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</si>
  <si>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</si>
  <si>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</si>
  <si>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</si>
  <si>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</si>
  <si>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</si>
  <si>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</si>
  <si>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</si>
  <si>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</si>
  <si>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</si>
  <si>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</si>
  <si>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</si>
  <si>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</si>
  <si>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</si>
  <si>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</si>
  <si>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</si>
  <si>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</si>
  <si>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</si>
  <si>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</si>
  <si>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</si>
  <si>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</si>
  <si>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</si>
  <si>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</si>
  <si>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</si>
  <si>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</si>
  <si>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</si>
  <si>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</si>
  <si>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</si>
  <si>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</si>
  <si>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</si>
  <si>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</si>
  <si>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</si>
  <si>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</si>
  <si>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</si>
  <si>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</si>
  <si>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</si>
  <si>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</si>
  <si>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</si>
  <si>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</si>
  <si>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</si>
  <si>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</si>
  <si>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</si>
  <si>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</si>
  <si>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</si>
  <si>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</si>
  <si>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</si>
  <si>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</si>
  <si>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</si>
  <si>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</si>
  <si>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</si>
  <si>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</si>
  <si>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</si>
  <si>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</si>
  <si>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</si>
  <si>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</si>
  <si>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</si>
  <si>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</si>
  <si>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</si>
  <si>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</si>
  <si>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</si>
  <si>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</si>
  <si>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</si>
  <si>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</si>
  <si>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7.6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</si>
  <si>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</si>
  <si>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</si>
  <si>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</si>
  <si>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</si>
  <si>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</si>
  <si>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</si>
  <si>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</si>
  <si>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</si>
  <si>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</si>
  <si>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</si>
  <si>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</si>
  <si>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</si>
  <si>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</si>
  <si>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</si>
  <si>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</si>
  <si>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</si>
  <si>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</si>
  <si>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</si>
  <si>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</si>
  <si>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</si>
  <si>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</si>
  <si>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</si>
  <si>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</si>
  <si>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</si>
  <si>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</si>
  <si>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</si>
  <si>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</si>
  <si>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</si>
  <si>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</si>
  <si>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</si>
  <si>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</si>
  <si>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</si>
  <si>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</si>
  <si>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</si>
  <si>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</si>
  <si>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</si>
  <si>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</si>
  <si>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</si>
  <si>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</si>
  <si>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</si>
  <si>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</si>
  <si>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</si>
  <si>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</si>
  <si>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</si>
  <si>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</si>
  <si>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</si>
  <si>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</si>
  <si>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</si>
  <si>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</si>
  <si>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</si>
  <si>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</si>
  <si>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</si>
  <si>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</si>
  <si>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</si>
  <si>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</si>
  <si>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</si>
  <si>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</si>
  <si>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</si>
  <si>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</si>
  <si>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</si>
  <si>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</si>
  <si>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</si>
  <si>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</si>
  <si>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</si>
  <si>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</si>
  <si>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</si>
  <si>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</si>
  <si>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</si>
  <si>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</si>
  <si>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</si>
  <si>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</si>
  <si>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</si>
  <si>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</si>
  <si>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</si>
  <si>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</si>
  <si>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</si>
  <si>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</si>
  <si>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</si>
  <si>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</si>
  <si>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</si>
  <si>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</si>
  <si>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</si>
  <si>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</si>
  <si>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</si>
  <si>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</si>
  <si>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</si>
  <si>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</si>
  <si>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</si>
  <si>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</si>
  <si>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</si>
  <si>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</si>
  <si>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</si>
  <si>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</si>
  <si>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</si>
  <si>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</si>
  <si>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</si>
  <si>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</si>
  <si>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</si>
  <si>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</si>
  <si>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</si>
  <si>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</si>
  <si>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</si>
  <si>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</si>
  <si>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</si>
  <si>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</si>
  <si>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</si>
  <si>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</si>
  <si>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35.0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</si>
  <si>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</si>
  <si>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</si>
  <si>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</si>
  <si>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</si>
  <si>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</si>
  <si>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</si>
  <si>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</si>
  <si>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</si>
  <si>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10:01</t>
  </si>
  <si>
    <t>57.5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</si>
  <si>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</si>
  <si>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</si>
  <si>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</si>
  <si>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</si>
  <si>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</si>
  <si>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</si>
  <si>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</si>
  <si>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</si>
  <si>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</si>
  <si>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861</t>
  </si>
  <si>
    <t>457</t>
  </si>
  <si>
    <t>821</t>
  </si>
  <si>
    <t>19:33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</si>
  <si>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</si>
  <si>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</si>
  <si>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</si>
  <si>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</si>
  <si>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</si>
  <si>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</si>
  <si>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</si>
  <si>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</si>
  <si>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</si>
  <si>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</si>
  <si>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</si>
  <si>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</si>
  <si>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</si>
  <si>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</si>
  <si>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51.5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</si>
  <si>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</si>
  <si>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</si>
  <si>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</si>
  <si>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</si>
  <si>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</si>
  <si>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</si>
  <si>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</si>
  <si>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</si>
  <si>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</si>
  <si>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</si>
  <si>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</si>
  <si>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</si>
  <si>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</si>
  <si>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</si>
  <si>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</si>
  <si>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</si>
  <si>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</si>
  <si>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</si>
  <si>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</si>
  <si>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</si>
  <si>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</si>
  <si>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</si>
  <si>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</si>
  <si>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</si>
  <si>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</si>
  <si>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</si>
  <si>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</si>
  <si>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</si>
  <si>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</si>
  <si>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</si>
  <si>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</si>
  <si>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32.8</t>
  </si>
  <si>
    <t>494</t>
  </si>
  <si>
    <t>495</t>
  </si>
  <si>
    <t>630</t>
  </si>
  <si>
    <t>498</t>
  </si>
  <si>
    <t>Pat Maroon</t>
  </si>
  <si>
    <t>556</t>
  </si>
  <si>
    <t>38.7</t>
  </si>
  <si>
    <t>500</t>
  </si>
  <si>
    <t>501</t>
  </si>
  <si>
    <t>503</t>
  </si>
  <si>
    <t>504</t>
  </si>
  <si>
    <t>7:00</t>
  </si>
  <si>
    <t>505</t>
  </si>
  <si>
    <t>872</t>
  </si>
  <si>
    <t>559</t>
  </si>
  <si>
    <t>864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</si>
  <si>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</si>
  <si>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</si>
  <si>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</si>
  <si>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</si>
  <si>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</si>
  <si>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</si>
  <si>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</si>
  <si>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</si>
  <si>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</si>
  <si>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</si>
  <si>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</si>
  <si>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</si>
  <si>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</si>
  <si>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</si>
  <si>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</si>
  <si>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</si>
  <si>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</si>
  <si>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</si>
  <si>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</si>
  <si>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</si>
  <si>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</si>
  <si>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</si>
  <si>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</si>
  <si>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</si>
  <si>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</si>
  <si>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</si>
  <si>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</si>
  <si>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</si>
  <si>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</si>
  <si>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</si>
  <si>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</si>
  <si>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</si>
  <si>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</si>
  <si>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</si>
  <si>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</si>
  <si>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</si>
  <si>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</si>
  <si>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</si>
  <si>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</si>
  <si>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</si>
  <si>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</si>
  <si>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</si>
  <si>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</si>
  <si>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18:06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</si>
  <si>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</si>
  <si>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</si>
  <si>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</si>
  <si>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</si>
  <si>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</si>
  <si>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</si>
  <si>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</si>
  <si>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</si>
  <si>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</si>
  <si>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</si>
  <si>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</si>
  <si>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</si>
  <si>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</si>
  <si>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</si>
  <si>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</si>
  <si>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</si>
  <si>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</si>
  <si>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</si>
  <si>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</si>
  <si>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</si>
  <si>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</si>
  <si>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</si>
  <si>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</si>
  <si>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</si>
  <si>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</si>
  <si>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</si>
  <si>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</si>
  <si>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</si>
  <si>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</si>
  <si>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</si>
  <si>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</si>
  <si>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</si>
  <si>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</si>
  <si>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</si>
  <si>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</si>
  <si>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</si>
  <si>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</si>
  <si>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</si>
  <si>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</si>
  <si>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</si>
  <si>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</si>
  <si>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</si>
  <si>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</si>
  <si>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</si>
  <si>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</si>
  <si>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</si>
  <si>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</si>
  <si>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</si>
  <si>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</si>
  <si>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</si>
  <si>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</si>
  <si>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17:10</t>
  </si>
  <si>
    <t>582</t>
  </si>
  <si>
    <t>Oskar Olausson</t>
  </si>
  <si>
    <t>11:50</t>
  </si>
  <si>
    <t>883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</si>
  <si>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</si>
  <si>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</si>
  <si>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</si>
  <si>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</si>
  <si>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</si>
  <si>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</si>
  <si>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</si>
  <si>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</si>
  <si>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</si>
  <si>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</si>
  <si>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</si>
  <si>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</si>
  <si>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</si>
  <si>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</si>
  <si>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</si>
  <si>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</si>
  <si>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</si>
  <si>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</si>
  <si>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</si>
  <si>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</si>
  <si>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</si>
  <si>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</si>
  <si>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</si>
  <si>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</si>
  <si>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</si>
  <si>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</si>
  <si>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</si>
  <si>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14.4</t>
  </si>
  <si>
    <t>622</t>
  </si>
  <si>
    <t>36.1</t>
  </si>
  <si>
    <t>609</t>
  </si>
  <si>
    <t>42.1</t>
  </si>
  <si>
    <t>611</t>
  </si>
  <si>
    <t>708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</si>
  <si>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</si>
  <si>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</si>
  <si>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</si>
  <si>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</si>
  <si>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</si>
  <si>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</si>
  <si>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</si>
  <si>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</si>
  <si>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</si>
  <si>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</si>
  <si>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</si>
  <si>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</si>
  <si>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</si>
  <si>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</si>
  <si>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</si>
  <si>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</si>
  <si>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</si>
  <si>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</si>
  <si>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</si>
  <si>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22:47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</si>
  <si>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</si>
  <si>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</si>
  <si>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</si>
  <si>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</si>
  <si>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</si>
  <si>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</si>
  <si>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</si>
  <si>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</si>
  <si>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</si>
  <si>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</si>
  <si>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</si>
  <si>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16:16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</si>
  <si>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</si>
  <si>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</si>
  <si>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</si>
  <si>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</si>
  <si>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</si>
  <si>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</si>
  <si>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</si>
  <si>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</si>
  <si>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</si>
  <si>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</si>
  <si>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</si>
  <si>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</si>
  <si>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</si>
  <si>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</si>
  <si>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</si>
  <si>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</si>
  <si>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</si>
  <si>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12.6</t>
  </si>
  <si>
    <t>667</t>
  </si>
  <si>
    <t>Adam Ružička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</si>
  <si>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</si>
  <si>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</si>
  <si>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</si>
  <si>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</si>
  <si>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</si>
  <si>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</si>
  <si>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</si>
  <si>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</si>
  <si>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</si>
  <si>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</si>
  <si>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</si>
  <si>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</si>
  <si>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</si>
  <si>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</si>
  <si>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</si>
  <si>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</si>
  <si>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</si>
  <si>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</si>
  <si>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</si>
  <si>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</si>
  <si>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14.9</t>
  </si>
  <si>
    <t>831</t>
  </si>
  <si>
    <t>20:16</t>
  </si>
  <si>
    <t>686</t>
  </si>
  <si>
    <t>820</t>
  </si>
  <si>
    <t>19:32</t>
  </si>
  <si>
    <t>688</t>
  </si>
  <si>
    <t>689</t>
  </si>
  <si>
    <t>690</t>
  </si>
  <si>
    <t>752</t>
  </si>
  <si>
    <t>694</t>
  </si>
  <si>
    <t>Brett Seney</t>
  </si>
  <si>
    <t>10:21</t>
  </si>
  <si>
    <t>22:56</t>
  </si>
  <si>
    <t>701</t>
  </si>
  <si>
    <t>Devin Shore</t>
  </si>
  <si>
    <t>11:55</t>
  </si>
  <si>
    <t>707</t>
  </si>
  <si>
    <t>17:25</t>
  </si>
  <si>
    <t>41.5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</si>
  <si>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</si>
  <si>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</si>
  <si>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</si>
  <si>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</si>
  <si>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</si>
  <si>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</si>
  <si>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</si>
  <si>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</si>
  <si>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</si>
  <si>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</si>
  <si>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12:19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</si>
  <si>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</si>
  <si>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</si>
  <si>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</si>
  <si>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</si>
  <si>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</si>
  <si>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</si>
  <si>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</si>
  <si>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</si>
  <si>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</si>
  <si>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</si>
  <si>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</si>
  <si>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</si>
  <si>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</si>
  <si>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</si>
  <si>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</si>
  <si>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</si>
  <si>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</si>
  <si>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</si>
  <si>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</si>
  <si>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</si>
  <si>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</si>
  <si>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</si>
  <si>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</si>
  <si>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</si>
  <si>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</si>
  <si>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</si>
  <si>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</si>
  <si>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</si>
  <si>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</si>
  <si>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</si>
  <si>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</si>
  <si>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</si>
  <si>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</si>
  <si>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</si>
  <si>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</si>
  <si>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</si>
  <si>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</si>
  <si>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</si>
  <si>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17:21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</si>
  <si>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</si>
  <si>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</si>
  <si>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</si>
  <si>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</si>
  <si>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</si>
  <si>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</si>
  <si>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</si>
  <si>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</si>
  <si>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</si>
  <si>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</si>
  <si>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</si>
  <si>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</si>
  <si>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</si>
  <si>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</si>
  <si>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</si>
  <si>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</si>
  <si>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</si>
  <si>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</si>
  <si>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</si>
  <si>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787</t>
  </si>
  <si>
    <t>788</t>
  </si>
  <si>
    <t>789</t>
  </si>
  <si>
    <t>Marc-Édouard Vlasic</t>
  </si>
  <si>
    <t>14:45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</si>
  <si>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</si>
  <si>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</si>
  <si>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</si>
  <si>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</si>
  <si>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</si>
  <si>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</si>
  <si>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</si>
  <si>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</si>
  <si>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</si>
  <si>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</si>
  <si>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</si>
  <si>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</si>
  <si>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</si>
  <si>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</si>
  <si>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</si>
  <si>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</si>
  <si>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</si>
  <si>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</si>
  <si>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</si>
  <si>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</si>
  <si>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</si>
  <si>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</si>
  <si>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</si>
  <si>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</si>
  <si>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</si>
  <si>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</si>
  <si>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</si>
  <si>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</si>
  <si>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</si>
  <si>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</si>
  <si>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</si>
  <si>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</si>
  <si>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</si>
  <si>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</si>
  <si>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</si>
  <si>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</si>
  <si>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</si>
  <si>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</si>
  <si>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</si>
  <si>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</si>
  <si>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</si>
  <si>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</si>
  <si>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</si>
  <si>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</si>
  <si>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</si>
  <si>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</si>
  <si>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</si>
  <si>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</si>
  <si>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860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</si>
  <si>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</si>
  <si>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</si>
  <si>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</si>
  <si>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</si>
  <si>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</si>
  <si>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</si>
  <si>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</si>
  <si>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</si>
  <si>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</si>
  <si>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</si>
  <si>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</si>
  <si>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</si>
  <si>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</si>
  <si>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</si>
  <si>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</si>
  <si>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</si>
  <si>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</si>
  <si>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</si>
  <si>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</si>
  <si>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</si>
  <si>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</si>
  <si>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</si>
  <si>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</si>
  <si>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</si>
  <si>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Casey DeSmith</t>
  </si>
  <si>
    <t>.915</t>
  </si>
  <si>
    <t>.692</t>
  </si>
  <si>
    <t>Louis Domingue</t>
  </si>
  <si>
    <t>.962</t>
  </si>
  <si>
    <t>1.00</t>
  </si>
  <si>
    <t>Lukáš Dostál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</si>
  <si>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</si>
  <si>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</si>
  <si>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</si>
  <si>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</si>
  <si>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</si>
  <si>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</si>
  <si>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</si>
  <si>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</si>
  <si>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</si>
  <si>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</si>
  <si>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</si>
  <si>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</si>
  <si>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</si>
  <si>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</si>
  <si>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</si>
  <si>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</si>
  <si>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</si>
  <si>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</si>
  <si>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.934</t>
  </si>
  <si>
    <t>2.52</t>
  </si>
  <si>
    <t>.884</t>
  </si>
  <si>
    <t>3.25</t>
  </si>
  <si>
    <t>922</t>
  </si>
  <si>
    <t>.235</t>
  </si>
  <si>
    <t>.898</t>
  </si>
  <si>
    <t>.912</t>
  </si>
  <si>
    <t>.922</t>
  </si>
  <si>
    <t>2.50</t>
  </si>
  <si>
    <t>2.88</t>
  </si>
  <si>
    <t>.893</t>
  </si>
  <si>
    <t>3.53</t>
  </si>
  <si>
    <t>1004</t>
  </si>
  <si>
    <t>.353</t>
  </si>
  <si>
    <t>3.11</t>
  </si>
  <si>
    <t>.918</t>
  </si>
  <si>
    <t>.916</t>
  </si>
  <si>
    <t>.300</t>
  </si>
  <si>
    <t>Kaapo Kähkönen</t>
  </si>
  <si>
    <t>.899</t>
  </si>
  <si>
    <t>2.58</t>
  </si>
  <si>
    <t>1256</t>
  </si>
  <si>
    <t>.571</t>
  </si>
  <si>
    <t>.895</t>
  </si>
  <si>
    <t>3.12</t>
  </si>
  <si>
    <t>.389</t>
  </si>
  <si>
    <t>Jacob Markström</t>
  </si>
  <si>
    <t>.887</t>
  </si>
  <si>
    <t>3.65</t>
  </si>
  <si>
    <t>Elvis Merzļikins</t>
  </si>
  <si>
    <t>3.22</t>
  </si>
  <si>
    <t>Petr Mrázek</t>
  </si>
  <si>
    <t>.905</t>
  </si>
  <si>
    <t>Jiří Patera</t>
  </si>
  <si>
    <t>3.75</t>
  </si>
  <si>
    <t>3.50</t>
  </si>
  <si>
    <t>.902</t>
  </si>
  <si>
    <t>3.36</t>
  </si>
  <si>
    <t>.892</t>
  </si>
  <si>
    <t>3.30</t>
  </si>
  <si>
    <t>.364</t>
  </si>
  <si>
    <t>3.26</t>
  </si>
  <si>
    <t>.385</t>
  </si>
  <si>
    <t>2.80</t>
  </si>
  <si>
    <t>.903</t>
  </si>
  <si>
    <t>.621</t>
  </si>
  <si>
    <t>Arvid Söderblom</t>
  </si>
  <si>
    <t>Mads Søgaard</t>
  </si>
  <si>
    <t>2.43</t>
  </si>
  <si>
    <t>Daniil Tarasov</t>
  </si>
  <si>
    <t>Vítek Vaněček</t>
  </si>
  <si>
    <t>2.78</t>
  </si>
  <si>
    <t>1031</t>
  </si>
  <si>
    <t>Daniel Vladař</t>
  </si>
  <si>
    <t>3.46</t>
  </si>
  <si>
    <t>sv%</t>
  </si>
  <si>
    <t>qs</t>
  </si>
  <si>
    <t>Kyle MacLean</t>
  </si>
  <si>
    <t>24-265d</t>
  </si>
  <si>
    <t>2024-01-19</t>
  </si>
  <si>
    <t>1999-04-29</t>
  </si>
  <si>
    <t>878</t>
  </si>
  <si>
    <t>2.95</t>
  </si>
  <si>
    <t>1282</t>
  </si>
  <si>
    <t>.450</t>
  </si>
  <si>
    <t>2.64</t>
  </si>
  <si>
    <t>830</t>
  </si>
  <si>
    <t>1017</t>
  </si>
  <si>
    <t>1455</t>
  </si>
  <si>
    <t>Boyd is expected to miss the rest of the season according to Craig Morgan of PHNX Sports.</t>
  </si>
  <si>
    <t>Hayton is expected to remain out until February with an upper-body injury.</t>
  </si>
  <si>
    <t>Kolyachonok has returned to practice but there is still no announced timetable for his return.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</si>
  <si>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</si>
  <si>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</si>
  <si>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</si>
  <si>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Hip/Back</t>
  </si>
  <si>
    <t>Spurgeon will miss the remainder of the season due to injury according to the Minnesota Wild.</t>
  </si>
  <si>
    <t>The New Jersey Devils placed D Brendan Smith on injured reserve.</t>
  </si>
  <si>
    <t>The New York Islanders placed F Casey Cizikas on Injured Reserve.</t>
  </si>
  <si>
    <t>Granlund should avoid surgery, has week-to-week injury, per Sheng Peng on X.</t>
  </si>
  <si>
    <t>The St. Louis Blues placed F Kasperi Kapanen on Injured Reserve. He's expected to be out 4 weeks.</t>
  </si>
  <si>
    <t>13.5</t>
  </si>
  <si>
    <t>15:45</t>
  </si>
  <si>
    <t>51.6</t>
  </si>
  <si>
    <t>10:53</t>
  </si>
  <si>
    <t>14.5</t>
  </si>
  <si>
    <t>11:10</t>
  </si>
  <si>
    <t>14:11</t>
  </si>
  <si>
    <t>19:31</t>
  </si>
  <si>
    <t>19:20</t>
  </si>
  <si>
    <t>10:57</t>
  </si>
  <si>
    <t>43.2</t>
  </si>
  <si>
    <t>18.0</t>
  </si>
  <si>
    <t>20:04</t>
  </si>
  <si>
    <t>15:27</t>
  </si>
  <si>
    <t>43.7</t>
  </si>
  <si>
    <t>16:59</t>
  </si>
  <si>
    <t>Callan Foote</t>
  </si>
  <si>
    <t>998</t>
  </si>
  <si>
    <t>Adam Gaudette</t>
  </si>
  <si>
    <t>16:31</t>
  </si>
  <si>
    <t>44.2</t>
  </si>
  <si>
    <t>837</t>
  </si>
  <si>
    <t>7:55</t>
  </si>
  <si>
    <t>11:30</t>
  </si>
  <si>
    <t>21:00</t>
  </si>
  <si>
    <t>930</t>
  </si>
  <si>
    <t>46.5</t>
  </si>
  <si>
    <t>9.6</t>
  </si>
  <si>
    <t>41.3</t>
  </si>
  <si>
    <t>9:36</t>
  </si>
  <si>
    <t>23:07</t>
  </si>
  <si>
    <t>13:49</t>
  </si>
  <si>
    <t>19:36</t>
  </si>
  <si>
    <t>1139</t>
  </si>
  <si>
    <t>16:32</t>
  </si>
  <si>
    <t>51.2</t>
  </si>
  <si>
    <t>41.9</t>
  </si>
  <si>
    <t>881</t>
  </si>
  <si>
    <t>13.9</t>
  </si>
  <si>
    <t>17:27</t>
  </si>
  <si>
    <t>13:55</t>
  </si>
  <si>
    <t>15:09</t>
  </si>
  <si>
    <t>20:12</t>
  </si>
  <si>
    <t>11:44</t>
  </si>
  <si>
    <t>Sheldon Rempal</t>
  </si>
  <si>
    <t>11:04</t>
  </si>
  <si>
    <t>10:16</t>
  </si>
  <si>
    <t>50.3</t>
  </si>
  <si>
    <t>17:04</t>
  </si>
  <si>
    <t>13:45</t>
  </si>
  <si>
    <t>15:06</t>
  </si>
  <si>
    <t>32.0</t>
  </si>
  <si>
    <t>54.0</t>
  </si>
  <si>
    <t>Injury</t>
  </si>
  <si>
    <t>Adam Klapka</t>
  </si>
  <si>
    <t>23-128d</t>
  </si>
  <si>
    <t>2024-01-20</t>
  </si>
  <si>
    <t>2000-09-14</t>
  </si>
  <si>
    <t>The Minnesota Wild placed F Connor Dewar on Injured Reserve.</t>
  </si>
  <si>
    <t>869</t>
  </si>
  <si>
    <t>2.98</t>
  </si>
  <si>
    <t>.429</t>
  </si>
  <si>
    <t>.667</t>
  </si>
  <si>
    <t>968</t>
  </si>
  <si>
    <t>.421</t>
  </si>
  <si>
    <t>897</t>
  </si>
  <si>
    <t>3.34</t>
  </si>
  <si>
    <t>1277</t>
  </si>
  <si>
    <t>.926</t>
  </si>
  <si>
    <t>.913</t>
  </si>
  <si>
    <t>.400</t>
  </si>
  <si>
    <t>.888</t>
  </si>
  <si>
    <t>3.27</t>
  </si>
  <si>
    <t>935</t>
  </si>
  <si>
    <t>17:06</t>
  </si>
  <si>
    <t>18:09</t>
  </si>
  <si>
    <t>19:55</t>
  </si>
  <si>
    <t>13:53</t>
  </si>
  <si>
    <t>17:46</t>
  </si>
  <si>
    <t>51.4</t>
  </si>
  <si>
    <t>43.9</t>
  </si>
  <si>
    <t>15:51</t>
  </si>
  <si>
    <t>10:41</t>
  </si>
  <si>
    <t>45.1</t>
  </si>
  <si>
    <t>32.4</t>
  </si>
  <si>
    <t>11:15</t>
  </si>
  <si>
    <t>900</t>
  </si>
  <si>
    <t>20:56</t>
  </si>
  <si>
    <t>18.1</t>
  </si>
  <si>
    <t>19:43</t>
  </si>
  <si>
    <t>8.9</t>
  </si>
  <si>
    <t>49.2</t>
  </si>
  <si>
    <t>14:32</t>
  </si>
  <si>
    <t>45.2</t>
  </si>
  <si>
    <t>18:25</t>
  </si>
  <si>
    <t>37.7</t>
  </si>
  <si>
    <t>24:56</t>
  </si>
  <si>
    <t>49.6</t>
  </si>
  <si>
    <t>939</t>
  </si>
  <si>
    <t>50.9</t>
  </si>
  <si>
    <t>41.8</t>
  </si>
  <si>
    <t>54.2</t>
  </si>
  <si>
    <t>857</t>
  </si>
  <si>
    <t>843</t>
  </si>
  <si>
    <t>14:50</t>
  </si>
  <si>
    <t>14:24</t>
  </si>
  <si>
    <t>17:07</t>
  </si>
  <si>
    <t>14:26</t>
  </si>
  <si>
    <t>937</t>
  </si>
  <si>
    <t>886</t>
  </si>
  <si>
    <t>20:36</t>
  </si>
  <si>
    <t>10:10</t>
  </si>
  <si>
    <t>48.4</t>
  </si>
  <si>
    <t>11.2</t>
  </si>
  <si>
    <t>35.7</t>
  </si>
  <si>
    <t>836</t>
  </si>
  <si>
    <t>24:14</t>
  </si>
  <si>
    <t>18:27</t>
  </si>
  <si>
    <t>18:19</t>
  </si>
  <si>
    <t>858</t>
  </si>
  <si>
    <t>832</t>
  </si>
  <si>
    <t>1104</t>
  </si>
  <si>
    <t>.909</t>
  </si>
  <si>
    <t>2.60</t>
  </si>
  <si>
    <t>3.28</t>
  </si>
  <si>
    <t>.600</t>
  </si>
  <si>
    <t>1069</t>
  </si>
  <si>
    <t>3.17</t>
  </si>
  <si>
    <t>.478</t>
  </si>
  <si>
    <t>1288</t>
  </si>
  <si>
    <t>.476</t>
  </si>
  <si>
    <t>10.1</t>
  </si>
  <si>
    <t>15:40</t>
  </si>
  <si>
    <t>17.4</t>
  </si>
  <si>
    <t>15:42</t>
  </si>
  <si>
    <t>17:33</t>
  </si>
  <si>
    <t>14:43</t>
  </si>
  <si>
    <t>12:54</t>
  </si>
  <si>
    <t>40.7</t>
  </si>
  <si>
    <t>18:10</t>
  </si>
  <si>
    <t>57.3</t>
  </si>
  <si>
    <t>16:19</t>
  </si>
  <si>
    <t>38.6</t>
  </si>
  <si>
    <t>19:18</t>
  </si>
  <si>
    <t>6:44</t>
  </si>
  <si>
    <t>53.0</t>
  </si>
  <si>
    <t>13.7</t>
  </si>
  <si>
    <t>34.0</t>
  </si>
  <si>
    <t>23:06</t>
  </si>
  <si>
    <t>923</t>
  </si>
  <si>
    <t>961</t>
  </si>
  <si>
    <t>21:22</t>
  </si>
  <si>
    <t>19.3</t>
  </si>
  <si>
    <t>906</t>
  </si>
  <si>
    <t>15:47</t>
  </si>
  <si>
    <t>14:33</t>
  </si>
  <si>
    <t>6:49</t>
  </si>
  <si>
    <t>16:42</t>
  </si>
  <si>
    <t>57.2</t>
  </si>
  <si>
    <t>38.1</t>
  </si>
  <si>
    <t>967</t>
  </si>
  <si>
    <t>842</t>
  </si>
  <si>
    <t>13.4</t>
  </si>
  <si>
    <t>6:42</t>
  </si>
  <si>
    <t>833</t>
  </si>
  <si>
    <t>The Anaheim Ducks placed F Alex Killorn on Injured Reserve. He is expected to miss the next 4-6 weeks as he recovers from left knee surgery.</t>
  </si>
  <si>
    <t>The Chicago Blackhawks placed D Connor Murphy on the Injured Reserve.</t>
  </si>
  <si>
    <t>Soucy could be out of action for 5-6 weeks due to a hand injury, per Coach Tocchet.</t>
  </si>
  <si>
    <t>1124</t>
  </si>
  <si>
    <t>.560</t>
  </si>
  <si>
    <t>914</t>
  </si>
  <si>
    <t>.526</t>
  </si>
  <si>
    <t>3.47</t>
  </si>
  <si>
    <t>2.94</t>
  </si>
  <si>
    <t>853</t>
  </si>
  <si>
    <t>.438</t>
  </si>
  <si>
    <t>55.7</t>
  </si>
  <si>
    <t>13:28</t>
  </si>
  <si>
    <t>931</t>
  </si>
  <si>
    <t>16:55</t>
  </si>
  <si>
    <t>10.4</t>
  </si>
  <si>
    <t>11:28</t>
  </si>
  <si>
    <t>15:58</t>
  </si>
  <si>
    <t>889</t>
  </si>
  <si>
    <t>59.3</t>
  </si>
  <si>
    <t>31.6</t>
  </si>
  <si>
    <t>976</t>
  </si>
  <si>
    <t>17:30</t>
  </si>
  <si>
    <t>13.6</t>
  </si>
  <si>
    <t>18:43</t>
  </si>
  <si>
    <t>13:27</t>
  </si>
  <si>
    <t>1151</t>
  </si>
  <si>
    <t>22:45</t>
  </si>
  <si>
    <t>890</t>
  </si>
  <si>
    <t>18:56</t>
  </si>
  <si>
    <t>20:13</t>
  </si>
  <si>
    <t>11:12</t>
  </si>
  <si>
    <t>Santeri Hatakka</t>
  </si>
  <si>
    <t>12:05</t>
  </si>
  <si>
    <t>1143</t>
  </si>
  <si>
    <t>24:19</t>
  </si>
  <si>
    <t>18:44</t>
  </si>
  <si>
    <t>14:58</t>
  </si>
  <si>
    <t>46.6</t>
  </si>
  <si>
    <t>13.1</t>
  </si>
  <si>
    <t>20.4</t>
  </si>
  <si>
    <t>1089</t>
  </si>
  <si>
    <t>1096</t>
  </si>
  <si>
    <t>8:32</t>
  </si>
  <si>
    <t>16:12</t>
  </si>
  <si>
    <t>949</t>
  </si>
  <si>
    <t>21:06</t>
  </si>
  <si>
    <t>65.0</t>
  </si>
  <si>
    <t>51.9</t>
  </si>
  <si>
    <t>17:41</t>
  </si>
  <si>
    <t>17:57</t>
  </si>
  <si>
    <t>27.6</t>
  </si>
  <si>
    <t>24:33</t>
  </si>
  <si>
    <t>20:45</t>
  </si>
  <si>
    <t>35.3</t>
  </si>
  <si>
    <t>52.7</t>
  </si>
  <si>
    <t>16:57</t>
  </si>
  <si>
    <t>20:03</t>
  </si>
  <si>
    <t>20:30</t>
  </si>
  <si>
    <t>13:34</t>
  </si>
  <si>
    <t>11:09</t>
  </si>
  <si>
    <t>11:48</t>
  </si>
  <si>
    <t>14:40</t>
  </si>
  <si>
    <t>15:31</t>
  </si>
  <si>
    <t>19:09</t>
  </si>
  <si>
    <t>36.6</t>
  </si>
  <si>
    <t>51.0</t>
  </si>
  <si>
    <t>17:55</t>
  </si>
  <si>
    <t>18:13</t>
  </si>
  <si>
    <t>18:02</t>
  </si>
  <si>
    <t>865</t>
  </si>
  <si>
    <t>834</t>
  </si>
  <si>
    <t>The Arizona Coyotes placed D Troy Stecher on injured reserve.</t>
  </si>
  <si>
    <t>The Buffalo Sabres placed D Erik Johnson on Injured Reserve.</t>
  </si>
  <si>
    <t>G Carter Hart has been granted an indefinite leave of absence citing personal reasons.</t>
  </si>
  <si>
    <t>The Philadelphia Flyers placed F Owen Tippett on Injured Reserve.</t>
  </si>
  <si>
    <t>Olen Zellweger</t>
  </si>
  <si>
    <t>20-135d</t>
  </si>
  <si>
    <t>2024-01-23</t>
  </si>
  <si>
    <t>2003-09-10</t>
  </si>
  <si>
    <t>24:18</t>
  </si>
  <si>
    <t>17:15</t>
  </si>
  <si>
    <t>11:41</t>
  </si>
  <si>
    <t>43.0</t>
  </si>
  <si>
    <t>17:36</t>
  </si>
  <si>
    <t>12:15</t>
  </si>
  <si>
    <t>-0.7</t>
  </si>
  <si>
    <t>904</t>
  </si>
  <si>
    <t>23:30</t>
  </si>
  <si>
    <t>966</t>
  </si>
  <si>
    <t>22:28</t>
  </si>
  <si>
    <t>12:27</t>
  </si>
  <si>
    <t>13:21</t>
  </si>
  <si>
    <t>851</t>
  </si>
  <si>
    <t>18:07</t>
  </si>
  <si>
    <t>12:20</t>
  </si>
  <si>
    <t>41.6</t>
  </si>
  <si>
    <t>19:59</t>
  </si>
  <si>
    <t>57.6</t>
  </si>
  <si>
    <t>40.9</t>
  </si>
  <si>
    <t>40.3</t>
  </si>
  <si>
    <t>44.5</t>
  </si>
  <si>
    <t>34.8</t>
  </si>
  <si>
    <t>14:10</t>
  </si>
  <si>
    <t>18:50</t>
  </si>
  <si>
    <t>12:22</t>
  </si>
  <si>
    <t>20:44</t>
  </si>
  <si>
    <t>16:04</t>
  </si>
  <si>
    <t>48.0</t>
  </si>
  <si>
    <t>11:20</t>
  </si>
  <si>
    <t>24:32</t>
  </si>
  <si>
    <t>64.7</t>
  </si>
  <si>
    <t>13:14</t>
  </si>
  <si>
    <t>19:40</t>
  </si>
  <si>
    <t>16:27</t>
  </si>
  <si>
    <t>16:58</t>
  </si>
  <si>
    <t>13:31</t>
  </si>
  <si>
    <t>846</t>
  </si>
  <si>
    <t>19:41</t>
  </si>
  <si>
    <t>6:23</t>
  </si>
  <si>
    <t>15:39</t>
  </si>
  <si>
    <t>13:50</t>
  </si>
  <si>
    <t>17:34</t>
  </si>
  <si>
    <t>25:14</t>
  </si>
  <si>
    <t>51.3</t>
  </si>
  <si>
    <t>871</t>
  </si>
  <si>
    <t>11:42</t>
  </si>
  <si>
    <t>15:46</t>
  </si>
  <si>
    <t>23:43</t>
  </si>
  <si>
    <t>1034</t>
  </si>
  <si>
    <t>980</t>
  </si>
  <si>
    <t>49.5</t>
  </si>
  <si>
    <t>1003</t>
  </si>
  <si>
    <t>21:58</t>
  </si>
  <si>
    <t>Cole Schwindt</t>
  </si>
  <si>
    <t>16:56</t>
  </si>
  <si>
    <t>45.6</t>
  </si>
  <si>
    <t>44.7</t>
  </si>
  <si>
    <t>21:08</t>
  </si>
  <si>
    <t>19:28</t>
  </si>
  <si>
    <t>14:19</t>
  </si>
  <si>
    <t>941</t>
  </si>
  <si>
    <t>55.3</t>
  </si>
  <si>
    <t>859</t>
  </si>
  <si>
    <t>13:18</t>
  </si>
  <si>
    <t>83.3</t>
  </si>
  <si>
    <t>26.3</t>
  </si>
  <si>
    <t>38.2</t>
  </si>
  <si>
    <t>2.44</t>
  </si>
  <si>
    <t>3.21</t>
  </si>
  <si>
    <t>1402</t>
  </si>
  <si>
    <t>.581</t>
  </si>
  <si>
    <t>1203</t>
  </si>
  <si>
    <t>1094</t>
  </si>
  <si>
    <t>2065</t>
  </si>
  <si>
    <t>.588</t>
  </si>
  <si>
    <t>Shakir Mukhamadullin</t>
  </si>
  <si>
    <t>22-017d</t>
  </si>
  <si>
    <t>2024-01-27</t>
  </si>
  <si>
    <t>2002-01-10</t>
  </si>
  <si>
    <t>Dermott did not play in Saturday's (Jan. 27) game against Carolina.</t>
  </si>
  <si>
    <t>The Arizona Coyotes placed D Matt Dumba on Injured Reserve.</t>
  </si>
  <si>
    <t>DeBrusk did not play in Saturday's game (Jan. 27) against Philadelphia.</t>
  </si>
  <si>
    <t>Forbort did not play in Saturday's game (Jan. 27) against Philadelphia.</t>
  </si>
  <si>
    <t>Poitras did not play in Saturday's game (Jan. 27) against Philadelphia.</t>
  </si>
  <si>
    <t>Girgensons did not play in Saturday's (Jan. 27) game against San Jose.</t>
  </si>
  <si>
    <t>Quinn underwent surgery and is expected to be out for approximately 8 weeks, per Lance Lysowski of buffalonews.com</t>
  </si>
  <si>
    <t>Samuelsson did not play in Saturday's (Jan. 27) game against San Jose.</t>
  </si>
  <si>
    <t>The Flames announced that Greer will miss the next eight weeks with a fractured foot.</t>
  </si>
  <si>
    <t>Svechnikov is out for Saturday's (Jan. 27) game against Arizona.</t>
  </si>
  <si>
    <t>The Columbus Blue Jackets placed D Adam Boqvist on Injured Reserve.</t>
  </si>
  <si>
    <t>Laine entered the NHL/NHLPA Player Assistance Program and will be out indefinitely.</t>
  </si>
  <si>
    <t>The Detroit Red Wings placed F Patrick Kane on injured reserve.</t>
  </si>
  <si>
    <t>Cousins has been given the all-clear to practice but is still considered day-to-day, according to Panthers' official site.</t>
  </si>
  <si>
    <t>Fleury is out for Saturday's (Jan. 27) game against Anaheim.</t>
  </si>
  <si>
    <t>The Wild announced that Foligno is out for Saturday's (Jan. 27) game due to illness.</t>
  </si>
  <si>
    <t>The New Jersey Devils placed F Jack Hughes on injured reserve.</t>
  </si>
  <si>
    <t>Fasching is out for Saturday's (Jan. 27) game against Florida.</t>
  </si>
  <si>
    <t>Pelech is out for Saturday's (Jan. 27) game against Florida.</t>
  </si>
  <si>
    <t>Chytil has been ruled out for the season by the New York Rangers.</t>
  </si>
  <si>
    <t>Lindgren did not play in Saturday's (Jan. 27) game against Ottawa.</t>
  </si>
  <si>
    <t>The Flyers announced that Zamula will not play in Saturday's game (Jan. 27) against the Bruins.</t>
  </si>
  <si>
    <t>The San Jose Sharks placed D Mario Ferraro on Injured Reserve.</t>
  </si>
  <si>
    <t>The San Jose Sharks placed D Henry Thrun on Injured Reserve.</t>
  </si>
  <si>
    <t>Cernak is out for Saturday's (Jan. 27) game against New Jersey.</t>
  </si>
  <si>
    <t>The Tampa Bay Lightning placed F Austin Watson on Injured Reserve.</t>
  </si>
  <si>
    <t>Knuckle</t>
  </si>
  <si>
    <t>Jarnkrok is week-to-week after suffering a broken knuckle in practice Friday, according to David Alter of The Hockey News.</t>
  </si>
  <si>
    <t>The Toronto Maple Leafs placed F Bobby McMann on Injured Reserve.</t>
  </si>
  <si>
    <t>Dorofeyev did not play in Saturday's (Jan. 27) game against Detroit.</t>
  </si>
  <si>
    <t>Pacioretty exited Saturday's (Jan. 27) game with a lower-body injury and did not return.</t>
  </si>
  <si>
    <t>3.43</t>
  </si>
  <si>
    <t>981</t>
  </si>
  <si>
    <t>934</t>
  </si>
  <si>
    <t>.563</t>
  </si>
  <si>
    <t>893</t>
  </si>
  <si>
    <t>2105</t>
  </si>
  <si>
    <t>.556</t>
  </si>
  <si>
    <t>2.07</t>
  </si>
  <si>
    <t>.920</t>
  </si>
  <si>
    <t>.375</t>
  </si>
  <si>
    <t>1061</t>
  </si>
  <si>
    <t>2089</t>
  </si>
  <si>
    <t>.657</t>
  </si>
  <si>
    <t>2.65</t>
  </si>
  <si>
    <t>.643</t>
  </si>
  <si>
    <t>1184</t>
  </si>
  <si>
    <t>1409</t>
  </si>
  <si>
    <t>.609</t>
  </si>
  <si>
    <t>1133</t>
  </si>
  <si>
    <t>2.91</t>
  </si>
  <si>
    <t>2395</t>
  </si>
  <si>
    <t>1730</t>
  </si>
  <si>
    <t>845</t>
  </si>
  <si>
    <t>1612</t>
  </si>
  <si>
    <t>.393</t>
  </si>
  <si>
    <t>940</t>
  </si>
  <si>
    <t>.924</t>
  </si>
  <si>
    <t>2.20</t>
  </si>
  <si>
    <t>2104</t>
  </si>
  <si>
    <t>.686</t>
  </si>
  <si>
    <t>.936</t>
  </si>
  <si>
    <t>1.94</t>
  </si>
  <si>
    <t>.765</t>
  </si>
  <si>
    <t>2.89</t>
  </si>
  <si>
    <t>2.92</t>
  </si>
  <si>
    <t>2.61</t>
  </si>
  <si>
    <t>1796</t>
  </si>
  <si>
    <t>2.53</t>
  </si>
  <si>
    <t>1753</t>
  </si>
  <si>
    <t>.613</t>
  </si>
  <si>
    <t>.891</t>
  </si>
  <si>
    <t>1126</t>
  </si>
  <si>
    <t>2.59</t>
  </si>
  <si>
    <t>1207</t>
  </si>
  <si>
    <t>.650</t>
  </si>
  <si>
    <t>1450</t>
  </si>
  <si>
    <t>.652</t>
  </si>
  <si>
    <t>3.52</t>
  </si>
  <si>
    <t>.929</t>
  </si>
  <si>
    <t>2.00</t>
  </si>
  <si>
    <t>.407</t>
  </si>
  <si>
    <t>3.10</t>
  </si>
  <si>
    <t>1373</t>
  </si>
  <si>
    <t>.727</t>
  </si>
  <si>
    <t>1912</t>
  </si>
  <si>
    <t>.531</t>
  </si>
  <si>
    <t>899</t>
  </si>
  <si>
    <t>3.04</t>
  </si>
  <si>
    <t>1600</t>
  </si>
  <si>
    <t>3.38</t>
  </si>
  <si>
    <t>2.34</t>
  </si>
  <si>
    <t>-2.04</t>
  </si>
  <si>
    <t>987</t>
  </si>
  <si>
    <t>1245</t>
  </si>
  <si>
    <t>2.09</t>
  </si>
  <si>
    <t>.878</t>
  </si>
  <si>
    <t>1035</t>
  </si>
  <si>
    <t>-4.00</t>
  </si>
  <si>
    <t>2.86</t>
  </si>
  <si>
    <t>1887</t>
  </si>
  <si>
    <t>1967</t>
  </si>
  <si>
    <t>4.07</t>
  </si>
  <si>
    <t>1077</t>
  </si>
  <si>
    <t>2.11</t>
  </si>
  <si>
    <t>2.30</t>
  </si>
  <si>
    <t>1542</t>
  </si>
  <si>
    <t>.731</t>
  </si>
  <si>
    <t>.825</t>
  </si>
  <si>
    <t>5.09</t>
  </si>
  <si>
    <t>1852</t>
  </si>
  <si>
    <t>.881</t>
  </si>
  <si>
    <t>3.79</t>
  </si>
  <si>
    <t>2.77</t>
  </si>
  <si>
    <t>1798</t>
  </si>
  <si>
    <t>.552</t>
  </si>
  <si>
    <t>1423</t>
  </si>
  <si>
    <t>.696</t>
  </si>
  <si>
    <t>.886</t>
  </si>
  <si>
    <t>3.24</t>
  </si>
  <si>
    <t>1610</t>
  </si>
  <si>
    <t>.914</t>
  </si>
  <si>
    <t>876</t>
  </si>
  <si>
    <t>2.85</t>
  </si>
  <si>
    <t>1535</t>
  </si>
  <si>
    <t>1091</t>
  </si>
  <si>
    <t>53.6</t>
  </si>
  <si>
    <t>49.1</t>
  </si>
  <si>
    <t>13:35</t>
  </si>
  <si>
    <t>16:30</t>
  </si>
  <si>
    <t>991</t>
  </si>
  <si>
    <t>1090</t>
  </si>
  <si>
    <t>847</t>
  </si>
  <si>
    <t>944</t>
  </si>
  <si>
    <t>19:15</t>
  </si>
  <si>
    <t>56.2</t>
  </si>
  <si>
    <t>948</t>
  </si>
  <si>
    <t>19:45</t>
  </si>
  <si>
    <t>10:27</t>
  </si>
  <si>
    <t>56.5</t>
  </si>
  <si>
    <t>13:11</t>
  </si>
  <si>
    <t>17:54</t>
  </si>
  <si>
    <t>46.4</t>
  </si>
  <si>
    <t>15:00</t>
  </si>
  <si>
    <t>63.6</t>
  </si>
  <si>
    <t>16:49</t>
  </si>
  <si>
    <t>15:03</t>
  </si>
  <si>
    <t>22.4</t>
  </si>
  <si>
    <t>17:31</t>
  </si>
  <si>
    <t>12:57</t>
  </si>
  <si>
    <t>18:08</t>
  </si>
  <si>
    <t>10:34</t>
  </si>
  <si>
    <t>47.1</t>
  </si>
  <si>
    <t>1025</t>
  </si>
  <si>
    <t>15:38</t>
  </si>
  <si>
    <t>894</t>
  </si>
  <si>
    <t>21:42</t>
  </si>
  <si>
    <t>-0.8</t>
  </si>
  <si>
    <t>13:43</t>
  </si>
  <si>
    <t>10:40</t>
  </si>
  <si>
    <t>916</t>
  </si>
  <si>
    <t>1036</t>
  </si>
  <si>
    <t>15:34</t>
  </si>
  <si>
    <t>23.4</t>
  </si>
  <si>
    <t>25:41</t>
  </si>
  <si>
    <t>12:47</t>
  </si>
  <si>
    <t>63.4</t>
  </si>
  <si>
    <t>13:44</t>
  </si>
  <si>
    <t>910</t>
  </si>
  <si>
    <t>8:25</t>
  </si>
  <si>
    <t>51.1</t>
  </si>
  <si>
    <t>16:15</t>
  </si>
  <si>
    <t>16:26</t>
  </si>
  <si>
    <t>11:18</t>
  </si>
  <si>
    <t>918</t>
  </si>
  <si>
    <t>Lucas Condotta</t>
  </si>
  <si>
    <t>5:58</t>
  </si>
  <si>
    <t>20:10</t>
  </si>
  <si>
    <t>48.3</t>
  </si>
  <si>
    <t>19:57</t>
  </si>
  <si>
    <t>884</t>
  </si>
  <si>
    <t>20:19</t>
  </si>
  <si>
    <t>18.6</t>
  </si>
  <si>
    <t>14:30</t>
  </si>
  <si>
    <t>16.9</t>
  </si>
  <si>
    <t>13:16</t>
  </si>
  <si>
    <t>1201</t>
  </si>
  <si>
    <t>25:02</t>
  </si>
  <si>
    <t>839</t>
  </si>
  <si>
    <t>1024</t>
  </si>
  <si>
    <t>21:47</t>
  </si>
  <si>
    <t>17:14</t>
  </si>
  <si>
    <t>8:37</t>
  </si>
  <si>
    <t>19.0</t>
  </si>
  <si>
    <t>1273</t>
  </si>
  <si>
    <t>25:59</t>
  </si>
  <si>
    <t>12:50</t>
  </si>
  <si>
    <t>43.4</t>
  </si>
  <si>
    <t>13:26</t>
  </si>
  <si>
    <t>49.9</t>
  </si>
  <si>
    <t>Justin Dowling</t>
  </si>
  <si>
    <t>56.7</t>
  </si>
  <si>
    <t>17:09</t>
  </si>
  <si>
    <t>11:32</t>
  </si>
  <si>
    <t>1040</t>
  </si>
  <si>
    <t>22:23</t>
  </si>
  <si>
    <t>16:08</t>
  </si>
  <si>
    <t>21:25</t>
  </si>
  <si>
    <t>20:58</t>
  </si>
  <si>
    <t>11:36</t>
  </si>
  <si>
    <t>27.7</t>
  </si>
  <si>
    <t>13:29</t>
  </si>
  <si>
    <t>1218</t>
  </si>
  <si>
    <t>24:51</t>
  </si>
  <si>
    <t>9:11</t>
  </si>
  <si>
    <t>8:33</t>
  </si>
  <si>
    <t>54.1</t>
  </si>
  <si>
    <t>14.2</t>
  </si>
  <si>
    <t>16:05</t>
  </si>
  <si>
    <t>42.2</t>
  </si>
  <si>
    <t>17.0</t>
  </si>
  <si>
    <t>18:04</t>
  </si>
  <si>
    <t>19:00</t>
  </si>
  <si>
    <t>1067</t>
  </si>
  <si>
    <t>23:05</t>
  </si>
  <si>
    <t>60.8</t>
  </si>
  <si>
    <t>15:28</t>
  </si>
  <si>
    <t>10:30</t>
  </si>
  <si>
    <t>18:51</t>
  </si>
  <si>
    <t>13:20</t>
  </si>
  <si>
    <t>25.8</t>
  </si>
  <si>
    <t>12:38</t>
  </si>
  <si>
    <t>45.3</t>
  </si>
  <si>
    <t>18:58</t>
  </si>
  <si>
    <t>874</t>
  </si>
  <si>
    <t>19:25</t>
  </si>
  <si>
    <t>15:19</t>
  </si>
  <si>
    <t>20:52</t>
  </si>
  <si>
    <t>18:34</t>
  </si>
  <si>
    <t>8:36</t>
  </si>
  <si>
    <t>917</t>
  </si>
  <si>
    <t>19:56</t>
  </si>
  <si>
    <t>70.0</t>
  </si>
  <si>
    <t>14:49</t>
  </si>
  <si>
    <t>1178</t>
  </si>
  <si>
    <t>977</t>
  </si>
  <si>
    <t>53.4</t>
  </si>
  <si>
    <t>20.2</t>
  </si>
  <si>
    <t>17:05</t>
  </si>
  <si>
    <t>55.5</t>
  </si>
  <si>
    <t>39.3</t>
  </si>
  <si>
    <t>11:25</t>
  </si>
  <si>
    <t>10:44</t>
  </si>
  <si>
    <t>25.5</t>
  </si>
  <si>
    <t>947</t>
  </si>
  <si>
    <t>1155</t>
  </si>
  <si>
    <t>23:34</t>
  </si>
  <si>
    <t>971</t>
  </si>
  <si>
    <t>20:40</t>
  </si>
  <si>
    <t>24:30</t>
  </si>
  <si>
    <t>18.4</t>
  </si>
  <si>
    <t>895</t>
  </si>
  <si>
    <t>13:54</t>
  </si>
  <si>
    <t>54.3</t>
  </si>
  <si>
    <t>25:19</t>
  </si>
  <si>
    <t>20.7</t>
  </si>
  <si>
    <t>14.7</t>
  </si>
  <si>
    <t>13:06</t>
  </si>
  <si>
    <t>24:26</t>
  </si>
  <si>
    <t>58.3</t>
  </si>
  <si>
    <t>932</t>
  </si>
  <si>
    <t>18:45</t>
  </si>
  <si>
    <t>10:28</t>
  </si>
  <si>
    <t>6:08</t>
  </si>
  <si>
    <t>14:14</t>
  </si>
  <si>
    <t>984</t>
  </si>
  <si>
    <t>920</t>
  </si>
  <si>
    <t>875</t>
  </si>
  <si>
    <t>19:53</t>
  </si>
  <si>
    <t>14:18</t>
  </si>
  <si>
    <t>49.8</t>
  </si>
  <si>
    <t>18:39</t>
  </si>
  <si>
    <t>1076</t>
  </si>
  <si>
    <t>9:19</t>
  </si>
  <si>
    <t>14:21</t>
  </si>
  <si>
    <t>Oliver Kylington</t>
  </si>
  <si>
    <t>9.0</t>
  </si>
  <si>
    <t>19:47</t>
  </si>
  <si>
    <t>850</t>
  </si>
  <si>
    <t>24.4</t>
  </si>
  <si>
    <t>49.7</t>
  </si>
  <si>
    <t>1065</t>
  </si>
  <si>
    <t>22:12</t>
  </si>
  <si>
    <t>7:42</t>
  </si>
  <si>
    <t>985</t>
  </si>
  <si>
    <t>20:06</t>
  </si>
  <si>
    <t>908</t>
  </si>
  <si>
    <t>1169</t>
  </si>
  <si>
    <t>23:51</t>
  </si>
  <si>
    <t>9:33</t>
  </si>
  <si>
    <t>16:35</t>
  </si>
  <si>
    <t>11:19</t>
  </si>
  <si>
    <t>5:04</t>
  </si>
  <si>
    <t>Connor Mackey</t>
  </si>
  <si>
    <t>22:59</t>
  </si>
  <si>
    <t>1097</t>
  </si>
  <si>
    <t>14:03</t>
  </si>
  <si>
    <t>15:44</t>
  </si>
  <si>
    <t>19.5</t>
  </si>
  <si>
    <t>957</t>
  </si>
  <si>
    <t>1006</t>
  </si>
  <si>
    <t>21:24</t>
  </si>
  <si>
    <t>60.9</t>
  </si>
  <si>
    <t>1240</t>
  </si>
  <si>
    <t>25:18</t>
  </si>
  <si>
    <t>21:14</t>
  </si>
  <si>
    <t>18:52</t>
  </si>
  <si>
    <t>1007</t>
  </si>
  <si>
    <t>16:28</t>
  </si>
  <si>
    <t>925</t>
  </si>
  <si>
    <t>21:31</t>
  </si>
  <si>
    <t>15:08</t>
  </si>
  <si>
    <t>16:47</t>
  </si>
  <si>
    <t>990</t>
  </si>
  <si>
    <t>21.0</t>
  </si>
  <si>
    <t>19:44</t>
  </si>
  <si>
    <t>1033</t>
  </si>
  <si>
    <t>907</t>
  </si>
  <si>
    <t>23:17</t>
  </si>
  <si>
    <t>26.7</t>
  </si>
  <si>
    <t>24:15</t>
  </si>
  <si>
    <t>34.7</t>
  </si>
  <si>
    <t>20:46</t>
  </si>
  <si>
    <t>32.3</t>
  </si>
  <si>
    <t>1009</t>
  </si>
  <si>
    <t>22:25</t>
  </si>
  <si>
    <t>9:55</t>
  </si>
  <si>
    <t>20:00</t>
  </si>
  <si>
    <t>39.2</t>
  </si>
  <si>
    <t>16:37</t>
  </si>
  <si>
    <t>26.5</t>
  </si>
  <si>
    <t>896</t>
  </si>
  <si>
    <t>16:00</t>
  </si>
  <si>
    <t>19.7</t>
  </si>
  <si>
    <t>969</t>
  </si>
  <si>
    <t>22:37</t>
  </si>
  <si>
    <t>1080</t>
  </si>
  <si>
    <t>24:00</t>
  </si>
  <si>
    <t>972</t>
  </si>
  <si>
    <t>1022</t>
  </si>
  <si>
    <t>20:27</t>
  </si>
  <si>
    <t>22:22</t>
  </si>
  <si>
    <t>19:22</t>
  </si>
  <si>
    <t>16:43</t>
  </si>
  <si>
    <t>7:26</t>
  </si>
  <si>
    <t>995</t>
  </si>
  <si>
    <t>20:18</t>
  </si>
  <si>
    <t>9:51</t>
  </si>
  <si>
    <t>18:14</t>
  </si>
  <si>
    <t>56.4</t>
  </si>
  <si>
    <t>1101</t>
  </si>
  <si>
    <t>44.1</t>
  </si>
  <si>
    <t>12:16</t>
  </si>
  <si>
    <t>54.9</t>
  </si>
  <si>
    <t>12:02</t>
  </si>
  <si>
    <t>22:00</t>
  </si>
  <si>
    <t>33.9</t>
  </si>
  <si>
    <t>24:10</t>
  </si>
  <si>
    <t>6:30</t>
  </si>
  <si>
    <t>19.2</t>
  </si>
  <si>
    <t>838</t>
  </si>
  <si>
    <t>15:52</t>
  </si>
  <si>
    <t>8:00</t>
  </si>
  <si>
    <t>17:13</t>
  </si>
  <si>
    <t>1026</t>
  </si>
  <si>
    <t>1005</t>
  </si>
  <si>
    <t>Victor Söderström</t>
  </si>
  <si>
    <t>18:48</t>
  </si>
  <si>
    <t>13:09</t>
  </si>
  <si>
    <t>18:23</t>
  </si>
  <si>
    <t>19:37</t>
  </si>
  <si>
    <t>17:26</t>
  </si>
  <si>
    <t>20.3</t>
  </si>
  <si>
    <t>905</t>
  </si>
  <si>
    <t>9:10</t>
  </si>
  <si>
    <t>1181</t>
  </si>
  <si>
    <t>24:06</t>
  </si>
  <si>
    <t>47.7</t>
  </si>
  <si>
    <t>21:02</t>
  </si>
  <si>
    <t>61.8</t>
  </si>
  <si>
    <t>1051</t>
  </si>
  <si>
    <t>21:53</t>
  </si>
  <si>
    <t>Alex Turcotte</t>
  </si>
  <si>
    <t>18:28</t>
  </si>
  <si>
    <t>12:25</t>
  </si>
  <si>
    <t>17:01</t>
  </si>
  <si>
    <t>933</t>
  </si>
  <si>
    <t>21:12</t>
  </si>
  <si>
    <t>63.8</t>
  </si>
  <si>
    <t>840</t>
  </si>
  <si>
    <t>22:05</t>
  </si>
  <si>
    <t>31.1</t>
  </si>
  <si>
    <t>Columbus Blue Jackets announced C Adam Fantilli is expected to be sidelined for eight weeks due to a calf laceration.</t>
  </si>
  <si>
    <t>Collarbone</t>
  </si>
  <si>
    <t>Chiarot is OUT for Wednesday's (Jan. 31) game against Ottawa.</t>
  </si>
  <si>
    <t>Husso is OUT for Wednesday's (Jan. 31) game against Ottawa.</t>
  </si>
  <si>
    <t>Nashville Predators</t>
  </si>
  <si>
    <t>Carrier is OUT for Wednesday's (Jan. 31) game against Los Angeles.</t>
  </si>
  <si>
    <t>Hamonic is OUT for Wednesday's (Jan. 31) game against Detroit.</t>
  </si>
  <si>
    <t>Senators announced Sanderson will not return to Wednesday's (Jan. 31) game due to a lower-body injury.</t>
  </si>
  <si>
    <t>Emberson is OUT for Wednesday's (Jan. 31) game against Anaheim.</t>
  </si>
  <si>
    <t>Hertl is OUT for Wednesday's (Jan. 31) game against Anaheim.</t>
  </si>
  <si>
    <t>Faulk will likely remain sidelined through the All-Star break, according to Lou Korac of NHL.com.</t>
  </si>
  <si>
    <t>Perunovich is OUT for Tuesday's (Jan. 30) game against Columbus.</t>
  </si>
  <si>
    <t>-1.63</t>
  </si>
  <si>
    <t>1052</t>
  </si>
  <si>
    <t>955</t>
  </si>
  <si>
    <t>.908</t>
  </si>
  <si>
    <t>1995</t>
  </si>
  <si>
    <t>.576</t>
  </si>
  <si>
    <t>4.42</t>
  </si>
  <si>
    <t>1018</t>
  </si>
  <si>
    <t>915</t>
  </si>
  <si>
    <t>3.51</t>
  </si>
  <si>
    <t>1762</t>
  </si>
  <si>
    <t>.586</t>
  </si>
  <si>
    <t>-4.86</t>
  </si>
  <si>
    <t>6.57</t>
  </si>
  <si>
    <t>7.78</t>
  </si>
  <si>
    <t>974</t>
  </si>
  <si>
    <t>.921</t>
  </si>
  <si>
    <t>2.32</t>
  </si>
  <si>
    <t>1990</t>
  </si>
  <si>
    <t>.677</t>
  </si>
  <si>
    <t>16.90</t>
  </si>
  <si>
    <t>-2.06</t>
  </si>
  <si>
    <t>17.28</t>
  </si>
  <si>
    <t>-1.04</t>
  </si>
  <si>
    <t>-3.45</t>
  </si>
  <si>
    <t>-6.19</t>
  </si>
  <si>
    <t>-6.77</t>
  </si>
  <si>
    <t>3.05</t>
  </si>
  <si>
    <t>1793</t>
  </si>
  <si>
    <t>.548</t>
  </si>
  <si>
    <t>-2.31</t>
  </si>
  <si>
    <t>-8.35</t>
  </si>
  <si>
    <t>-6.54</t>
  </si>
  <si>
    <t>21.04</t>
  </si>
  <si>
    <t>15.85</t>
  </si>
  <si>
    <t>2.82</t>
  </si>
  <si>
    <t>-6.07</t>
  </si>
  <si>
    <t>11.75</t>
  </si>
  <si>
    <t>8.23</t>
  </si>
  <si>
    <t>-6.51</t>
  </si>
  <si>
    <t>3.55</t>
  </si>
  <si>
    <t>1252</t>
  </si>
  <si>
    <t>.524</t>
  </si>
  <si>
    <t>-1.70</t>
  </si>
  <si>
    <t>928</t>
  </si>
  <si>
    <t>1826</t>
  </si>
  <si>
    <t>.379</t>
  </si>
  <si>
    <t>-13.54</t>
  </si>
  <si>
    <t>-8.00</t>
  </si>
  <si>
    <t>-2.87</t>
  </si>
  <si>
    <t>-6.95</t>
  </si>
  <si>
    <t>7.67</t>
  </si>
  <si>
    <t>1193</t>
  </si>
  <si>
    <t>.619</t>
  </si>
  <si>
    <t>11.89</t>
  </si>
  <si>
    <t>7.23</t>
  </si>
  <si>
    <t>-5.76</t>
  </si>
  <si>
    <t>-6.46</t>
  </si>
  <si>
    <t>1584</t>
  </si>
  <si>
    <t>-0.17</t>
  </si>
  <si>
    <t>0.92</t>
  </si>
  <si>
    <t>6.68</t>
  </si>
  <si>
    <t>6.70</t>
  </si>
  <si>
    <t>-2.62</t>
  </si>
  <si>
    <t>-1.64</t>
  </si>
  <si>
    <t>-2.09</t>
  </si>
  <si>
    <t>5.12</t>
  </si>
  <si>
    <t>-16.34</t>
  </si>
  <si>
    <t>-3.56</t>
  </si>
  <si>
    <t>5.80</t>
  </si>
  <si>
    <t>-12.21</t>
  </si>
  <si>
    <t>1129</t>
  </si>
  <si>
    <t>1019</t>
  </si>
  <si>
    <t>2243</t>
  </si>
  <si>
    <t>-1.16</t>
  </si>
  <si>
    <t>-4.08</t>
  </si>
  <si>
    <t>-4.30</t>
  </si>
  <si>
    <t>5.41</t>
  </si>
  <si>
    <t>-17.76</t>
  </si>
  <si>
    <t>6.97</t>
  </si>
  <si>
    <t>4.45</t>
  </si>
  <si>
    <t>16.29</t>
  </si>
  <si>
    <t>6.47</t>
  </si>
  <si>
    <t>-7.15</t>
  </si>
  <si>
    <t>1.93</t>
  </si>
  <si>
    <t>7.36</t>
  </si>
  <si>
    <t>-13.44</t>
  </si>
  <si>
    <t>5.14</t>
  </si>
  <si>
    <t>-3.30</t>
  </si>
  <si>
    <t>-6.60</t>
  </si>
  <si>
    <t>-7.14</t>
  </si>
  <si>
    <t>-2.88</t>
  </si>
  <si>
    <t>6.24</t>
  </si>
  <si>
    <t>17:22</t>
  </si>
  <si>
    <t>1014</t>
  </si>
  <si>
    <t>11:11</t>
  </si>
  <si>
    <t>16:21</t>
  </si>
  <si>
    <t>15:05</t>
  </si>
  <si>
    <t>16:33</t>
  </si>
  <si>
    <t>9:52</t>
  </si>
  <si>
    <t>882</t>
  </si>
  <si>
    <t>15:33</t>
  </si>
  <si>
    <t>-24</t>
  </si>
  <si>
    <t>19:07</t>
  </si>
  <si>
    <t>15.1</t>
  </si>
  <si>
    <t>15:32</t>
  </si>
  <si>
    <t>34.3</t>
  </si>
  <si>
    <t>23:58</t>
  </si>
  <si>
    <t>17.5</t>
  </si>
  <si>
    <t>1066</t>
  </si>
  <si>
    <t>22:41</t>
  </si>
  <si>
    <t>868</t>
  </si>
  <si>
    <t>19:17</t>
  </si>
  <si>
    <t>16:44</t>
  </si>
  <si>
    <t>50.7</t>
  </si>
  <si>
    <t>49.4</t>
  </si>
  <si>
    <t>902</t>
  </si>
  <si>
    <t>1247</t>
  </si>
  <si>
    <t>16:25</t>
  </si>
  <si>
    <t>23:09</t>
  </si>
  <si>
    <t>17:11</t>
  </si>
  <si>
    <t>18:20</t>
  </si>
  <si>
    <t>18:53</t>
  </si>
  <si>
    <t>849</t>
  </si>
  <si>
    <t>973</t>
  </si>
  <si>
    <t>1262</t>
  </si>
  <si>
    <t>-20</t>
  </si>
  <si>
    <t>942</t>
  </si>
  <si>
    <t>20:26</t>
  </si>
  <si>
    <t>943</t>
  </si>
  <si>
    <t>855</t>
  </si>
  <si>
    <t>17:49</t>
  </si>
  <si>
    <t>12:39</t>
  </si>
  <si>
    <t>46.8</t>
  </si>
  <si>
    <t>11:08</t>
  </si>
  <si>
    <t>17:16</t>
  </si>
  <si>
    <t>14:28</t>
  </si>
  <si>
    <t>19:13</t>
  </si>
  <si>
    <t>7:39</t>
  </si>
  <si>
    <t>35.8</t>
  </si>
  <si>
    <t>1266</t>
  </si>
  <si>
    <t>24:49</t>
  </si>
  <si>
    <t>12:10</t>
  </si>
  <si>
    <t>7:16</t>
  </si>
  <si>
    <t>57.9</t>
  </si>
  <si>
    <t>11:23</t>
  </si>
  <si>
    <t>22.7</t>
  </si>
  <si>
    <t>898</t>
  </si>
  <si>
    <t>18:42</t>
  </si>
  <si>
    <t>8:39</t>
  </si>
  <si>
    <t>1056</t>
  </si>
  <si>
    <t>21:33</t>
  </si>
  <si>
    <t>13:47</t>
  </si>
  <si>
    <t>14:55</t>
  </si>
  <si>
    <t>13:02</t>
  </si>
  <si>
    <t>15.8</t>
  </si>
  <si>
    <t>913</t>
  </si>
  <si>
    <t>1088</t>
  </si>
  <si>
    <t>17:03</t>
  </si>
  <si>
    <t>11:53</t>
  </si>
  <si>
    <t>21:09</t>
  </si>
  <si>
    <t>44.3</t>
  </si>
  <si>
    <t>1020</t>
  </si>
  <si>
    <t>16:46</t>
  </si>
  <si>
    <t>1002</t>
  </si>
  <si>
    <t>20:02</t>
  </si>
  <si>
    <t>9:50</t>
  </si>
  <si>
    <t>15:15</t>
  </si>
  <si>
    <t>18:36</t>
  </si>
  <si>
    <t>61.4</t>
  </si>
  <si>
    <t>1134</t>
  </si>
  <si>
    <t>20:47</t>
  </si>
  <si>
    <t>22:58</t>
  </si>
  <si>
    <t>14:54</t>
  </si>
  <si>
    <t>15:59</t>
  </si>
  <si>
    <t>16:45</t>
  </si>
  <si>
    <t>1120</t>
  </si>
  <si>
    <t>22:24</t>
  </si>
  <si>
    <t>12:14</t>
  </si>
  <si>
    <t>50.1</t>
  </si>
  <si>
    <t>13:25</t>
  </si>
  <si>
    <t>60.6</t>
  </si>
  <si>
    <t>1001</t>
  </si>
  <si>
    <t>21:18</t>
  </si>
  <si>
    <t>41.1</t>
  </si>
  <si>
    <t>14:20</t>
  </si>
  <si>
    <t>20:57</t>
  </si>
  <si>
    <t>18:46</t>
  </si>
  <si>
    <t>12:40</t>
  </si>
  <si>
    <t>12:29</t>
  </si>
  <si>
    <t>8:55</t>
  </si>
  <si>
    <t>11:06</t>
  </si>
  <si>
    <t>46.0</t>
  </si>
  <si>
    <t>24.6</t>
  </si>
  <si>
    <t>18:35</t>
  </si>
  <si>
    <t>20:55</t>
  </si>
  <si>
    <t>The Buffalo Sabres announced that Samuelsson will undergo surgery.</t>
  </si>
  <si>
    <t>The Flames placed Greer on injured reserve.</t>
  </si>
  <si>
    <t>The Minnesota Wild placed F Pat Maroon on injured reserve.</t>
  </si>
  <si>
    <t>Fasching did not play in Monday's (Feb. 5) game against Toronto.</t>
  </si>
  <si>
    <t>Barabanov exited Wednesday's (Jan. 31) game with an undisclosed injury and did not return.</t>
  </si>
  <si>
    <t>Emberson did not play in Wednesday's (Jan. 31) game against Anaheim.</t>
  </si>
  <si>
    <t>The Toronto Maple Leafs placed F Calle Jarnkrok on Injured Reserve.</t>
  </si>
  <si>
    <t>Kampf is expected to miss Toronto's next three games, per David Alter of The Hockey News, starting with Monday's (Feb. 5) matchup against the New York Islanders.</t>
  </si>
  <si>
    <t>-1.68</t>
  </si>
  <si>
    <t>4.32</t>
  </si>
  <si>
    <t>-4.96</t>
  </si>
  <si>
    <t>6.48</t>
  </si>
  <si>
    <t>7.74</t>
  </si>
  <si>
    <t>16.80</t>
  </si>
  <si>
    <t>-1.98</t>
  </si>
  <si>
    <t>17.18</t>
  </si>
  <si>
    <t>2.26</t>
  </si>
  <si>
    <t>-1.10</t>
  </si>
  <si>
    <t>-3.50</t>
  </si>
  <si>
    <t>-4.06</t>
  </si>
  <si>
    <t>-6.22</t>
  </si>
  <si>
    <t>1162</t>
  </si>
  <si>
    <t>1044</t>
  </si>
  <si>
    <t>2457</t>
  </si>
  <si>
    <t>.463</t>
  </si>
  <si>
    <t>-6.09</t>
  </si>
  <si>
    <t>-2.40</t>
  </si>
  <si>
    <t>-8.40</t>
  </si>
  <si>
    <t>-6.62</t>
  </si>
  <si>
    <t>2.02</t>
  </si>
  <si>
    <t>20.95</t>
  </si>
  <si>
    <t>15.81</t>
  </si>
  <si>
    <t>-6.13</t>
  </si>
  <si>
    <t>11.76</t>
  </si>
  <si>
    <t>8.15</t>
  </si>
  <si>
    <t>-6.57</t>
  </si>
  <si>
    <t>-1.77</t>
  </si>
  <si>
    <t>-13.63</t>
  </si>
  <si>
    <t>-8.07</t>
  </si>
  <si>
    <t>-2.91</t>
  </si>
  <si>
    <t>-7.01</t>
  </si>
  <si>
    <t>7.61</t>
  </si>
  <si>
    <t>11.83</t>
  </si>
  <si>
    <t>7.15</t>
  </si>
  <si>
    <t>-5.80</t>
  </si>
  <si>
    <t>-6.50</t>
  </si>
  <si>
    <t>-0.25</t>
  </si>
  <si>
    <t>0.85</t>
  </si>
  <si>
    <t>6.58</t>
  </si>
  <si>
    <t>6.65</t>
  </si>
  <si>
    <t>-2.70</t>
  </si>
  <si>
    <t>2.42</t>
  </si>
  <si>
    <t>-2.12</t>
  </si>
  <si>
    <t>2.35</t>
  </si>
  <si>
    <t>1048</t>
  </si>
  <si>
    <t>.471</t>
  </si>
  <si>
    <t>7.25</t>
  </si>
  <si>
    <t>-16.39</t>
  </si>
  <si>
    <t>.925</t>
  </si>
  <si>
    <t>5.87</t>
  </si>
  <si>
    <t>.879</t>
  </si>
  <si>
    <t>1093</t>
  </si>
  <si>
    <t>-12.46</t>
  </si>
  <si>
    <t>-1.27</t>
  </si>
  <si>
    <t>-4.11</t>
  </si>
  <si>
    <t>-4.38</t>
  </si>
  <si>
    <t>5.33</t>
  </si>
  <si>
    <t>-17.82</t>
  </si>
  <si>
    <t>1239</t>
  </si>
  <si>
    <t>1128</t>
  </si>
  <si>
    <t>3.13</t>
  </si>
  <si>
    <t>2125</t>
  </si>
  <si>
    <t>8.33</t>
  </si>
  <si>
    <t>16.22</t>
  </si>
  <si>
    <t>6.39</t>
  </si>
  <si>
    <t>-7.18</t>
  </si>
  <si>
    <t>1.85</t>
  </si>
  <si>
    <t>7.29</t>
  </si>
  <si>
    <t>-13.52</t>
  </si>
  <si>
    <t>-3.47</t>
  </si>
  <si>
    <t>-6.66</t>
  </si>
  <si>
    <t>-2.94</t>
  </si>
  <si>
    <t>6.19</t>
  </si>
  <si>
    <t>19:49</t>
  </si>
  <si>
    <t>15:41</t>
  </si>
  <si>
    <t>21:43</t>
  </si>
  <si>
    <t>56.1</t>
  </si>
  <si>
    <t>20:14</t>
  </si>
  <si>
    <t>33.7</t>
  </si>
  <si>
    <t>11:21</t>
  </si>
  <si>
    <t>1296</t>
  </si>
  <si>
    <t>25:55</t>
  </si>
  <si>
    <t>12:48</t>
  </si>
  <si>
    <t>17:12</t>
  </si>
  <si>
    <t>15:07</t>
  </si>
  <si>
    <t>23:04</t>
  </si>
  <si>
    <t>52.6</t>
  </si>
  <si>
    <t>37.3</t>
  </si>
  <si>
    <t>866</t>
  </si>
  <si>
    <t>17:19</t>
  </si>
  <si>
    <t>23.9</t>
  </si>
  <si>
    <t>1150</t>
  </si>
  <si>
    <t>23:00</t>
  </si>
  <si>
    <t>47.0</t>
  </si>
  <si>
    <t>8:11</t>
  </si>
  <si>
    <t>31.8</t>
  </si>
  <si>
    <t>1122</t>
  </si>
  <si>
    <t>24:57</t>
  </si>
  <si>
    <t>1030</t>
  </si>
  <si>
    <t>21:27</t>
  </si>
  <si>
    <t>9:28</t>
  </si>
  <si>
    <t>19.8</t>
  </si>
  <si>
    <t>21:19</t>
  </si>
  <si>
    <t>52.9</t>
  </si>
  <si>
    <t>20:15</t>
  </si>
  <si>
    <t>1055</t>
  </si>
  <si>
    <t>21:59</t>
  </si>
  <si>
    <t>14:56</t>
  </si>
  <si>
    <t>10:07</t>
  </si>
  <si>
    <t>39.4</t>
  </si>
  <si>
    <t>54.4</t>
  </si>
  <si>
    <t>1010</t>
  </si>
  <si>
    <t>11:24</t>
  </si>
  <si>
    <t>23:02</t>
  </si>
  <si>
    <t>24:21</t>
  </si>
  <si>
    <t>1119</t>
  </si>
  <si>
    <t>18:22</t>
  </si>
  <si>
    <t>1204</t>
  </si>
  <si>
    <t>24:05</t>
  </si>
  <si>
    <t>1053</t>
  </si>
  <si>
    <t>21:04</t>
  </si>
  <si>
    <t>12:21</t>
  </si>
  <si>
    <t>1105</t>
  </si>
  <si>
    <t>958</t>
  </si>
  <si>
    <t>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</si>
</sst>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9" tableType="queryTable" totalsRowShown="0">
  <autoFilter ref="A1:V79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02" tableType="queryTable" totalsRowShown="0">
  <autoFilter ref="A1:E102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28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8" tableType="queryTable" totalsRowShown="0">
  <autoFilter ref="A1:Z98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19" tableType="queryTable" totalsRowShown="0">
  <autoFilter ref="A1:AB919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1436</v>
      </c>
      <c r="B1" t="s">
        <v>1435</v>
      </c>
      <c r="C1" t="s">
        <v>892</v>
      </c>
      <c r="D1" t="s">
        <v>851</v>
      </c>
      <c r="E1" t="s">
        <v>1002</v>
      </c>
      <c r="F1" t="s">
        <v>1003</v>
      </c>
      <c r="J1" s="4" t="s">
        <v>999</v>
      </c>
      <c r="K1" t="s">
        <v>997</v>
      </c>
      <c r="L1" t="s">
        <v>998</v>
      </c>
      <c r="M1" t="s">
        <v>997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28.062222222222225</v>
      </c>
      <c r="D2" s="3">
        <f>SUMIF(Goalie2024!$C$2:$C$95,'2024'!A2,Goalie2024!$R$2:$R$117)*$M$3</f>
        <v>16.402222222222221</v>
      </c>
      <c r="E2" s="1">
        <f ca="1">SUMIF(Skater2024!$C$2:$C$764,A2,Skater2024!$W$2:$W$759)*$M$2</f>
        <v>39.724444444444451</v>
      </c>
      <c r="F2" s="1">
        <f ca="1">SUMIF(Skater2024!$C$2:$C$764,A2,Skater2024!$X$2:$X$759)*$M$2</f>
        <v>-5.6488888888888926</v>
      </c>
      <c r="I2" t="s">
        <v>1000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70.884444444444455</v>
      </c>
      <c r="D3" s="3">
        <f>SUMIF(Goalie2024!$C$2:$C$95,'2024'!A3,Goalie2024!$R$2:$R$117)*$M$3</f>
        <v>25.891111111111108</v>
      </c>
      <c r="E3" s="1">
        <f ca="1">SUMIF(Skater2024!$C$2:$C$764,A3,Skater2024!$W$2:$W$759)*$M$2</f>
        <v>80.90666666666668</v>
      </c>
      <c r="F3" s="1">
        <f ca="1">SUMIF(Skater2024!$C$2:$C$764,A3,Skater2024!$X$2:$X$759)*$M$2</f>
        <v>-22.959999999999997</v>
      </c>
      <c r="I3" t="s">
        <v>1001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119.53777777777776</v>
      </c>
      <c r="D4" s="3">
        <f>SUMIF(Goalie2024!$C$2:$C$95,'2024'!A4,Goalie2024!$R$2:$R$117)*$M$3</f>
        <v>45.682222222222229</v>
      </c>
      <c r="E4" s="1">
        <f ca="1">SUMIF(Skater2024!$C$2:$C$764,A4,Skater2024!$W$2:$W$759)*$M$2</f>
        <v>115.34666666666665</v>
      </c>
      <c r="F4" s="1">
        <f ca="1">SUMIF(Skater2024!$C$2:$C$764,A4,Skater2024!$X$2:$X$759)*$M$2</f>
        <v>1.8222222222222206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71.795555555555552</v>
      </c>
      <c r="D5" s="3">
        <f>SUMIF(Goalie2024!$C$2:$C$95,'2024'!A5,Goalie2024!$R$2:$R$117)*$M$3</f>
        <v>5.8288888888888888</v>
      </c>
      <c r="E5" s="1">
        <f ca="1">SUMIF(Skater2024!$C$2:$C$764,A5,Skater2024!$W$2:$W$759)*$M$2</f>
        <v>64.142222222222244</v>
      </c>
      <c r="F5" s="1">
        <f ca="1">SUMIF(Skater2024!$C$2:$C$764,A5,Skater2024!$X$2:$X$759)*$M$2</f>
        <v>-4.0088888888888903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81.453333333333319</v>
      </c>
      <c r="D6" s="3">
        <f>SUMIF(Goalie2024!$C$2:$C$95,'2024'!A6,Goalie2024!$R$2:$R$117)*$M$3</f>
        <v>19.926666666666666</v>
      </c>
      <c r="E6" s="1">
        <f ca="1">SUMIF(Skater2024!$C$2:$C$764,A6,Skater2024!$W$2:$W$759)*$M$2</f>
        <v>75.98666666666665</v>
      </c>
      <c r="F6" s="1">
        <f ca="1">SUMIF(Skater2024!$C$2:$C$764,A6,Skater2024!$X$2:$X$759)*$M$2</f>
        <v>-1.640000000000001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178.75999999999996</v>
      </c>
      <c r="D7" s="3">
        <f>SUMIF(Goalie2024!$C$2:$C$95,'2024'!A7,Goalie2024!$R$2:$R$117)*$M$3</f>
        <v>-10.573333333333334</v>
      </c>
      <c r="E7" s="1">
        <f ca="1">SUMIF(Skater2024!$C$2:$C$764,A7,Skater2024!$W$2:$W$759)*$M$2</f>
        <v>87.466666666666683</v>
      </c>
      <c r="F7" s="1">
        <f ca="1">SUMIF(Skater2024!$C$2:$C$764,A7,Skater2024!$X$2:$X$759)*$M$2</f>
        <v>71.431111111111107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-17.85777777777778</v>
      </c>
      <c r="D8" s="3">
        <f>SUMIF(Goalie2024!$C$2:$C$95,'2024'!A8,Goalie2024!$R$2:$R$117)*$M$3</f>
        <v>9.4888888888888925</v>
      </c>
      <c r="E8" s="1">
        <f ca="1">SUMIF(Skater2024!$C$2:$C$764,A8,Skater2024!$W$2:$W$759)*$M$2</f>
        <v>-6.9244444444444433</v>
      </c>
      <c r="F8" s="1">
        <f ca="1">SUMIF(Skater2024!$C$2:$C$764,A8,Skater2024!$X$2:$X$759)*$M$2</f>
        <v>-15.306666666666663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157.98666666666668</v>
      </c>
      <c r="D9" s="3">
        <f>SUMIF(Goalie2024!$C$2:$C$95,'2024'!A9,Goalie2024!$R$2:$R$117)*$M$3</f>
        <v>5.6933333333333342</v>
      </c>
      <c r="E9" s="1">
        <f ca="1">SUMIF(Skater2024!$C$2:$C$764,A9,Skater2024!$W$2:$W$759)*$M$2</f>
        <v>128.46666666666667</v>
      </c>
      <c r="F9" s="1">
        <f ca="1">SUMIF(Skater2024!$C$2:$C$764,A9,Skater2024!$X$2:$X$759)*$M$2</f>
        <v>9.84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79.084444444444429</v>
      </c>
      <c r="D10" s="3">
        <f>SUMIF(Goalie2024!$C$2:$C$95,'2024'!A10,Goalie2024!$R$2:$R$117)*$M$3</f>
        <v>-0.27111111111111047</v>
      </c>
      <c r="E10" s="1">
        <f ca="1">SUMIF(Skater2024!$C$2:$C$764,A10,Skater2024!$W$2:$W$759)*$M$2</f>
        <v>82.546666666666667</v>
      </c>
      <c r="F10" s="1">
        <f ca="1">SUMIF(Skater2024!$C$2:$C$764,A10,Skater2024!$X$2:$X$759)*$M$2</f>
        <v>-10.022222222222222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178.39555555555552</v>
      </c>
      <c r="D11" s="3">
        <f>SUMIF(Goalie2024!$C$2:$C$95,'2024'!A11,Goalie2024!$R$2:$R$117)*$M$3</f>
        <v>0.67777777777777781</v>
      </c>
      <c r="E11" s="1">
        <f ca="1">SUMIF(Skater2024!$C$2:$C$764,A11,Skater2024!$W$2:$W$759)*$M$2</f>
        <v>135.02666666666667</v>
      </c>
      <c r="F11" s="1">
        <f ca="1">SUMIF(Skater2024!$C$2:$C$764,A11,Skater2024!$X$2:$X$759)*$M$2</f>
        <v>34.986666666666665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103.68444444444442</v>
      </c>
      <c r="D12" s="3">
        <f>SUMIF(Goalie2024!$C$2:$C$95,'2024'!A12,Goalie2024!$R$2:$R$117)*$M$3</f>
        <v>10.302222222222223</v>
      </c>
      <c r="E12" s="1">
        <f ca="1">SUMIF(Skater2024!$C$2:$C$764,A12,Skater2024!$W$2:$W$759)*$M$2</f>
        <v>101.86222222222223</v>
      </c>
      <c r="F12" s="1">
        <f ca="1">SUMIF(Skater2024!$C$2:$C$764,A12,Skater2024!$X$2:$X$759)*$M$2</f>
        <v>-21.684444444444441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168.00888888888889</v>
      </c>
      <c r="D13" s="3">
        <f>SUMIF(Goalie2024!$C$2:$C$95,'2024'!A13,Goalie2024!$R$2:$R$117)*$M$3</f>
        <v>10.844444444444445</v>
      </c>
      <c r="E13" s="1">
        <f ca="1">SUMIF(Skater2024!$C$2:$C$764,A13,Skater2024!$W$2:$W$759)*$M$2</f>
        <v>129.74222222222224</v>
      </c>
      <c r="F13" s="1">
        <f ca="1">SUMIF(Skater2024!$C$2:$C$764,A13,Skater2024!$X$2:$X$759)*$M$2</f>
        <v>30.795555555555552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153.43111111111108</v>
      </c>
      <c r="D14" s="3">
        <f>SUMIF(Goalie2024!$C$2:$C$95,'2024'!A14,Goalie2024!$R$2:$R$117)*$M$3</f>
        <v>31.177777777777781</v>
      </c>
      <c r="E14" s="1">
        <f ca="1">SUMIF(Skater2024!$C$2:$C$764,A14,Skater2024!$W$2:$W$759)*$M$2</f>
        <v>100.04</v>
      </c>
      <c r="F14" s="1">
        <f ca="1">SUMIF(Skater2024!$C$2:$C$764,A14,Skater2024!$X$2:$X$759)*$M$2</f>
        <v>47.559999999999995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114.61777777777776</v>
      </c>
      <c r="D15" s="3">
        <f>SUMIF(Goalie2024!$C$2:$C$95,'2024'!A15,Goalie2024!$R$2:$R$117)*$M$3</f>
        <v>20.875555555555554</v>
      </c>
      <c r="E15" s="1">
        <f ca="1">SUMIF(Skater2024!$C$2:$C$764,A15,Skater2024!$W$2:$W$759)*$M$2</f>
        <v>73.25333333333333</v>
      </c>
      <c r="F15" s="1">
        <f ca="1">SUMIF(Skater2024!$C$2:$C$764,A15,Skater2024!$X$2:$X$759)*$M$2</f>
        <v>28.062222222222221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73.799999999999983</v>
      </c>
      <c r="D16" s="3">
        <f>SUMIF(Goalie2024!$C$2:$C$95,'2024'!A16,Goalie2024!$R$2:$R$117)*$M$3</f>
        <v>-1.4911111111111119</v>
      </c>
      <c r="E16" s="1">
        <f ca="1">SUMIF(Skater2024!$C$2:$C$764,A16,Skater2024!$W$2:$W$759)*$M$2</f>
        <v>62.137777777777778</v>
      </c>
      <c r="F16" s="1">
        <f ca="1">SUMIF(Skater2024!$C$2:$C$764,A16,Skater2024!$X$2:$X$759)*$M$2</f>
        <v>6.5599999999999987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26.604444444444443</v>
      </c>
      <c r="D17" s="3">
        <f>SUMIF(Goalie2024!$C$2:$C$95,'2024'!A17,Goalie2024!$R$2:$R$117)*$M$3</f>
        <v>31.855555555555558</v>
      </c>
      <c r="E17" s="1">
        <f ca="1">SUMIF(Skater2024!$C$2:$C$764,A17,Skater2024!$W$2:$W$759)*$M$2</f>
        <v>55.031111111111102</v>
      </c>
      <c r="F17" s="1">
        <f ca="1">SUMIF(Skater2024!$C$2:$C$764,A17,Skater2024!$X$2:$X$759)*$M$2</f>
        <v>-32.43555555555556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87.10222222222221</v>
      </c>
      <c r="D18" s="3">
        <f>SUMIF(Goalie2024!$C$2:$C$95,'2024'!A18,Goalie2024!$R$2:$R$117)*$M$3</f>
        <v>6.6422222222222231</v>
      </c>
      <c r="E18" s="1">
        <f ca="1">SUMIF(Skater2024!$C$2:$C$764,A18,Skater2024!$W$2:$W$759)*$M$2</f>
        <v>63.777777777777793</v>
      </c>
      <c r="F18" s="1">
        <f ca="1">SUMIF(Skater2024!$C$2:$C$764,A18,Skater2024!$X$2:$X$759)*$M$2</f>
        <v>10.751111111111111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114.07111111111111</v>
      </c>
      <c r="D19" s="3">
        <f>SUMIF(Goalie2024!$C$2:$C$95,'2024'!A19,Goalie2024!$R$2:$R$117)*$M$3</f>
        <v>-8.1333333333333329</v>
      </c>
      <c r="E19" s="1">
        <f ca="1">SUMIF(Skater2024!$C$2:$C$764,A19,Skater2024!$W$2:$W$759)*$M$2</f>
        <v>95.484444444444449</v>
      </c>
      <c r="F19" s="1">
        <f ca="1">SUMIF(Skater2024!$C$2:$C$764,A19,Skater2024!$X$2:$X$759)*$M$2</f>
        <v>10.204444444444444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74.528888888888886</v>
      </c>
      <c r="D20" s="3">
        <f>SUMIF(Goalie2024!$C$2:$C$95,'2024'!A20,Goalie2024!$R$2:$R$117)*$M$3</f>
        <v>23.993333333333332</v>
      </c>
      <c r="E20" s="1">
        <f ca="1">SUMIF(Skater2024!$C$2:$C$764,A20,Skater2024!$W$2:$W$759)*$M$2</f>
        <v>85.28</v>
      </c>
      <c r="F20" s="1">
        <f ca="1">SUMIF(Skater2024!$C$2:$C$764,A20,Skater2024!$X$2:$X$759)*$M$2</f>
        <v>-18.768888888888888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145.96</v>
      </c>
      <c r="D21" s="3">
        <f>SUMIF(Goalie2024!$C$2:$C$95,'2024'!A21,Goalie2024!$R$2:$R$117)*$M$3</f>
        <v>18.435555555555556</v>
      </c>
      <c r="E21" s="1">
        <f ca="1">SUMIF(Skater2024!$C$2:$C$764,A21,Skater2024!$W$2:$W$759)*$M$2</f>
        <v>116.07555555555554</v>
      </c>
      <c r="F21" s="1">
        <f ca="1">SUMIF(Skater2024!$C$2:$C$764,A21,Skater2024!$X$2:$X$759)*$M$2</f>
        <v>14.031111111111109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120.44888888888887</v>
      </c>
      <c r="D22" s="3">
        <f>SUMIF(Goalie2024!$C$2:$C$95,'2024'!A22,Goalie2024!$R$2:$R$117)*$M$3</f>
        <v>-23.044444444444444</v>
      </c>
      <c r="E22" s="1">
        <f ca="1">SUMIF(Skater2024!$C$2:$C$764,A22,Skater2024!$W$2:$W$759)*$M$2</f>
        <v>94.208888888888893</v>
      </c>
      <c r="F22" s="1">
        <f ca="1">SUMIF(Skater2024!$C$2:$C$764,A22,Skater2024!$X$2:$X$759)*$M$2</f>
        <v>9.6577777777777758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76.533333333333331</v>
      </c>
      <c r="D23" s="3">
        <f>SUMIF(Goalie2024!$C$2:$C$95,'2024'!A23,Goalie2024!$R$2:$R$117)*$M$3</f>
        <v>13.284444444444446</v>
      </c>
      <c r="E23" s="1">
        <f ca="1">SUMIF(Skater2024!$C$2:$C$764,A23,Skater2024!$W$2:$W$759)*$M$2</f>
        <v>24.964444444444442</v>
      </c>
      <c r="F23" s="1">
        <f ca="1">SUMIF(Skater2024!$C$2:$C$764,A23,Skater2024!$X$2:$X$759)*$M$2</f>
        <v>41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94.391111111111101</v>
      </c>
      <c r="D24" s="3">
        <f>SUMIF(Goalie2024!$C$2:$C$95,'2024'!A24,Goalie2024!$R$2:$R$117)*$M$3</f>
        <v>35.108888888888892</v>
      </c>
      <c r="E24" s="1">
        <f ca="1">SUMIF(Skater2024!$C$2:$C$764,A24,Skater2024!$W$2:$W$759)*$M$2</f>
        <v>68.88</v>
      </c>
      <c r="F24" s="1">
        <f ca="1">SUMIF(Skater2024!$C$2:$C$764,A24,Skater2024!$X$2:$X$759)*$M$2</f>
        <v>10.933333333333332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-23.688888888888886</v>
      </c>
      <c r="D25" s="3">
        <f>SUMIF(Goalie2024!$C$2:$C$95,'2024'!A25,Goalie2024!$R$2:$R$117)*$M$3</f>
        <v>14.640000000000002</v>
      </c>
      <c r="E25" s="1">
        <f ca="1">SUMIF(Skater2024!$C$2:$C$764,A25,Skater2024!$W$2:$W$759)*$M$2</f>
        <v>19.315555555555555</v>
      </c>
      <c r="F25" s="1">
        <f ca="1">SUMIF(Skater2024!$C$2:$C$764,A25,Skater2024!$X$2:$X$759)*$M$2</f>
        <v>-42.639999999999993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83.09333333333332</v>
      </c>
      <c r="D26" s="3">
        <f>SUMIF(Goalie2024!$C$2:$C$95,'2024'!A26,Goalie2024!$R$2:$R$117)*$M$3</f>
        <v>30.228888888888893</v>
      </c>
      <c r="E26" s="1">
        <f ca="1">SUMIF(Skater2024!$C$2:$C$764,A26,Skater2024!$W$2:$W$759)*$M$2</f>
        <v>55.031111111111116</v>
      </c>
      <c r="F26" s="1">
        <f ca="1">SUMIF(Skater2024!$C$2:$C$764,A26,Skater2024!$X$2:$X$759)*$M$2</f>
        <v>18.404444444444444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51.751111111111115</v>
      </c>
      <c r="D27" s="3">
        <f>SUMIF(Goalie2024!$C$2:$C$95,'2024'!A27,Goalie2024!$R$2:$R$117)*$M$3</f>
        <v>24.26444444444445</v>
      </c>
      <c r="E27" s="1">
        <f ca="1">SUMIF(Skater2024!$C$2:$C$764,A27,Skater2024!$W$2:$W$759)*$M$2</f>
        <v>61.044444444444444</v>
      </c>
      <c r="F27" s="1">
        <f ca="1">SUMIF(Skater2024!$C$2:$C$764,A27,Skater2024!$X$2:$X$759)*$M$2</f>
        <v>-24.417777777777779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130.10666666666668</v>
      </c>
      <c r="D28" s="3">
        <f>SUMIF(Goalie2024!$C$2:$C$95,'2024'!A28,Goalie2024!$R$2:$R$117)*$M$3</f>
        <v>-4.6088888888888899</v>
      </c>
      <c r="E28" s="1">
        <f ca="1">SUMIF(Skater2024!$C$2:$C$764,A28,Skater2024!$W$2:$W$759)*$M$2</f>
        <v>115.89333333333332</v>
      </c>
      <c r="F28" s="1">
        <f ca="1">SUMIF(Skater2024!$C$2:$C$764,A28,Skater2024!$X$2:$X$759)*$M$2</f>
        <v>-4.92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106.96444444444444</v>
      </c>
      <c r="D29" s="3">
        <f>SUMIF(Goalie2024!$C$2:$C$95,'2024'!A29,Goalie2024!$R$2:$R$117)*$M$3</f>
        <v>3.5244444444444443</v>
      </c>
      <c r="E29" s="1">
        <f ca="1">SUMIF(Skater2024!$C$2:$C$764,A29,Skater2024!$W$2:$W$759)*$M$2</f>
        <v>87.831111111111085</v>
      </c>
      <c r="F29" s="1">
        <f ca="1">SUMIF(Skater2024!$C$2:$C$764,A29,Skater2024!$X$2:$X$759)*$M$2</f>
        <v>6.0133333333333336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180.03555555555556</v>
      </c>
      <c r="D30" s="3">
        <f>SUMIF(Goalie2024!$C$2:$C$95,'2024'!A30,Goalie2024!$R$2:$R$117)*$M$3</f>
        <v>28.602222222222224</v>
      </c>
      <c r="E30" s="1">
        <f ca="1">SUMIF(Skater2024!$C$2:$C$764,A30,Skater2024!$W$2:$W$759)*$M$2</f>
        <v>145.95999999999998</v>
      </c>
      <c r="F30" s="1">
        <f ca="1">SUMIF(Skater2024!$C$2:$C$764,A30,Skater2024!$X$2:$X$759)*$M$2</f>
        <v>19.862222222222226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78.902222222222235</v>
      </c>
      <c r="D31" s="3">
        <f>SUMIF(Goalie2024!$C$2:$C$95,'2024'!A31,Goalie2024!$R$2:$R$117)*$M$3</f>
        <v>34.702222222222225</v>
      </c>
      <c r="E31" s="1">
        <f ca="1">SUMIF(Skater2024!$C$2:$C$764,A31,Skater2024!$W$2:$W$759)*$M$2</f>
        <v>66.146666666666661</v>
      </c>
      <c r="F31" s="1">
        <f ca="1">SUMIF(Skater2024!$C$2:$C$764,A31,Skater2024!$X$2:$X$759)*$M$2</f>
        <v>-0.18222222222222237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36.626666666666665</v>
      </c>
      <c r="D32" s="3">
        <f>SUMIF(Goalie2024!$C$2:$C$95,'2024'!A32,Goalie2024!$R$2:$R$117)*$M$3</f>
        <v>16.266666666666666</v>
      </c>
      <c r="E32" s="1">
        <f ca="1">SUMIF(Skater2024!$C$2:$C$764,A32,Skater2024!$W$2:$W$759)*$M$2</f>
        <v>27.697777777777773</v>
      </c>
      <c r="F32" s="1">
        <f ca="1">SUMIF(Skater2024!$C$2:$C$764,A32,Skater2024!$X$2:$X$759)*$M$2</f>
        <v>-2.9155555555555575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109.33333333333333</v>
      </c>
      <c r="D33" s="3">
        <f>SUMIF(Goalie2024!$C$2:$C$95,'2024'!A33,Goalie2024!$R$2:$R$117)*$M$3</f>
        <v>48.800000000000004</v>
      </c>
      <c r="E33" s="1">
        <f ca="1">SUMIF(Skater2024!$C$2:$C$764,A33,Skater2024!$W$2:$W$759)*$M$2</f>
        <v>71.977777777777774</v>
      </c>
      <c r="F33" s="1">
        <f ca="1">SUMIF(Skater2024!$C$2:$C$764,A33,Skater2024!$X$2:$X$759)*$M$2</f>
        <v>23.688888888888894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1049</v>
      </c>
      <c r="B1" s="6" t="s">
        <v>1042</v>
      </c>
      <c r="C1" s="6" t="s">
        <v>1050</v>
      </c>
      <c r="D1" s="6" t="s">
        <v>1438</v>
      </c>
      <c r="E1" s="6" t="s">
        <v>1437</v>
      </c>
      <c r="F1" s="6" t="s">
        <v>1439</v>
      </c>
      <c r="G1" s="6" t="s">
        <v>2924</v>
      </c>
      <c r="H1" s="6" t="s">
        <v>2925</v>
      </c>
      <c r="I1" s="6" t="s">
        <v>1043</v>
      </c>
      <c r="J1" s="6" t="s">
        <v>1051</v>
      </c>
      <c r="K1" s="6" t="s">
        <v>1044</v>
      </c>
      <c r="L1" s="6" t="s">
        <v>1052</v>
      </c>
      <c r="M1" s="6" t="s">
        <v>1443</v>
      </c>
      <c r="N1" s="6" t="s">
        <v>3047</v>
      </c>
      <c r="O1" s="6" t="s">
        <v>3048</v>
      </c>
      <c r="P1" s="6" t="s">
        <v>1045</v>
      </c>
      <c r="Q1" s="6" t="s">
        <v>1053</v>
      </c>
      <c r="R1" s="6" t="s">
        <v>1054</v>
      </c>
      <c r="S1" s="6" t="s">
        <v>1423</v>
      </c>
      <c r="T1" s="6" t="s">
        <v>1440</v>
      </c>
      <c r="U1" s="6" t="s">
        <v>1441</v>
      </c>
      <c r="V1" s="6" t="s">
        <v>1442</v>
      </c>
      <c r="W1" s="6" t="s">
        <v>2926</v>
      </c>
      <c r="X1" s="6" t="s">
        <v>2927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47</v>
      </c>
      <c r="F2" s="1">
        <f>VLOOKUP(B2,Skater2024!$A$1:$Z$768,26,FALSE)</f>
        <v>21.314893617021276</v>
      </c>
      <c r="G2" s="1" t="str">
        <f>VLOOKUP(B2,'Skater Statistics Table'!$B$1:$I$922,6,FALSE)</f>
        <v>40</v>
      </c>
      <c r="H2" s="1" t="str">
        <f>VLOOKUP(B2,'Skater Statistics Table'!$B$1:$I$922,8,FALSE)</f>
        <v>59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35</v>
      </c>
      <c r="N2" t="str">
        <f>VLOOKUP(K2,'Goalie Statistics Table'!$B$1:$R$214,12,FALSE)</f>
        <v>.924</v>
      </c>
      <c r="O2" t="str">
        <f>VLOOKUP(K2,'Goalie Statistics Table'!$B$1:$R$214,17,FALSE)</f>
        <v>24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39</v>
      </c>
      <c r="V2">
        <f ca="1">VLOOKUP(R2,Skater2024!$A$1:$Z$768,26,FALSE)</f>
        <v>15.443589743589742</v>
      </c>
      <c r="W2" t="str">
        <f ca="1">VLOOKUP(R2,Skater_Statistics_Table[[#All],[Player]:[Scoring PTS]],6,FALSE)</f>
        <v>10</v>
      </c>
      <c r="X2" t="str">
        <f ca="1">VLOOKUP(R2,Skater_Statistics_Table[[#All],[Player]:[Scoring PTS]],8,FALSE)</f>
        <v>23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50</v>
      </c>
      <c r="F3" s="1">
        <f>VLOOKUP(B3,Skater2024!$A$1:$Z$768,26,FALSE)</f>
        <v>23.006</v>
      </c>
      <c r="G3" s="1" t="str">
        <f>VLOOKUP(B3,'Skater Statistics Table'!$B$1:$I$922,6,FALSE)</f>
        <v>32</v>
      </c>
      <c r="H3" s="1" t="str">
        <f>VLOOKUP(B3,'Skater Statistics Table'!$B$1:$I$922,8,FALSE)</f>
        <v>85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34</v>
      </c>
      <c r="N3" t="str">
        <f>VLOOKUP(K3,'Goalie Statistics Table'!$B$1:$R$214,12,FALSE)</f>
        <v>.921</v>
      </c>
      <c r="O3" t="str">
        <f>VLOOKUP(K3,'Goalie Statistics Table'!$B$1:$R$214,17,FALSE)</f>
        <v>21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31</v>
      </c>
      <c r="V3">
        <f ca="1">VLOOKUP(R3,Skater2024!$A$1:$Z$768,26,FALSE)</f>
        <v>18.441935483870971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19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Sam Reinhart</v>
      </c>
      <c r="C4" t="str">
        <f>VLOOKUP(B4,Skater2024!$A$1:$C$768,3,FALSE)</f>
        <v>FLA</v>
      </c>
      <c r="D4" t="str">
        <f>VLOOKUP(B4,Skater2024!$A$1:$D$768,4,FALSE)</f>
        <v>C</v>
      </c>
      <c r="E4">
        <f>VLOOKUP(B4,Skater2024!$A$1:$E$768,5,FALSE)</f>
        <v>49</v>
      </c>
      <c r="F4" s="1">
        <f>VLOOKUP(B4,Skater2024!$A$1:$Z$768,26,FALSE)</f>
        <v>20.302040816326528</v>
      </c>
      <c r="G4" s="1" t="str">
        <f>VLOOKUP(B4,'Skater Statistics Table'!$B$1:$I$922,6,FALSE)</f>
        <v>37</v>
      </c>
      <c r="H4" s="1" t="str">
        <f>VLOOKUP(B4,'Skater Statistics Table'!$B$1:$I$922,8,FALSE)</f>
        <v>62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Tyson Barrie</v>
      </c>
      <c r="J4" t="str">
        <f>VLOOKUP(I4,Skater2024!$A$1:$C$768,3,FALSE)</f>
        <v>NSH</v>
      </c>
      <c r="K4" t="str" cm="1">
        <f t="array" ref="K4">IFERROR(INDEX(Goalie2024!$A$1:$A$93, MATCH(1, (Goalie2024!$R$1:$R$96=LARGE(Goalie2024!$R$1:$R$96, ROW(3:3)))*(COUNTIF($K$1:K3, Goalie2024!$A$1:$A$93)=0), 0)), "")</f>
        <v>Adin Hill</v>
      </c>
      <c r="L4" t="str">
        <f>VLOOKUP(K4,Goalie2024!$A$1:$C$90,3,FALSE)</f>
        <v>VGK</v>
      </c>
      <c r="M4">
        <f>VLOOKUP(K4,Goalie2024!$A$1:$E$90,5,FALSE)</f>
        <v>17</v>
      </c>
      <c r="N4" t="str">
        <f>VLOOKUP(K4,'Goalie Statistics Table'!$B$1:$R$214,12,FALSE)</f>
        <v>.936</v>
      </c>
      <c r="O4" t="str">
        <f>VLOOKUP(K4,'Goalie Statistics Table'!$B$1:$R$214,17,FALSE)</f>
        <v>13</v>
      </c>
      <c r="P4" t="str" cm="1">
        <f t="array" ref="P4">IFERROR(INDEX(Goalie2024!$A$1:$A$93, MATCH(1, (Goalie2024!$R$1:$R$96=SMALL(Goalie2024!$R$1:$R$96, ROW(3:3)))*(COUNTIF($K$1:K3, Goalie2024!$A$1:$A$93)=0), 0)), "")</f>
        <v>Daniil Tarasov (G)</v>
      </c>
      <c r="Q4" t="str">
        <f>VLOOKUP(P4,Goalie2024!$A$1:$C$90,3,FALSE)</f>
        <v>CBJ</v>
      </c>
      <c r="R4" t="str" cm="1">
        <f t="array" aca="1" ref="R4" ca="1">IFERROR(INDEX(Skater2024!$A$2:$A$749, MATCH(1, (Skater2024!U$2:U$749=LARGE(Skater2024!U$2:U$749, ROW(3:3)))*(COUNTIF($B$1:B3, Skater2024!$A$2:$A$749)=0), 0)), "")</f>
        <v>Pavel Mintyukov</v>
      </c>
      <c r="S4" t="str">
        <f ca="1">VLOOKUP(R4,Skater2024!$A$1:$C$768,3,FALSE)</f>
        <v>ANA</v>
      </c>
      <c r="T4" t="str">
        <f ca="1">VLOOKUP(R4,Skater2024!$A$1:$D$768,4,FALSE)</f>
        <v>D</v>
      </c>
      <c r="U4">
        <f ca="1">VLOOKUP(R4,Skater2024!$A$1:$E$768,5,FALSE)</f>
        <v>40</v>
      </c>
      <c r="V4">
        <f ca="1">VLOOKUP(R4,Skater2024!$A$1:$Z$768,26,FALSE)</f>
        <v>18.092500000000001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19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Roope Hintz</v>
      </c>
      <c r="C5" t="str">
        <f>VLOOKUP(B5,Skater2024!$A$1:$C$768,3,FALSE)</f>
        <v>DAL</v>
      </c>
      <c r="D5" t="str">
        <f>VLOOKUP(B5,Skater2024!$A$1:$D$768,4,FALSE)</f>
        <v>C</v>
      </c>
      <c r="E5">
        <f>VLOOKUP(B5,Skater2024!$A$1:$E$768,5,FALSE)</f>
        <v>47</v>
      </c>
      <c r="F5" s="1">
        <f>VLOOKUP(B5,Skater2024!$A$1:$Z$768,26,FALSE)</f>
        <v>17.078723404255321</v>
      </c>
      <c r="G5" s="1" t="str">
        <f>VLOOKUP(B5,'Skater Statistics Table'!$B$1:$I$922,6,FALSE)</f>
        <v>22</v>
      </c>
      <c r="H5" s="1" t="str">
        <f>VLOOKUP(B5,'Skater Statistics Table'!$B$1:$I$922,8,FALSE)</f>
        <v>47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Isaak Phillips</v>
      </c>
      <c r="J5" t="str">
        <f>VLOOKUP(I5,Skater2024!$A$1:$C$768,3,FALSE)</f>
        <v>CHI</v>
      </c>
      <c r="K5" t="str" cm="1">
        <f t="array" ref="K5">IFERROR(INDEX(Goalie2024!$A$1:$A$93, MATCH(1, (Goalie2024!$R$1:$R$96=LARGE(Goalie2024!$R$1:$R$96, ROW(4:4)))*(COUNTIF($K$1:K4, Goalie2024!$A$1:$A$93)=0), 0)), "")</f>
        <v>Connor Ingram</v>
      </c>
      <c r="L5" t="str">
        <f>VLOOKUP(K5,Goalie2024!$A$1:$C$90,3,FALSE)</f>
        <v>ARI</v>
      </c>
      <c r="M5">
        <f>VLOOKUP(K5,Goalie2024!$A$1:$E$90,5,FALSE)</f>
        <v>32</v>
      </c>
      <c r="N5" t="str">
        <f>VLOOKUP(K5,'Goalie Statistics Table'!$B$1:$R$214,12,FALSE)</f>
        <v>.916</v>
      </c>
      <c r="O5" t="str">
        <f>VLOOKUP(K5,'Goalie Statistics Table'!$B$1:$R$214,17,FALSE)</f>
        <v>20</v>
      </c>
      <c r="P5" t="str" cm="1">
        <f t="array" ref="P5">IFERROR(INDEX(Goalie2024!$A$1:$A$93, MATCH(1, (Goalie2024!$R$1:$R$96=SMALL(Goalie2024!$R$1:$R$96, ROW(4:4)))*(COUNTIF($K$1:K4, Goalie2024!$A$1:$A$93)=0), 0)), "")</f>
        <v>Antti Raanta</v>
      </c>
      <c r="Q5" t="str">
        <f>VLOOKUP(P5,Goalie2024!$A$1:$C$90,3,FALSE)</f>
        <v>CAR</v>
      </c>
      <c r="R5" t="str" cm="1">
        <f t="array" aca="1" ref="R5" ca="1">IFERROR(INDEX(Skater2024!$A$2:$A$749, MATCH(1, (Skater2024!U$2:U$749=LARGE(Skater2024!U$2:U$749, ROW(4:4)))*(COUNTIF($B$1:B4, Skater2024!$A$2:$A$749)=0), 0)), "")</f>
        <v>Simon Nemec</v>
      </c>
      <c r="S5" t="str">
        <f ca="1">VLOOKUP(R5,Skater2024!$A$1:$C$768,3,FALSE)</f>
        <v>N.J</v>
      </c>
      <c r="T5" t="str">
        <f ca="1">VLOOKUP(R5,Skater2024!$A$1:$D$768,4,FALSE)</f>
        <v>D</v>
      </c>
      <c r="U5">
        <f ca="1">VLOOKUP(R5,Skater2024!$A$1:$E$768,5,FALSE)</f>
        <v>26</v>
      </c>
      <c r="V5">
        <f ca="1">VLOOKUP(R5,Skater2024!$A$1:$Z$768,26,FALSE)</f>
        <v>20.76923076923077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Artemi Panarin</v>
      </c>
      <c r="C6" t="str">
        <f>VLOOKUP(B6,Skater2024!$A$1:$C$768,3,FALSE)</f>
        <v>NYR</v>
      </c>
      <c r="D6" t="str">
        <f>VLOOKUP(B6,Skater2024!$A$1:$D$768,4,FALSE)</f>
        <v>L</v>
      </c>
      <c r="E6">
        <f>VLOOKUP(B6,Skater2024!$A$1:$E$768,5,FALSE)</f>
        <v>50</v>
      </c>
      <c r="F6" s="1">
        <f>VLOOKUP(B6,Skater2024!$A$1:$Z$768,26,FALSE)</f>
        <v>20.204000000000001</v>
      </c>
      <c r="G6" s="1" t="str">
        <f>VLOOKUP(B6,'Skater Statistics Table'!$B$1:$I$922,6,FALSE)</f>
        <v>31</v>
      </c>
      <c r="H6" s="1" t="str">
        <f>VLOOKUP(B6,'Skater Statistics Table'!$B$1:$I$922,8,FALSE)</f>
        <v>67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Nicolas Deslauriers</v>
      </c>
      <c r="J6" t="str">
        <f>VLOOKUP(I6,Skater2024!$A$1:$C$768,3,FALSE)</f>
        <v>PHI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27</v>
      </c>
      <c r="N6" t="str">
        <f>VLOOKUP(K6,'Goalie Statistics Table'!$B$1:$R$214,12,FALSE)</f>
        <v>.924</v>
      </c>
      <c r="O6" t="str">
        <f>VLOOKUP(K6,'Goalie Statistics Table'!$B$1:$R$214,17,FALSE)</f>
        <v>19</v>
      </c>
      <c r="P6" t="str" cm="1">
        <f t="array" ref="P6">IFERROR(INDEX(Goalie2024!$A$1:$A$93, MATCH(1, (Goalie2024!$R$1:$R$96=SMALL(Goalie2024!$R$1:$R$96, ROW(5:5)))*(COUNTIF($K$1:K5, Goalie2024!$A$1:$A$93)=0), 0)), "")</f>
        <v>Antti Raanta</v>
      </c>
      <c r="Q6" t="str">
        <f>VLOOKUP(P6,Goalie2024!$A$1:$C$90,3,FALSE)</f>
        <v>CAR</v>
      </c>
      <c r="R6" t="str" cm="1">
        <f t="array" aca="1" ref="R6" ca="1">IFERROR(INDEX(Skater2024!$A$2:$A$749, MATCH(1, (Skater2024!U$2:U$749=LARGE(Skater2024!U$2:U$749, ROW(5:5)))*(COUNTIF($B$1:B5, Skater2024!$A$2:$A$749)=0), 0)), "")</f>
        <v>Dmitri Voronkov</v>
      </c>
      <c r="S6" t="str">
        <f ca="1">VLOOKUP(R6,Skater2024!$A$1:$C$768,3,FALSE)</f>
        <v>CBJ</v>
      </c>
      <c r="T6" t="str">
        <f ca="1">VLOOKUP(R6,Skater2024!$A$1:$D$768,4,FALSE)</f>
        <v>L</v>
      </c>
      <c r="U6">
        <f ca="1">VLOOKUP(R6,Skater2024!$A$1:$E$768,5,FALSE)</f>
        <v>44</v>
      </c>
      <c r="V6">
        <f ca="1">VLOOKUP(R6,Skater2024!$A$1:$Z$768,26,FALSE)</f>
        <v>13.347727272727271</v>
      </c>
      <c r="W6" t="str">
        <f ca="1">VLOOKUP(R6,Skater_Statistics_Table[[#All],[Player]:[Scoring PTS]],6,FALSE)</f>
        <v>12</v>
      </c>
      <c r="X6" t="str">
        <f ca="1">VLOOKUP(R6,Skater_Statistics_Table[[#All],[Player]:[Scoring PTS]],8,FALSE)</f>
        <v>25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Quinn Hughes</v>
      </c>
      <c r="C7" t="str">
        <f>VLOOKUP(B7,Skater2024!$A$1:$C$768,3,FALSE)</f>
        <v>VAN</v>
      </c>
      <c r="D7" t="str">
        <f>VLOOKUP(B7,Skater2024!$A$1:$D$768,4,FALSE)</f>
        <v>D</v>
      </c>
      <c r="E7">
        <f>VLOOKUP(B7,Skater2024!$A$1:$E$768,5,FALSE)</f>
        <v>49</v>
      </c>
      <c r="F7" s="1">
        <f>VLOOKUP(B7,Skater2024!$A$1:$Z$768,26,FALSE)</f>
        <v>24.502040816326527</v>
      </c>
      <c r="G7" s="1" t="str">
        <f>VLOOKUP(B7,'Skater Statistics Table'!$B$1:$I$922,6,FALSE)</f>
        <v>12</v>
      </c>
      <c r="H7" s="1" t="str">
        <f>VLOOKUP(B7,'Skater Statistics Table'!$B$1:$I$922,8,FALSE)</f>
        <v>62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Elias Lindholm</v>
      </c>
      <c r="J7" t="str">
        <f>VLOOKUP(I7,Skater2024!$A$1:$C$768,3,FALSE)</f>
        <v>CGY</v>
      </c>
      <c r="K7" t="str" cm="1">
        <f t="array" ref="K7">IFERROR(INDEX(Goalie2024!$A$1:$A$93, MATCH(1, (Goalie2024!$R$1:$R$96=LARGE(Goalie2024!$R$1:$R$96, ROW(6:6)))*(COUNTIF($K$1:K6, Goalie2024!$A$1:$A$93)=0), 0)), "")</f>
        <v>Jacob Markstrom</v>
      </c>
      <c r="L7" t="str">
        <f>VLOOKUP(K7,Goalie2024!$A$1:$C$90,3,FALSE)</f>
        <v>CGY</v>
      </c>
      <c r="M7">
        <f>VLOOKUP(K7,Goalie2024!$A$1:$E$90,5,FALSE)</f>
        <v>29</v>
      </c>
      <c r="N7" t="e">
        <f>VLOOKUP(K7,'Goalie Statistics Table'!$B$1:$R$214,12,FALSE)</f>
        <v>#N/A</v>
      </c>
      <c r="O7" t="e">
        <f>VLOOKUP(K7,'Goalie Statistics Table'!$B$1:$R$214,17,FALSE)</f>
        <v>#N/A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39</v>
      </c>
      <c r="V7">
        <f ca="1">VLOOKUP(R7,Skater2024!$A$1:$Z$768,26,FALSE)</f>
        <v>19.066666666666666</v>
      </c>
      <c r="W7" t="str">
        <f ca="1">VLOOKUP(R7,Skater_Statistics_Table[[#All],[Player]:[Scoring PTS]],6,FALSE)</f>
        <v>15</v>
      </c>
      <c r="X7" t="str">
        <f ca="1">VLOOKUP(R7,Skater_Statistics_Table[[#All],[Player]:[Scoring PTS]],8,FALSE)</f>
        <v>33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Nikita Kucherov</v>
      </c>
      <c r="C8" t="str">
        <f>VLOOKUP(B8,Skater2024!$A$1:$C$768,3,FALSE)</f>
        <v>T.B</v>
      </c>
      <c r="D8" t="str">
        <f>VLOOKUP(B8,Skater2024!$A$1:$D$768,4,FALSE)</f>
        <v>R</v>
      </c>
      <c r="E8">
        <f>VLOOKUP(B8,Skater2024!$A$1:$E$768,5,FALSE)</f>
        <v>49</v>
      </c>
      <c r="F8" s="1">
        <f>VLOOKUP(B8,Skater2024!$A$1:$Z$768,26,FALSE)</f>
        <v>21.957142857142859</v>
      </c>
      <c r="G8" s="1" t="str">
        <f>VLOOKUP(B8,'Skater Statistics Table'!$B$1:$I$922,6,FALSE)</f>
        <v>32</v>
      </c>
      <c r="H8" s="1" t="str">
        <f>VLOOKUP(B8,'Skater Statistics Table'!$B$1:$I$922,8,FALSE)</f>
        <v>85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Adam Larsson</v>
      </c>
      <c r="J8" t="str">
        <f>VLOOKUP(I8,Skater2024!$A$1:$C$768,3,FALSE)</f>
        <v>SEA</v>
      </c>
      <c r="K8" t="str" cm="1">
        <f t="array" ref="K8">IFERROR(INDEX(Goalie2024!$A$1:$A$93, MATCH(1, (Goalie2024!$R$1:$R$96=LARGE(Goalie2024!$R$1:$R$96, ROW(7:7)))*(COUNTIF($K$1:K7, Goalie2024!$A$1:$A$93)=0), 0)), "")</f>
        <v>Petr Mrazek</v>
      </c>
      <c r="L8" t="str">
        <f>VLOOKUP(K8,Goalie2024!$A$1:$C$90,3,FALSE)</f>
        <v>CHI</v>
      </c>
      <c r="M8">
        <f>VLOOKUP(K8,Goalie2024!$A$1:$E$90,5,FALSE)</f>
        <v>34</v>
      </c>
      <c r="N8" t="e">
        <f>VLOOKUP(K8,'Goalie Statistics Table'!$B$1:$R$214,12,FALSE)</f>
        <v>#N/A</v>
      </c>
      <c r="O8" t="e">
        <f>VLOOKUP(K8,'Goalie Statistics Table'!$B$1:$R$214,17,FALSE)</f>
        <v>#N/A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VLOOKUP(R8,Skater2024!$A$1:$Z$768,26,FALSE)</f>
        <v>13.396969696969698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Connor McDavid</v>
      </c>
      <c r="C9" t="str">
        <f>VLOOKUP(B9,Skater2024!$A$1:$C$768,3,FALSE)</f>
        <v>EDM</v>
      </c>
      <c r="D9" t="str">
        <f>VLOOKUP(B9,Skater2024!$A$1:$D$768,4,FALSE)</f>
        <v>C</v>
      </c>
      <c r="E9">
        <f>VLOOKUP(B9,Skater2024!$A$1:$E$768,5,FALSE)</f>
        <v>43</v>
      </c>
      <c r="F9" s="1">
        <f>VLOOKUP(B9,Skater2024!$A$1:$Z$768,26,FALSE)</f>
        <v>21.516279069767442</v>
      </c>
      <c r="G9" s="1" t="str">
        <f>VLOOKUP(B9,'Skater Statistics Table'!$B$1:$I$922,6,FALSE)</f>
        <v>20</v>
      </c>
      <c r="H9" s="1" t="str">
        <f>VLOOKUP(B9,'Skater Statistics Table'!$B$1:$I$922,8,FALSE)</f>
        <v>67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Josh Brown</v>
      </c>
      <c r="J9" t="str">
        <f>VLOOKUP(I9,Skater2024!$A$1:$C$768,3,FALSE)</f>
        <v>ARI</v>
      </c>
      <c r="K9" t="str" cm="1">
        <f t="array" ref="K9">IFERROR(INDEX(Goalie2024!$A$1:$A$93, MATCH(1, (Goalie2024!$R$1:$R$96=LARGE(Goalie2024!$R$1:$R$96, ROW(8:8)))*(COUNTIF($K$1:K8, Goalie2024!$A$1:$A$93)=0), 0)), "")</f>
        <v>Tristan Jarry</v>
      </c>
      <c r="L9" t="str">
        <f>VLOOKUP(K9,Goalie2024!$A$1:$C$90,3,FALSE)</f>
        <v>PIT</v>
      </c>
      <c r="M9">
        <f>VLOOKUP(K9,Goalie2024!$A$1:$E$90,5,FALSE)</f>
        <v>32</v>
      </c>
      <c r="N9" t="str">
        <f>VLOOKUP(K9,'Goalie Statistics Table'!$B$1:$R$214,12,FALSE)</f>
        <v>.913</v>
      </c>
      <c r="O9" t="str">
        <f>VLOOKUP(K9,'Goalie Statistics Table'!$B$1:$R$214,17,FALSE)</f>
        <v>19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23</v>
      </c>
      <c r="V9">
        <f ca="1">VLOOKUP(R9,Skater2024!$A$1:$Z$768,26,FALSE)</f>
        <v>18.878260869565217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9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Adam Fox</v>
      </c>
      <c r="C10" t="str">
        <f>VLOOKUP(B10,Skater2024!$A$1:$C$768,3,FALSE)</f>
        <v>NYR</v>
      </c>
      <c r="D10" t="str">
        <f>VLOOKUP(B10,Skater2024!$A$1:$D$768,4,FALSE)</f>
        <v>D</v>
      </c>
      <c r="E10">
        <f>VLOOKUP(B10,Skater2024!$A$1:$E$768,5,FALSE)</f>
        <v>40</v>
      </c>
      <c r="F10" s="1">
        <f>VLOOKUP(B10,Skater2024!$A$1:$Z$768,26,FALSE)</f>
        <v>23.0425</v>
      </c>
      <c r="G10" s="1" t="str">
        <f>VLOOKUP(B10,'Skater Statistics Table'!$B$1:$I$922,6,FALSE)</f>
        <v>8</v>
      </c>
      <c r="H10" s="1" t="str">
        <f>VLOOKUP(B10,'Skater Statistics Table'!$B$1:$I$922,8,FALSE)</f>
        <v>37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Brett Howden</v>
      </c>
      <c r="J10" t="str">
        <f>VLOOKUP(I10,Skater2024!$A$1:$C$768,3,FALSE)</f>
        <v>VGK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35</v>
      </c>
      <c r="N10" t="str">
        <f>VLOOKUP(K10,'Goalie Statistics Table'!$B$1:$R$214,12,FALSE)</f>
        <v>.920</v>
      </c>
      <c r="O10" t="str">
        <f>VLOOKUP(K10,'Goalie Statistics Table'!$B$1:$R$214,17,FALSE)</f>
        <v>23</v>
      </c>
      <c r="R10" t="str" cm="1">
        <f t="array" aca="1" ref="R10" ca="1">IFERROR(INDEX(Skater2024!$A$2:$A$749, MATCH(1, (Skater2024!U$2:U$749=LARGE(Skater2024!U$2:U$749, ROW(9:9)))*(COUNTIF($B$1:B9, Skater2024!$A$2:$A$749)=0), 0)), "")</f>
        <v>Jayden Struble</v>
      </c>
      <c r="S10" t="str">
        <f ca="1">VLOOKUP(R10,Skater2024!$A$1:$C$768,3,FALSE)</f>
        <v>MTL</v>
      </c>
      <c r="T10" t="str">
        <f ca="1">VLOOKUP(R10,Skater2024!$A$1:$D$768,4,FALSE)</f>
        <v>D</v>
      </c>
      <c r="U10">
        <f ca="1">VLOOKUP(R10,Skater2024!$A$1:$E$768,5,FALSE)</f>
        <v>31</v>
      </c>
      <c r="V10">
        <f ca="1">VLOOKUP(R10,Skater2024!$A$1:$Z$768,26,FALSE)</f>
        <v>15.696774193548388</v>
      </c>
      <c r="W10" t="str">
        <f ca="1">VLOOKUP(R10,Skater_Statistics_Table[[#All],[Player]:[Scoring PTS]],6,FALSE)</f>
        <v>2</v>
      </c>
      <c r="X10" t="str">
        <f ca="1">VLOOKUP(R10,Skater_Statistics_Table[[#All],[Player]:[Scoring PTS]],8,FALSE)</f>
        <v>4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Elias Pettersson</v>
      </c>
      <c r="C11" t="str">
        <f>VLOOKUP(B11,Skater2024!$A$1:$C$768,3,FALSE)</f>
        <v>VAN</v>
      </c>
      <c r="D11" t="str">
        <f>VLOOKUP(B11,Skater2024!$A$1:$D$768,4,FALSE)</f>
        <v>C</v>
      </c>
      <c r="E11">
        <f>VLOOKUP(B11,Skater2024!$A$1:$E$768,5,FALSE)</f>
        <v>49</v>
      </c>
      <c r="F11" s="1">
        <f>VLOOKUP(B11,Skater2024!$A$1:$Z$768,26,FALSE)</f>
        <v>19.781632653061223</v>
      </c>
      <c r="G11" s="1" t="str">
        <f>VLOOKUP(B11,'Skater Statistics Table'!$B$1:$I$922,6,FALSE)</f>
        <v>27</v>
      </c>
      <c r="H11" s="1" t="str">
        <f>VLOOKUP(B11,'Skater Statistics Table'!$B$1:$I$922,8,FALSE)</f>
        <v>64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Barclay Goodrow</v>
      </c>
      <c r="J11" t="str">
        <f>VLOOKUP(I11,Skater2024!$A$1:$C$768,3,FALSE)</f>
        <v>NYR</v>
      </c>
      <c r="K11" t="str" cm="1">
        <f t="array" ref="K11">IFERROR(INDEX(Goalie2024!$A$1:$A$93, MATCH(1, (Goalie2024!$R$1:$R$96=LARGE(Goalie2024!$R$1:$R$96, ROW(10:10)))*(COUNTIF($K$1:K10, Goalie2024!$A$1:$A$93)=0), 0)), "")</f>
        <v>Charlie Lindgren</v>
      </c>
      <c r="L11" t="str">
        <f>VLOOKUP(K11,Goalie2024!$A$1:$C$90,3,FALSE)</f>
        <v>WSH</v>
      </c>
      <c r="M11">
        <f>VLOOKUP(K11,Goalie2024!$A$1:$E$90,5,FALSE)</f>
        <v>21</v>
      </c>
      <c r="N11" t="str">
        <f>VLOOKUP(K11,'Goalie Statistics Table'!$B$1:$R$214,12,FALSE)</f>
        <v>.916</v>
      </c>
      <c r="O11" t="str">
        <f>VLOOKUP(K11,'Goalie Statistics Table'!$B$1:$R$214,17,FALSE)</f>
        <v>13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Zach Hyman</v>
      </c>
      <c r="C12" t="str">
        <f>VLOOKUP(B12,Skater2024!$A$1:$C$768,3,FALSE)</f>
        <v>EDM</v>
      </c>
      <c r="D12" t="str">
        <f>VLOOKUP(B12,Skater2024!$A$1:$D$768,4,FALSE)</f>
        <v>L</v>
      </c>
      <c r="E12">
        <f>VLOOKUP(B12,Skater2024!$A$1:$E$768,5,FALSE)</f>
        <v>44</v>
      </c>
      <c r="F12" s="1">
        <f>VLOOKUP(B12,Skater2024!$A$1:$Z$768,26,FALSE)</f>
        <v>19.663636363636364</v>
      </c>
      <c r="G12" s="1" t="str">
        <f>VLOOKUP(B12,'Skater Statistics Table'!$B$1:$I$922,6,FALSE)</f>
        <v>30</v>
      </c>
      <c r="H12" s="1" t="str">
        <f>VLOOKUP(B12,'Skater Statistics Table'!$B$1:$I$922,8,FALSE)</f>
        <v>47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Ryan Strome</v>
      </c>
      <c r="J12" t="str">
        <f>VLOOKUP(I12,Skater2024!$A$1:$C$768,3,FALSE)</f>
        <v>ANA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33</v>
      </c>
      <c r="V12">
        <f ca="1">VLOOKUP(R12,Skater2024!$A$1:$Z$768,26,FALSE)</f>
        <v>11.736363636363636</v>
      </c>
      <c r="W12" t="str">
        <f ca="1">VLOOKUP(R12,Skater_Statistics_Table[[#All],[Player]:[Scoring PTS]],6,FALSE)</f>
        <v>4</v>
      </c>
      <c r="X12" t="str">
        <f ca="1">VLOOKUP(R12,Skater_Statistics_Table[[#All],[Player]:[Scoring PTS]],8,FALSE)</f>
        <v>11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Evan Bouchard</v>
      </c>
      <c r="C13" t="str">
        <f>VLOOKUP(B13,Skater2024!$A$1:$C$768,3,FALSE)</f>
        <v>EDM</v>
      </c>
      <c r="D13" t="str">
        <f>VLOOKUP(B13,Skater2024!$A$1:$D$768,4,FALSE)</f>
        <v>D</v>
      </c>
      <c r="E13">
        <f>VLOOKUP(B13,Skater2024!$A$1:$E$768,5,FALSE)</f>
        <v>45</v>
      </c>
      <c r="F13" s="1">
        <f>VLOOKUP(B13,Skater2024!$A$1:$Z$768,26,FALSE)</f>
        <v>22.782222222222224</v>
      </c>
      <c r="G13" s="1" t="str">
        <f>VLOOKUP(B13,'Skater Statistics Table'!$B$1:$I$922,6,FALSE)</f>
        <v>11</v>
      </c>
      <c r="H13" s="1" t="str">
        <f>VLOOKUP(B13,'Skater Statistics Table'!$B$1:$I$922,8,FALSE)</f>
        <v>43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Jarred Tinordi</v>
      </c>
      <c r="J13" t="str">
        <f>VLOOKUP(I13,Skater2024!$A$1:$C$768,3,FALSE)</f>
        <v>CHI</v>
      </c>
      <c r="R13" t="str" cm="1">
        <f t="array" aca="1" ref="R13" ca="1">IFERROR(INDEX(Skater2024!$A$2:$A$749, MATCH(1, (Skater2024!U$2:U$749=LARGE(Skater2024!U$2:U$749, ROW(12:12)))*(COUNTIF($B$1:B12, Skater2024!$A$2:$A$749)=0), 0)), "")</f>
        <v>Zach Benson</v>
      </c>
      <c r="S13" t="str">
        <f ca="1">VLOOKUP(R13,Skater2024!$A$1:$C$768,3,FALSE)</f>
        <v>BUF</v>
      </c>
      <c r="T13" t="str">
        <f ca="1">VLOOKUP(R13,Skater2024!$A$1:$D$768,4,FALSE)</f>
        <v>L</v>
      </c>
      <c r="U13">
        <f ca="1">VLOOKUP(R13,Skater2024!$A$1:$E$768,5,FALSE)</f>
        <v>38</v>
      </c>
      <c r="V13">
        <f ca="1">VLOOKUP(R13,Skater2024!$A$1:$Z$768,26,FALSE)</f>
        <v>14.992105263157896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14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Sidney Crosby</v>
      </c>
      <c r="C14" t="str">
        <f>VLOOKUP(B14,Skater2024!$A$1:$C$768,3,FALSE)</f>
        <v>PIT</v>
      </c>
      <c r="D14" t="str">
        <f>VLOOKUP(B14,Skater2024!$A$1:$D$768,4,FALSE)</f>
        <v>C</v>
      </c>
      <c r="E14">
        <f>VLOOKUP(B14,Skater2024!$A$1:$E$768,5,FALSE)</f>
        <v>46</v>
      </c>
      <c r="F14" s="1">
        <f>VLOOKUP(B14,Skater2024!$A$1:$Z$768,26,FALSE)</f>
        <v>20.304347826086957</v>
      </c>
      <c r="G14" s="1" t="str">
        <f>VLOOKUP(B14,'Skater Statistics Table'!$B$1:$I$922,6,FALSE)</f>
        <v>27</v>
      </c>
      <c r="H14" s="1" t="str">
        <f>VLOOKUP(B14,'Skater Statistics Table'!$B$1:$I$922,8,FALSE)</f>
        <v>50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Mikey Anderson</v>
      </c>
      <c r="J14" t="str">
        <f>VLOOKUP(I14,Skater2024!$A$1:$C$768,3,FALSE)</f>
        <v>L.A</v>
      </c>
      <c r="R14" t="str" cm="1">
        <f t="array" aca="1" ref="R14" ca="1">IFERROR(INDEX(Skater2024!$A$2:$A$749, MATCH(1, (Skater2024!U$2:U$749=LARGE(Skater2024!U$2:U$749, ROW(13:13)))*(COUNTIF($B$1:B13, Skater2024!$A$2:$A$749)=0), 0)), "")</f>
        <v>Mason Lohrei</v>
      </c>
      <c r="S14" t="str">
        <f ca="1">VLOOKUP(R14,Skater2024!$A$1:$C$768,3,FALSE)</f>
        <v>BOS</v>
      </c>
      <c r="T14" t="str">
        <f ca="1">VLOOKUP(R14,Skater2024!$A$1:$D$768,4,FALSE)</f>
        <v>D</v>
      </c>
      <c r="U14">
        <f ca="1">VLOOKUP(R14,Skater2024!$A$1:$E$768,5,FALSE)</f>
        <v>27</v>
      </c>
      <c r="V14">
        <f ca="1">VLOOKUP(R14,Skater2024!$A$1:$Z$768,26,FALSE)</f>
        <v>16.403703703703702</v>
      </c>
      <c r="W14" t="str">
        <f ca="1">VLOOKUP(R14,Skater_Statistics_Table[[#All],[Player]:[Scoring PTS]],6,FALSE)</f>
        <v>3</v>
      </c>
      <c r="X14" t="str">
        <f ca="1">VLOOKUP(R14,Skater_Statistics_Table[[#All],[Player]:[Scoring PTS]],8,FALSE)</f>
        <v>6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Leon Draisaitl</v>
      </c>
      <c r="C15" t="str">
        <f>VLOOKUP(B15,Skater2024!$A$1:$C$768,3,FALSE)</f>
        <v>EDM</v>
      </c>
      <c r="D15" t="str">
        <f>VLOOKUP(B15,Skater2024!$A$1:$D$768,4,FALSE)</f>
        <v>C</v>
      </c>
      <c r="E15">
        <f>VLOOKUP(B15,Skater2024!$A$1:$E$768,5,FALSE)</f>
        <v>45</v>
      </c>
      <c r="F15" s="1">
        <f>VLOOKUP(B15,Skater2024!$A$1:$Z$768,26,FALSE)</f>
        <v>20.98</v>
      </c>
      <c r="G15" s="1" t="str">
        <f>VLOOKUP(B15,'Skater Statistics Table'!$B$1:$I$922,6,FALSE)</f>
        <v>23</v>
      </c>
      <c r="H15" s="1" t="str">
        <f>VLOOKUP(B15,'Skater Statistics Table'!$B$1:$I$922,8,FALSE)</f>
        <v>57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Frederick Gaudreau</v>
      </c>
      <c r="J15" t="str">
        <f>VLOOKUP(I15,Skater2024!$A$1:$C$768,3,FALSE)</f>
        <v>MIN</v>
      </c>
      <c r="R15" t="str" cm="1">
        <f t="array" aca="1" ref="R15" ca="1">IFERROR(INDEX(Skater2024!$A$2:$A$749, MATCH(1, (Skater2024!U$2:U$749=LARGE(Skater2024!U$2:U$749, ROW(14:14)))*(COUNTIF($B$1:B14, Skater2024!$A$2:$A$749)=0), 0)), "")</f>
        <v>Logan Cooley</v>
      </c>
      <c r="S15" t="str">
        <f ca="1">VLOOKUP(R15,Skater2024!$A$1:$C$768,3,FALSE)</f>
        <v>ARI</v>
      </c>
      <c r="T15" t="str">
        <f ca="1">VLOOKUP(R15,Skater2024!$A$1:$D$768,4,FALSE)</f>
        <v>C</v>
      </c>
      <c r="U15">
        <f ca="1">VLOOKUP(R15,Skater2024!$A$1:$E$768,5,FALSE)</f>
        <v>48</v>
      </c>
      <c r="V15">
        <f ca="1">VLOOKUP(R15,Skater2024!$A$1:$Z$768,26,FALSE)</f>
        <v>16.066666666666666</v>
      </c>
      <c r="W15" t="str">
        <f ca="1">VLOOKUP(R15,Skater_Statistics_Table[[#All],[Player]:[Scoring PTS]],6,FALSE)</f>
        <v>6</v>
      </c>
      <c r="X15" t="str">
        <f ca="1">VLOOKUP(R15,Skater_Statistics_Table[[#All],[Player]:[Scoring PTS]],8,FALSE)</f>
        <v>25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47</v>
      </c>
      <c r="F16" s="1">
        <f>VLOOKUP(B16,Skater2024!$A$1:$Z$768,26,FALSE)</f>
        <v>17.423404255319149</v>
      </c>
      <c r="G16" s="1" t="str">
        <f>VLOOKUP(B16,'Skater Statistics Table'!$B$1:$I$922,6,FALSE)</f>
        <v>19</v>
      </c>
      <c r="H16" s="1" t="str">
        <f>VLOOKUP(B16,'Skater Statistics Table'!$B$1:$I$922,8,FALSE)</f>
        <v>31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Anton Lundell</v>
      </c>
      <c r="J16" t="str">
        <f>VLOOKUP(I16,Skater2024!$A$1:$C$768,3,FALSE)</f>
        <v>FLA</v>
      </c>
      <c r="R16" t="str" cm="1">
        <f t="array" aca="1" ref="R16" ca="1">IFERROR(INDEX(Skater2024!$A$2:$A$749, MATCH(1, (Skater2024!U$2:U$749=LARGE(Skater2024!U$2:U$749, ROW(15:15)))*(COUNTIF($B$1:B15, Skater2024!$A$2:$A$749)=0), 0)), "")</f>
        <v>Alex Laferriere</v>
      </c>
      <c r="S16" t="str">
        <f ca="1">VLOOKUP(R16,Skater2024!$A$1:$C$768,3,FALSE)</f>
        <v>L.A</v>
      </c>
      <c r="T16" t="str">
        <f ca="1">VLOOKUP(R16,Skater2024!$A$1:$D$768,4,FALSE)</f>
        <v>R</v>
      </c>
      <c r="U16">
        <f ca="1">VLOOKUP(R16,Skater2024!$A$1:$E$768,5,FALSE)</f>
        <v>47</v>
      </c>
      <c r="V16">
        <f ca="1">VLOOKUP(R16,Skater2024!$A$1:$Z$768,26,FALSE)</f>
        <v>13.044680851063831</v>
      </c>
      <c r="W16" t="str">
        <f ca="1">VLOOKUP(R16,Skater_Statistics_Table[[#All],[Player]:[Scoring PTS]],6,FALSE)</f>
        <v>6</v>
      </c>
      <c r="X16" t="str">
        <f ca="1">VLOOKUP(R16,Skater_Statistics_Table[[#All],[Player]:[Scoring PTS]],8,FALSE)</f>
        <v>15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1049</v>
      </c>
      <c r="B1" t="s">
        <v>0</v>
      </c>
      <c r="C1" t="s">
        <v>2</v>
      </c>
      <c r="D1" t="s">
        <v>3126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Jack Eichel</v>
      </c>
      <c r="C2" t="str">
        <f>VLOOKUP(B2,Injuries!$A$2:$E$132,2,FALSE)</f>
        <v>Vegas Golden Knights</v>
      </c>
      <c r="D2" t="str">
        <f>VLOOKUP(B2,Injuries!$A$2:$E$132,5,FALSE)</f>
        <v>Eichel had successful lower-body surgery and will be out week-to-week , according to the Vegas Golden Knights.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Jake Sanderson</v>
      </c>
      <c r="C3" t="str">
        <f>VLOOKUP(B3,Injuries!$A$2:$E$132,2,FALSE)</f>
        <v>Ottawa Senators</v>
      </c>
      <c r="D3" t="str">
        <f>VLOOKUP(B3,Injuries!$A$2:$E$132,5,FALSE)</f>
        <v>Senators announced Sanderson will not return to Wednesday's (Jan. 31) game due to a lower-body injury.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Jack Hughes</v>
      </c>
      <c r="C4" t="str">
        <f>VLOOKUP(B4,Injuries!$A$2:$E$132,2,FALSE)</f>
        <v>New Jersey Devils</v>
      </c>
      <c r="D4" t="str">
        <f>VLOOKUP(B4,Injuries!$A$2:$E$132,5,FALSE)</f>
        <v>The New Jersey Devils placed F Jack Hughes on injured reserve.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William Carrier</v>
      </c>
      <c r="C5" t="str">
        <f>VLOOKUP(B5,Injuries!$A$2:$E$132,2,FALSE)</f>
        <v>Vegas Golden Knights</v>
      </c>
      <c r="D5" t="str">
        <f>VLOOKUP(B5,Injuries!$A$2:$E$132,5,FALSE)</f>
        <v>The Vegas Golden Knights placed F William Carrier on the Injured Reserve.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Owen Tippett</v>
      </c>
      <c r="C6" t="str">
        <f>VLOOKUP(B6,Injuries!$A$2:$E$132,2,FALSE)</f>
        <v>Philadelphia Flyers</v>
      </c>
      <c r="D6" t="str">
        <f>VLOOKUP(B6,Injuries!$A$2:$E$132,5,FALSE)</f>
        <v>The Philadelphia Flyers placed F Owen Tippett on Injured Reserve.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Marcus Foligno</v>
      </c>
      <c r="C7" t="str">
        <f>VLOOKUP(B7,Injuries!$A$2:$E$132,2,FALSE)</f>
        <v>Minnesota Wild</v>
      </c>
      <c r="D7" t="str">
        <f>VLOOKUP(B7,Injuries!$A$2:$E$132,5,FALSE)</f>
        <v>The Wild announced that Foligno is out for Saturday's (Jan. 27) game due to illness.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Shea Theodore</v>
      </c>
      <c r="C8" t="str">
        <f>VLOOKUP(B8,Injuries!$A$2:$E$132,2,FALSE)</f>
        <v>Vegas Golden Knights</v>
      </c>
      <c r="D8" t="str">
        <f>VLOOKUP(B8,Injuries!$A$2:$E$132,5,FALSE)</f>
        <v>The Vegas Golden Knights placed D Shea Theodore on Long-Term Injured Reserve.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Andrei Svechnikov</v>
      </c>
      <c r="C9" t="str">
        <f>VLOOKUP(B9,Injuries!$A$2:$E$132,2,FALSE)</f>
        <v>Carolina Hurricanes</v>
      </c>
      <c r="D9" t="str">
        <f>VLOOKUP(B9,Injuries!$A$2:$E$132,5,FALSE)</f>
        <v>Svechnikov is out for Saturday's (Jan. 27) game against Arizona.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Connor Dewar</v>
      </c>
      <c r="C10" t="str">
        <f>VLOOKUP(B10,Injuries!$A$2:$E$132,2,FALSE)</f>
        <v>Minnesota Wild</v>
      </c>
      <c r="D10" t="str">
        <f>VLOOKUP(B10,Injuries!$A$2:$E$132,5,FALSE)</f>
        <v>The Minnesota Wild placed F Connor Dewar on Injured Reserve.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Jake Debrusk</v>
      </c>
      <c r="C11" t="str">
        <f>VLOOKUP(B11,Injuries!$A$2:$E$132,2,FALSE)</f>
        <v>Boston Bruins</v>
      </c>
      <c r="D11" t="str">
        <f>VLOOKUP(B11,Injuries!$A$2:$E$132,5,FALSE)</f>
        <v>DeBrusk did not play in Saturday's game (Jan. 27) against Philadelphia.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Pavel Mintyukov</v>
      </c>
      <c r="C12" t="str">
        <f>VLOOKUP(B12,Injuries!$A$2:$E$132,2,FALSE)</f>
        <v>Anaheim Ducks</v>
      </c>
      <c r="D12" t="str">
        <f>VLOOKUP(B12,Injuries!$A$2:$E$132,5,FALSE)</f>
        <v>Mintyukov suffered a separated shoulder and will be out approximately 6 weeks according to the Anaheim Ducks.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Reilly Smith</v>
      </c>
      <c r="C13" t="str">
        <f>VLOOKUP(B13,Injuries!$A$2:$E$132,2,FALSE)</f>
        <v>Pittsburgh Penguins</v>
      </c>
      <c r="D13" t="str">
        <f>VLOOKUP(B13,Injuries!$A$2:$E$132,5,FALSE)</f>
        <v>Smithâs upper-body injury is being categorized as âlonger-termâ, per Sullivan. Noted Smith is still being evaluated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Tanner Jeannot</v>
      </c>
      <c r="C14" t="str">
        <f>VLOOKUP(B14,Injuries!$A$2:$E$132,2,FALSE)</f>
        <v>Tampa Bay Lightning</v>
      </c>
      <c r="D14" t="str">
        <f>VLOOKUP(B14,Injuries!$A$2:$E$132,5,FALSE)</f>
        <v>The Tampa Bay Lightning placed F Tanner Jeannot on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Connor Bedard</v>
      </c>
      <c r="C15" t="str">
        <f>VLOOKUP(B15,Injuries!$A$2:$E$132,2,FALSE)</f>
        <v>Chicago Blackhawks</v>
      </c>
      <c r="D15" t="str">
        <f>VLOOKUP(B15,Injuries!$A$2:$E$132,5,FALSE)</f>
        <v>The Blackhawks announced that Bedard underwent successful surgery and will be out of the lineup for approximately 6-8 weeks.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Matthew Poitras</v>
      </c>
      <c r="C16" t="str">
        <f>VLOOKUP(B16,Injuries!$A$2:$E$132,2,FALSE)</f>
        <v>Boston Bruins</v>
      </c>
      <c r="D16" t="str">
        <f>VLOOKUP(B16,Injuries!$A$2:$E$132,5,FALSE)</f>
        <v>Poitras did not play in Saturday's game (Jan. 27) against Philadelphia.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79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1055</v>
      </c>
      <c r="B1" t="s">
        <v>1056</v>
      </c>
      <c r="C1" t="s">
        <v>1057</v>
      </c>
      <c r="D1" t="s">
        <v>1058</v>
      </c>
      <c r="E1" t="s">
        <v>1059</v>
      </c>
      <c r="F1" t="s">
        <v>1060</v>
      </c>
      <c r="G1" t="s">
        <v>1061</v>
      </c>
      <c r="H1" t="s">
        <v>1062</v>
      </c>
      <c r="I1" t="s">
        <v>1063</v>
      </c>
      <c r="J1" t="s">
        <v>1064</v>
      </c>
      <c r="K1" t="s">
        <v>1065</v>
      </c>
      <c r="L1" t="s">
        <v>1066</v>
      </c>
      <c r="M1" t="s">
        <v>1067</v>
      </c>
      <c r="N1" t="s">
        <v>1068</v>
      </c>
      <c r="O1" t="s">
        <v>1069</v>
      </c>
      <c r="P1" t="s">
        <v>1070</v>
      </c>
      <c r="Q1" t="s">
        <v>1071</v>
      </c>
      <c r="R1" t="s">
        <v>1072</v>
      </c>
      <c r="S1" t="s">
        <v>1073</v>
      </c>
      <c r="T1" t="s">
        <v>1074</v>
      </c>
      <c r="U1" t="s">
        <v>1424</v>
      </c>
      <c r="V1" t="s">
        <v>1075</v>
      </c>
    </row>
    <row r="2" spans="1:22" x14ac:dyDescent="0.3">
      <c r="A2" t="s">
        <v>1076</v>
      </c>
      <c r="B2" t="s">
        <v>1077</v>
      </c>
      <c r="C2" t="s">
        <v>1078</v>
      </c>
      <c r="D2" t="s">
        <v>1079</v>
      </c>
      <c r="E2" t="s">
        <v>98</v>
      </c>
      <c r="F2" t="s">
        <v>1080</v>
      </c>
      <c r="G2" t="s">
        <v>1081</v>
      </c>
      <c r="H2" t="s">
        <v>1081</v>
      </c>
      <c r="I2" t="s">
        <v>24</v>
      </c>
      <c r="J2" t="s">
        <v>1082</v>
      </c>
      <c r="K2" t="s">
        <v>1083</v>
      </c>
      <c r="L2" t="s">
        <v>1083</v>
      </c>
      <c r="M2" t="s">
        <v>1083</v>
      </c>
      <c r="N2" t="s">
        <v>1084</v>
      </c>
      <c r="O2" t="s">
        <v>1083</v>
      </c>
    </row>
    <row r="3" spans="1:22" x14ac:dyDescent="0.3">
      <c r="A3" t="s">
        <v>1085</v>
      </c>
      <c r="B3" t="s">
        <v>1086</v>
      </c>
      <c r="C3" t="s">
        <v>1087</v>
      </c>
      <c r="D3" t="s">
        <v>1088</v>
      </c>
      <c r="E3" t="s">
        <v>41</v>
      </c>
      <c r="F3" t="s">
        <v>1089</v>
      </c>
      <c r="G3" t="s">
        <v>1081</v>
      </c>
      <c r="H3" t="s">
        <v>1081</v>
      </c>
      <c r="I3" t="s">
        <v>24</v>
      </c>
      <c r="J3" t="s">
        <v>1090</v>
      </c>
      <c r="K3" t="s">
        <v>1076</v>
      </c>
      <c r="L3" t="s">
        <v>1076</v>
      </c>
      <c r="M3" t="s">
        <v>1085</v>
      </c>
      <c r="N3" t="s">
        <v>1083</v>
      </c>
      <c r="O3" t="s">
        <v>1091</v>
      </c>
    </row>
    <row r="4" spans="1:22" x14ac:dyDescent="0.3">
      <c r="A4" t="s">
        <v>1092</v>
      </c>
      <c r="B4" t="s">
        <v>160</v>
      </c>
      <c r="C4" t="s">
        <v>1093</v>
      </c>
      <c r="D4" t="s">
        <v>1094</v>
      </c>
      <c r="E4" t="s">
        <v>64</v>
      </c>
      <c r="F4" t="s">
        <v>1095</v>
      </c>
      <c r="G4" t="s">
        <v>1081</v>
      </c>
      <c r="H4" t="s">
        <v>1081</v>
      </c>
      <c r="I4" t="s">
        <v>21</v>
      </c>
      <c r="J4" t="s">
        <v>1096</v>
      </c>
      <c r="K4" t="s">
        <v>1097</v>
      </c>
      <c r="L4" t="s">
        <v>1090</v>
      </c>
      <c r="M4" t="s">
        <v>1098</v>
      </c>
      <c r="N4" t="s">
        <v>1099</v>
      </c>
      <c r="O4" t="s">
        <v>1100</v>
      </c>
    </row>
    <row r="5" spans="1:22" x14ac:dyDescent="0.3">
      <c r="A5" t="s">
        <v>1082</v>
      </c>
      <c r="B5" t="s">
        <v>279</v>
      </c>
      <c r="C5" t="s">
        <v>1101</v>
      </c>
      <c r="D5" t="s">
        <v>1102</v>
      </c>
      <c r="E5" t="s">
        <v>102</v>
      </c>
      <c r="F5" t="s">
        <v>1103</v>
      </c>
      <c r="G5" t="s">
        <v>1081</v>
      </c>
      <c r="H5" t="s">
        <v>1081</v>
      </c>
      <c r="I5" t="s">
        <v>21</v>
      </c>
      <c r="J5" t="s">
        <v>1096</v>
      </c>
      <c r="K5" t="s">
        <v>1104</v>
      </c>
      <c r="L5" t="s">
        <v>1085</v>
      </c>
      <c r="M5" t="s">
        <v>1105</v>
      </c>
      <c r="N5" t="s">
        <v>1106</v>
      </c>
      <c r="O5" t="s">
        <v>1097</v>
      </c>
    </row>
    <row r="6" spans="1:22" x14ac:dyDescent="0.3">
      <c r="A6" t="s">
        <v>1104</v>
      </c>
      <c r="B6" t="s">
        <v>890</v>
      </c>
      <c r="C6" t="s">
        <v>1107</v>
      </c>
      <c r="D6" t="s">
        <v>1088</v>
      </c>
      <c r="E6" t="s">
        <v>62</v>
      </c>
      <c r="F6" t="s">
        <v>1108</v>
      </c>
      <c r="G6" t="s">
        <v>1081</v>
      </c>
      <c r="H6" t="s">
        <v>1081</v>
      </c>
      <c r="I6" t="s">
        <v>1109</v>
      </c>
      <c r="J6" t="s">
        <v>1273</v>
      </c>
      <c r="K6" t="s">
        <v>1082</v>
      </c>
      <c r="L6" t="s">
        <v>1111</v>
      </c>
      <c r="M6" t="s">
        <v>1112</v>
      </c>
      <c r="N6" t="s">
        <v>1272</v>
      </c>
      <c r="O6" t="s">
        <v>1148</v>
      </c>
    </row>
    <row r="7" spans="1:22" x14ac:dyDescent="0.3">
      <c r="A7" t="s">
        <v>1091</v>
      </c>
      <c r="B7" t="s">
        <v>1113</v>
      </c>
      <c r="C7" t="s">
        <v>1114</v>
      </c>
      <c r="D7" t="s">
        <v>1115</v>
      </c>
      <c r="E7" t="s">
        <v>1116</v>
      </c>
      <c r="F7" t="s">
        <v>1117</v>
      </c>
      <c r="G7" t="s">
        <v>1081</v>
      </c>
      <c r="H7" t="s">
        <v>1081</v>
      </c>
      <c r="I7" t="s">
        <v>21</v>
      </c>
      <c r="J7" t="s">
        <v>1082</v>
      </c>
      <c r="K7" t="s">
        <v>1076</v>
      </c>
      <c r="L7" t="s">
        <v>1083</v>
      </c>
      <c r="M7" t="s">
        <v>1076</v>
      </c>
      <c r="N7" t="s">
        <v>1179</v>
      </c>
      <c r="O7" t="s">
        <v>1083</v>
      </c>
    </row>
    <row r="8" spans="1:22" x14ac:dyDescent="0.3">
      <c r="A8" t="s">
        <v>1105</v>
      </c>
      <c r="B8" t="s">
        <v>1118</v>
      </c>
      <c r="C8" t="s">
        <v>1119</v>
      </c>
      <c r="D8" t="s">
        <v>1120</v>
      </c>
      <c r="E8" t="s">
        <v>1121</v>
      </c>
      <c r="F8" t="s">
        <v>1122</v>
      </c>
      <c r="G8" t="s">
        <v>1081</v>
      </c>
      <c r="H8" t="s">
        <v>1081</v>
      </c>
      <c r="I8" t="s">
        <v>24</v>
      </c>
      <c r="J8" t="s">
        <v>1076</v>
      </c>
      <c r="K8" t="s">
        <v>1083</v>
      </c>
      <c r="L8" t="s">
        <v>1083</v>
      </c>
      <c r="M8" t="s">
        <v>1083</v>
      </c>
      <c r="N8" t="s">
        <v>1076</v>
      </c>
      <c r="O8" t="s">
        <v>1083</v>
      </c>
    </row>
    <row r="9" spans="1:22" x14ac:dyDescent="0.3">
      <c r="A9" t="s">
        <v>1123</v>
      </c>
      <c r="B9" t="s">
        <v>336</v>
      </c>
      <c r="C9" t="s">
        <v>1124</v>
      </c>
      <c r="D9" t="s">
        <v>1125</v>
      </c>
      <c r="E9" t="s">
        <v>26</v>
      </c>
      <c r="F9" t="s">
        <v>1126</v>
      </c>
      <c r="G9" t="s">
        <v>1081</v>
      </c>
      <c r="H9" t="s">
        <v>1081</v>
      </c>
      <c r="I9" t="s">
        <v>21</v>
      </c>
      <c r="J9" t="s">
        <v>1242</v>
      </c>
      <c r="K9" t="s">
        <v>1123</v>
      </c>
      <c r="L9" t="s">
        <v>1142</v>
      </c>
      <c r="M9" t="s">
        <v>1180</v>
      </c>
      <c r="N9" t="s">
        <v>1106</v>
      </c>
      <c r="O9" t="s">
        <v>1123</v>
      </c>
    </row>
    <row r="10" spans="1:22" x14ac:dyDescent="0.3">
      <c r="A10" t="s">
        <v>1128</v>
      </c>
      <c r="B10" t="s">
        <v>1129</v>
      </c>
      <c r="C10" t="s">
        <v>1130</v>
      </c>
      <c r="D10" t="s">
        <v>1131</v>
      </c>
      <c r="E10" t="s">
        <v>1132</v>
      </c>
      <c r="F10" t="s">
        <v>1133</v>
      </c>
      <c r="G10" t="s">
        <v>1081</v>
      </c>
      <c r="H10" t="s">
        <v>1081</v>
      </c>
      <c r="I10" t="s">
        <v>781</v>
      </c>
      <c r="J10" t="s">
        <v>1085</v>
      </c>
      <c r="K10" t="s">
        <v>1083</v>
      </c>
      <c r="L10" t="s">
        <v>1083</v>
      </c>
      <c r="M10" t="s">
        <v>1083</v>
      </c>
      <c r="N10" t="s">
        <v>1083</v>
      </c>
      <c r="O10" t="s">
        <v>1083</v>
      </c>
      <c r="P10" t="s">
        <v>1085</v>
      </c>
      <c r="Q10" t="s">
        <v>1083</v>
      </c>
      <c r="R10" t="s">
        <v>1076</v>
      </c>
      <c r="S10" t="s">
        <v>1083</v>
      </c>
      <c r="T10" t="s">
        <v>1134</v>
      </c>
      <c r="V10" t="s">
        <v>1135</v>
      </c>
    </row>
    <row r="11" spans="1:22" x14ac:dyDescent="0.3">
      <c r="A11" t="s">
        <v>1111</v>
      </c>
      <c r="B11" t="s">
        <v>1136</v>
      </c>
      <c r="C11" t="s">
        <v>1137</v>
      </c>
      <c r="D11" t="s">
        <v>1138</v>
      </c>
      <c r="E11" t="s">
        <v>1139</v>
      </c>
      <c r="F11" t="s">
        <v>1140</v>
      </c>
      <c r="G11" t="s">
        <v>1081</v>
      </c>
      <c r="H11" t="s">
        <v>1081</v>
      </c>
      <c r="I11" t="s">
        <v>1141</v>
      </c>
      <c r="J11" t="s">
        <v>1076</v>
      </c>
      <c r="K11" t="s">
        <v>1083</v>
      </c>
      <c r="L11" t="s">
        <v>1083</v>
      </c>
      <c r="M11" t="s">
        <v>1083</v>
      </c>
      <c r="N11" t="s">
        <v>1076</v>
      </c>
      <c r="O11" t="s">
        <v>1083</v>
      </c>
    </row>
    <row r="12" spans="1:22" x14ac:dyDescent="0.3">
      <c r="A12" t="s">
        <v>1142</v>
      </c>
      <c r="B12" t="s">
        <v>339</v>
      </c>
      <c r="C12" t="s">
        <v>1143</v>
      </c>
      <c r="D12" t="s">
        <v>1144</v>
      </c>
      <c r="E12" t="s">
        <v>52</v>
      </c>
      <c r="F12" t="s">
        <v>1145</v>
      </c>
      <c r="G12" t="s">
        <v>1081</v>
      </c>
      <c r="H12" t="s">
        <v>1081</v>
      </c>
      <c r="I12" t="s">
        <v>21</v>
      </c>
      <c r="J12" t="s">
        <v>1312</v>
      </c>
      <c r="K12" t="s">
        <v>1091</v>
      </c>
      <c r="L12" t="s">
        <v>1180</v>
      </c>
      <c r="M12" t="s">
        <v>1188</v>
      </c>
      <c r="N12" t="s">
        <v>1506</v>
      </c>
      <c r="O12" t="s">
        <v>1167</v>
      </c>
    </row>
    <row r="13" spans="1:22" x14ac:dyDescent="0.3">
      <c r="A13" t="s">
        <v>1100</v>
      </c>
      <c r="B13" t="s">
        <v>1150</v>
      </c>
      <c r="C13" t="s">
        <v>1151</v>
      </c>
      <c r="D13" t="s">
        <v>1138</v>
      </c>
      <c r="E13" t="s">
        <v>1116</v>
      </c>
      <c r="F13" t="s">
        <v>1152</v>
      </c>
      <c r="G13" t="s">
        <v>1081</v>
      </c>
      <c r="H13" t="s">
        <v>1081</v>
      </c>
      <c r="I13" t="s">
        <v>24</v>
      </c>
      <c r="J13" t="s">
        <v>1085</v>
      </c>
      <c r="K13" t="s">
        <v>1083</v>
      </c>
      <c r="L13" t="s">
        <v>1076</v>
      </c>
      <c r="M13" t="s">
        <v>1076</v>
      </c>
      <c r="N13" t="s">
        <v>1076</v>
      </c>
      <c r="O13" t="s">
        <v>1083</v>
      </c>
    </row>
    <row r="14" spans="1:22" x14ac:dyDescent="0.3">
      <c r="A14" t="s">
        <v>1153</v>
      </c>
      <c r="B14" t="s">
        <v>1154</v>
      </c>
      <c r="C14" t="s">
        <v>1155</v>
      </c>
      <c r="D14" t="s">
        <v>1156</v>
      </c>
      <c r="E14" t="s">
        <v>64</v>
      </c>
      <c r="F14" t="s">
        <v>1157</v>
      </c>
      <c r="G14" t="s">
        <v>1081</v>
      </c>
      <c r="H14" t="s">
        <v>1081</v>
      </c>
      <c r="I14" t="s">
        <v>24</v>
      </c>
      <c r="J14" t="s">
        <v>1097</v>
      </c>
      <c r="K14" t="s">
        <v>1083</v>
      </c>
      <c r="L14" t="s">
        <v>1092</v>
      </c>
      <c r="M14" t="s">
        <v>1092</v>
      </c>
      <c r="N14" t="s">
        <v>1506</v>
      </c>
      <c r="O14" t="s">
        <v>1082</v>
      </c>
    </row>
    <row r="15" spans="1:22" x14ac:dyDescent="0.3">
      <c r="A15" t="s">
        <v>1112</v>
      </c>
      <c r="B15" t="s">
        <v>1159</v>
      </c>
      <c r="C15" t="s">
        <v>1160</v>
      </c>
      <c r="D15" t="s">
        <v>1161</v>
      </c>
      <c r="E15" t="s">
        <v>107</v>
      </c>
      <c r="F15" t="s">
        <v>1162</v>
      </c>
      <c r="G15" t="s">
        <v>1081</v>
      </c>
      <c r="H15" t="s">
        <v>1081</v>
      </c>
      <c r="I15" t="s">
        <v>1109</v>
      </c>
      <c r="J15" t="s">
        <v>1105</v>
      </c>
      <c r="K15" t="s">
        <v>1076</v>
      </c>
      <c r="L15" t="s">
        <v>1076</v>
      </c>
      <c r="M15" t="s">
        <v>1085</v>
      </c>
      <c r="N15" t="s">
        <v>1084</v>
      </c>
      <c r="O15" t="s">
        <v>1082</v>
      </c>
    </row>
    <row r="16" spans="1:22" x14ac:dyDescent="0.3">
      <c r="A16" t="s">
        <v>1097</v>
      </c>
      <c r="B16" t="s">
        <v>1163</v>
      </c>
      <c r="C16" t="s">
        <v>1164</v>
      </c>
      <c r="D16" t="s">
        <v>1165</v>
      </c>
      <c r="E16" t="s">
        <v>1121</v>
      </c>
      <c r="F16" t="s">
        <v>1166</v>
      </c>
      <c r="G16" t="s">
        <v>1081</v>
      </c>
      <c r="H16" t="s">
        <v>1081</v>
      </c>
      <c r="I16" t="s">
        <v>24</v>
      </c>
      <c r="J16" t="s">
        <v>1105</v>
      </c>
      <c r="K16" t="s">
        <v>1083</v>
      </c>
      <c r="L16" t="s">
        <v>1085</v>
      </c>
      <c r="M16" t="s">
        <v>1085</v>
      </c>
      <c r="N16" t="s">
        <v>1076</v>
      </c>
      <c r="O16" t="s">
        <v>1104</v>
      </c>
    </row>
    <row r="17" spans="1:22" x14ac:dyDescent="0.3">
      <c r="A17" t="s">
        <v>1167</v>
      </c>
      <c r="B17" t="s">
        <v>1168</v>
      </c>
      <c r="C17" t="s">
        <v>1169</v>
      </c>
      <c r="D17" t="s">
        <v>1131</v>
      </c>
      <c r="E17" t="s">
        <v>44</v>
      </c>
      <c r="F17" t="s">
        <v>1170</v>
      </c>
      <c r="G17" t="s">
        <v>1081</v>
      </c>
      <c r="H17" t="s">
        <v>1081</v>
      </c>
      <c r="I17" t="s">
        <v>24</v>
      </c>
      <c r="J17" t="s">
        <v>1104</v>
      </c>
      <c r="K17" t="s">
        <v>1083</v>
      </c>
      <c r="L17" t="s">
        <v>1092</v>
      </c>
      <c r="M17" t="s">
        <v>1092</v>
      </c>
      <c r="N17" t="s">
        <v>1085</v>
      </c>
      <c r="O17" t="s">
        <v>1085</v>
      </c>
    </row>
    <row r="18" spans="1:22" x14ac:dyDescent="0.3">
      <c r="A18" t="s">
        <v>1147</v>
      </c>
      <c r="B18" t="s">
        <v>1171</v>
      </c>
      <c r="C18" t="s">
        <v>1172</v>
      </c>
      <c r="D18" t="s">
        <v>1173</v>
      </c>
      <c r="E18" t="s">
        <v>23</v>
      </c>
      <c r="F18" t="s">
        <v>1174</v>
      </c>
      <c r="G18" t="s">
        <v>1081</v>
      </c>
      <c r="H18" t="s">
        <v>1081</v>
      </c>
      <c r="I18" t="s">
        <v>21</v>
      </c>
      <c r="J18" t="s">
        <v>1076</v>
      </c>
      <c r="K18" t="s">
        <v>1076</v>
      </c>
      <c r="L18" t="s">
        <v>1083</v>
      </c>
      <c r="M18" t="s">
        <v>1076</v>
      </c>
      <c r="N18" t="s">
        <v>1076</v>
      </c>
      <c r="O18" t="s">
        <v>1083</v>
      </c>
    </row>
    <row r="19" spans="1:22" x14ac:dyDescent="0.3">
      <c r="A19" t="s">
        <v>1090</v>
      </c>
      <c r="B19" t="s">
        <v>533</v>
      </c>
      <c r="C19" t="s">
        <v>1175</v>
      </c>
      <c r="D19" t="s">
        <v>1176</v>
      </c>
      <c r="E19" t="s">
        <v>1132</v>
      </c>
      <c r="F19" t="s">
        <v>1177</v>
      </c>
      <c r="G19" t="s">
        <v>1081</v>
      </c>
      <c r="H19" t="s">
        <v>1081</v>
      </c>
      <c r="I19" t="s">
        <v>24</v>
      </c>
      <c r="J19" t="s">
        <v>1206</v>
      </c>
      <c r="K19" t="s">
        <v>1076</v>
      </c>
      <c r="L19" t="s">
        <v>1123</v>
      </c>
      <c r="M19" t="s">
        <v>1128</v>
      </c>
      <c r="N19" t="s">
        <v>1083</v>
      </c>
      <c r="O19" t="s">
        <v>1085</v>
      </c>
    </row>
    <row r="20" spans="1:22" x14ac:dyDescent="0.3">
      <c r="A20" t="s">
        <v>1180</v>
      </c>
      <c r="B20" t="s">
        <v>1181</v>
      </c>
      <c r="C20" t="s">
        <v>1182</v>
      </c>
      <c r="D20" t="s">
        <v>1183</v>
      </c>
      <c r="E20" t="s">
        <v>28</v>
      </c>
      <c r="F20" t="s">
        <v>1184</v>
      </c>
      <c r="G20" t="s">
        <v>1081</v>
      </c>
      <c r="H20" t="s">
        <v>1081</v>
      </c>
      <c r="I20" t="s">
        <v>24</v>
      </c>
      <c r="J20" t="s">
        <v>1153</v>
      </c>
      <c r="K20" t="s">
        <v>1083</v>
      </c>
      <c r="L20" t="s">
        <v>1082</v>
      </c>
      <c r="M20" t="s">
        <v>1082</v>
      </c>
      <c r="N20" t="s">
        <v>1083</v>
      </c>
      <c r="O20" t="s">
        <v>1082</v>
      </c>
    </row>
    <row r="21" spans="1:22" x14ac:dyDescent="0.3">
      <c r="A21" t="s">
        <v>1148</v>
      </c>
      <c r="B21" t="s">
        <v>18</v>
      </c>
      <c r="C21" t="s">
        <v>1185</v>
      </c>
      <c r="D21" t="s">
        <v>1088</v>
      </c>
      <c r="E21" t="s">
        <v>20</v>
      </c>
      <c r="F21" t="s">
        <v>1186</v>
      </c>
      <c r="G21" t="s">
        <v>1081</v>
      </c>
      <c r="H21" t="s">
        <v>1081</v>
      </c>
      <c r="I21" t="s">
        <v>21</v>
      </c>
      <c r="J21" t="s">
        <v>1316</v>
      </c>
      <c r="K21" t="s">
        <v>1100</v>
      </c>
      <c r="L21" t="s">
        <v>1097</v>
      </c>
      <c r="M21" t="s">
        <v>1223</v>
      </c>
      <c r="N21" t="s">
        <v>1432</v>
      </c>
      <c r="O21" t="s">
        <v>1167</v>
      </c>
    </row>
    <row r="22" spans="1:22" x14ac:dyDescent="0.3">
      <c r="A22" t="s">
        <v>1055</v>
      </c>
      <c r="B22" t="s">
        <v>1056</v>
      </c>
      <c r="C22" t="s">
        <v>1057</v>
      </c>
      <c r="D22" t="s">
        <v>1058</v>
      </c>
      <c r="E22" t="s">
        <v>1059</v>
      </c>
      <c r="F22" t="s">
        <v>1060</v>
      </c>
      <c r="G22" t="s">
        <v>1061</v>
      </c>
      <c r="H22" t="s">
        <v>1062</v>
      </c>
      <c r="I22" t="s">
        <v>1063</v>
      </c>
      <c r="J22" t="s">
        <v>4</v>
      </c>
      <c r="K22" t="s">
        <v>781</v>
      </c>
      <c r="L22" t="s">
        <v>1190</v>
      </c>
      <c r="M22" t="s">
        <v>1191</v>
      </c>
      <c r="N22" t="s">
        <v>1192</v>
      </c>
      <c r="O22" t="s">
        <v>1193</v>
      </c>
      <c r="P22" t="s">
        <v>4</v>
      </c>
      <c r="Q22" t="s">
        <v>1194</v>
      </c>
      <c r="R22" t="s">
        <v>50</v>
      </c>
      <c r="S22" t="s">
        <v>1195</v>
      </c>
      <c r="T22" t="s">
        <v>1196</v>
      </c>
      <c r="V22" t="s">
        <v>1197</v>
      </c>
    </row>
    <row r="23" spans="1:22" x14ac:dyDescent="0.3">
      <c r="A23" t="s">
        <v>1178</v>
      </c>
      <c r="B23" t="s">
        <v>1198</v>
      </c>
      <c r="C23" t="s">
        <v>1199</v>
      </c>
      <c r="D23" t="s">
        <v>1200</v>
      </c>
      <c r="E23" t="s">
        <v>1121</v>
      </c>
      <c r="F23" t="s">
        <v>1201</v>
      </c>
      <c r="G23" t="s">
        <v>1081</v>
      </c>
      <c r="H23" t="s">
        <v>1081</v>
      </c>
      <c r="I23" t="s">
        <v>21</v>
      </c>
      <c r="J23" t="s">
        <v>1085</v>
      </c>
      <c r="K23" t="s">
        <v>1083</v>
      </c>
      <c r="L23" t="s">
        <v>1083</v>
      </c>
      <c r="M23" t="s">
        <v>1083</v>
      </c>
      <c r="N23" t="s">
        <v>1083</v>
      </c>
      <c r="O23" t="s">
        <v>1091</v>
      </c>
    </row>
    <row r="24" spans="1:22" x14ac:dyDescent="0.3">
      <c r="A24" t="s">
        <v>1202</v>
      </c>
      <c r="B24" t="s">
        <v>1203</v>
      </c>
      <c r="C24" t="s">
        <v>1204</v>
      </c>
      <c r="D24" t="s">
        <v>1176</v>
      </c>
      <c r="E24" t="s">
        <v>57</v>
      </c>
      <c r="F24" t="s">
        <v>1205</v>
      </c>
      <c r="G24" t="s">
        <v>1081</v>
      </c>
      <c r="H24" t="s">
        <v>1081</v>
      </c>
      <c r="I24" t="s">
        <v>24</v>
      </c>
      <c r="J24" t="s">
        <v>1091</v>
      </c>
      <c r="K24" t="s">
        <v>1083</v>
      </c>
      <c r="L24" t="s">
        <v>1076</v>
      </c>
      <c r="M24" t="s">
        <v>1076</v>
      </c>
      <c r="N24" t="s">
        <v>1179</v>
      </c>
      <c r="O24" t="s">
        <v>1085</v>
      </c>
    </row>
    <row r="25" spans="1:22" x14ac:dyDescent="0.3">
      <c r="A25" t="s">
        <v>1206</v>
      </c>
      <c r="B25" t="s">
        <v>1207</v>
      </c>
      <c r="C25" t="s">
        <v>1208</v>
      </c>
      <c r="D25" t="s">
        <v>1209</v>
      </c>
      <c r="E25" t="s">
        <v>55</v>
      </c>
      <c r="F25" t="s">
        <v>1210</v>
      </c>
      <c r="G25" t="s">
        <v>1081</v>
      </c>
      <c r="H25" t="s">
        <v>1081</v>
      </c>
      <c r="I25" t="s">
        <v>1109</v>
      </c>
      <c r="J25" t="s">
        <v>1082</v>
      </c>
      <c r="K25" t="s">
        <v>1083</v>
      </c>
      <c r="L25" t="s">
        <v>1083</v>
      </c>
      <c r="M25" t="s">
        <v>1083</v>
      </c>
      <c r="N25" t="s">
        <v>1085</v>
      </c>
      <c r="O25" t="s">
        <v>1083</v>
      </c>
    </row>
    <row r="26" spans="1:22" x14ac:dyDescent="0.3">
      <c r="A26" t="s">
        <v>1127</v>
      </c>
      <c r="B26" t="s">
        <v>1211</v>
      </c>
      <c r="C26" t="s">
        <v>1212</v>
      </c>
      <c r="D26" t="s">
        <v>1213</v>
      </c>
      <c r="E26" t="s">
        <v>110</v>
      </c>
      <c r="F26" t="s">
        <v>1214</v>
      </c>
      <c r="G26" t="s">
        <v>1081</v>
      </c>
      <c r="H26" t="s">
        <v>1081</v>
      </c>
      <c r="I26" t="s">
        <v>24</v>
      </c>
      <c r="J26" t="s">
        <v>1100</v>
      </c>
      <c r="K26" t="s">
        <v>1083</v>
      </c>
      <c r="L26" t="s">
        <v>1076</v>
      </c>
      <c r="M26" t="s">
        <v>1076</v>
      </c>
      <c r="N26" t="s">
        <v>1084</v>
      </c>
      <c r="O26" t="s">
        <v>1083</v>
      </c>
    </row>
    <row r="27" spans="1:22" x14ac:dyDescent="0.3">
      <c r="A27" t="s">
        <v>1188</v>
      </c>
      <c r="B27" t="s">
        <v>1215</v>
      </c>
      <c r="C27" t="s">
        <v>1216</v>
      </c>
      <c r="D27" t="s">
        <v>1131</v>
      </c>
      <c r="E27" t="s">
        <v>107</v>
      </c>
      <c r="F27" t="s">
        <v>1217</v>
      </c>
      <c r="G27" t="s">
        <v>1081</v>
      </c>
      <c r="H27" t="s">
        <v>1081</v>
      </c>
      <c r="I27" t="s">
        <v>1109</v>
      </c>
      <c r="J27" t="s">
        <v>1105</v>
      </c>
      <c r="K27" t="s">
        <v>1083</v>
      </c>
      <c r="L27" t="s">
        <v>1076</v>
      </c>
      <c r="M27" t="s">
        <v>1076</v>
      </c>
      <c r="N27" t="s">
        <v>1218</v>
      </c>
      <c r="O27" t="s">
        <v>1082</v>
      </c>
    </row>
    <row r="28" spans="1:22" x14ac:dyDescent="0.3">
      <c r="A28" t="s">
        <v>1219</v>
      </c>
      <c r="B28" t="s">
        <v>1220</v>
      </c>
      <c r="C28" t="s">
        <v>1221</v>
      </c>
      <c r="D28" t="s">
        <v>1131</v>
      </c>
      <c r="E28" t="s">
        <v>62</v>
      </c>
      <c r="F28" t="s">
        <v>1222</v>
      </c>
      <c r="G28" t="s">
        <v>1081</v>
      </c>
      <c r="H28" t="s">
        <v>1081</v>
      </c>
      <c r="I28" t="s">
        <v>24</v>
      </c>
      <c r="J28" t="s">
        <v>1238</v>
      </c>
      <c r="K28" t="s">
        <v>1083</v>
      </c>
      <c r="L28" t="s">
        <v>1091</v>
      </c>
      <c r="M28" t="s">
        <v>1091</v>
      </c>
      <c r="N28" t="s">
        <v>1082</v>
      </c>
      <c r="O28" t="s">
        <v>1111</v>
      </c>
    </row>
    <row r="29" spans="1:22" x14ac:dyDescent="0.3">
      <c r="A29" t="s">
        <v>1223</v>
      </c>
      <c r="B29" t="s">
        <v>1224</v>
      </c>
      <c r="C29" t="s">
        <v>1225</v>
      </c>
      <c r="D29" t="s">
        <v>1226</v>
      </c>
      <c r="E29" t="s">
        <v>130</v>
      </c>
      <c r="F29" t="s">
        <v>1227</v>
      </c>
      <c r="G29" t="s">
        <v>1081</v>
      </c>
      <c r="H29" t="s">
        <v>1081</v>
      </c>
      <c r="I29" t="s">
        <v>1228</v>
      </c>
      <c r="J29" t="s">
        <v>1076</v>
      </c>
      <c r="K29" t="s">
        <v>1083</v>
      </c>
      <c r="L29" t="s">
        <v>1083</v>
      </c>
      <c r="M29" t="s">
        <v>1083</v>
      </c>
      <c r="N29" t="s">
        <v>1084</v>
      </c>
      <c r="O29" t="s">
        <v>1083</v>
      </c>
    </row>
    <row r="30" spans="1:22" x14ac:dyDescent="0.3">
      <c r="A30" t="s">
        <v>1229</v>
      </c>
      <c r="B30" t="s">
        <v>1230</v>
      </c>
      <c r="C30" t="s">
        <v>1231</v>
      </c>
      <c r="D30" t="s">
        <v>1232</v>
      </c>
      <c r="E30" t="s">
        <v>72</v>
      </c>
      <c r="F30" t="s">
        <v>1233</v>
      </c>
      <c r="G30" t="s">
        <v>1081</v>
      </c>
      <c r="H30" t="s">
        <v>1081</v>
      </c>
      <c r="I30" t="s">
        <v>21</v>
      </c>
      <c r="J30" t="s">
        <v>1082</v>
      </c>
      <c r="K30" t="s">
        <v>1083</v>
      </c>
      <c r="L30" t="s">
        <v>1083</v>
      </c>
      <c r="M30" t="s">
        <v>1083</v>
      </c>
      <c r="N30" t="s">
        <v>1083</v>
      </c>
      <c r="O30" t="s">
        <v>1083</v>
      </c>
    </row>
    <row r="31" spans="1:22" x14ac:dyDescent="0.3">
      <c r="A31" t="s">
        <v>1234</v>
      </c>
      <c r="B31" t="s">
        <v>534</v>
      </c>
      <c r="C31" t="s">
        <v>1235</v>
      </c>
      <c r="D31" t="s">
        <v>1088</v>
      </c>
      <c r="E31" t="s">
        <v>28</v>
      </c>
      <c r="F31" t="s">
        <v>1236</v>
      </c>
      <c r="G31" t="s">
        <v>1081</v>
      </c>
      <c r="H31" t="s">
        <v>1081</v>
      </c>
      <c r="I31" t="s">
        <v>1228</v>
      </c>
      <c r="J31" t="s">
        <v>1316</v>
      </c>
      <c r="K31" t="s">
        <v>1123</v>
      </c>
      <c r="L31" t="s">
        <v>1105</v>
      </c>
      <c r="M31" t="s">
        <v>1097</v>
      </c>
      <c r="N31" t="s">
        <v>1084</v>
      </c>
      <c r="O31" t="s">
        <v>1234</v>
      </c>
    </row>
    <row r="32" spans="1:22" x14ac:dyDescent="0.3">
      <c r="A32" t="s">
        <v>1238</v>
      </c>
      <c r="B32" t="s">
        <v>1239</v>
      </c>
      <c r="C32" t="s">
        <v>1240</v>
      </c>
      <c r="D32" t="s">
        <v>1165</v>
      </c>
      <c r="E32" t="s">
        <v>122</v>
      </c>
      <c r="F32" t="s">
        <v>1241</v>
      </c>
      <c r="G32" t="s">
        <v>1081</v>
      </c>
      <c r="H32" t="s">
        <v>1081</v>
      </c>
      <c r="I32" t="s">
        <v>24</v>
      </c>
      <c r="J32" t="s">
        <v>1076</v>
      </c>
      <c r="K32" t="s">
        <v>1083</v>
      </c>
      <c r="L32" t="s">
        <v>1083</v>
      </c>
      <c r="M32" t="s">
        <v>1083</v>
      </c>
      <c r="N32" t="s">
        <v>1083</v>
      </c>
      <c r="O32" t="s">
        <v>1083</v>
      </c>
    </row>
    <row r="33" spans="1:22" x14ac:dyDescent="0.3">
      <c r="A33" t="s">
        <v>1242</v>
      </c>
      <c r="B33" t="s">
        <v>3127</v>
      </c>
      <c r="C33" t="s">
        <v>3128</v>
      </c>
      <c r="D33" t="s">
        <v>3129</v>
      </c>
      <c r="E33" t="s">
        <v>34</v>
      </c>
      <c r="F33" t="s">
        <v>3130</v>
      </c>
      <c r="G33" t="s">
        <v>1081</v>
      </c>
      <c r="H33" t="s">
        <v>1081</v>
      </c>
      <c r="I33" t="s">
        <v>1228</v>
      </c>
      <c r="J33" t="s">
        <v>1082</v>
      </c>
      <c r="K33" t="s">
        <v>1083</v>
      </c>
      <c r="L33" t="s">
        <v>1083</v>
      </c>
      <c r="M33" t="s">
        <v>1083</v>
      </c>
      <c r="N33" t="s">
        <v>1084</v>
      </c>
      <c r="O33" t="s">
        <v>1085</v>
      </c>
    </row>
    <row r="34" spans="1:22" x14ac:dyDescent="0.3">
      <c r="A34" t="s">
        <v>1246</v>
      </c>
      <c r="B34" t="s">
        <v>322</v>
      </c>
      <c r="C34" t="s">
        <v>1243</v>
      </c>
      <c r="D34" t="s">
        <v>1094</v>
      </c>
      <c r="E34" t="s">
        <v>64</v>
      </c>
      <c r="F34" t="s">
        <v>1244</v>
      </c>
      <c r="G34" t="s">
        <v>1081</v>
      </c>
      <c r="H34" t="s">
        <v>1081</v>
      </c>
      <c r="I34" t="s">
        <v>24</v>
      </c>
      <c r="J34" t="s">
        <v>1187</v>
      </c>
      <c r="K34" t="s">
        <v>1085</v>
      </c>
      <c r="L34" t="s">
        <v>1105</v>
      </c>
      <c r="M34" t="s">
        <v>1128</v>
      </c>
      <c r="N34" t="s">
        <v>1099</v>
      </c>
      <c r="O34" t="s">
        <v>1111</v>
      </c>
    </row>
    <row r="35" spans="1:22" x14ac:dyDescent="0.3">
      <c r="A35" t="s">
        <v>1098</v>
      </c>
      <c r="B35" t="s">
        <v>1247</v>
      </c>
      <c r="C35" t="s">
        <v>1248</v>
      </c>
      <c r="D35" t="s">
        <v>1249</v>
      </c>
      <c r="E35" t="s">
        <v>62</v>
      </c>
      <c r="F35" t="s">
        <v>1250</v>
      </c>
      <c r="G35" t="s">
        <v>1081</v>
      </c>
      <c r="H35" t="s">
        <v>1081</v>
      </c>
      <c r="I35" t="s">
        <v>21</v>
      </c>
      <c r="J35" t="s">
        <v>1076</v>
      </c>
      <c r="K35" t="s">
        <v>1083</v>
      </c>
      <c r="L35" t="s">
        <v>1083</v>
      </c>
      <c r="M35" t="s">
        <v>1083</v>
      </c>
      <c r="N35" t="s">
        <v>1084</v>
      </c>
      <c r="O35" t="s">
        <v>1083</v>
      </c>
    </row>
    <row r="36" spans="1:22" x14ac:dyDescent="0.3">
      <c r="A36" t="s">
        <v>1110</v>
      </c>
      <c r="B36" t="s">
        <v>1251</v>
      </c>
      <c r="C36" t="s">
        <v>1252</v>
      </c>
      <c r="D36" t="s">
        <v>1253</v>
      </c>
      <c r="E36" t="s">
        <v>34</v>
      </c>
      <c r="F36" t="s">
        <v>1254</v>
      </c>
      <c r="G36" t="s">
        <v>1081</v>
      </c>
      <c r="H36" t="s">
        <v>1081</v>
      </c>
      <c r="I36" t="s">
        <v>24</v>
      </c>
      <c r="J36" t="s">
        <v>1076</v>
      </c>
      <c r="K36" t="s">
        <v>1083</v>
      </c>
      <c r="L36" t="s">
        <v>1083</v>
      </c>
      <c r="M36" t="s">
        <v>1083</v>
      </c>
      <c r="N36" t="s">
        <v>1084</v>
      </c>
      <c r="O36" t="s">
        <v>1083</v>
      </c>
    </row>
    <row r="37" spans="1:22" x14ac:dyDescent="0.3">
      <c r="A37" t="s">
        <v>1260</v>
      </c>
      <c r="B37" t="s">
        <v>1255</v>
      </c>
      <c r="C37" t="s">
        <v>1256</v>
      </c>
      <c r="D37" t="s">
        <v>1257</v>
      </c>
      <c r="E37" t="s">
        <v>1139</v>
      </c>
      <c r="F37" t="s">
        <v>1258</v>
      </c>
      <c r="G37" t="s">
        <v>1081</v>
      </c>
      <c r="H37" t="s">
        <v>1081</v>
      </c>
      <c r="I37" t="s">
        <v>1259</v>
      </c>
      <c r="J37" t="s">
        <v>1085</v>
      </c>
      <c r="K37" t="s">
        <v>1083</v>
      </c>
      <c r="L37" t="s">
        <v>1083</v>
      </c>
      <c r="M37" t="s">
        <v>1083</v>
      </c>
      <c r="N37" t="s">
        <v>1083</v>
      </c>
      <c r="O37" t="s">
        <v>1083</v>
      </c>
    </row>
    <row r="38" spans="1:22" x14ac:dyDescent="0.3">
      <c r="A38" t="s">
        <v>1265</v>
      </c>
      <c r="B38" t="s">
        <v>53</v>
      </c>
      <c r="C38" t="s">
        <v>1261</v>
      </c>
      <c r="D38" t="s">
        <v>1102</v>
      </c>
      <c r="E38" t="s">
        <v>1262</v>
      </c>
      <c r="F38" t="s">
        <v>1263</v>
      </c>
      <c r="G38" t="s">
        <v>1081</v>
      </c>
      <c r="H38" t="s">
        <v>1081</v>
      </c>
      <c r="I38" t="s">
        <v>1141</v>
      </c>
      <c r="J38" t="s">
        <v>1307</v>
      </c>
      <c r="K38" t="s">
        <v>1091</v>
      </c>
      <c r="L38" t="s">
        <v>1128</v>
      </c>
      <c r="M38" t="s">
        <v>1097</v>
      </c>
      <c r="N38" t="s">
        <v>1106</v>
      </c>
      <c r="O38" t="s">
        <v>1229</v>
      </c>
    </row>
    <row r="39" spans="1:22" x14ac:dyDescent="0.3">
      <c r="A39" t="s">
        <v>1245</v>
      </c>
      <c r="B39" t="s">
        <v>1266</v>
      </c>
      <c r="C39" t="s">
        <v>1267</v>
      </c>
      <c r="D39" t="s">
        <v>1131</v>
      </c>
      <c r="E39" t="s">
        <v>122</v>
      </c>
      <c r="F39" t="s">
        <v>1268</v>
      </c>
      <c r="G39" t="s">
        <v>1081</v>
      </c>
      <c r="H39" t="s">
        <v>1081</v>
      </c>
      <c r="I39" t="s">
        <v>21</v>
      </c>
      <c r="J39" t="s">
        <v>1105</v>
      </c>
      <c r="K39" t="s">
        <v>1083</v>
      </c>
      <c r="L39" t="s">
        <v>1083</v>
      </c>
      <c r="M39" t="s">
        <v>1083</v>
      </c>
      <c r="N39" t="s">
        <v>1179</v>
      </c>
      <c r="O39" t="s">
        <v>1085</v>
      </c>
    </row>
    <row r="40" spans="1:22" x14ac:dyDescent="0.3">
      <c r="A40" t="s">
        <v>1273</v>
      </c>
      <c r="B40" t="s">
        <v>896</v>
      </c>
      <c r="C40" t="s">
        <v>1269</v>
      </c>
      <c r="D40" t="s">
        <v>1270</v>
      </c>
      <c r="E40" t="s">
        <v>102</v>
      </c>
      <c r="F40" t="s">
        <v>1271</v>
      </c>
      <c r="G40" t="s">
        <v>1081</v>
      </c>
      <c r="H40" t="s">
        <v>1081</v>
      </c>
      <c r="I40" t="s">
        <v>24</v>
      </c>
      <c r="J40" t="s">
        <v>1223</v>
      </c>
      <c r="K40" t="s">
        <v>1092</v>
      </c>
      <c r="L40" t="s">
        <v>1092</v>
      </c>
      <c r="M40" t="s">
        <v>1091</v>
      </c>
      <c r="N40" t="s">
        <v>1272</v>
      </c>
      <c r="O40" t="s">
        <v>1112</v>
      </c>
    </row>
    <row r="41" spans="1:22" x14ac:dyDescent="0.3">
      <c r="A41" t="s">
        <v>1096</v>
      </c>
      <c r="B41" t="s">
        <v>1016</v>
      </c>
      <c r="C41" t="s">
        <v>1274</v>
      </c>
      <c r="D41" t="s">
        <v>1275</v>
      </c>
      <c r="E41" t="s">
        <v>130</v>
      </c>
      <c r="F41" t="s">
        <v>1276</v>
      </c>
      <c r="G41" t="s">
        <v>1081</v>
      </c>
      <c r="H41" t="s">
        <v>1081</v>
      </c>
      <c r="I41" t="s">
        <v>24</v>
      </c>
      <c r="J41" t="s">
        <v>1180</v>
      </c>
      <c r="K41" t="s">
        <v>1083</v>
      </c>
      <c r="L41" t="s">
        <v>1076</v>
      </c>
      <c r="M41" t="s">
        <v>1076</v>
      </c>
      <c r="N41" t="s">
        <v>1158</v>
      </c>
      <c r="O41" t="s">
        <v>1206</v>
      </c>
    </row>
    <row r="42" spans="1:22" x14ac:dyDescent="0.3">
      <c r="A42" t="s">
        <v>1280</v>
      </c>
      <c r="B42" t="s">
        <v>1277</v>
      </c>
      <c r="C42" t="s">
        <v>1278</v>
      </c>
      <c r="D42" t="s">
        <v>1125</v>
      </c>
      <c r="E42" t="s">
        <v>26</v>
      </c>
      <c r="F42" t="s">
        <v>1279</v>
      </c>
      <c r="G42" t="s">
        <v>1081</v>
      </c>
      <c r="H42" t="s">
        <v>1081</v>
      </c>
      <c r="I42" t="s">
        <v>24</v>
      </c>
      <c r="J42" t="s">
        <v>1105</v>
      </c>
      <c r="K42" t="s">
        <v>1076</v>
      </c>
      <c r="L42" t="s">
        <v>1085</v>
      </c>
      <c r="M42" t="s">
        <v>1092</v>
      </c>
      <c r="N42" t="s">
        <v>1076</v>
      </c>
      <c r="O42" t="s">
        <v>1082</v>
      </c>
    </row>
    <row r="43" spans="1:22" x14ac:dyDescent="0.3">
      <c r="A43" t="s">
        <v>1055</v>
      </c>
      <c r="B43" t="s">
        <v>1056</v>
      </c>
      <c r="C43" t="s">
        <v>1057</v>
      </c>
      <c r="D43" t="s">
        <v>1058</v>
      </c>
      <c r="E43" t="s">
        <v>1059</v>
      </c>
      <c r="F43" t="s">
        <v>1060</v>
      </c>
      <c r="G43" t="s">
        <v>1061</v>
      </c>
      <c r="H43" t="s">
        <v>1062</v>
      </c>
      <c r="I43" t="s">
        <v>1063</v>
      </c>
      <c r="J43" t="s">
        <v>4</v>
      </c>
      <c r="K43" t="s">
        <v>781</v>
      </c>
      <c r="L43" t="s">
        <v>1190</v>
      </c>
      <c r="M43" t="s">
        <v>1191</v>
      </c>
      <c r="N43" t="s">
        <v>1192</v>
      </c>
      <c r="O43" t="s">
        <v>1193</v>
      </c>
      <c r="P43" t="s">
        <v>4</v>
      </c>
      <c r="Q43" t="s">
        <v>1194</v>
      </c>
      <c r="R43" t="s">
        <v>50</v>
      </c>
      <c r="S43" t="s">
        <v>1195</v>
      </c>
      <c r="T43" t="s">
        <v>1196</v>
      </c>
      <c r="V43" t="s">
        <v>1197</v>
      </c>
    </row>
    <row r="44" spans="1:22" x14ac:dyDescent="0.3">
      <c r="A44" t="s">
        <v>1146</v>
      </c>
      <c r="B44" t="s">
        <v>3049</v>
      </c>
      <c r="C44" t="s">
        <v>3050</v>
      </c>
      <c r="D44" t="s">
        <v>3051</v>
      </c>
      <c r="E44" t="s">
        <v>32</v>
      </c>
      <c r="F44" t="s">
        <v>3052</v>
      </c>
      <c r="G44" t="s">
        <v>1081</v>
      </c>
      <c r="H44" t="s">
        <v>1081</v>
      </c>
      <c r="I44" t="s">
        <v>1228</v>
      </c>
      <c r="J44" t="s">
        <v>1091</v>
      </c>
      <c r="K44" t="s">
        <v>1076</v>
      </c>
      <c r="L44" t="s">
        <v>1083</v>
      </c>
      <c r="M44" t="s">
        <v>1076</v>
      </c>
      <c r="N44" t="s">
        <v>1076</v>
      </c>
      <c r="O44" t="s">
        <v>1082</v>
      </c>
    </row>
    <row r="45" spans="1:22" x14ac:dyDescent="0.3">
      <c r="A45" t="s">
        <v>1237</v>
      </c>
      <c r="B45" t="s">
        <v>1281</v>
      </c>
      <c r="C45" t="s">
        <v>1204</v>
      </c>
      <c r="D45" t="s">
        <v>1282</v>
      </c>
      <c r="E45" t="s">
        <v>85</v>
      </c>
      <c r="F45" t="s">
        <v>1283</v>
      </c>
      <c r="G45" t="s">
        <v>1081</v>
      </c>
      <c r="H45" t="s">
        <v>1081</v>
      </c>
      <c r="I45" t="s">
        <v>24</v>
      </c>
      <c r="J45" t="s">
        <v>1202</v>
      </c>
      <c r="K45" t="s">
        <v>1092</v>
      </c>
      <c r="L45" t="s">
        <v>1105</v>
      </c>
      <c r="M45" t="s">
        <v>1111</v>
      </c>
      <c r="N45" t="s">
        <v>1082</v>
      </c>
      <c r="O45" t="s">
        <v>1091</v>
      </c>
    </row>
    <row r="46" spans="1:22" x14ac:dyDescent="0.3">
      <c r="A46" t="s">
        <v>1291</v>
      </c>
      <c r="B46" t="s">
        <v>1284</v>
      </c>
      <c r="C46" t="s">
        <v>1285</v>
      </c>
      <c r="D46" t="s">
        <v>1138</v>
      </c>
      <c r="E46" t="s">
        <v>1121</v>
      </c>
      <c r="F46" t="s">
        <v>1286</v>
      </c>
      <c r="G46" t="s">
        <v>1081</v>
      </c>
      <c r="H46" t="s">
        <v>1081</v>
      </c>
      <c r="I46" t="s">
        <v>24</v>
      </c>
      <c r="J46" t="s">
        <v>1111</v>
      </c>
      <c r="K46" t="s">
        <v>1083</v>
      </c>
      <c r="L46" t="s">
        <v>1085</v>
      </c>
      <c r="M46" t="s">
        <v>1085</v>
      </c>
      <c r="N46" t="s">
        <v>1264</v>
      </c>
      <c r="O46" t="s">
        <v>1082</v>
      </c>
    </row>
    <row r="47" spans="1:22" x14ac:dyDescent="0.3">
      <c r="A47" t="s">
        <v>1187</v>
      </c>
      <c r="B47" t="s">
        <v>1287</v>
      </c>
      <c r="C47" t="s">
        <v>1288</v>
      </c>
      <c r="D47" t="s">
        <v>1289</v>
      </c>
      <c r="E47" t="s">
        <v>107</v>
      </c>
      <c r="F47" t="s">
        <v>1290</v>
      </c>
      <c r="G47" t="s">
        <v>1081</v>
      </c>
      <c r="H47" t="s">
        <v>1081</v>
      </c>
      <c r="I47" t="s">
        <v>24</v>
      </c>
      <c r="J47" t="s">
        <v>1082</v>
      </c>
      <c r="K47" t="s">
        <v>1083</v>
      </c>
      <c r="L47" t="s">
        <v>1083</v>
      </c>
      <c r="M47" t="s">
        <v>1083</v>
      </c>
      <c r="N47" t="s">
        <v>1076</v>
      </c>
      <c r="O47" t="s">
        <v>1083</v>
      </c>
    </row>
    <row r="48" spans="1:22" x14ac:dyDescent="0.3">
      <c r="A48" t="s">
        <v>1299</v>
      </c>
      <c r="B48" t="s">
        <v>1292</v>
      </c>
      <c r="C48" t="s">
        <v>1293</v>
      </c>
      <c r="D48" t="s">
        <v>1094</v>
      </c>
      <c r="E48" t="s">
        <v>1121</v>
      </c>
      <c r="F48" t="s">
        <v>1294</v>
      </c>
      <c r="G48" t="s">
        <v>1081</v>
      </c>
      <c r="H48" t="s">
        <v>1081</v>
      </c>
      <c r="I48" t="s">
        <v>1228</v>
      </c>
      <c r="J48" t="s">
        <v>1180</v>
      </c>
      <c r="K48" t="s">
        <v>1076</v>
      </c>
      <c r="L48" t="s">
        <v>1083</v>
      </c>
      <c r="M48" t="s">
        <v>1076</v>
      </c>
      <c r="N48" t="s">
        <v>1085</v>
      </c>
      <c r="O48" t="s">
        <v>1082</v>
      </c>
    </row>
    <row r="49" spans="1:22" x14ac:dyDescent="0.3">
      <c r="A49" t="s">
        <v>1303</v>
      </c>
      <c r="B49" t="s">
        <v>1295</v>
      </c>
      <c r="C49" t="s">
        <v>1296</v>
      </c>
      <c r="D49" t="s">
        <v>1297</v>
      </c>
      <c r="E49" t="s">
        <v>102</v>
      </c>
      <c r="F49" t="s">
        <v>1298</v>
      </c>
      <c r="G49" t="s">
        <v>1081</v>
      </c>
      <c r="H49" t="s">
        <v>1081</v>
      </c>
      <c r="I49" t="s">
        <v>1228</v>
      </c>
      <c r="J49" t="s">
        <v>1082</v>
      </c>
      <c r="K49" t="s">
        <v>1083</v>
      </c>
      <c r="L49" t="s">
        <v>1083</v>
      </c>
      <c r="M49" t="s">
        <v>1083</v>
      </c>
      <c r="N49" t="s">
        <v>1076</v>
      </c>
      <c r="O49" t="s">
        <v>1083</v>
      </c>
    </row>
    <row r="50" spans="1:22" x14ac:dyDescent="0.3">
      <c r="A50" t="s">
        <v>1307</v>
      </c>
      <c r="B50" t="s">
        <v>1300</v>
      </c>
      <c r="C50" t="s">
        <v>1301</v>
      </c>
      <c r="D50" t="s">
        <v>1102</v>
      </c>
      <c r="E50" t="s">
        <v>87</v>
      </c>
      <c r="F50" t="s">
        <v>1302</v>
      </c>
      <c r="G50" t="s">
        <v>1081</v>
      </c>
      <c r="H50" t="s">
        <v>1081</v>
      </c>
      <c r="I50" t="s">
        <v>21</v>
      </c>
      <c r="J50" t="s">
        <v>1082</v>
      </c>
      <c r="K50" t="s">
        <v>1083</v>
      </c>
      <c r="L50" t="s">
        <v>1083</v>
      </c>
      <c r="M50" t="s">
        <v>1083</v>
      </c>
      <c r="N50" t="s">
        <v>1083</v>
      </c>
      <c r="O50" t="s">
        <v>1085</v>
      </c>
    </row>
    <row r="51" spans="1:22" x14ac:dyDescent="0.3">
      <c r="A51" t="s">
        <v>1312</v>
      </c>
      <c r="B51" t="s">
        <v>442</v>
      </c>
      <c r="C51" t="s">
        <v>1304</v>
      </c>
      <c r="D51" t="s">
        <v>1079</v>
      </c>
      <c r="E51" t="s">
        <v>26</v>
      </c>
      <c r="F51" t="s">
        <v>1305</v>
      </c>
      <c r="G51" t="s">
        <v>1081</v>
      </c>
      <c r="H51" t="s">
        <v>1081</v>
      </c>
      <c r="I51" t="s">
        <v>24</v>
      </c>
      <c r="J51" t="s">
        <v>1280</v>
      </c>
      <c r="K51" t="s">
        <v>1085</v>
      </c>
      <c r="L51" t="s">
        <v>1147</v>
      </c>
      <c r="M51" t="s">
        <v>1180</v>
      </c>
      <c r="N51" t="s">
        <v>1306</v>
      </c>
      <c r="O51" t="s">
        <v>1167</v>
      </c>
    </row>
    <row r="52" spans="1:22" x14ac:dyDescent="0.3">
      <c r="A52" t="s">
        <v>1316</v>
      </c>
      <c r="B52" t="s">
        <v>1308</v>
      </c>
      <c r="C52" t="s">
        <v>1309</v>
      </c>
      <c r="D52" t="s">
        <v>1310</v>
      </c>
      <c r="E52" t="s">
        <v>57</v>
      </c>
      <c r="F52" t="s">
        <v>1311</v>
      </c>
      <c r="G52" t="s">
        <v>1081</v>
      </c>
      <c r="H52" t="s">
        <v>1081</v>
      </c>
      <c r="I52" t="s">
        <v>1109</v>
      </c>
      <c r="J52" t="s">
        <v>1082</v>
      </c>
      <c r="K52" t="s">
        <v>1083</v>
      </c>
      <c r="L52" t="s">
        <v>1083</v>
      </c>
      <c r="M52" t="s">
        <v>1083</v>
      </c>
      <c r="N52" t="s">
        <v>1264</v>
      </c>
      <c r="O52" t="s">
        <v>1085</v>
      </c>
    </row>
    <row r="53" spans="1:22" x14ac:dyDescent="0.3">
      <c r="A53" t="s">
        <v>1320</v>
      </c>
      <c r="B53" t="s">
        <v>3394</v>
      </c>
      <c r="C53" t="s">
        <v>3395</v>
      </c>
      <c r="D53" t="s">
        <v>3396</v>
      </c>
      <c r="E53" t="s">
        <v>1132</v>
      </c>
      <c r="F53" t="s">
        <v>3397</v>
      </c>
      <c r="G53" t="s">
        <v>1081</v>
      </c>
      <c r="H53" t="s">
        <v>1081</v>
      </c>
      <c r="I53" t="s">
        <v>24</v>
      </c>
      <c r="J53" t="s">
        <v>1092</v>
      </c>
      <c r="K53" t="s">
        <v>1083</v>
      </c>
      <c r="L53" t="s">
        <v>1076</v>
      </c>
      <c r="M53" t="s">
        <v>1076</v>
      </c>
      <c r="N53" t="s">
        <v>1083</v>
      </c>
      <c r="O53" t="s">
        <v>1082</v>
      </c>
    </row>
    <row r="54" spans="1:22" x14ac:dyDescent="0.3">
      <c r="A54" t="s">
        <v>1325</v>
      </c>
      <c r="B54" t="s">
        <v>907</v>
      </c>
      <c r="C54" t="s">
        <v>1313</v>
      </c>
      <c r="D54" t="s">
        <v>1314</v>
      </c>
      <c r="E54" t="s">
        <v>1139</v>
      </c>
      <c r="F54" t="s">
        <v>1315</v>
      </c>
      <c r="G54" t="s">
        <v>1081</v>
      </c>
      <c r="H54" t="s">
        <v>1081</v>
      </c>
      <c r="I54" t="s">
        <v>24</v>
      </c>
      <c r="J54" t="s">
        <v>1219</v>
      </c>
      <c r="K54" t="s">
        <v>1085</v>
      </c>
      <c r="L54" t="s">
        <v>1142</v>
      </c>
      <c r="M54" t="s">
        <v>1153</v>
      </c>
      <c r="N54" t="s">
        <v>1158</v>
      </c>
      <c r="O54" t="s">
        <v>1111</v>
      </c>
    </row>
    <row r="55" spans="1:22" x14ac:dyDescent="0.3">
      <c r="A55" t="s">
        <v>1331</v>
      </c>
      <c r="B55" t="s">
        <v>1317</v>
      </c>
      <c r="C55" t="s">
        <v>1318</v>
      </c>
      <c r="D55" t="s">
        <v>1120</v>
      </c>
      <c r="E55" t="s">
        <v>23</v>
      </c>
      <c r="F55" t="s">
        <v>1319</v>
      </c>
      <c r="G55" t="s">
        <v>1081</v>
      </c>
      <c r="H55" t="s">
        <v>1081</v>
      </c>
      <c r="I55" t="s">
        <v>1109</v>
      </c>
      <c r="J55" t="s">
        <v>1092</v>
      </c>
      <c r="K55" t="s">
        <v>1083</v>
      </c>
      <c r="L55" t="s">
        <v>1083</v>
      </c>
      <c r="M55" t="s">
        <v>1083</v>
      </c>
      <c r="N55" t="s">
        <v>1083</v>
      </c>
      <c r="O55" t="s">
        <v>1083</v>
      </c>
    </row>
    <row r="56" spans="1:22" x14ac:dyDescent="0.3">
      <c r="A56" t="s">
        <v>1334</v>
      </c>
      <c r="B56" t="s">
        <v>1321</v>
      </c>
      <c r="C56" t="s">
        <v>1322</v>
      </c>
      <c r="D56" t="s">
        <v>1323</v>
      </c>
      <c r="E56" t="s">
        <v>85</v>
      </c>
      <c r="F56" t="s">
        <v>1324</v>
      </c>
      <c r="G56" t="s">
        <v>1081</v>
      </c>
      <c r="H56" t="s">
        <v>1081</v>
      </c>
      <c r="I56" t="s">
        <v>1228</v>
      </c>
      <c r="J56" t="s">
        <v>1076</v>
      </c>
      <c r="K56" t="s">
        <v>1083</v>
      </c>
      <c r="L56" t="s">
        <v>1083</v>
      </c>
      <c r="M56" t="s">
        <v>1083</v>
      </c>
      <c r="N56" t="s">
        <v>1084</v>
      </c>
      <c r="O56" t="s">
        <v>1083</v>
      </c>
    </row>
    <row r="57" spans="1:22" x14ac:dyDescent="0.3">
      <c r="A57" t="s">
        <v>1339</v>
      </c>
      <c r="B57" t="s">
        <v>1326</v>
      </c>
      <c r="C57" t="s">
        <v>1327</v>
      </c>
      <c r="D57" t="s">
        <v>1115</v>
      </c>
      <c r="E57" t="s">
        <v>105</v>
      </c>
      <c r="F57" t="s">
        <v>1328</v>
      </c>
      <c r="G57" t="s">
        <v>1081</v>
      </c>
      <c r="H57" t="s">
        <v>1081</v>
      </c>
      <c r="I57" t="s">
        <v>781</v>
      </c>
      <c r="J57" t="s">
        <v>1076</v>
      </c>
      <c r="K57" t="s">
        <v>1083</v>
      </c>
      <c r="L57" t="s">
        <v>1083</v>
      </c>
      <c r="M57" t="s">
        <v>1083</v>
      </c>
      <c r="N57" t="s">
        <v>1083</v>
      </c>
      <c r="O57" t="s">
        <v>1083</v>
      </c>
      <c r="P57" t="s">
        <v>1076</v>
      </c>
      <c r="Q57" t="s">
        <v>1083</v>
      </c>
      <c r="R57" t="s">
        <v>1083</v>
      </c>
      <c r="S57" t="s">
        <v>1083</v>
      </c>
      <c r="T57" t="s">
        <v>1329</v>
      </c>
      <c r="V57" t="s">
        <v>1330</v>
      </c>
    </row>
    <row r="58" spans="1:22" x14ac:dyDescent="0.3">
      <c r="A58" t="s">
        <v>1344</v>
      </c>
      <c r="B58" t="s">
        <v>373</v>
      </c>
      <c r="C58" t="s">
        <v>1332</v>
      </c>
      <c r="D58" t="s">
        <v>1102</v>
      </c>
      <c r="E58" t="s">
        <v>102</v>
      </c>
      <c r="F58" t="s">
        <v>1333</v>
      </c>
      <c r="G58" t="s">
        <v>1081</v>
      </c>
      <c r="H58" t="s">
        <v>1081</v>
      </c>
      <c r="I58" t="s">
        <v>21</v>
      </c>
      <c r="J58" t="s">
        <v>1098</v>
      </c>
      <c r="K58" t="s">
        <v>1104</v>
      </c>
      <c r="L58" t="s">
        <v>1111</v>
      </c>
      <c r="M58" t="s">
        <v>1097</v>
      </c>
      <c r="N58" t="s">
        <v>1082</v>
      </c>
      <c r="O58" t="s">
        <v>1091</v>
      </c>
    </row>
    <row r="59" spans="1:22" x14ac:dyDescent="0.3">
      <c r="A59" t="s">
        <v>1347</v>
      </c>
      <c r="B59" t="s">
        <v>1335</v>
      </c>
      <c r="C59" t="s">
        <v>1336</v>
      </c>
      <c r="D59" t="s">
        <v>1337</v>
      </c>
      <c r="E59" t="s">
        <v>85</v>
      </c>
      <c r="F59" t="s">
        <v>1338</v>
      </c>
      <c r="G59" t="s">
        <v>1081</v>
      </c>
      <c r="H59" t="s">
        <v>1081</v>
      </c>
      <c r="I59" t="s">
        <v>1228</v>
      </c>
      <c r="J59" t="s">
        <v>1105</v>
      </c>
      <c r="K59" t="s">
        <v>1076</v>
      </c>
      <c r="L59" t="s">
        <v>1083</v>
      </c>
      <c r="M59" t="s">
        <v>1076</v>
      </c>
      <c r="N59" t="s">
        <v>1076</v>
      </c>
      <c r="O59" t="s">
        <v>1085</v>
      </c>
    </row>
    <row r="60" spans="1:22" x14ac:dyDescent="0.3">
      <c r="A60" t="s">
        <v>1351</v>
      </c>
      <c r="B60" t="s">
        <v>1340</v>
      </c>
      <c r="C60" t="s">
        <v>1341</v>
      </c>
      <c r="D60" t="s">
        <v>1342</v>
      </c>
      <c r="E60" t="s">
        <v>105</v>
      </c>
      <c r="F60" t="s">
        <v>1343</v>
      </c>
      <c r="G60" t="s">
        <v>1081</v>
      </c>
      <c r="H60" t="s">
        <v>1081</v>
      </c>
      <c r="I60" t="s">
        <v>21</v>
      </c>
      <c r="J60" t="s">
        <v>1085</v>
      </c>
      <c r="K60" t="s">
        <v>1076</v>
      </c>
      <c r="L60" t="s">
        <v>1076</v>
      </c>
      <c r="M60" t="s">
        <v>1085</v>
      </c>
      <c r="N60" t="s">
        <v>1076</v>
      </c>
      <c r="O60" t="s">
        <v>1083</v>
      </c>
    </row>
    <row r="61" spans="1:22" x14ac:dyDescent="0.3">
      <c r="A61" t="s">
        <v>1355</v>
      </c>
      <c r="B61" t="s">
        <v>900</v>
      </c>
      <c r="C61" t="s">
        <v>1345</v>
      </c>
      <c r="D61" t="s">
        <v>1131</v>
      </c>
      <c r="E61" t="s">
        <v>34</v>
      </c>
      <c r="F61" t="s">
        <v>1346</v>
      </c>
      <c r="G61" t="s">
        <v>1081</v>
      </c>
      <c r="H61" t="s">
        <v>1081</v>
      </c>
      <c r="I61" t="s">
        <v>21</v>
      </c>
      <c r="J61" t="s">
        <v>1098</v>
      </c>
      <c r="K61" t="s">
        <v>1082</v>
      </c>
      <c r="L61" t="s">
        <v>1105</v>
      </c>
      <c r="M61" t="s">
        <v>1142</v>
      </c>
      <c r="N61" t="s">
        <v>1128</v>
      </c>
      <c r="O61" t="s">
        <v>1202</v>
      </c>
    </row>
    <row r="62" spans="1:22" x14ac:dyDescent="0.3">
      <c r="A62" t="s">
        <v>1359</v>
      </c>
      <c r="B62" t="s">
        <v>1348</v>
      </c>
      <c r="C62" t="s">
        <v>1349</v>
      </c>
      <c r="D62" t="s">
        <v>1249</v>
      </c>
      <c r="E62" t="s">
        <v>62</v>
      </c>
      <c r="F62" t="s">
        <v>1350</v>
      </c>
      <c r="G62" t="s">
        <v>1081</v>
      </c>
      <c r="H62" t="s">
        <v>1081</v>
      </c>
      <c r="I62" t="s">
        <v>1141</v>
      </c>
      <c r="J62" t="s">
        <v>1105</v>
      </c>
      <c r="K62" t="s">
        <v>1083</v>
      </c>
      <c r="L62" t="s">
        <v>1083</v>
      </c>
      <c r="M62" t="s">
        <v>1083</v>
      </c>
      <c r="N62" t="s">
        <v>1264</v>
      </c>
      <c r="O62" t="s">
        <v>1083</v>
      </c>
    </row>
    <row r="63" spans="1:22" x14ac:dyDescent="0.3">
      <c r="A63" t="s">
        <v>1364</v>
      </c>
      <c r="B63" t="s">
        <v>1352</v>
      </c>
      <c r="C63" t="s">
        <v>1353</v>
      </c>
      <c r="D63" t="s">
        <v>1165</v>
      </c>
      <c r="E63" t="s">
        <v>55</v>
      </c>
      <c r="F63" t="s">
        <v>1354</v>
      </c>
      <c r="G63" t="s">
        <v>1081</v>
      </c>
      <c r="H63" t="s">
        <v>1081</v>
      </c>
      <c r="I63" t="s">
        <v>1141</v>
      </c>
      <c r="J63" t="s">
        <v>1091</v>
      </c>
      <c r="K63" t="s">
        <v>1076</v>
      </c>
      <c r="L63" t="s">
        <v>1076</v>
      </c>
      <c r="M63" t="s">
        <v>1085</v>
      </c>
      <c r="N63" t="s">
        <v>1179</v>
      </c>
      <c r="O63" t="s">
        <v>1083</v>
      </c>
    </row>
    <row r="64" spans="1:22" x14ac:dyDescent="0.3">
      <c r="A64" t="s">
        <v>1055</v>
      </c>
      <c r="B64" t="s">
        <v>1056</v>
      </c>
      <c r="C64" t="s">
        <v>1057</v>
      </c>
      <c r="D64" t="s">
        <v>1058</v>
      </c>
      <c r="E64" t="s">
        <v>1059</v>
      </c>
      <c r="F64" t="s">
        <v>1060</v>
      </c>
      <c r="G64" t="s">
        <v>1061</v>
      </c>
      <c r="H64" t="s">
        <v>1062</v>
      </c>
      <c r="I64" t="s">
        <v>1063</v>
      </c>
      <c r="J64" t="s">
        <v>4</v>
      </c>
      <c r="K64" t="s">
        <v>781</v>
      </c>
      <c r="L64" t="s">
        <v>1190</v>
      </c>
      <c r="M64" t="s">
        <v>1191</v>
      </c>
      <c r="N64" t="s">
        <v>1192</v>
      </c>
      <c r="O64" t="s">
        <v>1193</v>
      </c>
      <c r="P64" t="s">
        <v>4</v>
      </c>
      <c r="Q64" t="s">
        <v>1194</v>
      </c>
      <c r="R64" t="s">
        <v>50</v>
      </c>
      <c r="S64" t="s">
        <v>1195</v>
      </c>
      <c r="T64" t="s">
        <v>1196</v>
      </c>
      <c r="V64" t="s">
        <v>1197</v>
      </c>
    </row>
    <row r="65" spans="1:22" x14ac:dyDescent="0.3">
      <c r="A65" t="s">
        <v>1368</v>
      </c>
      <c r="B65" t="s">
        <v>1356</v>
      </c>
      <c r="C65" t="s">
        <v>1357</v>
      </c>
      <c r="D65" t="s">
        <v>1088</v>
      </c>
      <c r="E65" t="s">
        <v>41</v>
      </c>
      <c r="F65" t="s">
        <v>1358</v>
      </c>
      <c r="G65" t="s">
        <v>1081</v>
      </c>
      <c r="H65" t="s">
        <v>1081</v>
      </c>
      <c r="I65" t="s">
        <v>1141</v>
      </c>
      <c r="J65" t="s">
        <v>1105</v>
      </c>
      <c r="K65" t="s">
        <v>1083</v>
      </c>
      <c r="L65" t="s">
        <v>1083</v>
      </c>
      <c r="M65" t="s">
        <v>1083</v>
      </c>
      <c r="N65" t="s">
        <v>1264</v>
      </c>
      <c r="O65" t="s">
        <v>1083</v>
      </c>
    </row>
    <row r="66" spans="1:22" x14ac:dyDescent="0.3">
      <c r="A66" t="s">
        <v>1374</v>
      </c>
      <c r="B66" t="s">
        <v>1360</v>
      </c>
      <c r="C66" t="s">
        <v>1361</v>
      </c>
      <c r="D66" t="s">
        <v>1362</v>
      </c>
      <c r="E66" t="s">
        <v>62</v>
      </c>
      <c r="F66" t="s">
        <v>1363</v>
      </c>
      <c r="G66" t="s">
        <v>1081</v>
      </c>
      <c r="H66" t="s">
        <v>1081</v>
      </c>
      <c r="I66" t="s">
        <v>21</v>
      </c>
      <c r="J66" t="s">
        <v>1076</v>
      </c>
      <c r="K66" t="s">
        <v>1083</v>
      </c>
      <c r="L66" t="s">
        <v>1083</v>
      </c>
      <c r="M66" t="s">
        <v>1083</v>
      </c>
      <c r="N66" t="s">
        <v>1083</v>
      </c>
      <c r="O66" t="s">
        <v>1083</v>
      </c>
    </row>
    <row r="67" spans="1:22" x14ac:dyDescent="0.3">
      <c r="A67" t="s">
        <v>1379</v>
      </c>
      <c r="B67" t="s">
        <v>1365</v>
      </c>
      <c r="C67" t="s">
        <v>1366</v>
      </c>
      <c r="D67" t="s">
        <v>1176</v>
      </c>
      <c r="E67" t="s">
        <v>130</v>
      </c>
      <c r="F67" t="s">
        <v>1367</v>
      </c>
      <c r="G67" t="s">
        <v>1081</v>
      </c>
      <c r="H67" t="s">
        <v>1081</v>
      </c>
      <c r="I67" t="s">
        <v>24</v>
      </c>
      <c r="J67" t="s">
        <v>1202</v>
      </c>
      <c r="K67" t="s">
        <v>1083</v>
      </c>
      <c r="L67" t="s">
        <v>1083</v>
      </c>
      <c r="M67" t="s">
        <v>1083</v>
      </c>
      <c r="N67" t="s">
        <v>1179</v>
      </c>
      <c r="O67" t="s">
        <v>1091</v>
      </c>
    </row>
    <row r="68" spans="1:22" x14ac:dyDescent="0.3">
      <c r="A68" t="s">
        <v>1384</v>
      </c>
      <c r="B68" t="s">
        <v>804</v>
      </c>
      <c r="C68" t="s">
        <v>1369</v>
      </c>
      <c r="D68" t="s">
        <v>1370</v>
      </c>
      <c r="E68" t="s">
        <v>57</v>
      </c>
      <c r="F68" t="s">
        <v>1371</v>
      </c>
      <c r="G68" t="s">
        <v>1081</v>
      </c>
      <c r="H68" t="s">
        <v>1081</v>
      </c>
      <c r="I68" t="s">
        <v>781</v>
      </c>
      <c r="J68" t="s">
        <v>1082</v>
      </c>
      <c r="K68" t="s">
        <v>1083</v>
      </c>
      <c r="L68" t="s">
        <v>1083</v>
      </c>
      <c r="M68" t="s">
        <v>1083</v>
      </c>
      <c r="N68" t="s">
        <v>1083</v>
      </c>
      <c r="O68" t="s">
        <v>1083</v>
      </c>
      <c r="P68" t="s">
        <v>1082</v>
      </c>
      <c r="Q68" t="s">
        <v>1085</v>
      </c>
      <c r="R68" t="s">
        <v>1076</v>
      </c>
      <c r="S68" t="s">
        <v>1076</v>
      </c>
      <c r="T68" t="s">
        <v>1372</v>
      </c>
      <c r="V68" t="s">
        <v>1373</v>
      </c>
    </row>
    <row r="69" spans="1:22" x14ac:dyDescent="0.3">
      <c r="A69" t="s">
        <v>1389</v>
      </c>
      <c r="B69" t="s">
        <v>1375</v>
      </c>
      <c r="C69" t="s">
        <v>1376</v>
      </c>
      <c r="D69" t="s">
        <v>1377</v>
      </c>
      <c r="E69" t="s">
        <v>107</v>
      </c>
      <c r="F69" t="s">
        <v>1378</v>
      </c>
      <c r="G69" t="s">
        <v>1081</v>
      </c>
      <c r="H69" t="s">
        <v>1081</v>
      </c>
      <c r="I69" t="s">
        <v>1228</v>
      </c>
      <c r="J69" t="s">
        <v>1128</v>
      </c>
      <c r="K69" t="s">
        <v>1083</v>
      </c>
      <c r="L69" t="s">
        <v>1076</v>
      </c>
      <c r="M69" t="s">
        <v>1076</v>
      </c>
      <c r="N69" t="s">
        <v>1179</v>
      </c>
      <c r="O69" t="s">
        <v>1083</v>
      </c>
    </row>
    <row r="70" spans="1:22" x14ac:dyDescent="0.3">
      <c r="A70" t="s">
        <v>1393</v>
      </c>
      <c r="B70" t="s">
        <v>1380</v>
      </c>
      <c r="C70" t="s">
        <v>1381</v>
      </c>
      <c r="D70" t="s">
        <v>1382</v>
      </c>
      <c r="E70" t="s">
        <v>34</v>
      </c>
      <c r="F70" t="s">
        <v>1383</v>
      </c>
      <c r="G70" t="s">
        <v>1081</v>
      </c>
      <c r="H70" t="s">
        <v>1081</v>
      </c>
      <c r="I70" t="s">
        <v>24</v>
      </c>
      <c r="J70" t="s">
        <v>1091</v>
      </c>
      <c r="K70" t="s">
        <v>1083</v>
      </c>
      <c r="L70" t="s">
        <v>1085</v>
      </c>
      <c r="M70" t="s">
        <v>1085</v>
      </c>
      <c r="N70" t="s">
        <v>1264</v>
      </c>
      <c r="O70" t="s">
        <v>1082</v>
      </c>
    </row>
    <row r="71" spans="1:22" x14ac:dyDescent="0.3">
      <c r="A71" t="s">
        <v>1397</v>
      </c>
      <c r="B71" t="s">
        <v>1385</v>
      </c>
      <c r="C71" t="s">
        <v>1386</v>
      </c>
      <c r="D71" t="s">
        <v>1387</v>
      </c>
      <c r="E71" t="s">
        <v>41</v>
      </c>
      <c r="F71" t="s">
        <v>1388</v>
      </c>
      <c r="G71" t="s">
        <v>1081</v>
      </c>
      <c r="H71" t="s">
        <v>1081</v>
      </c>
      <c r="I71" t="s">
        <v>1141</v>
      </c>
      <c r="J71" t="s">
        <v>1092</v>
      </c>
      <c r="K71" t="s">
        <v>1083</v>
      </c>
      <c r="L71" t="s">
        <v>1083</v>
      </c>
      <c r="M71" t="s">
        <v>1083</v>
      </c>
      <c r="N71" t="s">
        <v>1083</v>
      </c>
      <c r="O71" t="s">
        <v>1083</v>
      </c>
    </row>
    <row r="72" spans="1:22" x14ac:dyDescent="0.3">
      <c r="A72" t="s">
        <v>1403</v>
      </c>
      <c r="B72" t="s">
        <v>1028</v>
      </c>
      <c r="C72" t="s">
        <v>1390</v>
      </c>
      <c r="D72" t="s">
        <v>1391</v>
      </c>
      <c r="E72" t="s">
        <v>55</v>
      </c>
      <c r="F72" t="s">
        <v>1392</v>
      </c>
      <c r="G72" t="s">
        <v>1081</v>
      </c>
      <c r="H72" t="s">
        <v>1081</v>
      </c>
      <c r="I72" t="s">
        <v>24</v>
      </c>
      <c r="J72" t="s">
        <v>1242</v>
      </c>
      <c r="K72" t="s">
        <v>1085</v>
      </c>
      <c r="L72" t="s">
        <v>1085</v>
      </c>
      <c r="M72" t="s">
        <v>1082</v>
      </c>
      <c r="N72" t="s">
        <v>1084</v>
      </c>
      <c r="O72" t="s">
        <v>1142</v>
      </c>
    </row>
    <row r="73" spans="1:22" x14ac:dyDescent="0.3">
      <c r="A73" t="s">
        <v>1406</v>
      </c>
      <c r="B73" t="s">
        <v>1394</v>
      </c>
      <c r="C73" t="s">
        <v>1395</v>
      </c>
      <c r="D73" t="s">
        <v>1138</v>
      </c>
      <c r="E73" t="s">
        <v>1121</v>
      </c>
      <c r="F73" t="s">
        <v>1396</v>
      </c>
      <c r="G73" t="s">
        <v>1081</v>
      </c>
      <c r="H73" t="s">
        <v>1081</v>
      </c>
      <c r="I73" t="s">
        <v>24</v>
      </c>
      <c r="J73" t="s">
        <v>1076</v>
      </c>
      <c r="K73" t="s">
        <v>1083</v>
      </c>
      <c r="L73" t="s">
        <v>1083</v>
      </c>
      <c r="M73" t="s">
        <v>1083</v>
      </c>
      <c r="N73" t="s">
        <v>1083</v>
      </c>
      <c r="O73" t="s">
        <v>1083</v>
      </c>
    </row>
    <row r="74" spans="1:22" x14ac:dyDescent="0.3">
      <c r="A74" t="s">
        <v>1413</v>
      </c>
      <c r="B74" t="s">
        <v>834</v>
      </c>
      <c r="C74" t="s">
        <v>1398</v>
      </c>
      <c r="D74" t="s">
        <v>1399</v>
      </c>
      <c r="E74" t="s">
        <v>1121</v>
      </c>
      <c r="F74" t="s">
        <v>1400</v>
      </c>
      <c r="G74" t="s">
        <v>1081</v>
      </c>
      <c r="H74" t="s">
        <v>1081</v>
      </c>
      <c r="I74" t="s">
        <v>781</v>
      </c>
      <c r="J74" t="s">
        <v>1092</v>
      </c>
      <c r="K74" t="s">
        <v>1083</v>
      </c>
      <c r="L74" t="s">
        <v>1083</v>
      </c>
      <c r="M74" t="s">
        <v>1083</v>
      </c>
      <c r="N74" t="s">
        <v>1083</v>
      </c>
      <c r="O74" t="s">
        <v>1083</v>
      </c>
      <c r="P74" t="s">
        <v>1092</v>
      </c>
      <c r="Q74" t="s">
        <v>1076</v>
      </c>
      <c r="R74" t="s">
        <v>1085</v>
      </c>
      <c r="S74" t="s">
        <v>1083</v>
      </c>
      <c r="T74" t="s">
        <v>1401</v>
      </c>
      <c r="V74" t="s">
        <v>1402</v>
      </c>
    </row>
    <row r="75" spans="1:22" x14ac:dyDescent="0.3">
      <c r="A75" t="s">
        <v>1418</v>
      </c>
      <c r="B75" t="s">
        <v>186</v>
      </c>
      <c r="C75" t="s">
        <v>1404</v>
      </c>
      <c r="D75" t="s">
        <v>1382</v>
      </c>
      <c r="E75" t="s">
        <v>20</v>
      </c>
      <c r="F75" t="s">
        <v>1405</v>
      </c>
      <c r="G75" t="s">
        <v>1081</v>
      </c>
      <c r="H75" t="s">
        <v>1081</v>
      </c>
      <c r="I75" t="s">
        <v>1109</v>
      </c>
      <c r="J75" t="s">
        <v>1187</v>
      </c>
      <c r="K75" t="s">
        <v>1100</v>
      </c>
      <c r="L75" t="s">
        <v>1153</v>
      </c>
      <c r="M75" t="s">
        <v>1188</v>
      </c>
      <c r="N75" t="s">
        <v>1104</v>
      </c>
      <c r="O75" t="s">
        <v>1260</v>
      </c>
    </row>
    <row r="76" spans="1:22" x14ac:dyDescent="0.3">
      <c r="A76" t="s">
        <v>1510</v>
      </c>
      <c r="B76" t="s">
        <v>1407</v>
      </c>
      <c r="C76" t="s">
        <v>1408</v>
      </c>
      <c r="D76" t="s">
        <v>1409</v>
      </c>
      <c r="E76" t="s">
        <v>110</v>
      </c>
      <c r="F76" t="s">
        <v>1410</v>
      </c>
      <c r="G76" t="s">
        <v>1081</v>
      </c>
      <c r="H76" t="s">
        <v>1081</v>
      </c>
      <c r="I76" t="s">
        <v>781</v>
      </c>
      <c r="J76" t="s">
        <v>1076</v>
      </c>
      <c r="K76" t="s">
        <v>1083</v>
      </c>
      <c r="L76" t="s">
        <v>1083</v>
      </c>
      <c r="M76" t="s">
        <v>1083</v>
      </c>
      <c r="N76" t="s">
        <v>1083</v>
      </c>
      <c r="O76" t="s">
        <v>1083</v>
      </c>
      <c r="P76" t="s">
        <v>1076</v>
      </c>
      <c r="Q76" t="s">
        <v>1083</v>
      </c>
      <c r="R76" t="s">
        <v>1076</v>
      </c>
      <c r="S76" t="s">
        <v>1083</v>
      </c>
      <c r="T76" t="s">
        <v>1411</v>
      </c>
      <c r="V76" t="s">
        <v>1412</v>
      </c>
    </row>
    <row r="77" spans="1:22" x14ac:dyDescent="0.3">
      <c r="A77" t="s">
        <v>1577</v>
      </c>
      <c r="B77" t="s">
        <v>1414</v>
      </c>
      <c r="C77" t="s">
        <v>1415</v>
      </c>
      <c r="D77" t="s">
        <v>1416</v>
      </c>
      <c r="E77" t="s">
        <v>28</v>
      </c>
      <c r="F77" t="s">
        <v>1417</v>
      </c>
      <c r="G77" t="s">
        <v>1081</v>
      </c>
      <c r="H77" t="s">
        <v>1081</v>
      </c>
      <c r="I77" t="s">
        <v>21</v>
      </c>
      <c r="J77" t="s">
        <v>1092</v>
      </c>
      <c r="K77" t="s">
        <v>1083</v>
      </c>
      <c r="L77" t="s">
        <v>1083</v>
      </c>
      <c r="M77" t="s">
        <v>1083</v>
      </c>
      <c r="N77" t="s">
        <v>1084</v>
      </c>
      <c r="O77" t="s">
        <v>1083</v>
      </c>
    </row>
    <row r="78" spans="1:22" x14ac:dyDescent="0.3">
      <c r="A78" t="s">
        <v>1650</v>
      </c>
      <c r="B78" t="s">
        <v>885</v>
      </c>
      <c r="C78" t="s">
        <v>1419</v>
      </c>
      <c r="D78" t="s">
        <v>1420</v>
      </c>
      <c r="E78" t="s">
        <v>34</v>
      </c>
      <c r="F78" t="s">
        <v>1421</v>
      </c>
      <c r="G78" t="s">
        <v>1081</v>
      </c>
      <c r="H78" t="s">
        <v>1081</v>
      </c>
      <c r="I78" t="s">
        <v>21</v>
      </c>
      <c r="J78" t="s">
        <v>1096</v>
      </c>
      <c r="K78" t="s">
        <v>1111</v>
      </c>
      <c r="L78" t="s">
        <v>1153</v>
      </c>
      <c r="M78" t="s">
        <v>1206</v>
      </c>
      <c r="N78" t="s">
        <v>1112</v>
      </c>
      <c r="O78" t="s">
        <v>1111</v>
      </c>
    </row>
    <row r="79" spans="1:22" x14ac:dyDescent="0.3">
      <c r="A79" t="s">
        <v>1489</v>
      </c>
      <c r="B79" t="s">
        <v>3314</v>
      </c>
      <c r="C79" t="s">
        <v>3315</v>
      </c>
      <c r="D79" t="s">
        <v>3316</v>
      </c>
      <c r="E79" t="s">
        <v>26</v>
      </c>
      <c r="F79" t="s">
        <v>3317</v>
      </c>
      <c r="G79" t="s">
        <v>1081</v>
      </c>
      <c r="H79" t="s">
        <v>1081</v>
      </c>
      <c r="I79" t="s">
        <v>24</v>
      </c>
      <c r="J79" t="s">
        <v>1082</v>
      </c>
      <c r="K79" t="s">
        <v>1083</v>
      </c>
      <c r="L79" t="s">
        <v>1076</v>
      </c>
      <c r="M79" t="s">
        <v>1076</v>
      </c>
      <c r="N79" t="s">
        <v>1085</v>
      </c>
      <c r="O79" t="s">
        <v>1083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770"/>
  <sheetViews>
    <sheetView tabSelected="1" topLeftCell="A576" workbookViewId="0">
      <selection activeCell="L595" sqref="L595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1422</v>
      </c>
      <c r="V1" t="s">
        <v>1046</v>
      </c>
      <c r="W1" t="s">
        <v>1047</v>
      </c>
      <c r="X1" t="s">
        <v>1048</v>
      </c>
      <c r="Y1" t="s">
        <v>1434</v>
      </c>
      <c r="Z1" t="s">
        <v>1439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0.9</v>
      </c>
      <c r="H2">
        <v>1.1000000000000001</v>
      </c>
      <c r="I2">
        <v>0.1</v>
      </c>
      <c r="J2">
        <v>0.1</v>
      </c>
      <c r="K2">
        <v>-0.3</v>
      </c>
      <c r="L2">
        <v>0</v>
      </c>
      <c r="M2">
        <v>0.9</v>
      </c>
      <c r="N2">
        <v>1.2</v>
      </c>
      <c r="O2">
        <v>-0.3</v>
      </c>
      <c r="P2">
        <v>1.8</v>
      </c>
      <c r="Q2">
        <v>0.3</v>
      </c>
      <c r="R2">
        <v>0.5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IF(COUNTIF(Injuries!$A$2:$A$154, A2) &gt; 0, 0, Skater2024!P2)</f>
        <v>0</v>
      </c>
      <c r="W2">
        <f>IF(COUNTIF(Injuries!$A$2:$A$154, A2) &gt; 0, 0, Skater2024!M2)</f>
        <v>0</v>
      </c>
      <c r="X2">
        <f>IF(COUNTIF(Injuries!$A$2:$A$154, A2) &gt; 0, 0, Skater2024!N2)</f>
        <v>0</v>
      </c>
      <c r="Y2" t="str">
        <f>VLOOKUP(C2,'2024'!$A$1:$B$33,2,FALSE)</f>
        <v xml:space="preserve"> Calgary Flames</v>
      </c>
      <c r="Z2">
        <f>F2/E2</f>
        <v>8.7361702127659573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32</v>
      </c>
      <c r="F3">
        <v>685.1</v>
      </c>
      <c r="G3">
        <v>1.4</v>
      </c>
      <c r="H3">
        <v>1</v>
      </c>
      <c r="I3">
        <v>0</v>
      </c>
      <c r="J3">
        <v>1</v>
      </c>
      <c r="K3">
        <v>-1.3</v>
      </c>
      <c r="L3">
        <v>-0.4</v>
      </c>
      <c r="M3">
        <v>1.4</v>
      </c>
      <c r="N3">
        <v>2</v>
      </c>
      <c r="O3">
        <v>-1.6</v>
      </c>
      <c r="P3">
        <v>1.7</v>
      </c>
      <c r="Q3">
        <v>0.3</v>
      </c>
      <c r="R3">
        <v>0.5</v>
      </c>
      <c r="T3">
        <f>IF(ISNUMBER(MATCH(A3, Debuts_Table[Name], 0)), "1", 0)</f>
        <v>0</v>
      </c>
      <c r="U3" t="str">
        <f t="shared" ref="U3:U65" ca="1" si="0">IF(T3="1",P3+RAND() * 0.000001,"")</f>
        <v/>
      </c>
      <c r="V3">
        <f>IF(COUNTIF(Injuries!$A$2:$A$154, A3) &gt; 0, 0, Skater2024!P3)</f>
        <v>1.7</v>
      </c>
      <c r="W3">
        <f>IF(COUNTIF(Injuries!$A$2:$A$154, A3) &gt; 0, 0, Skater2024!M3)</f>
        <v>1.4</v>
      </c>
      <c r="X3">
        <f>IF(COUNTIF(Injuries!$A$2:$A$154, A3) &gt; 0, 0, Skater2024!N3)</f>
        <v>2</v>
      </c>
      <c r="Y3" t="str">
        <f>VLOOKUP(C3,'2024'!$A$1:$B$33,2,FALSE)</f>
        <v xml:space="preserve"> Florida Panthers</v>
      </c>
      <c r="Z3">
        <f t="shared" ref="Z3:Z66" si="1">F3/E3</f>
        <v>21.409375000000001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20</v>
      </c>
      <c r="F4">
        <v>372.3</v>
      </c>
      <c r="G4">
        <v>-0.9</v>
      </c>
      <c r="H4">
        <v>-1.8</v>
      </c>
      <c r="I4">
        <v>-0.5</v>
      </c>
      <c r="J4">
        <v>0</v>
      </c>
      <c r="K4">
        <v>0.8</v>
      </c>
      <c r="L4">
        <v>0.1</v>
      </c>
      <c r="M4">
        <v>-1.5</v>
      </c>
      <c r="N4">
        <v>-1.7</v>
      </c>
      <c r="O4">
        <v>0.9</v>
      </c>
      <c r="P4">
        <v>-2.2999999999999998</v>
      </c>
      <c r="Q4">
        <v>-0.4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IF(COUNTIF(Injuries!$A$2:$A$154, A4) &gt; 0, 0, Skater2024!P4)</f>
        <v>0</v>
      </c>
      <c r="W4">
        <f>IF(COUNTIF(Injuries!$A$2:$A$154, A4) &gt; 0, 0, Skater2024!M4)</f>
        <v>0</v>
      </c>
      <c r="X4">
        <f>IF(COUNTIF(Injuries!$A$2:$A$154, A4) &gt; 0, 0, Skater2024!N4)</f>
        <v>0</v>
      </c>
      <c r="Y4" t="str">
        <f>VLOOKUP(C4,'2024'!$A$1:$B$33,2,FALSE)</f>
        <v xml:space="preserve"> Columbus Blue Jackets</v>
      </c>
      <c r="Z4">
        <f t="shared" si="1"/>
        <v>18.615000000000002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1.4</v>
      </c>
      <c r="H5">
        <v>-3.4</v>
      </c>
      <c r="I5">
        <v>-1.3</v>
      </c>
      <c r="J5">
        <v>0</v>
      </c>
      <c r="K5">
        <v>0.7</v>
      </c>
      <c r="L5">
        <v>0.2</v>
      </c>
      <c r="M5">
        <v>0</v>
      </c>
      <c r="N5">
        <v>-3.4</v>
      </c>
      <c r="O5">
        <v>0.9</v>
      </c>
      <c r="P5">
        <v>-2.5</v>
      </c>
      <c r="Q5">
        <v>-0.4</v>
      </c>
      <c r="R5">
        <v>-0.8</v>
      </c>
      <c r="T5" t="str">
        <f>IF(ISNUMBER(MATCH(A5, Debuts_Table[Name], 0)), "1", 0)</f>
        <v>1</v>
      </c>
      <c r="U5">
        <f t="shared" ca="1" si="0"/>
        <v>-2.4999993743744775</v>
      </c>
      <c r="V5">
        <f>IF(COUNTIF(Injuries!$A$2:$A$154, A5) &gt; 0, 0, Skater2024!P5)</f>
        <v>0</v>
      </c>
      <c r="W5">
        <f>IF(COUNTIF(Injuries!$A$2:$A$154, A5) &gt; 0, 0, Skater2024!M5)</f>
        <v>0</v>
      </c>
      <c r="X5">
        <f>IF(COUNTIF(Injuries!$A$2:$A$154, A5) &gt; 0, 0, Skater2024!N5)</f>
        <v>0</v>
      </c>
      <c r="Y5" t="str">
        <f>VLOOKUP(C5,'2024'!$A$1:$B$33,2,FALSE)</f>
        <v xml:space="preserve"> Columbus Blue Jackets</v>
      </c>
      <c r="Z5">
        <f t="shared" si="1"/>
        <v>15.710204081632652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40</v>
      </c>
      <c r="F6">
        <v>921.7</v>
      </c>
      <c r="G6">
        <v>7.7</v>
      </c>
      <c r="H6">
        <v>2.1</v>
      </c>
      <c r="I6">
        <v>3.4</v>
      </c>
      <c r="J6">
        <v>2.1</v>
      </c>
      <c r="K6">
        <v>0.4</v>
      </c>
      <c r="L6">
        <v>2</v>
      </c>
      <c r="M6">
        <v>11.1</v>
      </c>
      <c r="N6">
        <v>4.2</v>
      </c>
      <c r="O6">
        <v>2.4</v>
      </c>
      <c r="P6">
        <v>17.600000000000001</v>
      </c>
      <c r="Q6">
        <v>2.8</v>
      </c>
      <c r="R6">
        <v>5.5</v>
      </c>
      <c r="T6">
        <f>IF(ISNUMBER(MATCH(A6, Debuts_Table[Name], 0)), "1", 0)</f>
        <v>0</v>
      </c>
      <c r="U6" t="str">
        <f t="shared" ca="1" si="0"/>
        <v/>
      </c>
      <c r="V6">
        <f>IF(COUNTIF(Injuries!$A$2:$A$154, A6) &gt; 0, 0, Skater2024!P6)</f>
        <v>17.600000000000001</v>
      </c>
      <c r="W6">
        <f>IF(COUNTIF(Injuries!$A$2:$A$154, A6) &gt; 0, 0, Skater2024!M6)</f>
        <v>11.1</v>
      </c>
      <c r="X6">
        <f>IF(COUNTIF(Injuries!$A$2:$A$154, A6) &gt; 0, 0, Skater2024!N6)</f>
        <v>4.2</v>
      </c>
      <c r="Y6" t="str">
        <f>VLOOKUP(C6,'2024'!$A$1:$B$33,2,FALSE)</f>
        <v xml:space="preserve"> New York Rangers</v>
      </c>
      <c r="Z6">
        <f t="shared" si="1"/>
        <v>23.0425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49</v>
      </c>
      <c r="F7">
        <v>846.3</v>
      </c>
      <c r="G7">
        <v>2.9</v>
      </c>
      <c r="H7">
        <v>-1.3</v>
      </c>
      <c r="I7">
        <v>0.9</v>
      </c>
      <c r="J7">
        <v>-0.5</v>
      </c>
      <c r="K7">
        <v>0.8</v>
      </c>
      <c r="L7">
        <v>-0.9</v>
      </c>
      <c r="M7">
        <v>3.8</v>
      </c>
      <c r="N7">
        <v>-1.8</v>
      </c>
      <c r="O7">
        <v>-0.1</v>
      </c>
      <c r="P7">
        <v>1.9</v>
      </c>
      <c r="Q7">
        <v>0.3</v>
      </c>
      <c r="R7">
        <v>0.6</v>
      </c>
      <c r="T7">
        <f>IF(ISNUMBER(MATCH(A7, Debuts_Table[Name], 0)), "1", 0)</f>
        <v>0</v>
      </c>
      <c r="U7" t="str">
        <f t="shared" ca="1" si="0"/>
        <v/>
      </c>
      <c r="V7">
        <f>IF(COUNTIF(Injuries!$A$2:$A$154, A7) &gt; 0, 0, Skater2024!P7)</f>
        <v>1.9</v>
      </c>
      <c r="W7">
        <f>IF(COUNTIF(Injuries!$A$2:$A$154, A7) &gt; 0, 0, Skater2024!M7)</f>
        <v>3.8</v>
      </c>
      <c r="X7">
        <f>IF(COUNTIF(Injuries!$A$2:$A$154, A7) &gt; 0, 0, Skater2024!N7)</f>
        <v>-1.8</v>
      </c>
      <c r="Y7" t="str">
        <f>VLOOKUP(C7,'2024'!$A$1:$B$33,2,FALSE)</f>
        <v xml:space="preserve"> Anaheim Ducks</v>
      </c>
      <c r="Z7">
        <f t="shared" si="1"/>
        <v>17.271428571428572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50</v>
      </c>
      <c r="F8">
        <v>1154.8</v>
      </c>
      <c r="G8">
        <v>-2.1</v>
      </c>
      <c r="H8">
        <v>-0.8</v>
      </c>
      <c r="I8">
        <v>-0.1</v>
      </c>
      <c r="J8">
        <v>-3.8</v>
      </c>
      <c r="K8">
        <v>0.3</v>
      </c>
      <c r="L8">
        <v>-0.6</v>
      </c>
      <c r="M8">
        <v>-2.2000000000000002</v>
      </c>
      <c r="N8">
        <v>-4.5999999999999996</v>
      </c>
      <c r="O8">
        <v>-0.3</v>
      </c>
      <c r="P8">
        <v>-7</v>
      </c>
      <c r="Q8">
        <v>-1.1000000000000001</v>
      </c>
      <c r="R8">
        <v>-2.2000000000000002</v>
      </c>
      <c r="T8">
        <f>IF(ISNUMBER(MATCH(A8, Debuts_Table[Name], 0)), "1", 0)</f>
        <v>0</v>
      </c>
      <c r="U8" t="str">
        <f t="shared" ca="1" si="0"/>
        <v/>
      </c>
      <c r="V8">
        <f>IF(COUNTIF(Injuries!$A$2:$A$154, A8) &gt; 0, 0, Skater2024!P8)</f>
        <v>-7</v>
      </c>
      <c r="W8">
        <f>IF(COUNTIF(Injuries!$A$2:$A$154, A8) &gt; 0, 0, Skater2024!M8)</f>
        <v>-2.2000000000000002</v>
      </c>
      <c r="X8">
        <f>IF(COUNTIF(Injuries!$A$2:$A$154, A8) &gt; 0, 0, Skater2024!N8)</f>
        <v>-4.5999999999999996</v>
      </c>
      <c r="Y8" t="str">
        <f>VLOOKUP(C8,'2024'!$A$1:$B$33,2,FALSE)</f>
        <v>Seattle Kraken</v>
      </c>
      <c r="Z8">
        <f t="shared" si="1"/>
        <v>23.096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47</v>
      </c>
      <c r="F9">
        <v>779.7</v>
      </c>
      <c r="G9">
        <v>2.9</v>
      </c>
      <c r="H9">
        <v>4.2</v>
      </c>
      <c r="I9">
        <v>-0.6</v>
      </c>
      <c r="J9">
        <v>1.5</v>
      </c>
      <c r="K9">
        <v>0.4</v>
      </c>
      <c r="L9">
        <v>-0.2</v>
      </c>
      <c r="M9">
        <v>2.2999999999999998</v>
      </c>
      <c r="N9">
        <v>5.7</v>
      </c>
      <c r="O9">
        <v>0.2</v>
      </c>
      <c r="P9">
        <v>8.1999999999999993</v>
      </c>
      <c r="Q9">
        <v>1.3</v>
      </c>
      <c r="R9">
        <v>2.6</v>
      </c>
      <c r="T9">
        <f>IF(ISNUMBER(MATCH(A9, Debuts_Table[Name], 0)), "1", 0)</f>
        <v>0</v>
      </c>
      <c r="U9" t="str">
        <f t="shared" ca="1" si="0"/>
        <v/>
      </c>
      <c r="V9">
        <f>IF(COUNTIF(Injuries!$A$2:$A$154, A9) &gt; 0, 0, Skater2024!P9)</f>
        <v>8.1999999999999993</v>
      </c>
      <c r="W9">
        <f>IF(COUNTIF(Injuries!$A$2:$A$154, A9) &gt; 0, 0, Skater2024!M9)</f>
        <v>2.2999999999999998</v>
      </c>
      <c r="X9">
        <f>IF(COUNTIF(Injuries!$A$2:$A$154, A9) &gt; 0, 0, Skater2024!N9)</f>
        <v>5.7</v>
      </c>
      <c r="Y9" t="str">
        <f>VLOOKUP(C9,'2024'!$A$1:$B$33,2,FALSE)</f>
        <v xml:space="preserve"> Winnipeg Jets</v>
      </c>
      <c r="Z9">
        <f t="shared" si="1"/>
        <v>16.589361702127661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26</v>
      </c>
      <c r="F10">
        <v>509.4</v>
      </c>
      <c r="G10">
        <v>-1.9</v>
      </c>
      <c r="H10">
        <v>1.5</v>
      </c>
      <c r="I10">
        <v>0</v>
      </c>
      <c r="J10">
        <v>1</v>
      </c>
      <c r="K10">
        <v>0</v>
      </c>
      <c r="L10">
        <v>0.2</v>
      </c>
      <c r="M10">
        <v>-1.9</v>
      </c>
      <c r="N10">
        <v>2.5</v>
      </c>
      <c r="O10">
        <v>0.1</v>
      </c>
      <c r="P10">
        <v>0.8</v>
      </c>
      <c r="Q10">
        <v>0.1</v>
      </c>
      <c r="R10">
        <v>0.2</v>
      </c>
      <c r="T10">
        <f>IF(ISNUMBER(MATCH(A10, Debuts_Table[Name], 0)), "1", 0)</f>
        <v>0</v>
      </c>
      <c r="U10" t="str">
        <f t="shared" ca="1" si="0"/>
        <v/>
      </c>
      <c r="V10">
        <f>IF(COUNTIF(Injuries!$A$2:$A$154, A10) &gt; 0, 0, Skater2024!P10)</f>
        <v>0.8</v>
      </c>
      <c r="W10">
        <f>IF(COUNTIF(Injuries!$A$2:$A$154, A10) &gt; 0, 0, Skater2024!M10)</f>
        <v>-1.9</v>
      </c>
      <c r="X10">
        <f>IF(COUNTIF(Injuries!$A$2:$A$154, A10) &gt; 0, 0, Skater2024!N10)</f>
        <v>2.5</v>
      </c>
      <c r="Y10" t="str">
        <f>VLOOKUP(C10,'2024'!$A$1:$B$33,2,FALSE)</f>
        <v xml:space="preserve"> New York Islanders</v>
      </c>
      <c r="Z10">
        <f t="shared" si="1"/>
        <v>19.592307692307692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0.2</v>
      </c>
      <c r="I11">
        <v>-0.8</v>
      </c>
      <c r="J11">
        <v>0</v>
      </c>
      <c r="K11">
        <v>0.4</v>
      </c>
      <c r="L11">
        <v>0.3</v>
      </c>
      <c r="M11">
        <v>-2</v>
      </c>
      <c r="N11">
        <v>0.2</v>
      </c>
      <c r="O11">
        <v>0.7</v>
      </c>
      <c r="P11">
        <v>-1.1000000000000001</v>
      </c>
      <c r="Q11">
        <v>-0.2</v>
      </c>
      <c r="R11">
        <v>-0.3</v>
      </c>
      <c r="T11">
        <f>IF(ISNUMBER(MATCH(A11, Debuts_Table[Name], 0)), "1", 0)</f>
        <v>0</v>
      </c>
      <c r="U11" t="str">
        <f t="shared" ca="1" si="0"/>
        <v/>
      </c>
      <c r="V11">
        <f>IF(COUNTIF(Injuries!$A$2:$A$154, A11) &gt; 0, 0, Skater2024!P11)</f>
        <v>-1.1000000000000001</v>
      </c>
      <c r="W11">
        <f>IF(COUNTIF(Injuries!$A$2:$A$154, A11) &gt; 0, 0, Skater2024!M11)</f>
        <v>-2</v>
      </c>
      <c r="X11">
        <f>IF(COUNTIF(Injuries!$A$2:$A$154, A11) &gt; 0, 0, Skater2024!N11)</f>
        <v>0.2</v>
      </c>
      <c r="Y11" t="str">
        <f>VLOOKUP(C11,'2024'!$A$1:$B$33,2,FALSE)</f>
        <v xml:space="preserve"> Calgary Flames</v>
      </c>
      <c r="Z11">
        <f t="shared" si="1"/>
        <v>10.161538461538461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48</v>
      </c>
      <c r="F12">
        <v>897.8</v>
      </c>
      <c r="G12">
        <v>3.8</v>
      </c>
      <c r="H12">
        <v>-0.7</v>
      </c>
      <c r="I12">
        <v>-1.4</v>
      </c>
      <c r="J12">
        <v>1</v>
      </c>
      <c r="K12">
        <v>-0.7</v>
      </c>
      <c r="L12">
        <v>1.9</v>
      </c>
      <c r="M12">
        <v>2.4</v>
      </c>
      <c r="N12">
        <v>0.3</v>
      </c>
      <c r="O12">
        <v>1.2</v>
      </c>
      <c r="P12">
        <v>4</v>
      </c>
      <c r="Q12">
        <v>0.6</v>
      </c>
      <c r="R12">
        <v>1.2</v>
      </c>
      <c r="T12">
        <f>IF(ISNUMBER(MATCH(A12, Debuts_Table[Name], 0)), "1", 0)</f>
        <v>0</v>
      </c>
      <c r="U12" t="str">
        <f t="shared" ca="1" si="0"/>
        <v/>
      </c>
      <c r="V12">
        <f>IF(COUNTIF(Injuries!$A$2:$A$154, A12) &gt; 0, 0, Skater2024!P12)</f>
        <v>4</v>
      </c>
      <c r="W12">
        <f>IF(COUNTIF(Injuries!$A$2:$A$154, A12) &gt; 0, 0, Skater2024!M12)</f>
        <v>2.4</v>
      </c>
      <c r="X12">
        <f>IF(COUNTIF(Injuries!$A$2:$A$154, A12) &gt; 0, 0, Skater2024!N12)</f>
        <v>0.3</v>
      </c>
      <c r="Y12" t="str">
        <f>VLOOKUP(C12,'2024'!$A$1:$B$33,2,FALSE)</f>
        <v xml:space="preserve"> Los Angeles Kings</v>
      </c>
      <c r="Z12">
        <f t="shared" si="1"/>
        <v>18.704166666666666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33</v>
      </c>
      <c r="F13">
        <v>653</v>
      </c>
      <c r="G13">
        <v>0.7</v>
      </c>
      <c r="H13">
        <v>-1.1000000000000001</v>
      </c>
      <c r="I13">
        <v>-0.1</v>
      </c>
      <c r="J13">
        <v>0.4</v>
      </c>
      <c r="K13">
        <v>1.1000000000000001</v>
      </c>
      <c r="L13">
        <v>0.2</v>
      </c>
      <c r="M13">
        <v>0.6</v>
      </c>
      <c r="N13">
        <v>-0.7</v>
      </c>
      <c r="O13">
        <v>1.2</v>
      </c>
      <c r="P13">
        <v>1.2</v>
      </c>
      <c r="Q13">
        <v>0.2</v>
      </c>
      <c r="R13">
        <v>0.4</v>
      </c>
      <c r="T13">
        <f>IF(ISNUMBER(MATCH(A13, Debuts_Table[Name], 0)), "1", 0)</f>
        <v>0</v>
      </c>
      <c r="U13" t="str">
        <f t="shared" ca="1" si="0"/>
        <v/>
      </c>
      <c r="V13">
        <f>IF(COUNTIF(Injuries!$A$2:$A$154, A13) &gt; 0, 0, Skater2024!P13)</f>
        <v>1.2</v>
      </c>
      <c r="W13">
        <f>IF(COUNTIF(Injuries!$A$2:$A$154, A13) &gt; 0, 0, Skater2024!M13)</f>
        <v>0.6</v>
      </c>
      <c r="X13">
        <f>IF(COUNTIF(Injuries!$A$2:$A$154, A13) &gt; 0, 0, Skater2024!N13)</f>
        <v>-0.7</v>
      </c>
      <c r="Y13" t="str">
        <f>VLOOKUP(C13,'2024'!$A$1:$B$33,2,FALSE)</f>
        <v xml:space="preserve"> Vegas Golden Knights</v>
      </c>
      <c r="Z13">
        <f t="shared" si="1"/>
        <v>19.787878787878789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43</v>
      </c>
      <c r="F14">
        <v>830.2</v>
      </c>
      <c r="G14">
        <v>4.4000000000000004</v>
      </c>
      <c r="H14">
        <v>1.4</v>
      </c>
      <c r="I14">
        <v>0.3</v>
      </c>
      <c r="J14">
        <v>1.2</v>
      </c>
      <c r="K14">
        <v>0.6</v>
      </c>
      <c r="L14">
        <v>0.1</v>
      </c>
      <c r="M14">
        <v>4.8</v>
      </c>
      <c r="N14">
        <v>2.6</v>
      </c>
      <c r="O14">
        <v>0.6</v>
      </c>
      <c r="P14">
        <v>8</v>
      </c>
      <c r="Q14">
        <v>1.3</v>
      </c>
      <c r="R14">
        <v>2.5</v>
      </c>
      <c r="T14">
        <f>IF(ISNUMBER(MATCH(A14, Debuts_Table[Name], 0)), "1", 0)</f>
        <v>0</v>
      </c>
      <c r="U14" t="str">
        <f t="shared" ca="1" si="0"/>
        <v/>
      </c>
      <c r="V14">
        <f>IF(COUNTIF(Injuries!$A$2:$A$154, A14) &gt; 0, 0, Skater2024!P14)</f>
        <v>8</v>
      </c>
      <c r="W14">
        <f>IF(COUNTIF(Injuries!$A$2:$A$154, A14) &gt; 0, 0, Skater2024!M14)</f>
        <v>4.8</v>
      </c>
      <c r="X14">
        <f>IF(COUNTIF(Injuries!$A$2:$A$154, A14) &gt; 0, 0, Skater2024!N14)</f>
        <v>2.6</v>
      </c>
      <c r="Y14" t="str">
        <f>VLOOKUP(C14,'2024'!$A$1:$B$33,2,FALSE)</f>
        <v xml:space="preserve"> Florida Panthers</v>
      </c>
      <c r="Z14">
        <f t="shared" si="1"/>
        <v>19.306976744186048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31</v>
      </c>
      <c r="F15">
        <v>508.1</v>
      </c>
      <c r="G15">
        <v>0.3</v>
      </c>
      <c r="H15">
        <v>-1</v>
      </c>
      <c r="I15">
        <v>-0.8</v>
      </c>
      <c r="J15">
        <v>0</v>
      </c>
      <c r="K15">
        <v>0.6</v>
      </c>
      <c r="L15">
        <v>-0.6</v>
      </c>
      <c r="M15">
        <v>-0.5</v>
      </c>
      <c r="N15">
        <v>-1</v>
      </c>
      <c r="O15">
        <v>0.1</v>
      </c>
      <c r="P15">
        <v>-1.5</v>
      </c>
      <c r="Q15">
        <v>-0.2</v>
      </c>
      <c r="R15">
        <v>-0.5</v>
      </c>
      <c r="T15">
        <f>IF(ISNUMBER(MATCH(A15, Debuts_Table[Name], 0)), "1", 0)</f>
        <v>0</v>
      </c>
      <c r="U15" t="str">
        <f t="shared" ca="1" si="0"/>
        <v/>
      </c>
      <c r="V15">
        <f>IF(COUNTIF(Injuries!$A$2:$A$154, A15) &gt; 0, 0, Skater2024!P15)</f>
        <v>-1.5</v>
      </c>
      <c r="W15">
        <f>IF(COUNTIF(Injuries!$A$2:$A$154, A15) &gt; 0, 0, Skater2024!M15)</f>
        <v>-0.5</v>
      </c>
      <c r="X15">
        <f>IF(COUNTIF(Injuries!$A$2:$A$154, A15) &gt; 0, 0, Skater2024!N15)</f>
        <v>-1</v>
      </c>
      <c r="Y15" t="str">
        <f>VLOOKUP(C15,'2024'!$A$1:$B$33,2,FALSE)</f>
        <v xml:space="preserve"> San Jose Sharks</v>
      </c>
      <c r="Z15">
        <f t="shared" si="1"/>
        <v>16.390322580645162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32</v>
      </c>
      <c r="F16">
        <v>366.7</v>
      </c>
      <c r="G16">
        <v>0.8</v>
      </c>
      <c r="H16">
        <v>-2.6</v>
      </c>
      <c r="I16">
        <v>0.8</v>
      </c>
      <c r="J16">
        <v>0</v>
      </c>
      <c r="K16">
        <v>-0.2</v>
      </c>
      <c r="L16">
        <v>0.3</v>
      </c>
      <c r="M16">
        <v>1.7</v>
      </c>
      <c r="N16">
        <v>-2.6</v>
      </c>
      <c r="O16">
        <v>0.2</v>
      </c>
      <c r="P16">
        <v>-0.8</v>
      </c>
      <c r="Q16">
        <v>-0.1</v>
      </c>
      <c r="R16">
        <v>-0.2</v>
      </c>
      <c r="T16">
        <f>IF(ISNUMBER(MATCH(A16, Debuts_Table[Name], 0)), "1", 0)</f>
        <v>0</v>
      </c>
      <c r="U16" t="str">
        <f t="shared" ca="1" si="0"/>
        <v/>
      </c>
      <c r="V16">
        <f>IF(COUNTIF(Injuries!$A$2:$A$154, A16) &gt; 0, 0, Skater2024!P16)</f>
        <v>-0.8</v>
      </c>
      <c r="W16">
        <f>IF(COUNTIF(Injuries!$A$2:$A$154, A16) &gt; 0, 0, Skater2024!M16)</f>
        <v>1.7</v>
      </c>
      <c r="X16">
        <f>IF(COUNTIF(Injuries!$A$2:$A$154, A16) &gt; 0, 0, Skater2024!N16)</f>
        <v>-2.6</v>
      </c>
      <c r="Y16" t="str">
        <f>VLOOKUP(C16,'2024'!$A$1:$B$33,2,FALSE)</f>
        <v xml:space="preserve"> Tampa Bay Lightning</v>
      </c>
      <c r="Z16">
        <f t="shared" si="1"/>
        <v>11.459375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46</v>
      </c>
      <c r="F17">
        <v>834.7</v>
      </c>
      <c r="G17">
        <v>2.6</v>
      </c>
      <c r="H17">
        <v>2.2999999999999998</v>
      </c>
      <c r="I17">
        <v>0.4</v>
      </c>
      <c r="J17">
        <v>0.4</v>
      </c>
      <c r="K17">
        <v>-0.6</v>
      </c>
      <c r="L17">
        <v>0.7</v>
      </c>
      <c r="M17">
        <v>3.1</v>
      </c>
      <c r="N17">
        <v>2.7</v>
      </c>
      <c r="O17">
        <v>0.1</v>
      </c>
      <c r="P17">
        <v>5.9</v>
      </c>
      <c r="Q17">
        <v>0.9</v>
      </c>
      <c r="R17">
        <v>1.8</v>
      </c>
      <c r="T17">
        <f>IF(ISNUMBER(MATCH(A17, Debuts_Table[Name], 0)), "1", 0)</f>
        <v>0</v>
      </c>
      <c r="U17" t="str">
        <f t="shared" ca="1" si="0"/>
        <v/>
      </c>
      <c r="V17">
        <f>IF(COUNTIF(Injuries!$A$2:$A$154, A17) &gt; 0, 0, Skater2024!P17)</f>
        <v>5.9</v>
      </c>
      <c r="W17">
        <f>IF(COUNTIF(Injuries!$A$2:$A$154, A17) &gt; 0, 0, Skater2024!M17)</f>
        <v>3.1</v>
      </c>
      <c r="X17">
        <f>IF(COUNTIF(Injuries!$A$2:$A$154, A17) &gt; 0, 0, Skater2024!N17)</f>
        <v>2.7</v>
      </c>
      <c r="Y17" t="str">
        <f>VLOOKUP(C17,'2024'!$A$1:$B$33,2,FALSE)</f>
        <v xml:space="preserve"> Nashville Predators</v>
      </c>
      <c r="Z17">
        <f t="shared" si="1"/>
        <v>18.145652173913046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50</v>
      </c>
      <c r="F18">
        <v>901.5</v>
      </c>
      <c r="G18">
        <v>3.5</v>
      </c>
      <c r="H18">
        <v>1.1000000000000001</v>
      </c>
      <c r="I18">
        <v>1.3</v>
      </c>
      <c r="J18">
        <v>0</v>
      </c>
      <c r="K18">
        <v>0.9</v>
      </c>
      <c r="L18">
        <v>-0.1</v>
      </c>
      <c r="M18">
        <v>4.8</v>
      </c>
      <c r="N18">
        <v>1.1000000000000001</v>
      </c>
      <c r="O18">
        <v>0.8</v>
      </c>
      <c r="P18">
        <v>6.6</v>
      </c>
      <c r="Q18">
        <v>1</v>
      </c>
      <c r="R18">
        <v>2.1</v>
      </c>
      <c r="T18">
        <f>IF(ISNUMBER(MATCH(A18, Debuts_Table[Name], 0)), "1", 0)</f>
        <v>0</v>
      </c>
      <c r="U18" t="str">
        <f t="shared" ca="1" si="0"/>
        <v/>
      </c>
      <c r="V18">
        <f>IF(COUNTIF(Injuries!$A$2:$A$154, A18) &gt; 0, 0, Skater2024!P18)</f>
        <v>6.6</v>
      </c>
      <c r="W18">
        <f>IF(COUNTIF(Injuries!$A$2:$A$154, A18) &gt; 0, 0, Skater2024!M18)</f>
        <v>4.8</v>
      </c>
      <c r="X18">
        <f>IF(COUNTIF(Injuries!$A$2:$A$154, A18) &gt; 0, 0, Skater2024!N18)</f>
        <v>1.1000000000000001</v>
      </c>
      <c r="Y18" t="str">
        <f>VLOOKUP(C18,'2024'!$A$1:$B$33,2,FALSE)</f>
        <v xml:space="preserve"> Detroit Red Wings</v>
      </c>
      <c r="Z18">
        <f t="shared" si="1"/>
        <v>18.03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29</v>
      </c>
      <c r="F19">
        <v>449.8</v>
      </c>
      <c r="G19">
        <v>-3.3</v>
      </c>
      <c r="H19">
        <v>-0.6</v>
      </c>
      <c r="I19">
        <v>0.3</v>
      </c>
      <c r="J19">
        <v>0</v>
      </c>
      <c r="K19">
        <v>0</v>
      </c>
      <c r="L19">
        <v>0</v>
      </c>
      <c r="M19">
        <v>-3</v>
      </c>
      <c r="N19">
        <v>-0.6</v>
      </c>
      <c r="O19">
        <v>0</v>
      </c>
      <c r="P19">
        <v>-3.6</v>
      </c>
      <c r="Q19">
        <v>-0.6</v>
      </c>
      <c r="R19">
        <v>-1.1000000000000001</v>
      </c>
      <c r="T19">
        <f>IF(ISNUMBER(MATCH(A19, Debuts_Table[Name], 0)), "1", 0)</f>
        <v>0</v>
      </c>
      <c r="U19" t="str">
        <f t="shared" ca="1" si="0"/>
        <v/>
      </c>
      <c r="V19">
        <f>IF(COUNTIF(Injuries!$A$2:$A$154, A19) &gt; 0, 0, Skater2024!P19)</f>
        <v>-3.6</v>
      </c>
      <c r="W19">
        <f>IF(COUNTIF(Injuries!$A$2:$A$154, A19) &gt; 0, 0, Skater2024!M19)</f>
        <v>-3</v>
      </c>
      <c r="X19">
        <f>IF(COUNTIF(Injuries!$A$2:$A$154, A19) &gt; 0, 0, Skater2024!N19)</f>
        <v>-0.6</v>
      </c>
      <c r="Y19" t="str">
        <f>VLOOKUP(C19,'2024'!$A$1:$B$33,2,FALSE)</f>
        <v xml:space="preserve"> Minnesota Wild</v>
      </c>
      <c r="Z19">
        <f t="shared" si="1"/>
        <v>15.510344827586207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47</v>
      </c>
      <c r="F20">
        <v>568.1</v>
      </c>
      <c r="G20">
        <v>4.2</v>
      </c>
      <c r="H20">
        <v>-2.2999999999999998</v>
      </c>
      <c r="I20">
        <v>0</v>
      </c>
      <c r="J20">
        <v>0</v>
      </c>
      <c r="K20">
        <v>0.4</v>
      </c>
      <c r="L20">
        <v>-0.9</v>
      </c>
      <c r="M20">
        <v>4.0999999999999996</v>
      </c>
      <c r="N20">
        <v>-2.2999999999999998</v>
      </c>
      <c r="O20">
        <v>-0.5</v>
      </c>
      <c r="P20">
        <v>1.4</v>
      </c>
      <c r="Q20">
        <v>0.2</v>
      </c>
      <c r="R20">
        <v>0.4</v>
      </c>
      <c r="T20">
        <f>IF(ISNUMBER(MATCH(A20, Debuts_Table[Name], 0)), "1", 0)</f>
        <v>0</v>
      </c>
      <c r="U20" t="str">
        <f t="shared" ca="1" si="0"/>
        <v/>
      </c>
      <c r="V20">
        <f>IF(COUNTIF(Injuries!$A$2:$A$154, A20) &gt; 0, 0, Skater2024!P20)</f>
        <v>1.4</v>
      </c>
      <c r="W20">
        <f>IF(COUNTIF(Injuries!$A$2:$A$154, A20) &gt; 0, 0, Skater2024!M20)</f>
        <v>4.0999999999999996</v>
      </c>
      <c r="X20">
        <f>IF(COUNTIF(Injuries!$A$2:$A$154, A20) &gt; 0, 0, Skater2024!N20)</f>
        <v>-2.2999999999999998</v>
      </c>
      <c r="Y20" t="str">
        <f>VLOOKUP(C20,'2024'!$A$1:$B$33,2,FALSE)</f>
        <v xml:space="preserve"> New Jersey Devils</v>
      </c>
      <c r="Z20">
        <f t="shared" si="1"/>
        <v>12.087234042553192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47</v>
      </c>
      <c r="F21">
        <v>776.7</v>
      </c>
      <c r="G21">
        <v>-2.6</v>
      </c>
      <c r="H21">
        <v>1.2</v>
      </c>
      <c r="I21">
        <v>-0.4</v>
      </c>
      <c r="J21">
        <v>0.4</v>
      </c>
      <c r="K21">
        <v>1.6</v>
      </c>
      <c r="L21">
        <v>-0.4</v>
      </c>
      <c r="M21">
        <v>-2.9</v>
      </c>
      <c r="N21">
        <v>1.6</v>
      </c>
      <c r="O21">
        <v>1.2</v>
      </c>
      <c r="P21">
        <v>-0.1</v>
      </c>
      <c r="Q21">
        <v>0</v>
      </c>
      <c r="R21">
        <v>0</v>
      </c>
      <c r="T21">
        <f>IF(ISNUMBER(MATCH(A21, Debuts_Table[Name], 0)), "1", 0)</f>
        <v>0</v>
      </c>
      <c r="U21" t="str">
        <f t="shared" ca="1" si="0"/>
        <v/>
      </c>
      <c r="V21">
        <f>IF(COUNTIF(Injuries!$A$2:$A$154, A21) &gt; 0, 0, Skater2024!P21)</f>
        <v>-0.1</v>
      </c>
      <c r="W21">
        <f>IF(COUNTIF(Injuries!$A$2:$A$154, A21) &gt; 0, 0, Skater2024!M21)</f>
        <v>-2.9</v>
      </c>
      <c r="X21">
        <f>IF(COUNTIF(Injuries!$A$2:$A$154, A21) &gt; 0, 0, Skater2024!N21)</f>
        <v>1.6</v>
      </c>
      <c r="Y21" t="str">
        <f>VLOOKUP(C21,'2024'!$A$1:$B$33,2,FALSE)</f>
        <v xml:space="preserve"> Winnipeg Jets</v>
      </c>
      <c r="Z21">
        <f t="shared" si="1"/>
        <v>16.52553191489362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48</v>
      </c>
      <c r="F22">
        <v>858.5</v>
      </c>
      <c r="G22">
        <v>-1.6</v>
      </c>
      <c r="H22">
        <v>0.2</v>
      </c>
      <c r="I22">
        <v>-0.1</v>
      </c>
      <c r="J22">
        <v>-1.8</v>
      </c>
      <c r="K22">
        <v>0.5</v>
      </c>
      <c r="L22">
        <v>0</v>
      </c>
      <c r="M22">
        <v>-1.7</v>
      </c>
      <c r="N22">
        <v>-1.7</v>
      </c>
      <c r="O22">
        <v>0.5</v>
      </c>
      <c r="P22">
        <v>-2.9</v>
      </c>
      <c r="Q22">
        <v>-0.5</v>
      </c>
      <c r="R22">
        <v>-0.9</v>
      </c>
      <c r="T22">
        <f>IF(ISNUMBER(MATCH(A22, Debuts_Table[Name], 0)), "1", 0)</f>
        <v>0</v>
      </c>
      <c r="U22" t="str">
        <f t="shared" ca="1" si="0"/>
        <v/>
      </c>
      <c r="V22">
        <f>IF(COUNTIF(Injuries!$A$2:$A$154, A22) &gt; 0, 0, Skater2024!P22)</f>
        <v>-2.9</v>
      </c>
      <c r="W22">
        <f>IF(COUNTIF(Injuries!$A$2:$A$154, A22) &gt; 0, 0, Skater2024!M22)</f>
        <v>-1.7</v>
      </c>
      <c r="X22">
        <f>IF(COUNTIF(Injuries!$A$2:$A$154, A22) &gt; 0, 0, Skater2024!N22)</f>
        <v>-1.7</v>
      </c>
      <c r="Y22" t="str">
        <f>VLOOKUP(C22,'2024'!$A$1:$B$33,2,FALSE)</f>
        <v xml:space="preserve"> Arizona Coyotes</v>
      </c>
      <c r="Z22">
        <f t="shared" si="1"/>
        <v>17.885416666666668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-0.8</v>
      </c>
      <c r="H23">
        <v>-2</v>
      </c>
      <c r="I23">
        <v>1</v>
      </c>
      <c r="J23">
        <v>0.2</v>
      </c>
      <c r="K23">
        <v>-0.2</v>
      </c>
      <c r="L23">
        <v>-0.6</v>
      </c>
      <c r="M23">
        <v>0.1</v>
      </c>
      <c r="N23">
        <v>-1.9</v>
      </c>
      <c r="O23">
        <v>-0.8</v>
      </c>
      <c r="P23">
        <v>-2.5</v>
      </c>
      <c r="Q23">
        <v>-0.4</v>
      </c>
      <c r="R23">
        <v>-0.8</v>
      </c>
      <c r="T23">
        <f>IF(ISNUMBER(MATCH(A23, Debuts_Table[Name], 0)), "1", 0)</f>
        <v>0</v>
      </c>
      <c r="U23" t="str">
        <f t="shared" ca="1" si="0"/>
        <v/>
      </c>
      <c r="V23">
        <f>IF(COUNTIF(Injuries!$A$2:$A$154, A23) &gt; 0, 0, Skater2024!P23)</f>
        <v>0</v>
      </c>
      <c r="W23">
        <f>IF(COUNTIF(Injuries!$A$2:$A$154, A23) &gt; 0, 0, Skater2024!M23)</f>
        <v>0</v>
      </c>
      <c r="X23">
        <f>IF(COUNTIF(Injuries!$A$2:$A$154, A23) &gt; 0, 0, Skater2024!N23)</f>
        <v>0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47</v>
      </c>
      <c r="F24">
        <v>613.1</v>
      </c>
      <c r="G24">
        <v>-2.9</v>
      </c>
      <c r="H24">
        <v>-0.2</v>
      </c>
      <c r="I24">
        <v>-0.1</v>
      </c>
      <c r="J24">
        <v>0.1</v>
      </c>
      <c r="K24">
        <v>-0.1</v>
      </c>
      <c r="L24">
        <v>0.9</v>
      </c>
      <c r="M24">
        <v>-3</v>
      </c>
      <c r="N24">
        <v>-0.1</v>
      </c>
      <c r="O24">
        <v>0.9</v>
      </c>
      <c r="P24">
        <v>-2.2999999999999998</v>
      </c>
      <c r="Q24">
        <v>-0.4</v>
      </c>
      <c r="R24">
        <v>-0.7</v>
      </c>
      <c r="T24" t="str">
        <f>IF(ISNUMBER(MATCH(A24, Debuts_Table[Name], 0)), "1", 0)</f>
        <v>1</v>
      </c>
      <c r="U24">
        <f t="shared" ca="1" si="0"/>
        <v>-2.2999993097343312</v>
      </c>
      <c r="V24">
        <f>IF(COUNTIF(Injuries!$A$2:$A$154, A24) &gt; 0, 0, Skater2024!P24)</f>
        <v>-2.2999999999999998</v>
      </c>
      <c r="W24">
        <f>IF(COUNTIF(Injuries!$A$2:$A$154, A24) &gt; 0, 0, Skater2024!M24)</f>
        <v>-3</v>
      </c>
      <c r="X24">
        <f>IF(COUNTIF(Injuries!$A$2:$A$154, A24) &gt; 0, 0, Skater2024!N24)</f>
        <v>-0.1</v>
      </c>
      <c r="Y24" t="str">
        <f>VLOOKUP(C24,'2024'!$A$1:$B$33,2,FALSE)</f>
        <v xml:space="preserve"> Los Angeles Kings</v>
      </c>
      <c r="Z24">
        <f t="shared" si="1"/>
        <v>13.044680851063831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381.1</v>
      </c>
      <c r="G25">
        <v>5.4</v>
      </c>
      <c r="H25">
        <v>-1.4</v>
      </c>
      <c r="I25">
        <v>-0.4</v>
      </c>
      <c r="J25">
        <v>0</v>
      </c>
      <c r="K25">
        <v>0.2</v>
      </c>
      <c r="L25">
        <v>-0.5</v>
      </c>
      <c r="M25">
        <v>5</v>
      </c>
      <c r="N25">
        <v>-1.4</v>
      </c>
      <c r="O25">
        <v>-0.3</v>
      </c>
      <c r="P25">
        <v>3.2</v>
      </c>
      <c r="Q25">
        <v>0.5</v>
      </c>
      <c r="R25">
        <v>1</v>
      </c>
      <c r="T25">
        <f>IF(ISNUMBER(MATCH(A25, Debuts_Table[Name], 0)), "1", 0)</f>
        <v>0</v>
      </c>
      <c r="U25" t="str">
        <f t="shared" ca="1" si="0"/>
        <v/>
      </c>
      <c r="V25">
        <f>IF(COUNTIF(Injuries!$A$2:$A$154, A25) &gt; 0, 0, Skater2024!P25)</f>
        <v>0</v>
      </c>
      <c r="W25">
        <f>IF(COUNTIF(Injuries!$A$2:$A$154, A25) &gt; 0, 0, Skater2024!M25)</f>
        <v>0</v>
      </c>
      <c r="X25">
        <f>IF(COUNTIF(Injuries!$A$2:$A$154, A25) &gt; 0, 0, Skater2024!N25)</f>
        <v>0</v>
      </c>
      <c r="Y25" t="str">
        <f>VLOOKUP(C25,'2024'!$A$1:$B$33,2,FALSE)</f>
        <v xml:space="preserve"> Montreal Canadiens</v>
      </c>
      <c r="Z25">
        <f t="shared" si="1"/>
        <v>16.569565217391304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44</v>
      </c>
      <c r="F26">
        <v>851.2</v>
      </c>
      <c r="G26">
        <v>-2.6</v>
      </c>
      <c r="H26">
        <v>-6.7</v>
      </c>
      <c r="I26">
        <v>-1.1000000000000001</v>
      </c>
      <c r="J26">
        <v>0</v>
      </c>
      <c r="K26">
        <v>0.6</v>
      </c>
      <c r="L26">
        <v>-1.2</v>
      </c>
      <c r="M26">
        <v>-3.7</v>
      </c>
      <c r="N26">
        <v>-6.7</v>
      </c>
      <c r="O26">
        <v>-0.6</v>
      </c>
      <c r="P26">
        <v>-11</v>
      </c>
      <c r="Q26">
        <v>-1.7</v>
      </c>
      <c r="R26">
        <v>-3.4</v>
      </c>
      <c r="T26">
        <f>IF(ISNUMBER(MATCH(A26, Debuts_Table[Name], 0)), "1", 0)</f>
        <v>0</v>
      </c>
      <c r="U26" t="str">
        <f t="shared" ca="1" si="0"/>
        <v/>
      </c>
      <c r="V26">
        <f>IF(COUNTIF(Injuries!$A$2:$A$154, A26) &gt; 0, 0, Skater2024!P26)</f>
        <v>-11</v>
      </c>
      <c r="W26">
        <f>IF(COUNTIF(Injuries!$A$2:$A$154, A26) &gt; 0, 0, Skater2024!M26)</f>
        <v>-3.7</v>
      </c>
      <c r="X26">
        <f>IF(COUNTIF(Injuries!$A$2:$A$154, A26) &gt; 0, 0, Skater2024!N26)</f>
        <v>-6.7</v>
      </c>
      <c r="Y26" t="str">
        <f>VLOOKUP(C26,'2024'!$A$1:$B$33,2,FALSE)</f>
        <v xml:space="preserve"> Washington Capitals</v>
      </c>
      <c r="Z26">
        <f t="shared" si="1"/>
        <v>19.345454545454547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45</v>
      </c>
      <c r="F27">
        <v>1080.3</v>
      </c>
      <c r="G27">
        <v>4.5</v>
      </c>
      <c r="H27">
        <v>-0.4</v>
      </c>
      <c r="I27">
        <v>-0.7</v>
      </c>
      <c r="J27">
        <v>-0.1</v>
      </c>
      <c r="K27">
        <v>1.8</v>
      </c>
      <c r="L27">
        <v>-0.2</v>
      </c>
      <c r="M27">
        <v>3.8</v>
      </c>
      <c r="N27">
        <v>-0.4</v>
      </c>
      <c r="O27">
        <v>1.6</v>
      </c>
      <c r="P27">
        <v>5</v>
      </c>
      <c r="Q27">
        <v>0.8</v>
      </c>
      <c r="R27">
        <v>1.5</v>
      </c>
      <c r="T27">
        <f>IF(ISNUMBER(MATCH(A27, Debuts_Table[Name], 0)), "1", 0)</f>
        <v>0</v>
      </c>
      <c r="U27" t="str">
        <f t="shared" ca="1" si="0"/>
        <v/>
      </c>
      <c r="V27">
        <f>IF(COUNTIF(Injuries!$A$2:$A$154, A27) &gt; 0, 0, Skater2024!P27)</f>
        <v>5</v>
      </c>
      <c r="W27">
        <f>IF(COUNTIF(Injuries!$A$2:$A$154, A27) &gt; 0, 0, Skater2024!M27)</f>
        <v>3.8</v>
      </c>
      <c r="X27">
        <f>IF(COUNTIF(Injuries!$A$2:$A$154, A27) &gt; 0, 0, Skater2024!N27)</f>
        <v>-0.4</v>
      </c>
      <c r="Y27" t="str">
        <f>VLOOKUP(C27,'2024'!$A$1:$B$33,2,FALSE)</f>
        <v xml:space="preserve"> Vegas Golden Knights</v>
      </c>
      <c r="Z27">
        <f t="shared" si="1"/>
        <v>24.006666666666664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50</v>
      </c>
      <c r="F28">
        <v>1119.0999999999999</v>
      </c>
      <c r="G28">
        <v>5.4</v>
      </c>
      <c r="H28">
        <v>0.9</v>
      </c>
      <c r="I28">
        <v>0</v>
      </c>
      <c r="J28">
        <v>-3.2</v>
      </c>
      <c r="K28">
        <v>1.7</v>
      </c>
      <c r="L28">
        <v>-0.7</v>
      </c>
      <c r="M28">
        <v>5.4</v>
      </c>
      <c r="N28">
        <v>-2.2999999999999998</v>
      </c>
      <c r="O28">
        <v>1.1000000000000001</v>
      </c>
      <c r="P28">
        <v>4.0999999999999996</v>
      </c>
      <c r="Q28">
        <v>0.7</v>
      </c>
      <c r="R28">
        <v>1.3</v>
      </c>
      <c r="T28">
        <f>IF(ISNUMBER(MATCH(A28, Debuts_Table[Name], 0)), "1", 0)</f>
        <v>0</v>
      </c>
      <c r="U28" t="str">
        <f t="shared" ca="1" si="0"/>
        <v/>
      </c>
      <c r="V28">
        <f>IF(COUNTIF(Injuries!$A$2:$A$154, A28) &gt; 0, 0, Skater2024!P28)</f>
        <v>4.0999999999999996</v>
      </c>
      <c r="W28">
        <f>IF(COUNTIF(Injuries!$A$2:$A$154, A28) &gt; 0, 0, Skater2024!M28)</f>
        <v>5.4</v>
      </c>
      <c r="X28">
        <f>IF(COUNTIF(Injuries!$A$2:$A$154, A28) &gt; 0, 0, Skater2024!N28)</f>
        <v>-2.2999999999999998</v>
      </c>
      <c r="Y28" t="str">
        <f>VLOOKUP(C28,'2024'!$A$1:$B$33,2,FALSE)</f>
        <v xml:space="preserve"> New York Islanders</v>
      </c>
      <c r="Z28">
        <f t="shared" si="1"/>
        <v>22.381999999999998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48</v>
      </c>
      <c r="F29">
        <v>687.8</v>
      </c>
      <c r="G29">
        <v>2.1</v>
      </c>
      <c r="H29">
        <v>-2.4</v>
      </c>
      <c r="I29">
        <v>0</v>
      </c>
      <c r="J29">
        <v>-0.2</v>
      </c>
      <c r="K29">
        <v>-0.1</v>
      </c>
      <c r="L29">
        <v>-0.3</v>
      </c>
      <c r="M29">
        <v>2.1</v>
      </c>
      <c r="N29">
        <v>-2.5</v>
      </c>
      <c r="O29">
        <v>-0.4</v>
      </c>
      <c r="P29">
        <v>-0.8</v>
      </c>
      <c r="Q29">
        <v>-0.1</v>
      </c>
      <c r="R29">
        <v>-0.2</v>
      </c>
      <c r="T29">
        <f>IF(ISNUMBER(MATCH(A29, Debuts_Table[Name], 0)), "1", 0)</f>
        <v>0</v>
      </c>
      <c r="U29" t="str">
        <f t="shared" ca="1" si="0"/>
        <v/>
      </c>
      <c r="V29">
        <f>IF(COUNTIF(Injuries!$A$2:$A$154, A29) &gt; 0, 0, Skater2024!P29)</f>
        <v>-0.8</v>
      </c>
      <c r="W29">
        <f>IF(COUNTIF(Injuries!$A$2:$A$154, A29) &gt; 0, 0, Skater2024!M29)</f>
        <v>2.1</v>
      </c>
      <c r="X29">
        <f>IF(COUNTIF(Injuries!$A$2:$A$154, A29) &gt; 0, 0, Skater2024!N29)</f>
        <v>-2.5</v>
      </c>
      <c r="Y29" t="str">
        <f>VLOOKUP(C29,'2024'!$A$1:$B$33,2,FALSE)</f>
        <v xml:space="preserve"> Columbus Blue Jackets</v>
      </c>
      <c r="Z29">
        <f t="shared" si="1"/>
        <v>14.329166666666666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42</v>
      </c>
      <c r="F30">
        <v>800.1</v>
      </c>
      <c r="G30">
        <v>5.6</v>
      </c>
      <c r="H30">
        <v>-1.5</v>
      </c>
      <c r="I30">
        <v>0.6</v>
      </c>
      <c r="J30">
        <v>0.3</v>
      </c>
      <c r="K30">
        <v>-0.1</v>
      </c>
      <c r="L30">
        <v>-0.5</v>
      </c>
      <c r="M30">
        <v>6.1</v>
      </c>
      <c r="N30">
        <v>-1.2</v>
      </c>
      <c r="O30">
        <v>-0.5</v>
      </c>
      <c r="P30">
        <v>4.4000000000000004</v>
      </c>
      <c r="Q30">
        <v>0.7</v>
      </c>
      <c r="R30">
        <v>1.4</v>
      </c>
      <c r="T30">
        <f>IF(ISNUMBER(MATCH(A30, Debuts_Table[Name], 0)), "1", 0)</f>
        <v>0</v>
      </c>
      <c r="U30" t="str">
        <f t="shared" ca="1" si="0"/>
        <v/>
      </c>
      <c r="V30">
        <f>IF(COUNTIF(Injuries!$A$2:$A$154, A30) &gt; 0, 0, Skater2024!P30)</f>
        <v>4.4000000000000004</v>
      </c>
      <c r="W30">
        <f>IF(COUNTIF(Injuries!$A$2:$A$154, A30) &gt; 0, 0, Skater2024!M30)</f>
        <v>6.1</v>
      </c>
      <c r="X30">
        <f>IF(COUNTIF(Injuries!$A$2:$A$154, A30) &gt; 0, 0, Skater2024!N30)</f>
        <v>-1.2</v>
      </c>
      <c r="Y30" t="str">
        <f>VLOOKUP(C30,'2024'!$A$1:$B$33,2,FALSE)</f>
        <v xml:space="preserve"> Buffalo Sabres</v>
      </c>
      <c r="Z30">
        <f t="shared" si="1"/>
        <v>19.05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44</v>
      </c>
      <c r="F31">
        <v>932.9</v>
      </c>
      <c r="G31">
        <v>-0.8</v>
      </c>
      <c r="H31">
        <v>2.8</v>
      </c>
      <c r="I31">
        <v>0</v>
      </c>
      <c r="J31">
        <v>2.4</v>
      </c>
      <c r="K31">
        <v>1.2</v>
      </c>
      <c r="L31">
        <v>-0.3</v>
      </c>
      <c r="M31">
        <v>-0.8</v>
      </c>
      <c r="N31">
        <v>5.2</v>
      </c>
      <c r="O31">
        <v>0.8</v>
      </c>
      <c r="P31">
        <v>5.3</v>
      </c>
      <c r="Q31">
        <v>0.8</v>
      </c>
      <c r="R31">
        <v>1.6</v>
      </c>
      <c r="T31">
        <f>IF(ISNUMBER(MATCH(A31, Debuts_Table[Name], 0)), "1", 0)</f>
        <v>0</v>
      </c>
      <c r="U31" t="str">
        <f t="shared" ca="1" si="0"/>
        <v/>
      </c>
      <c r="V31">
        <f>IF(COUNTIF(Injuries!$A$2:$A$154, A31) &gt; 0, 0, Skater2024!P31)</f>
        <v>5.3</v>
      </c>
      <c r="W31">
        <f>IF(COUNTIF(Injuries!$A$2:$A$154, A31) &gt; 0, 0, Skater2024!M31)</f>
        <v>-0.8</v>
      </c>
      <c r="X31">
        <f>IF(COUNTIF(Injuries!$A$2:$A$154, A31) &gt; 0, 0, Skater2024!N31)</f>
        <v>5.2</v>
      </c>
      <c r="Y31" t="str">
        <f>VLOOKUP(C31,'2024'!$A$1:$B$33,2,FALSE)</f>
        <v xml:space="preserve"> Chicago Blackhawks</v>
      </c>
      <c r="Z31">
        <f t="shared" si="1"/>
        <v>21.202272727272728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50</v>
      </c>
      <c r="F32">
        <v>935.1</v>
      </c>
      <c r="G32">
        <v>2.7</v>
      </c>
      <c r="H32">
        <v>0</v>
      </c>
      <c r="I32">
        <v>1</v>
      </c>
      <c r="J32">
        <v>-4</v>
      </c>
      <c r="K32">
        <v>1.1000000000000001</v>
      </c>
      <c r="L32">
        <v>0.4</v>
      </c>
      <c r="M32">
        <v>3.7</v>
      </c>
      <c r="N32">
        <v>-4</v>
      </c>
      <c r="O32">
        <v>1.5</v>
      </c>
      <c r="P32">
        <v>1.3</v>
      </c>
      <c r="Q32">
        <v>0.2</v>
      </c>
      <c r="R32">
        <v>0.4</v>
      </c>
      <c r="T32">
        <f>IF(ISNUMBER(MATCH(A32, Debuts_Table[Name], 0)), "1", 0)</f>
        <v>0</v>
      </c>
      <c r="U32" t="str">
        <f t="shared" ca="1" si="0"/>
        <v/>
      </c>
      <c r="V32">
        <f>IF(COUNTIF(Injuries!$A$2:$A$154, A32) &gt; 0, 0, Skater2024!P32)</f>
        <v>1.3</v>
      </c>
      <c r="W32">
        <f>IF(COUNTIF(Injuries!$A$2:$A$154, A32) &gt; 0, 0, Skater2024!M32)</f>
        <v>3.7</v>
      </c>
      <c r="X32">
        <f>IF(COUNTIF(Injuries!$A$2:$A$154, A32) &gt; 0, 0, Skater2024!N32)</f>
        <v>-4</v>
      </c>
      <c r="Y32" t="str">
        <f>VLOOKUP(C32,'2024'!$A$1:$B$33,2,FALSE)</f>
        <v>Seattle Kraken</v>
      </c>
      <c r="Z32">
        <f t="shared" si="1"/>
        <v>18.702000000000002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49</v>
      </c>
      <c r="F33">
        <v>594.6</v>
      </c>
      <c r="G33">
        <v>-0.9</v>
      </c>
      <c r="H33">
        <v>-2.1</v>
      </c>
      <c r="I33">
        <v>0</v>
      </c>
      <c r="J33">
        <v>0.1</v>
      </c>
      <c r="K33">
        <v>-0.7</v>
      </c>
      <c r="L33">
        <v>0.3</v>
      </c>
      <c r="M33">
        <v>-0.9</v>
      </c>
      <c r="N33">
        <v>-2</v>
      </c>
      <c r="O33">
        <v>-0.4</v>
      </c>
      <c r="P33">
        <v>-3.3</v>
      </c>
      <c r="Q33">
        <v>-0.5</v>
      </c>
      <c r="R33">
        <v>-1</v>
      </c>
      <c r="T33">
        <f>IF(ISNUMBER(MATCH(A33, Debuts_Table[Name], 0)), "1", 0)</f>
        <v>0</v>
      </c>
      <c r="U33" t="str">
        <f t="shared" ca="1" si="0"/>
        <v/>
      </c>
      <c r="V33">
        <f>IF(COUNTIF(Injuries!$A$2:$A$154, A33) &gt; 0, 0, Skater2024!P33)</f>
        <v>-3.3</v>
      </c>
      <c r="W33">
        <f>IF(COUNTIF(Injuries!$A$2:$A$154, A33) &gt; 0, 0, Skater2024!M33)</f>
        <v>-0.9</v>
      </c>
      <c r="X33">
        <f>IF(COUNTIF(Injuries!$A$2:$A$154, A33) &gt; 0, 0, Skater2024!N33)</f>
        <v>-2</v>
      </c>
      <c r="Y33" t="str">
        <f>VLOOKUP(C33,'2024'!$A$1:$B$33,2,FALSE)</f>
        <v xml:space="preserve"> St. Louis Blues</v>
      </c>
      <c r="Z33">
        <f t="shared" si="1"/>
        <v>12.134693877551021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50</v>
      </c>
      <c r="F34">
        <v>866</v>
      </c>
      <c r="G34">
        <v>2.9</v>
      </c>
      <c r="H34">
        <v>-2.4</v>
      </c>
      <c r="I34">
        <v>1.3</v>
      </c>
      <c r="J34">
        <v>0</v>
      </c>
      <c r="K34">
        <v>0.7</v>
      </c>
      <c r="L34">
        <v>0.8</v>
      </c>
      <c r="M34">
        <v>4.3</v>
      </c>
      <c r="N34">
        <v>-2.2999999999999998</v>
      </c>
      <c r="O34">
        <v>1.5</v>
      </c>
      <c r="P34">
        <v>3.5</v>
      </c>
      <c r="Q34">
        <v>0.5</v>
      </c>
      <c r="R34">
        <v>1.1000000000000001</v>
      </c>
      <c r="T34">
        <f>IF(ISNUMBER(MATCH(A34, Debuts_Table[Name], 0)), "1", 0)</f>
        <v>0</v>
      </c>
      <c r="U34" t="str">
        <f t="shared" ca="1" si="0"/>
        <v/>
      </c>
      <c r="V34">
        <f>IF(COUNTIF(Injuries!$A$2:$A$154, A34) &gt; 0, 0, Skater2024!P34)</f>
        <v>3.5</v>
      </c>
      <c r="W34">
        <f>IF(COUNTIF(Injuries!$A$2:$A$154, A34) &gt; 0, 0, Skater2024!M34)</f>
        <v>4.3</v>
      </c>
      <c r="X34">
        <f>IF(COUNTIF(Injuries!$A$2:$A$154, A34) &gt; 0, 0, Skater2024!N34)</f>
        <v>-2.2999999999999998</v>
      </c>
      <c r="Y34" t="str">
        <f>VLOOKUP(C34,'2024'!$A$1:$B$33,2,FALSE)</f>
        <v xml:space="preserve"> New York Rangers</v>
      </c>
      <c r="Z34">
        <f t="shared" si="1"/>
        <v>17.32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46</v>
      </c>
      <c r="F35">
        <v>603.1</v>
      </c>
      <c r="G35">
        <v>0.3</v>
      </c>
      <c r="H35">
        <v>0.2</v>
      </c>
      <c r="I35">
        <v>-0.2</v>
      </c>
      <c r="J35">
        <v>0.1</v>
      </c>
      <c r="K35">
        <v>1</v>
      </c>
      <c r="L35">
        <v>-0.3</v>
      </c>
      <c r="M35">
        <v>0.1</v>
      </c>
      <c r="N35">
        <v>0.4</v>
      </c>
      <c r="O35">
        <v>0.8</v>
      </c>
      <c r="P35">
        <v>1.2</v>
      </c>
      <c r="Q35">
        <v>0.2</v>
      </c>
      <c r="R35">
        <v>0.4</v>
      </c>
      <c r="T35">
        <f>IF(ISNUMBER(MATCH(A35, Debuts_Table[Name], 0)), "1", 0)</f>
        <v>0</v>
      </c>
      <c r="U35" t="str">
        <f t="shared" ca="1" si="0"/>
        <v/>
      </c>
      <c r="V35">
        <f>IF(COUNTIF(Injuries!$A$2:$A$154, A35) &gt; 0, 0, Skater2024!P35)</f>
        <v>1.2</v>
      </c>
      <c r="W35">
        <f>IF(COUNTIF(Injuries!$A$2:$A$154, A35) &gt; 0, 0, Skater2024!M35)</f>
        <v>0.1</v>
      </c>
      <c r="X35">
        <f>IF(COUNTIF(Injuries!$A$2:$A$154, A35) &gt; 0, 0, Skater2024!N35)</f>
        <v>0.4</v>
      </c>
      <c r="Y35" t="str">
        <f>VLOOKUP(C35,'2024'!$A$1:$B$33,2,FALSE)</f>
        <v xml:space="preserve"> Washington Capitals</v>
      </c>
      <c r="Z35">
        <f t="shared" si="1"/>
        <v>13.110869565217392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50</v>
      </c>
      <c r="F36">
        <v>783.6</v>
      </c>
      <c r="G36">
        <v>3.2</v>
      </c>
      <c r="H36">
        <v>0.3</v>
      </c>
      <c r="I36">
        <v>0.4</v>
      </c>
      <c r="J36">
        <v>0</v>
      </c>
      <c r="K36">
        <v>-0.8</v>
      </c>
      <c r="L36">
        <v>-0.2</v>
      </c>
      <c r="M36">
        <v>3.6</v>
      </c>
      <c r="N36">
        <v>0.3</v>
      </c>
      <c r="O36">
        <v>-1.1000000000000001</v>
      </c>
      <c r="P36">
        <v>2.9</v>
      </c>
      <c r="Q36">
        <v>0.5</v>
      </c>
      <c r="R36">
        <v>0.9</v>
      </c>
      <c r="T36">
        <f>IF(ISNUMBER(MATCH(A36, Debuts_Table[Name], 0)), "1", 0)</f>
        <v>0</v>
      </c>
      <c r="U36" t="str">
        <f t="shared" ca="1" si="0"/>
        <v/>
      </c>
      <c r="V36">
        <f>IF(COUNTIF(Injuries!$A$2:$A$154, A36) &gt; 0, 0, Skater2024!P36)</f>
        <v>2.9</v>
      </c>
      <c r="W36">
        <f>IF(COUNTIF(Injuries!$A$2:$A$154, A36) &gt; 0, 0, Skater2024!M36)</f>
        <v>3.6</v>
      </c>
      <c r="X36">
        <f>IF(COUNTIF(Injuries!$A$2:$A$154, A36) &gt; 0, 0, Skater2024!N36)</f>
        <v>0.3</v>
      </c>
      <c r="Y36" t="str">
        <f>VLOOKUP(C36,'2024'!$A$1:$B$33,2,FALSE)</f>
        <v xml:space="preserve"> New York Islanders</v>
      </c>
      <c r="Z36">
        <f t="shared" si="1"/>
        <v>15.672000000000001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48</v>
      </c>
      <c r="F37">
        <v>633</v>
      </c>
      <c r="G37">
        <v>-1.2</v>
      </c>
      <c r="H37">
        <v>-1.7</v>
      </c>
      <c r="I37">
        <v>0</v>
      </c>
      <c r="J37">
        <v>-0.8</v>
      </c>
      <c r="K37">
        <v>0.9</v>
      </c>
      <c r="L37">
        <v>1.2</v>
      </c>
      <c r="M37">
        <v>-1.1000000000000001</v>
      </c>
      <c r="N37">
        <v>-2.5</v>
      </c>
      <c r="O37">
        <v>2.1</v>
      </c>
      <c r="P37">
        <v>-1.6</v>
      </c>
      <c r="Q37">
        <v>-0.2</v>
      </c>
      <c r="R37">
        <v>-0.5</v>
      </c>
      <c r="T37">
        <f>IF(ISNUMBER(MATCH(A37, Debuts_Table[Name], 0)), "1", 0)</f>
        <v>0</v>
      </c>
      <c r="U37" t="str">
        <f t="shared" ca="1" si="0"/>
        <v/>
      </c>
      <c r="V37">
        <f>IF(COUNTIF(Injuries!$A$2:$A$154, A37) &gt; 0, 0, Skater2024!P37)</f>
        <v>-1.6</v>
      </c>
      <c r="W37">
        <f>IF(COUNTIF(Injuries!$A$2:$A$154, A37) &gt; 0, 0, Skater2024!M37)</f>
        <v>-1.1000000000000001</v>
      </c>
      <c r="X37">
        <f>IF(COUNTIF(Injuries!$A$2:$A$154, A37) &gt; 0, 0, Skater2024!N37)</f>
        <v>-2.5</v>
      </c>
      <c r="Y37" t="str">
        <f>VLOOKUP(C37,'2024'!$A$1:$B$33,2,FALSE)</f>
        <v xml:space="preserve"> Los Angeles Kings</v>
      </c>
      <c r="Z37">
        <f t="shared" si="1"/>
        <v>13.1875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43</v>
      </c>
      <c r="F38">
        <v>617.1</v>
      </c>
      <c r="G38">
        <v>1.8</v>
      </c>
      <c r="H38">
        <v>-1.8</v>
      </c>
      <c r="I38">
        <v>0.5</v>
      </c>
      <c r="J38">
        <v>0</v>
      </c>
      <c r="K38">
        <v>0.9</v>
      </c>
      <c r="L38">
        <v>0.3</v>
      </c>
      <c r="M38">
        <v>2.2999999999999998</v>
      </c>
      <c r="N38">
        <v>-1.8</v>
      </c>
      <c r="O38">
        <v>1.2</v>
      </c>
      <c r="P38">
        <v>1.7</v>
      </c>
      <c r="Q38">
        <v>0.3</v>
      </c>
      <c r="R38">
        <v>0.5</v>
      </c>
      <c r="T38">
        <f>IF(ISNUMBER(MATCH(A38, Debuts_Table[Name], 0)), "1", 0)</f>
        <v>0</v>
      </c>
      <c r="U38" t="str">
        <f t="shared" ca="1" si="0"/>
        <v/>
      </c>
      <c r="V38">
        <f>IF(COUNTIF(Injuries!$A$2:$A$154, A38) &gt; 0, 0, Skater2024!P38)</f>
        <v>1.7</v>
      </c>
      <c r="W38">
        <f>IF(COUNTIF(Injuries!$A$2:$A$154, A38) &gt; 0, 0, Skater2024!M38)</f>
        <v>2.2999999999999998</v>
      </c>
      <c r="X38">
        <f>IF(COUNTIF(Injuries!$A$2:$A$154, A38) &gt; 0, 0, Skater2024!N38)</f>
        <v>-1.8</v>
      </c>
      <c r="Y38" t="str">
        <f>VLOOKUP(C38,'2024'!$A$1:$B$33,2,FALSE)</f>
        <v xml:space="preserve"> Vancouver Canucks</v>
      </c>
      <c r="Z38">
        <f t="shared" si="1"/>
        <v>14.351162790697675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29</v>
      </c>
      <c r="F39">
        <v>495.1</v>
      </c>
      <c r="G39">
        <v>3.6</v>
      </c>
      <c r="H39">
        <v>-0.5</v>
      </c>
      <c r="I39">
        <v>2.9</v>
      </c>
      <c r="J39">
        <v>0</v>
      </c>
      <c r="K39">
        <v>-1.6</v>
      </c>
      <c r="L39">
        <v>0.6</v>
      </c>
      <c r="M39">
        <v>6.5</v>
      </c>
      <c r="N39">
        <v>-0.5</v>
      </c>
      <c r="O39">
        <v>-1</v>
      </c>
      <c r="P39">
        <v>5.0999999999999996</v>
      </c>
      <c r="Q39">
        <v>0.8</v>
      </c>
      <c r="R39">
        <v>1.6</v>
      </c>
      <c r="T39">
        <f>IF(ISNUMBER(MATCH(A39, Debuts_Table[Name], 0)), "1", 0)</f>
        <v>0</v>
      </c>
      <c r="U39" t="str">
        <f t="shared" ca="1" si="0"/>
        <v/>
      </c>
      <c r="V39">
        <f>IF(COUNTIF(Injuries!$A$2:$A$154, A39) &gt; 0, 0, Skater2024!P39)</f>
        <v>0</v>
      </c>
      <c r="W39">
        <f>IF(COUNTIF(Injuries!$A$2:$A$154, A39) &gt; 0, 0, Skater2024!M39)</f>
        <v>0</v>
      </c>
      <c r="X39">
        <f>IF(COUNTIF(Injuries!$A$2:$A$154, A39) &gt; 0, 0, Skater2024!N39)</f>
        <v>0</v>
      </c>
      <c r="Y39" t="str">
        <f>VLOOKUP(C39,'2024'!$A$1:$B$33,2,FALSE)</f>
        <v xml:space="preserve"> Carolina Hurricanes</v>
      </c>
      <c r="Z39">
        <f t="shared" si="1"/>
        <v>17.072413793103451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44</v>
      </c>
      <c r="F40">
        <v>495.7</v>
      </c>
      <c r="G40">
        <v>0.5</v>
      </c>
      <c r="H40">
        <v>2.6</v>
      </c>
      <c r="I40">
        <v>0</v>
      </c>
      <c r="J40">
        <v>-0.8</v>
      </c>
      <c r="K40">
        <v>0.2</v>
      </c>
      <c r="L40">
        <v>1.4</v>
      </c>
      <c r="M40">
        <v>0.5</v>
      </c>
      <c r="N40">
        <v>1.9</v>
      </c>
      <c r="O40">
        <v>1.6</v>
      </c>
      <c r="P40">
        <v>4</v>
      </c>
      <c r="Q40">
        <v>0.6</v>
      </c>
      <c r="R40">
        <v>1.2</v>
      </c>
      <c r="T40">
        <f>IF(ISNUMBER(MATCH(A40, Debuts_Table[Name], 0)), "1", 0)</f>
        <v>0</v>
      </c>
      <c r="U40" t="str">
        <f t="shared" ca="1" si="0"/>
        <v/>
      </c>
      <c r="V40">
        <f>IF(COUNTIF(Injuries!$A$2:$A$154, A40) &gt; 0, 0, Skater2024!P40)</f>
        <v>4</v>
      </c>
      <c r="W40">
        <f>IF(COUNTIF(Injuries!$A$2:$A$154, A40) &gt; 0, 0, Skater2024!M40)</f>
        <v>0.5</v>
      </c>
      <c r="X40">
        <f>IF(COUNTIF(Injuries!$A$2:$A$154, A40) &gt; 0, 0, Skater2024!N40)</f>
        <v>1.9</v>
      </c>
      <c r="Y40" t="str">
        <f>VLOOKUP(C40,'2024'!$A$1:$B$33,2,FALSE)</f>
        <v xml:space="preserve"> Colorado Avalanche</v>
      </c>
      <c r="Z40">
        <f t="shared" si="1"/>
        <v>11.265909090909091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49</v>
      </c>
      <c r="F41">
        <v>819.9</v>
      </c>
      <c r="G41">
        <v>0.9</v>
      </c>
      <c r="H41">
        <v>0.4</v>
      </c>
      <c r="I41">
        <v>0.6</v>
      </c>
      <c r="J41">
        <v>-2.5</v>
      </c>
      <c r="K41">
        <v>0.3</v>
      </c>
      <c r="L41">
        <v>0.1</v>
      </c>
      <c r="M41">
        <v>1.5</v>
      </c>
      <c r="N41">
        <v>-2.1</v>
      </c>
      <c r="O41">
        <v>0.4</v>
      </c>
      <c r="P41">
        <v>-0.1</v>
      </c>
      <c r="Q41">
        <v>0</v>
      </c>
      <c r="R41">
        <v>0</v>
      </c>
      <c r="T41">
        <f>IF(ISNUMBER(MATCH(A41, Debuts_Table[Name], 0)), "1", 0)</f>
        <v>0</v>
      </c>
      <c r="U41" t="str">
        <f t="shared" ca="1" si="0"/>
        <v/>
      </c>
      <c r="V41">
        <f>IF(COUNTIF(Injuries!$A$2:$A$154, A41) &gt; 0, 0, Skater2024!P41)</f>
        <v>-0.1</v>
      </c>
      <c r="W41">
        <f>IF(COUNTIF(Injuries!$A$2:$A$154, A41) &gt; 0, 0, Skater2024!M41)</f>
        <v>1.5</v>
      </c>
      <c r="X41">
        <f>IF(COUNTIF(Injuries!$A$2:$A$154, A41) &gt; 0, 0, Skater2024!N41)</f>
        <v>-2.1</v>
      </c>
      <c r="Y41" t="str">
        <f>VLOOKUP(C41,'2024'!$A$1:$B$33,2,FALSE)</f>
        <v xml:space="preserve"> Detroit Red Wings</v>
      </c>
      <c r="Z41">
        <f t="shared" si="1"/>
        <v>16.732653061224489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48</v>
      </c>
      <c r="F42">
        <v>754.9</v>
      </c>
      <c r="G42">
        <v>2.8</v>
      </c>
      <c r="H42">
        <v>0.5</v>
      </c>
      <c r="I42">
        <v>0.5</v>
      </c>
      <c r="J42">
        <v>-0.7</v>
      </c>
      <c r="K42">
        <v>-0.2</v>
      </c>
      <c r="L42">
        <v>-0.4</v>
      </c>
      <c r="M42">
        <v>3.3</v>
      </c>
      <c r="N42">
        <v>-0.2</v>
      </c>
      <c r="O42">
        <v>-0.6</v>
      </c>
      <c r="P42">
        <v>2.4</v>
      </c>
      <c r="Q42">
        <v>0.4</v>
      </c>
      <c r="R42">
        <v>0.8</v>
      </c>
      <c r="T42">
        <f>IF(ISNUMBER(MATCH(A42, Debuts_Table[Name], 0)), "1", 0)</f>
        <v>0</v>
      </c>
      <c r="U42" t="str">
        <f t="shared" ca="1" si="0"/>
        <v/>
      </c>
      <c r="V42">
        <f>IF(COUNTIF(Injuries!$A$2:$A$154, A42) &gt; 0, 0, Skater2024!P42)</f>
        <v>2.4</v>
      </c>
      <c r="W42">
        <f>IF(COUNTIF(Injuries!$A$2:$A$154, A42) &gt; 0, 0, Skater2024!M42)</f>
        <v>3.3</v>
      </c>
      <c r="X42">
        <f>IF(COUNTIF(Injuries!$A$2:$A$154, A42) &gt; 0, 0, Skater2024!N42)</f>
        <v>-0.2</v>
      </c>
      <c r="Y42" t="str">
        <f>VLOOKUP(C42,'2024'!$A$1:$B$33,2,FALSE)</f>
        <v xml:space="preserve"> Calgary Flames</v>
      </c>
      <c r="Z42">
        <f t="shared" si="1"/>
        <v>15.727083333333333</v>
      </c>
    </row>
    <row r="43" spans="1:26" x14ac:dyDescent="0.3">
      <c r="A43" t="s">
        <v>76</v>
      </c>
      <c r="B43" t="s">
        <v>19</v>
      </c>
      <c r="C43" t="s">
        <v>42</v>
      </c>
      <c r="D43" t="s">
        <v>21</v>
      </c>
      <c r="E43">
        <v>49</v>
      </c>
      <c r="F43">
        <v>889.9</v>
      </c>
      <c r="G43">
        <v>-0.6</v>
      </c>
      <c r="H43">
        <v>2.7</v>
      </c>
      <c r="I43">
        <v>3.1</v>
      </c>
      <c r="J43">
        <v>-0.6</v>
      </c>
      <c r="K43">
        <v>0.8</v>
      </c>
      <c r="L43">
        <v>1</v>
      </c>
      <c r="M43">
        <v>2.5</v>
      </c>
      <c r="N43">
        <v>2.1</v>
      </c>
      <c r="O43">
        <v>1.8</v>
      </c>
      <c r="P43">
        <v>6.4</v>
      </c>
      <c r="Q43">
        <v>1</v>
      </c>
      <c r="R43">
        <v>2</v>
      </c>
      <c r="T43">
        <f>IF(ISNUMBER(MATCH(A43, Debuts_Table[Name], 0)), "1", 0)</f>
        <v>0</v>
      </c>
      <c r="U43" t="str">
        <f t="shared" ca="1" si="0"/>
        <v/>
      </c>
      <c r="V43">
        <f>IF(COUNTIF(Injuries!$A$2:$A$154, A43) &gt; 0, 0, Skater2024!P43)</f>
        <v>6.4</v>
      </c>
      <c r="W43">
        <f>IF(COUNTIF(Injuries!$A$2:$A$154, A43) &gt; 0, 0, Skater2024!M43)</f>
        <v>2.5</v>
      </c>
      <c r="X43">
        <f>IF(COUNTIF(Injuries!$A$2:$A$154, A43) &gt; 0, 0, Skater2024!N43)</f>
        <v>2.1</v>
      </c>
      <c r="Y43" t="str">
        <f>VLOOKUP(C43,'2024'!$A$1:$B$33,2,FALSE)</f>
        <v xml:space="preserve"> Tampa Bay Lightning</v>
      </c>
      <c r="Z43">
        <f t="shared" si="1"/>
        <v>18.161224489795917</v>
      </c>
    </row>
    <row r="44" spans="1:26" x14ac:dyDescent="0.3">
      <c r="A44" t="s">
        <v>77</v>
      </c>
      <c r="B44" t="s">
        <v>19</v>
      </c>
      <c r="C44" t="s">
        <v>78</v>
      </c>
      <c r="D44" t="s">
        <v>50</v>
      </c>
      <c r="E44">
        <v>46</v>
      </c>
      <c r="F44">
        <v>728.6</v>
      </c>
      <c r="G44">
        <v>0.5</v>
      </c>
      <c r="H44">
        <v>-1.2</v>
      </c>
      <c r="I44">
        <v>-0.5</v>
      </c>
      <c r="J44">
        <v>0</v>
      </c>
      <c r="K44">
        <v>0</v>
      </c>
      <c r="L44">
        <v>0.5</v>
      </c>
      <c r="M44">
        <v>0</v>
      </c>
      <c r="N44">
        <v>-1.3</v>
      </c>
      <c r="O44">
        <v>0.5</v>
      </c>
      <c r="P44">
        <v>-0.7</v>
      </c>
      <c r="Q44">
        <v>-0.1</v>
      </c>
      <c r="R44">
        <v>-0.2</v>
      </c>
      <c r="T44">
        <f>IF(ISNUMBER(MATCH(A44, Debuts_Table[Name], 0)), "1", 0)</f>
        <v>0</v>
      </c>
      <c r="U44" t="str">
        <f t="shared" ca="1" si="0"/>
        <v/>
      </c>
      <c r="V44">
        <f>IF(COUNTIF(Injuries!$A$2:$A$154, A44) &gt; 0, 0, Skater2024!P44)</f>
        <v>-0.7</v>
      </c>
      <c r="W44">
        <f>IF(COUNTIF(Injuries!$A$2:$A$154, A44) &gt; 0, 0, Skater2024!M44)</f>
        <v>0</v>
      </c>
      <c r="X44">
        <f>IF(COUNTIF(Injuries!$A$2:$A$154, A44) &gt; 0, 0, Skater2024!N44)</f>
        <v>-1.3</v>
      </c>
      <c r="Y44" t="str">
        <f>VLOOKUP(C44,'2024'!$A$1:$B$33,2,FALSE)</f>
        <v xml:space="preserve"> San Jose Sharks</v>
      </c>
      <c r="Z44">
        <f t="shared" si="1"/>
        <v>15.839130434782609</v>
      </c>
    </row>
    <row r="45" spans="1:26" x14ac:dyDescent="0.3">
      <c r="A45" t="s">
        <v>615</v>
      </c>
      <c r="B45" t="s">
        <v>19</v>
      </c>
      <c r="C45" t="s">
        <v>57</v>
      </c>
      <c r="D45" t="s">
        <v>37</v>
      </c>
      <c r="E45">
        <v>43</v>
      </c>
      <c r="F45">
        <v>598.5</v>
      </c>
      <c r="G45">
        <v>10</v>
      </c>
      <c r="H45">
        <v>2.2999999999999998</v>
      </c>
      <c r="I45">
        <v>-0.1</v>
      </c>
      <c r="J45">
        <v>0</v>
      </c>
      <c r="K45">
        <v>1</v>
      </c>
      <c r="L45">
        <v>-0.4</v>
      </c>
      <c r="M45">
        <v>9.9</v>
      </c>
      <c r="N45">
        <v>2.2999999999999998</v>
      </c>
      <c r="O45">
        <v>0.6</v>
      </c>
      <c r="P45">
        <v>12.8</v>
      </c>
      <c r="Q45">
        <v>2</v>
      </c>
      <c r="R45">
        <v>4</v>
      </c>
      <c r="T45">
        <f>IF(ISNUMBER(MATCH(A45, Debuts_Table[Name], 0)), "1", 0)</f>
        <v>0</v>
      </c>
      <c r="U45" t="str">
        <f t="shared" ca="1" si="0"/>
        <v/>
      </c>
      <c r="V45">
        <f>IF(COUNTIF(Injuries!$A$2:$A$154, A45) &gt; 0, 0, Skater2024!P45)</f>
        <v>12.8</v>
      </c>
      <c r="W45">
        <f>IF(COUNTIF(Injuries!$A$2:$A$154, A45) &gt; 0, 0, Skater2024!M45)</f>
        <v>9.9</v>
      </c>
      <c r="X45">
        <f>IF(COUNTIF(Injuries!$A$2:$A$154, A45) &gt; 0, 0, Skater2024!N45)</f>
        <v>2.2999999999999998</v>
      </c>
      <c r="Y45" t="str">
        <f>VLOOKUP(C45,'2024'!$A$1:$B$33,2,FALSE)</f>
        <v xml:space="preserve"> Washington Capitals</v>
      </c>
      <c r="Z45">
        <f t="shared" si="1"/>
        <v>13.918604651162791</v>
      </c>
    </row>
    <row r="46" spans="1:26" x14ac:dyDescent="0.3">
      <c r="A46" t="s">
        <v>79</v>
      </c>
      <c r="B46" t="s">
        <v>19</v>
      </c>
      <c r="C46" t="s">
        <v>41</v>
      </c>
      <c r="D46" t="s">
        <v>21</v>
      </c>
      <c r="E46">
        <v>45</v>
      </c>
      <c r="F46">
        <v>700.2</v>
      </c>
      <c r="G46">
        <v>-2.5</v>
      </c>
      <c r="H46">
        <v>-2.5</v>
      </c>
      <c r="I46">
        <v>-0.3</v>
      </c>
      <c r="J46">
        <v>1</v>
      </c>
      <c r="K46">
        <v>-0.1</v>
      </c>
      <c r="L46">
        <v>0.1</v>
      </c>
      <c r="M46">
        <v>-2.8</v>
      </c>
      <c r="N46">
        <v>-1.4</v>
      </c>
      <c r="O46">
        <v>0</v>
      </c>
      <c r="P46">
        <v>-4.3</v>
      </c>
      <c r="Q46">
        <v>-0.7</v>
      </c>
      <c r="R46">
        <v>-1.3</v>
      </c>
      <c r="T46">
        <f>IF(ISNUMBER(MATCH(A46, Debuts_Table[Name], 0)), "1", 0)</f>
        <v>0</v>
      </c>
      <c r="U46" t="str">
        <f t="shared" ca="1" si="0"/>
        <v/>
      </c>
      <c r="V46">
        <f>IF(COUNTIF(Injuries!$A$2:$A$154, A46) &gt; 0, 0, Skater2024!P46)</f>
        <v>-4.3</v>
      </c>
      <c r="W46">
        <f>IF(COUNTIF(Injuries!$A$2:$A$154, A46) &gt; 0, 0, Skater2024!M46)</f>
        <v>-2.8</v>
      </c>
      <c r="X46">
        <f>IF(COUNTIF(Injuries!$A$2:$A$154, A46) &gt; 0, 0, Skater2024!N46)</f>
        <v>-1.4</v>
      </c>
      <c r="Y46" t="str">
        <f>VLOOKUP(C46,'2024'!$A$1:$B$33,2,FALSE)</f>
        <v xml:space="preserve"> Florida Panthers</v>
      </c>
      <c r="Z46">
        <f t="shared" si="1"/>
        <v>15.56</v>
      </c>
    </row>
    <row r="47" spans="1:26" x14ac:dyDescent="0.3">
      <c r="A47" t="s">
        <v>80</v>
      </c>
      <c r="B47" t="s">
        <v>19</v>
      </c>
      <c r="C47" t="s">
        <v>36</v>
      </c>
      <c r="D47" t="s">
        <v>21</v>
      </c>
      <c r="E47">
        <v>48</v>
      </c>
      <c r="F47">
        <v>938.8</v>
      </c>
      <c r="G47">
        <v>1.7</v>
      </c>
      <c r="H47">
        <v>1.3</v>
      </c>
      <c r="I47">
        <v>4.2</v>
      </c>
      <c r="J47">
        <v>-0.6</v>
      </c>
      <c r="K47">
        <v>1.7</v>
      </c>
      <c r="L47">
        <v>-0.8</v>
      </c>
      <c r="M47">
        <v>5.9</v>
      </c>
      <c r="N47">
        <v>0.6</v>
      </c>
      <c r="O47">
        <v>0.9</v>
      </c>
      <c r="P47">
        <v>7.4</v>
      </c>
      <c r="Q47">
        <v>1.2</v>
      </c>
      <c r="R47">
        <v>2.2999999999999998</v>
      </c>
      <c r="T47">
        <f>IF(ISNUMBER(MATCH(A47, Debuts_Table[Name], 0)), "1", 0)</f>
        <v>0</v>
      </c>
      <c r="U47" t="str">
        <f t="shared" ca="1" si="0"/>
        <v/>
      </c>
      <c r="V47">
        <f>IF(COUNTIF(Injuries!$A$2:$A$154, A47) &gt; 0, 0, Skater2024!P47)</f>
        <v>7.4</v>
      </c>
      <c r="W47">
        <f>IF(COUNTIF(Injuries!$A$2:$A$154, A47) &gt; 0, 0, Skater2024!M47)</f>
        <v>5.9</v>
      </c>
      <c r="X47">
        <f>IF(COUNTIF(Injuries!$A$2:$A$154, A47) &gt; 0, 0, Skater2024!N47)</f>
        <v>0.6</v>
      </c>
      <c r="Y47" t="str">
        <f>VLOOKUP(C47,'2024'!$A$1:$B$33,2,FALSE)</f>
        <v xml:space="preserve"> Los Angeles Kings</v>
      </c>
      <c r="Z47">
        <f t="shared" si="1"/>
        <v>19.558333333333334</v>
      </c>
    </row>
    <row r="48" spans="1:26" x14ac:dyDescent="0.3">
      <c r="A48" t="s">
        <v>616</v>
      </c>
      <c r="B48" t="s">
        <v>19</v>
      </c>
      <c r="C48" t="s">
        <v>107</v>
      </c>
      <c r="D48" t="s">
        <v>24</v>
      </c>
      <c r="E48">
        <v>39</v>
      </c>
      <c r="F48">
        <v>815.5</v>
      </c>
      <c r="G48">
        <v>1.7</v>
      </c>
      <c r="H48">
        <v>3.3</v>
      </c>
      <c r="I48">
        <v>0</v>
      </c>
      <c r="J48">
        <v>1.3</v>
      </c>
      <c r="K48">
        <v>0.1</v>
      </c>
      <c r="L48">
        <v>-0.2</v>
      </c>
      <c r="M48">
        <v>1.7</v>
      </c>
      <c r="N48">
        <v>4.5999999999999996</v>
      </c>
      <c r="O48">
        <v>-0.1</v>
      </c>
      <c r="P48">
        <v>6.2</v>
      </c>
      <c r="Q48">
        <v>1</v>
      </c>
      <c r="R48">
        <v>1.9</v>
      </c>
      <c r="T48">
        <f>IF(ISNUMBER(MATCH(A48, Debuts_Table[Name], 0)), "1", 0)</f>
        <v>0</v>
      </c>
      <c r="U48" t="str">
        <f t="shared" ca="1" si="0"/>
        <v/>
      </c>
      <c r="V48">
        <f>IF(COUNTIF(Injuries!$A$2:$A$154, A48) &gt; 0, 0, Skater2024!P48)</f>
        <v>6.2</v>
      </c>
      <c r="W48">
        <f>IF(COUNTIF(Injuries!$A$2:$A$154, A48) &gt; 0, 0, Skater2024!M48)</f>
        <v>1.7</v>
      </c>
      <c r="X48">
        <f>IF(COUNTIF(Injuries!$A$2:$A$154, A48) &gt; 0, 0, Skater2024!N48)</f>
        <v>4.5999999999999996</v>
      </c>
      <c r="Y48" t="str">
        <f>VLOOKUP(C48,'2024'!$A$1:$B$33,2,FALSE)</f>
        <v xml:space="preserve"> Ottawa Senators</v>
      </c>
      <c r="Z48">
        <f t="shared" si="1"/>
        <v>20.910256410256409</v>
      </c>
    </row>
    <row r="49" spans="1:26" x14ac:dyDescent="0.3">
      <c r="A49" t="s">
        <v>82</v>
      </c>
      <c r="B49" t="s">
        <v>19</v>
      </c>
      <c r="C49" t="s">
        <v>23</v>
      </c>
      <c r="D49" t="s">
        <v>50</v>
      </c>
      <c r="E49">
        <v>50</v>
      </c>
      <c r="F49">
        <v>1010.2</v>
      </c>
      <c r="G49">
        <v>15.3</v>
      </c>
      <c r="H49">
        <v>-0.6</v>
      </c>
      <c r="I49">
        <v>5.2</v>
      </c>
      <c r="J49">
        <v>0</v>
      </c>
      <c r="K49">
        <v>1.3</v>
      </c>
      <c r="L49">
        <v>0.6</v>
      </c>
      <c r="M49">
        <v>20.5</v>
      </c>
      <c r="N49">
        <v>-0.6</v>
      </c>
      <c r="O49">
        <v>1.9</v>
      </c>
      <c r="P49">
        <v>21.8</v>
      </c>
      <c r="Q49">
        <v>3.5</v>
      </c>
      <c r="R49">
        <v>6.8</v>
      </c>
      <c r="T49">
        <f>IF(ISNUMBER(MATCH(A49, Debuts_Table[Name], 0)), "1", 0)</f>
        <v>0</v>
      </c>
      <c r="U49" t="str">
        <f t="shared" ca="1" si="0"/>
        <v/>
      </c>
      <c r="V49">
        <f>IF(COUNTIF(Injuries!$A$2:$A$154, A49) &gt; 0, 0, Skater2024!P49)</f>
        <v>21.8</v>
      </c>
      <c r="W49">
        <f>IF(COUNTIF(Injuries!$A$2:$A$154, A49) &gt; 0, 0, Skater2024!M49)</f>
        <v>20.5</v>
      </c>
      <c r="X49">
        <f>IF(COUNTIF(Injuries!$A$2:$A$154, A49) &gt; 0, 0, Skater2024!N49)</f>
        <v>-0.6</v>
      </c>
      <c r="Y49" t="str">
        <f>VLOOKUP(C49,'2024'!$A$1:$B$33,2,FALSE)</f>
        <v xml:space="preserve"> New York Rangers</v>
      </c>
      <c r="Z49">
        <f t="shared" si="1"/>
        <v>20.204000000000001</v>
      </c>
    </row>
    <row r="50" spans="1:26" x14ac:dyDescent="0.3">
      <c r="A50" t="s">
        <v>83</v>
      </c>
      <c r="B50" t="s">
        <v>19</v>
      </c>
      <c r="C50" t="s">
        <v>36</v>
      </c>
      <c r="D50" t="s">
        <v>37</v>
      </c>
      <c r="E50">
        <v>38</v>
      </c>
      <c r="F50">
        <v>500</v>
      </c>
      <c r="G50">
        <v>0.9</v>
      </c>
      <c r="H50">
        <v>1.2</v>
      </c>
      <c r="I50">
        <v>0.6</v>
      </c>
      <c r="J50">
        <v>0</v>
      </c>
      <c r="K50">
        <v>-0.3</v>
      </c>
      <c r="L50">
        <v>-0.7</v>
      </c>
      <c r="M50">
        <v>1.5</v>
      </c>
      <c r="N50">
        <v>1.2</v>
      </c>
      <c r="O50">
        <v>-1</v>
      </c>
      <c r="P50">
        <v>1.7</v>
      </c>
      <c r="Q50">
        <v>0.3</v>
      </c>
      <c r="R50">
        <v>0.5</v>
      </c>
      <c r="T50">
        <f>IF(ISNUMBER(MATCH(A50, Debuts_Table[Name], 0)), "1", 0)</f>
        <v>0</v>
      </c>
      <c r="U50" t="str">
        <f t="shared" ca="1" si="0"/>
        <v/>
      </c>
      <c r="V50">
        <f>IF(COUNTIF(Injuries!$A$2:$A$154, A50) &gt; 0, 0, Skater2024!P50)</f>
        <v>1.7</v>
      </c>
      <c r="W50">
        <f>IF(COUNTIF(Injuries!$A$2:$A$154, A50) &gt; 0, 0, Skater2024!M50)</f>
        <v>1.5</v>
      </c>
      <c r="X50">
        <f>IF(COUNTIF(Injuries!$A$2:$A$154, A50) &gt; 0, 0, Skater2024!N50)</f>
        <v>1.2</v>
      </c>
      <c r="Y50" t="str">
        <f>VLOOKUP(C50,'2024'!$A$1:$B$33,2,FALSE)</f>
        <v xml:space="preserve"> Los Angeles Kings</v>
      </c>
      <c r="Z50">
        <f t="shared" si="1"/>
        <v>13.157894736842104</v>
      </c>
    </row>
    <row r="51" spans="1:26" x14ac:dyDescent="0.3">
      <c r="A51" t="s">
        <v>86</v>
      </c>
      <c r="B51" t="s">
        <v>19</v>
      </c>
      <c r="C51" t="s">
        <v>87</v>
      </c>
      <c r="D51" t="s">
        <v>21</v>
      </c>
      <c r="E51">
        <v>47</v>
      </c>
      <c r="F51">
        <v>1001.8</v>
      </c>
      <c r="G51">
        <v>13.8</v>
      </c>
      <c r="H51">
        <v>3.3</v>
      </c>
      <c r="I51">
        <v>5.6</v>
      </c>
      <c r="J51">
        <v>0.6</v>
      </c>
      <c r="K51">
        <v>2</v>
      </c>
      <c r="L51">
        <v>0</v>
      </c>
      <c r="M51">
        <v>19.399999999999999</v>
      </c>
      <c r="N51">
        <v>3.8</v>
      </c>
      <c r="O51">
        <v>2</v>
      </c>
      <c r="P51">
        <v>25.2</v>
      </c>
      <c r="Q51">
        <v>4</v>
      </c>
      <c r="R51">
        <v>7.8</v>
      </c>
      <c r="T51">
        <f>IF(ISNUMBER(MATCH(A51, Debuts_Table[Name], 0)), "1", 0)</f>
        <v>0</v>
      </c>
      <c r="U51" t="str">
        <f t="shared" ca="1" si="0"/>
        <v/>
      </c>
      <c r="V51">
        <f>IF(COUNTIF(Injuries!$A$2:$A$154, A51) &gt; 0, 0, Skater2024!P51)</f>
        <v>25.2</v>
      </c>
      <c r="W51">
        <f>IF(COUNTIF(Injuries!$A$2:$A$154, A51) &gt; 0, 0, Skater2024!M51)</f>
        <v>19.399999999999999</v>
      </c>
      <c r="X51">
        <f>IF(COUNTIF(Injuries!$A$2:$A$154, A51) &gt; 0, 0, Skater2024!N51)</f>
        <v>3.8</v>
      </c>
      <c r="Y51" t="str">
        <f>VLOOKUP(C51,'2024'!$A$1:$B$33,2,FALSE)</f>
        <v xml:space="preserve"> Toronto Maple Leafs</v>
      </c>
      <c r="Z51">
        <f t="shared" si="1"/>
        <v>21.314893617021276</v>
      </c>
    </row>
    <row r="52" spans="1:26" x14ac:dyDescent="0.3">
      <c r="A52" t="s">
        <v>88</v>
      </c>
      <c r="B52" t="s">
        <v>19</v>
      </c>
      <c r="C52" t="s">
        <v>23</v>
      </c>
      <c r="D52" t="s">
        <v>21</v>
      </c>
      <c r="E52">
        <v>48</v>
      </c>
      <c r="F52">
        <v>604.70000000000005</v>
      </c>
      <c r="G52">
        <v>-3.7</v>
      </c>
      <c r="H52">
        <v>-3.1</v>
      </c>
      <c r="I52">
        <v>0</v>
      </c>
      <c r="J52">
        <v>2.2000000000000002</v>
      </c>
      <c r="K52">
        <v>-0.2</v>
      </c>
      <c r="L52">
        <v>-0.8</v>
      </c>
      <c r="M52">
        <v>-3.7</v>
      </c>
      <c r="N52">
        <v>-0.9</v>
      </c>
      <c r="O52">
        <v>-1</v>
      </c>
      <c r="P52">
        <v>-5.5</v>
      </c>
      <c r="Q52">
        <v>-0.9</v>
      </c>
      <c r="R52">
        <v>-1.7</v>
      </c>
      <c r="T52">
        <f>IF(ISNUMBER(MATCH(A52, Debuts_Table[Name], 0)), "1", 0)</f>
        <v>0</v>
      </c>
      <c r="U52" t="str">
        <f t="shared" ca="1" si="0"/>
        <v/>
      </c>
      <c r="V52">
        <f>IF(COUNTIF(Injuries!$A$2:$A$154, A52) &gt; 0, 0, Skater2024!P52)</f>
        <v>-5.5</v>
      </c>
      <c r="W52">
        <f>IF(COUNTIF(Injuries!$A$2:$A$154, A52) &gt; 0, 0, Skater2024!M52)</f>
        <v>-3.7</v>
      </c>
      <c r="X52">
        <f>IF(COUNTIF(Injuries!$A$2:$A$154, A52) &gt; 0, 0, Skater2024!N52)</f>
        <v>-0.9</v>
      </c>
      <c r="Y52" t="str">
        <f>VLOOKUP(C52,'2024'!$A$1:$B$33,2,FALSE)</f>
        <v xml:space="preserve"> New York Rangers</v>
      </c>
      <c r="Z52">
        <f t="shared" si="1"/>
        <v>12.597916666666668</v>
      </c>
    </row>
    <row r="53" spans="1:26" x14ac:dyDescent="0.3">
      <c r="A53" t="s">
        <v>90</v>
      </c>
      <c r="B53" t="s">
        <v>19</v>
      </c>
      <c r="C53" t="s">
        <v>57</v>
      </c>
      <c r="D53" t="s">
        <v>50</v>
      </c>
      <c r="E53">
        <v>46</v>
      </c>
      <c r="F53">
        <v>646.4</v>
      </c>
      <c r="G53">
        <v>-2</v>
      </c>
      <c r="H53">
        <v>-3.4</v>
      </c>
      <c r="I53">
        <v>0</v>
      </c>
      <c r="J53">
        <v>0.2</v>
      </c>
      <c r="K53">
        <v>0.4</v>
      </c>
      <c r="L53">
        <v>0.8</v>
      </c>
      <c r="M53">
        <v>-2</v>
      </c>
      <c r="N53">
        <v>-3.2</v>
      </c>
      <c r="O53">
        <v>1.2</v>
      </c>
      <c r="P53">
        <v>-4</v>
      </c>
      <c r="Q53">
        <v>-0.6</v>
      </c>
      <c r="R53">
        <v>-1.3</v>
      </c>
      <c r="T53">
        <f>IF(ISNUMBER(MATCH(A53, Debuts_Table[Name], 0)), "1", 0)</f>
        <v>0</v>
      </c>
      <c r="U53" t="str">
        <f t="shared" ca="1" si="0"/>
        <v/>
      </c>
      <c r="V53">
        <f>IF(COUNTIF(Injuries!$A$2:$A$154, A53) &gt; 0, 0, Skater2024!P53)</f>
        <v>-4</v>
      </c>
      <c r="W53">
        <f>IF(COUNTIF(Injuries!$A$2:$A$154, A53) &gt; 0, 0, Skater2024!M53)</f>
        <v>-2</v>
      </c>
      <c r="X53">
        <f>IF(COUNTIF(Injuries!$A$2:$A$154, A53) &gt; 0, 0, Skater2024!N53)</f>
        <v>-3.2</v>
      </c>
      <c r="Y53" t="str">
        <f>VLOOKUP(C53,'2024'!$A$1:$B$33,2,FALSE)</f>
        <v xml:space="preserve"> Washington Capitals</v>
      </c>
      <c r="Z53">
        <f t="shared" si="1"/>
        <v>14.052173913043477</v>
      </c>
    </row>
    <row r="54" spans="1:26" x14ac:dyDescent="0.3">
      <c r="A54" t="s">
        <v>91</v>
      </c>
      <c r="B54" t="s">
        <v>19</v>
      </c>
      <c r="C54" t="s">
        <v>46</v>
      </c>
      <c r="D54" t="s">
        <v>24</v>
      </c>
      <c r="E54">
        <v>45</v>
      </c>
      <c r="F54">
        <v>878.3</v>
      </c>
      <c r="G54">
        <v>-0.8</v>
      </c>
      <c r="H54">
        <v>1.8</v>
      </c>
      <c r="I54">
        <v>0</v>
      </c>
      <c r="J54">
        <v>-0.6</v>
      </c>
      <c r="K54">
        <v>-0.3</v>
      </c>
      <c r="L54">
        <v>-0.8</v>
      </c>
      <c r="M54">
        <v>-0.8</v>
      </c>
      <c r="N54">
        <v>1.2</v>
      </c>
      <c r="O54">
        <v>-1.1000000000000001</v>
      </c>
      <c r="P54">
        <v>-0.7</v>
      </c>
      <c r="Q54">
        <v>-0.1</v>
      </c>
      <c r="R54">
        <v>-0.2</v>
      </c>
      <c r="T54">
        <f>IF(ISNUMBER(MATCH(A54, Debuts_Table[Name], 0)), "1", 0)</f>
        <v>0</v>
      </c>
      <c r="U54" t="str">
        <f t="shared" ca="1" si="0"/>
        <v/>
      </c>
      <c r="V54">
        <f>IF(COUNTIF(Injuries!$A$2:$A$154, A54) &gt; 0, 0, Skater2024!P54)</f>
        <v>0</v>
      </c>
      <c r="W54">
        <f>IF(COUNTIF(Injuries!$A$2:$A$154, A54) &gt; 0, 0, Skater2024!M54)</f>
        <v>0</v>
      </c>
      <c r="X54">
        <f>IF(COUNTIF(Injuries!$A$2:$A$154, A54) &gt; 0, 0, Skater2024!N54)</f>
        <v>0</v>
      </c>
      <c r="Y54" t="str">
        <f>VLOOKUP(C54,'2024'!$A$1:$B$33,2,FALSE)</f>
        <v xml:space="preserve"> Detroit Red Wings</v>
      </c>
      <c r="Z54">
        <f t="shared" si="1"/>
        <v>19.517777777777777</v>
      </c>
    </row>
    <row r="55" spans="1:26" x14ac:dyDescent="0.3">
      <c r="A55" t="s">
        <v>92</v>
      </c>
      <c r="B55" t="s">
        <v>19</v>
      </c>
      <c r="C55" t="s">
        <v>39</v>
      </c>
      <c r="D55" t="s">
        <v>24</v>
      </c>
      <c r="E55">
        <v>31</v>
      </c>
      <c r="F55">
        <v>499.4</v>
      </c>
      <c r="G55">
        <v>-1.8</v>
      </c>
      <c r="H55">
        <v>0.3</v>
      </c>
      <c r="I55">
        <v>0.2</v>
      </c>
      <c r="J55">
        <v>0</v>
      </c>
      <c r="K55">
        <v>0.3</v>
      </c>
      <c r="L55">
        <v>-0.2</v>
      </c>
      <c r="M55">
        <v>-1.6</v>
      </c>
      <c r="N55">
        <v>0.3</v>
      </c>
      <c r="O55">
        <v>0.1</v>
      </c>
      <c r="P55">
        <v>-1.2</v>
      </c>
      <c r="Q55">
        <v>-0.2</v>
      </c>
      <c r="R55">
        <v>-0.4</v>
      </c>
      <c r="T55">
        <f>IF(ISNUMBER(MATCH(A55, Debuts_Table[Name], 0)), "1", 0)</f>
        <v>0</v>
      </c>
      <c r="U55" t="str">
        <f t="shared" ca="1" si="0"/>
        <v/>
      </c>
      <c r="V55">
        <f>IF(COUNTIF(Injuries!$A$2:$A$154, A55) &gt; 0, 0, Skater2024!P55)</f>
        <v>0</v>
      </c>
      <c r="W55">
        <f>IF(COUNTIF(Injuries!$A$2:$A$154, A55) &gt; 0, 0, Skater2024!M55)</f>
        <v>0</v>
      </c>
      <c r="X55">
        <f>IF(COUNTIF(Injuries!$A$2:$A$154, A55) &gt; 0, 0, Skater2024!N55)</f>
        <v>0</v>
      </c>
      <c r="Y55" t="str">
        <f>VLOOKUP(C55,'2024'!$A$1:$B$33,2,FALSE)</f>
        <v xml:space="preserve"> Vegas Golden Knights</v>
      </c>
      <c r="Z55">
        <f t="shared" si="1"/>
        <v>16.109677419354838</v>
      </c>
    </row>
    <row r="56" spans="1:26" x14ac:dyDescent="0.3">
      <c r="A56" t="s">
        <v>887</v>
      </c>
      <c r="B56" t="s">
        <v>19</v>
      </c>
      <c r="C56" t="s">
        <v>26</v>
      </c>
      <c r="D56" t="s">
        <v>21</v>
      </c>
      <c r="E56">
        <v>29</v>
      </c>
      <c r="F56">
        <v>366.6</v>
      </c>
      <c r="G56">
        <v>-2.7</v>
      </c>
      <c r="H56">
        <v>-0.9</v>
      </c>
      <c r="I56">
        <v>0</v>
      </c>
      <c r="J56">
        <v>-1.1000000000000001</v>
      </c>
      <c r="K56">
        <v>-0.3</v>
      </c>
      <c r="L56">
        <v>-0.8</v>
      </c>
      <c r="M56">
        <v>-2.7</v>
      </c>
      <c r="N56">
        <v>-1.9</v>
      </c>
      <c r="O56">
        <v>-1.1000000000000001</v>
      </c>
      <c r="P56">
        <v>-5.7</v>
      </c>
      <c r="Q56">
        <v>-0.9</v>
      </c>
      <c r="R56">
        <v>-1.8</v>
      </c>
      <c r="T56">
        <f>IF(ISNUMBER(MATCH(A56, Debuts_Table[Name], 0)), "1", 0)</f>
        <v>0</v>
      </c>
      <c r="U56" t="str">
        <f t="shared" ca="1" si="0"/>
        <v/>
      </c>
      <c r="V56">
        <f>IF(COUNTIF(Injuries!$A$2:$A$154, A56) &gt; 0, 0, Skater2024!P56)</f>
        <v>-5.7</v>
      </c>
      <c r="W56">
        <f>IF(COUNTIF(Injuries!$A$2:$A$154, A56) &gt; 0, 0, Skater2024!M56)</f>
        <v>-2.7</v>
      </c>
      <c r="X56">
        <f>IF(COUNTIF(Injuries!$A$2:$A$154, A56) &gt; 0, 0, Skater2024!N56)</f>
        <v>-1.9</v>
      </c>
      <c r="Y56" t="str">
        <f>VLOOKUP(C56,'2024'!$A$1:$B$33,2,FALSE)</f>
        <v xml:space="preserve"> Anaheim Ducks</v>
      </c>
      <c r="Z56">
        <f t="shared" si="1"/>
        <v>12.641379310344828</v>
      </c>
    </row>
    <row r="57" spans="1:26" x14ac:dyDescent="0.3">
      <c r="A57" t="s">
        <v>93</v>
      </c>
      <c r="B57" t="s">
        <v>19</v>
      </c>
      <c r="C57" t="s">
        <v>34</v>
      </c>
      <c r="D57" t="s">
        <v>21</v>
      </c>
      <c r="E57">
        <v>49</v>
      </c>
      <c r="F57">
        <v>835.9</v>
      </c>
      <c r="G57">
        <v>6.5</v>
      </c>
      <c r="H57">
        <v>1</v>
      </c>
      <c r="I57">
        <v>1.1000000000000001</v>
      </c>
      <c r="J57">
        <v>0.9</v>
      </c>
      <c r="K57">
        <v>-1.8</v>
      </c>
      <c r="L57">
        <v>1</v>
      </c>
      <c r="M57">
        <v>7.6</v>
      </c>
      <c r="N57">
        <v>1.9</v>
      </c>
      <c r="O57">
        <v>-0.9</v>
      </c>
      <c r="P57">
        <v>8.6</v>
      </c>
      <c r="Q57">
        <v>1.4</v>
      </c>
      <c r="R57">
        <v>2.7</v>
      </c>
      <c r="T57">
        <f>IF(ISNUMBER(MATCH(A57, Debuts_Table[Name], 0)), "1", 0)</f>
        <v>0</v>
      </c>
      <c r="U57" t="str">
        <f t="shared" ca="1" si="0"/>
        <v/>
      </c>
      <c r="V57">
        <f>IF(COUNTIF(Injuries!$A$2:$A$154, A57) &gt; 0, 0, Skater2024!P57)</f>
        <v>8.6</v>
      </c>
      <c r="W57">
        <f>IF(COUNTIF(Injuries!$A$2:$A$154, A57) &gt; 0, 0, Skater2024!M57)</f>
        <v>7.6</v>
      </c>
      <c r="X57">
        <f>IF(COUNTIF(Injuries!$A$2:$A$154, A57) &gt; 0, 0, Skater2024!N57)</f>
        <v>1.9</v>
      </c>
      <c r="Y57" t="str">
        <f>VLOOKUP(C57,'2024'!$A$1:$B$33,2,FALSE)</f>
        <v xml:space="preserve"> Calgary Flames</v>
      </c>
      <c r="Z57">
        <f t="shared" si="1"/>
        <v>17.059183673469388</v>
      </c>
    </row>
    <row r="58" spans="1:26" x14ac:dyDescent="0.3">
      <c r="A58" t="s">
        <v>94</v>
      </c>
      <c r="B58" t="s">
        <v>19</v>
      </c>
      <c r="C58" t="s">
        <v>36</v>
      </c>
      <c r="D58" t="s">
        <v>21</v>
      </c>
      <c r="E58">
        <v>34</v>
      </c>
      <c r="F58">
        <v>377</v>
      </c>
      <c r="G58">
        <v>-0.3</v>
      </c>
      <c r="H58">
        <v>0.5</v>
      </c>
      <c r="I58">
        <v>0</v>
      </c>
      <c r="J58">
        <v>0.6</v>
      </c>
      <c r="K58">
        <v>0.3</v>
      </c>
      <c r="L58">
        <v>0.1</v>
      </c>
      <c r="M58">
        <v>-0.3</v>
      </c>
      <c r="N58">
        <v>1.1000000000000001</v>
      </c>
      <c r="O58">
        <v>0.5</v>
      </c>
      <c r="P58">
        <v>1.2</v>
      </c>
      <c r="Q58">
        <v>0.2</v>
      </c>
      <c r="R58">
        <v>0.4</v>
      </c>
      <c r="T58">
        <f>IF(ISNUMBER(MATCH(A58, Debuts_Table[Name], 0)), "1", 0)</f>
        <v>0</v>
      </c>
      <c r="U58" t="str">
        <f t="shared" ca="1" si="0"/>
        <v/>
      </c>
      <c r="V58">
        <f>IF(COUNTIF(Injuries!$A$2:$A$154, A58) &gt; 0, 0, Skater2024!P58)</f>
        <v>0</v>
      </c>
      <c r="W58">
        <f>IF(COUNTIF(Injuries!$A$2:$A$154, A58) &gt; 0, 0, Skater2024!M58)</f>
        <v>0</v>
      </c>
      <c r="X58">
        <f>IF(COUNTIF(Injuries!$A$2:$A$154, A58) &gt; 0, 0, Skater2024!N58)</f>
        <v>0</v>
      </c>
      <c r="Y58" t="str">
        <f>VLOOKUP(C58,'2024'!$A$1:$B$33,2,FALSE)</f>
        <v xml:space="preserve"> Los Angeles Kings</v>
      </c>
      <c r="Z58">
        <f t="shared" si="1"/>
        <v>11.088235294117647</v>
      </c>
    </row>
    <row r="59" spans="1:26" x14ac:dyDescent="0.3">
      <c r="A59" t="s">
        <v>95</v>
      </c>
      <c r="B59" t="s">
        <v>19</v>
      </c>
      <c r="C59" t="s">
        <v>23</v>
      </c>
      <c r="D59" t="s">
        <v>37</v>
      </c>
      <c r="E59">
        <v>50</v>
      </c>
      <c r="F59">
        <v>640.1</v>
      </c>
      <c r="G59">
        <v>0.8</v>
      </c>
      <c r="H59">
        <v>-3.9</v>
      </c>
      <c r="I59">
        <v>0.2</v>
      </c>
      <c r="J59">
        <v>0</v>
      </c>
      <c r="K59">
        <v>0.1</v>
      </c>
      <c r="L59">
        <v>-1.2</v>
      </c>
      <c r="M59">
        <v>1</v>
      </c>
      <c r="N59">
        <v>-3.9</v>
      </c>
      <c r="O59">
        <v>-1.1000000000000001</v>
      </c>
      <c r="P59">
        <v>-4</v>
      </c>
      <c r="Q59">
        <v>-0.6</v>
      </c>
      <c r="R59">
        <v>-1.2</v>
      </c>
      <c r="T59">
        <f>IF(ISNUMBER(MATCH(A59, Debuts_Table[Name], 0)), "1", 0)</f>
        <v>0</v>
      </c>
      <c r="U59" t="str">
        <f t="shared" ca="1" si="0"/>
        <v/>
      </c>
      <c r="V59">
        <f>IF(COUNTIF(Injuries!$A$2:$A$154, A59) &gt; 0, 0, Skater2024!P59)</f>
        <v>-4</v>
      </c>
      <c r="W59">
        <f>IF(COUNTIF(Injuries!$A$2:$A$154, A59) &gt; 0, 0, Skater2024!M59)</f>
        <v>1</v>
      </c>
      <c r="X59">
        <f>IF(COUNTIF(Injuries!$A$2:$A$154, A59) &gt; 0, 0, Skater2024!N59)</f>
        <v>-3.9</v>
      </c>
      <c r="Y59" t="str">
        <f>VLOOKUP(C59,'2024'!$A$1:$B$33,2,FALSE)</f>
        <v xml:space="preserve"> New York Rangers</v>
      </c>
      <c r="Z59">
        <f t="shared" si="1"/>
        <v>12.802</v>
      </c>
    </row>
    <row r="60" spans="1:26" x14ac:dyDescent="0.3">
      <c r="A60" t="s">
        <v>96</v>
      </c>
      <c r="B60" t="s">
        <v>19</v>
      </c>
      <c r="C60" t="s">
        <v>32</v>
      </c>
      <c r="D60" t="s">
        <v>21</v>
      </c>
      <c r="E60">
        <v>49</v>
      </c>
      <c r="F60">
        <v>966.5</v>
      </c>
      <c r="G60">
        <v>7.2</v>
      </c>
      <c r="H60">
        <v>0.6</v>
      </c>
      <c r="I60">
        <v>5.0999999999999996</v>
      </c>
      <c r="J60">
        <v>-1.3</v>
      </c>
      <c r="K60">
        <v>1.2</v>
      </c>
      <c r="L60">
        <v>-0.8</v>
      </c>
      <c r="M60">
        <v>12.3</v>
      </c>
      <c r="N60">
        <v>-0.6</v>
      </c>
      <c r="O60">
        <v>0.4</v>
      </c>
      <c r="P60">
        <v>12</v>
      </c>
      <c r="Q60">
        <v>1.9</v>
      </c>
      <c r="R60">
        <v>3.8</v>
      </c>
      <c r="T60">
        <f>IF(ISNUMBER(MATCH(A60, Debuts_Table[Name], 0)), "1", 0)</f>
        <v>0</v>
      </c>
      <c r="U60" t="str">
        <f t="shared" ca="1" si="0"/>
        <v/>
      </c>
      <c r="V60">
        <f>IF(COUNTIF(Injuries!$A$2:$A$154, A60) &gt; 0, 0, Skater2024!P60)</f>
        <v>12</v>
      </c>
      <c r="W60">
        <f>IF(COUNTIF(Injuries!$A$2:$A$154, A60) &gt; 0, 0, Skater2024!M60)</f>
        <v>12.3</v>
      </c>
      <c r="X60">
        <f>IF(COUNTIF(Injuries!$A$2:$A$154, A60) &gt; 0, 0, Skater2024!N60)</f>
        <v>-0.6</v>
      </c>
      <c r="Y60" t="str">
        <f>VLOOKUP(C60,'2024'!$A$1:$B$33,2,FALSE)</f>
        <v xml:space="preserve"> New York Islanders</v>
      </c>
      <c r="Z60">
        <f t="shared" si="1"/>
        <v>19.724489795918366</v>
      </c>
    </row>
    <row r="61" spans="1:26" x14ac:dyDescent="0.3">
      <c r="A61" t="s">
        <v>97</v>
      </c>
      <c r="B61" t="s">
        <v>19</v>
      </c>
      <c r="C61" t="s">
        <v>98</v>
      </c>
      <c r="D61" t="s">
        <v>37</v>
      </c>
      <c r="E61">
        <v>38</v>
      </c>
      <c r="F61">
        <v>548.1</v>
      </c>
      <c r="G61">
        <v>-1.1000000000000001</v>
      </c>
      <c r="H61">
        <v>0.2</v>
      </c>
      <c r="I61">
        <v>0.7</v>
      </c>
      <c r="J61">
        <v>0</v>
      </c>
      <c r="K61">
        <v>0.7</v>
      </c>
      <c r="L61">
        <v>1</v>
      </c>
      <c r="M61">
        <v>-0.3</v>
      </c>
      <c r="N61">
        <v>0.2</v>
      </c>
      <c r="O61">
        <v>1.7</v>
      </c>
      <c r="P61">
        <v>1.5</v>
      </c>
      <c r="Q61">
        <v>0.2</v>
      </c>
      <c r="R61">
        <v>0.5</v>
      </c>
      <c r="T61">
        <f>IF(ISNUMBER(MATCH(A61, Debuts_Table[Name], 0)), "1", 0)</f>
        <v>0</v>
      </c>
      <c r="U61" t="str">
        <f t="shared" ca="1" si="0"/>
        <v/>
      </c>
      <c r="V61">
        <f>IF(COUNTIF(Injuries!$A$2:$A$154, A61) &gt; 0, 0, Skater2024!P61)</f>
        <v>1.5</v>
      </c>
      <c r="W61">
        <f>IF(COUNTIF(Injuries!$A$2:$A$154, A61) &gt; 0, 0, Skater2024!M61)</f>
        <v>-0.3</v>
      </c>
      <c r="X61">
        <f>IF(COUNTIF(Injuries!$A$2:$A$154, A61) &gt; 0, 0, Skater2024!N61)</f>
        <v>0.2</v>
      </c>
      <c r="Y61" t="str">
        <f>VLOOKUP(C61,'2024'!$A$1:$B$33,2,FALSE)</f>
        <v xml:space="preserve"> Philadelphia Flyers</v>
      </c>
      <c r="Z61">
        <f t="shared" si="1"/>
        <v>14.423684210526316</v>
      </c>
    </row>
    <row r="62" spans="1:26" x14ac:dyDescent="0.3">
      <c r="A62" t="s">
        <v>99</v>
      </c>
      <c r="B62" t="s">
        <v>19</v>
      </c>
      <c r="C62" t="s">
        <v>20</v>
      </c>
      <c r="D62" t="s">
        <v>21</v>
      </c>
      <c r="E62">
        <v>35</v>
      </c>
      <c r="F62">
        <v>672.8</v>
      </c>
      <c r="G62">
        <v>4.9000000000000004</v>
      </c>
      <c r="H62">
        <v>0.3</v>
      </c>
      <c r="I62">
        <v>0.1</v>
      </c>
      <c r="J62">
        <v>0.5</v>
      </c>
      <c r="K62">
        <v>0.4</v>
      </c>
      <c r="L62">
        <v>0.2</v>
      </c>
      <c r="M62">
        <v>5</v>
      </c>
      <c r="N62">
        <v>0.8</v>
      </c>
      <c r="O62">
        <v>0.5</v>
      </c>
      <c r="P62">
        <v>6.3</v>
      </c>
      <c r="Q62">
        <v>1</v>
      </c>
      <c r="R62">
        <v>2</v>
      </c>
      <c r="T62">
        <f>IF(ISNUMBER(MATCH(A62, Debuts_Table[Name], 0)), "1", 0)</f>
        <v>0</v>
      </c>
      <c r="U62" t="str">
        <f t="shared" ca="1" si="0"/>
        <v/>
      </c>
      <c r="V62">
        <f>IF(COUNTIF(Injuries!$A$2:$A$154, A62) &gt; 0, 0, Skater2024!P62)</f>
        <v>6.3</v>
      </c>
      <c r="W62">
        <f>IF(COUNTIF(Injuries!$A$2:$A$154, A62) &gt; 0, 0, Skater2024!M62)</f>
        <v>5</v>
      </c>
      <c r="X62">
        <f>IF(COUNTIF(Injuries!$A$2:$A$154, A62) &gt; 0, 0, Skater2024!N62)</f>
        <v>0.8</v>
      </c>
      <c r="Y62" t="str">
        <f>VLOOKUP(C62,'2024'!$A$1:$B$33,2,FALSE)</f>
        <v xml:space="preserve"> Columbus Blue Jackets</v>
      </c>
      <c r="Z62">
        <f t="shared" si="1"/>
        <v>19.222857142857141</v>
      </c>
    </row>
    <row r="63" spans="1:26" x14ac:dyDescent="0.3">
      <c r="A63" t="s">
        <v>620</v>
      </c>
      <c r="B63" t="s">
        <v>19</v>
      </c>
      <c r="C63" t="s">
        <v>64</v>
      </c>
      <c r="D63" t="s">
        <v>50</v>
      </c>
      <c r="E63">
        <v>31</v>
      </c>
      <c r="F63">
        <v>388.7</v>
      </c>
      <c r="G63">
        <v>1.6</v>
      </c>
      <c r="H63">
        <v>-0.5</v>
      </c>
      <c r="I63">
        <v>0</v>
      </c>
      <c r="J63">
        <v>0.4</v>
      </c>
      <c r="K63">
        <v>-0.2</v>
      </c>
      <c r="L63">
        <v>0</v>
      </c>
      <c r="M63">
        <v>1.6</v>
      </c>
      <c r="N63">
        <v>-0.1</v>
      </c>
      <c r="O63">
        <v>-0.1</v>
      </c>
      <c r="P63">
        <v>1.4</v>
      </c>
      <c r="Q63">
        <v>0.2</v>
      </c>
      <c r="R63">
        <v>0.4</v>
      </c>
      <c r="T63">
        <f>IF(ISNUMBER(MATCH(A63, Debuts_Table[Name], 0)), "1", 0)</f>
        <v>0</v>
      </c>
      <c r="U63" t="str">
        <f t="shared" ca="1" si="0"/>
        <v/>
      </c>
      <c r="V63">
        <f>IF(COUNTIF(Injuries!$A$2:$A$154, A63) &gt; 0, 0, Skater2024!P63)</f>
        <v>1.4</v>
      </c>
      <c r="W63">
        <f>IF(COUNTIF(Injuries!$A$2:$A$154, A63) &gt; 0, 0, Skater2024!M63)</f>
        <v>1.6</v>
      </c>
      <c r="X63">
        <f>IF(COUNTIF(Injuries!$A$2:$A$154, A63) &gt; 0, 0, Skater2024!N63)</f>
        <v>-0.1</v>
      </c>
      <c r="Y63" t="str">
        <f>VLOOKUP(C63,'2024'!$A$1:$B$33,2,FALSE)</f>
        <v xml:space="preserve"> Chicago Blackhawks</v>
      </c>
      <c r="Z63">
        <f t="shared" si="1"/>
        <v>12.538709677419355</v>
      </c>
    </row>
    <row r="64" spans="1:26" x14ac:dyDescent="0.3">
      <c r="A64" t="s">
        <v>100</v>
      </c>
      <c r="B64" t="s">
        <v>19</v>
      </c>
      <c r="C64" t="s">
        <v>85</v>
      </c>
      <c r="D64" t="s">
        <v>24</v>
      </c>
      <c r="E64">
        <v>42</v>
      </c>
      <c r="F64">
        <v>849.9</v>
      </c>
      <c r="G64">
        <v>4.2</v>
      </c>
      <c r="H64">
        <v>-0.5</v>
      </c>
      <c r="I64">
        <v>-0.6</v>
      </c>
      <c r="J64">
        <v>0.2</v>
      </c>
      <c r="K64">
        <v>-0.7</v>
      </c>
      <c r="L64">
        <v>-0.1</v>
      </c>
      <c r="M64">
        <v>3.6</v>
      </c>
      <c r="N64">
        <v>-0.3</v>
      </c>
      <c r="O64">
        <v>-0.8</v>
      </c>
      <c r="P64">
        <v>2.5</v>
      </c>
      <c r="Q64">
        <v>0.4</v>
      </c>
      <c r="R64">
        <v>0.8</v>
      </c>
      <c r="T64">
        <f>IF(ISNUMBER(MATCH(A64, Debuts_Table[Name], 0)), "1", 0)</f>
        <v>0</v>
      </c>
      <c r="U64" t="str">
        <f t="shared" ca="1" si="0"/>
        <v/>
      </c>
      <c r="V64">
        <f>IF(COUNTIF(Injuries!$A$2:$A$154, A64) &gt; 0, 0, Skater2024!P64)</f>
        <v>2.5</v>
      </c>
      <c r="W64">
        <f>IF(COUNTIF(Injuries!$A$2:$A$154, A64) &gt; 0, 0, Skater2024!M64)</f>
        <v>3.6</v>
      </c>
      <c r="X64">
        <f>IF(COUNTIF(Injuries!$A$2:$A$154, A64) &gt; 0, 0, Skater2024!N64)</f>
        <v>-0.3</v>
      </c>
      <c r="Y64" t="str">
        <f>VLOOKUP(C64,'2024'!$A$1:$B$33,2,FALSE)</f>
        <v xml:space="preserve"> Colorado Avalanche</v>
      </c>
      <c r="Z64">
        <f t="shared" si="1"/>
        <v>20.235714285714284</v>
      </c>
    </row>
    <row r="65" spans="1:26" x14ac:dyDescent="0.3">
      <c r="A65" t="s">
        <v>101</v>
      </c>
      <c r="B65" t="s">
        <v>19</v>
      </c>
      <c r="C65" t="s">
        <v>102</v>
      </c>
      <c r="D65" t="s">
        <v>50</v>
      </c>
      <c r="E65">
        <v>49</v>
      </c>
      <c r="F65">
        <v>957</v>
      </c>
      <c r="G65">
        <v>5.4</v>
      </c>
      <c r="H65">
        <v>1.5</v>
      </c>
      <c r="I65">
        <v>2.4</v>
      </c>
      <c r="J65">
        <v>1.1000000000000001</v>
      </c>
      <c r="K65">
        <v>-0.9</v>
      </c>
      <c r="L65">
        <v>2.5</v>
      </c>
      <c r="M65">
        <v>7.9</v>
      </c>
      <c r="N65">
        <v>2.6</v>
      </c>
      <c r="O65">
        <v>1.6</v>
      </c>
      <c r="P65">
        <v>12.1</v>
      </c>
      <c r="Q65">
        <v>1.9</v>
      </c>
      <c r="R65">
        <v>3.8</v>
      </c>
      <c r="T65">
        <f>IF(ISNUMBER(MATCH(A65, Debuts_Table[Name], 0)), "1", 0)</f>
        <v>0</v>
      </c>
      <c r="U65" t="str">
        <f t="shared" ca="1" si="0"/>
        <v/>
      </c>
      <c r="V65">
        <f>IF(COUNTIF(Injuries!$A$2:$A$154, A65) &gt; 0, 0, Skater2024!P65)</f>
        <v>12.1</v>
      </c>
      <c r="W65">
        <f>IF(COUNTIF(Injuries!$A$2:$A$154, A65) &gt; 0, 0, Skater2024!M65)</f>
        <v>7.9</v>
      </c>
      <c r="X65">
        <f>IF(COUNTIF(Injuries!$A$2:$A$154, A65) &gt; 0, 0, Skater2024!N65)</f>
        <v>2.6</v>
      </c>
      <c r="Y65" t="str">
        <f>VLOOKUP(C65,'2024'!$A$1:$B$33,2,FALSE)</f>
        <v xml:space="preserve"> Boston Bruins</v>
      </c>
      <c r="Z65">
        <f t="shared" si="1"/>
        <v>19.530612244897959</v>
      </c>
    </row>
    <row r="66" spans="1:26" x14ac:dyDescent="0.3">
      <c r="A66" t="s">
        <v>103</v>
      </c>
      <c r="B66" t="s">
        <v>19</v>
      </c>
      <c r="C66" t="s">
        <v>23</v>
      </c>
      <c r="D66" t="s">
        <v>24</v>
      </c>
      <c r="E66">
        <v>50</v>
      </c>
      <c r="F66">
        <v>754</v>
      </c>
      <c r="G66">
        <v>3.8</v>
      </c>
      <c r="H66">
        <v>0.2</v>
      </c>
      <c r="I66">
        <v>0</v>
      </c>
      <c r="J66">
        <v>-0.1</v>
      </c>
      <c r="K66">
        <v>0.8</v>
      </c>
      <c r="L66">
        <v>-0.4</v>
      </c>
      <c r="M66">
        <v>3.8</v>
      </c>
      <c r="N66">
        <v>0.2</v>
      </c>
      <c r="O66">
        <v>0.4</v>
      </c>
      <c r="P66">
        <v>4.4000000000000004</v>
      </c>
      <c r="Q66">
        <v>0.7</v>
      </c>
      <c r="R66">
        <v>1.4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IF(COUNTIF(Injuries!$A$2:$A$154, A66) &gt; 0, 0, Skater2024!P66)</f>
        <v>4.4000000000000004</v>
      </c>
      <c r="W66">
        <f>IF(COUNTIF(Injuries!$A$2:$A$154, A66) &gt; 0, 0, Skater2024!M66)</f>
        <v>3.8</v>
      </c>
      <c r="X66">
        <f>IF(COUNTIF(Injuries!$A$2:$A$154, A66) &gt; 0, 0, Skater2024!N66)</f>
        <v>0.2</v>
      </c>
      <c r="Y66" t="str">
        <f>VLOOKUP(C66,'2024'!$A$1:$B$33,2,FALSE)</f>
        <v xml:space="preserve"> New York Rangers</v>
      </c>
      <c r="Z66">
        <f t="shared" si="1"/>
        <v>15.08</v>
      </c>
    </row>
    <row r="67" spans="1:26" x14ac:dyDescent="0.3">
      <c r="A67" t="s">
        <v>104</v>
      </c>
      <c r="B67" t="s">
        <v>19</v>
      </c>
      <c r="C67" t="s">
        <v>105</v>
      </c>
      <c r="D67" t="s">
        <v>24</v>
      </c>
      <c r="E67">
        <v>48</v>
      </c>
      <c r="F67">
        <v>1025.8</v>
      </c>
      <c r="G67">
        <v>1.2</v>
      </c>
      <c r="H67">
        <v>3.5</v>
      </c>
      <c r="I67">
        <v>0.5</v>
      </c>
      <c r="J67">
        <v>1</v>
      </c>
      <c r="K67">
        <v>0.3</v>
      </c>
      <c r="L67">
        <v>0.5</v>
      </c>
      <c r="M67">
        <v>1.6</v>
      </c>
      <c r="N67">
        <v>4.5</v>
      </c>
      <c r="O67">
        <v>0.8</v>
      </c>
      <c r="P67">
        <v>6.9</v>
      </c>
      <c r="Q67">
        <v>1.1000000000000001</v>
      </c>
      <c r="R67">
        <v>2.2000000000000002</v>
      </c>
      <c r="T67">
        <f>IF(ISNUMBER(MATCH(A67, Debuts_Table[Name], 0)), "1", 0)</f>
        <v>0</v>
      </c>
      <c r="U67" t="str">
        <f t="shared" ca="1" si="2"/>
        <v/>
      </c>
      <c r="V67">
        <f>IF(COUNTIF(Injuries!$A$2:$A$154, A67) &gt; 0, 0, Skater2024!P67)</f>
        <v>6.9</v>
      </c>
      <c r="W67">
        <f>IF(COUNTIF(Injuries!$A$2:$A$154, A67) &gt; 0, 0, Skater2024!M67)</f>
        <v>1.6</v>
      </c>
      <c r="X67">
        <f>IF(COUNTIF(Injuries!$A$2:$A$154, A67) &gt; 0, 0, Skater2024!N67)</f>
        <v>4.5</v>
      </c>
      <c r="Y67" t="str">
        <f>VLOOKUP(C67,'2024'!$A$1:$B$33,2,FALSE)</f>
        <v xml:space="preserve"> Carolina Hurricanes</v>
      </c>
      <c r="Z67">
        <f t="shared" ref="Z67:Z130" si="3">F67/E67</f>
        <v>21.370833333333334</v>
      </c>
    </row>
    <row r="68" spans="1:26" x14ac:dyDescent="0.3">
      <c r="A68" t="s">
        <v>106</v>
      </c>
      <c r="B68" t="s">
        <v>19</v>
      </c>
      <c r="C68" t="s">
        <v>107</v>
      </c>
      <c r="D68" t="s">
        <v>50</v>
      </c>
      <c r="E68">
        <v>47</v>
      </c>
      <c r="F68">
        <v>882.3</v>
      </c>
      <c r="G68">
        <v>11.4</v>
      </c>
      <c r="H68">
        <v>-1.3</v>
      </c>
      <c r="I68">
        <v>0.5</v>
      </c>
      <c r="J68">
        <v>0</v>
      </c>
      <c r="K68">
        <v>0.4</v>
      </c>
      <c r="L68">
        <v>2</v>
      </c>
      <c r="M68">
        <v>11.9</v>
      </c>
      <c r="N68">
        <v>-1.3</v>
      </c>
      <c r="O68">
        <v>2.4</v>
      </c>
      <c r="P68">
        <v>13</v>
      </c>
      <c r="Q68">
        <v>2.1</v>
      </c>
      <c r="R68">
        <v>4.0999999999999996</v>
      </c>
      <c r="T68">
        <f>IF(ISNUMBER(MATCH(A68, Debuts_Table[Name], 0)), "1", 0)</f>
        <v>0</v>
      </c>
      <c r="U68" t="str">
        <f t="shared" ca="1" si="2"/>
        <v/>
      </c>
      <c r="V68">
        <f>IF(COUNTIF(Injuries!$A$2:$A$154, A68) &gt; 0, 0, Skater2024!P68)</f>
        <v>13</v>
      </c>
      <c r="W68">
        <f>IF(COUNTIF(Injuries!$A$2:$A$154, A68) &gt; 0, 0, Skater2024!M68)</f>
        <v>11.9</v>
      </c>
      <c r="X68">
        <f>IF(COUNTIF(Injuries!$A$2:$A$154, A68) &gt; 0, 0, Skater2024!N68)</f>
        <v>-1.3</v>
      </c>
      <c r="Y68" t="str">
        <f>VLOOKUP(C68,'2024'!$A$1:$B$33,2,FALSE)</f>
        <v xml:space="preserve"> Ottawa Senators</v>
      </c>
      <c r="Z68">
        <f t="shared" si="3"/>
        <v>18.772340425531915</v>
      </c>
    </row>
    <row r="69" spans="1:26" x14ac:dyDescent="0.3">
      <c r="A69" t="s">
        <v>108</v>
      </c>
      <c r="B69" t="s">
        <v>19</v>
      </c>
      <c r="C69" t="s">
        <v>102</v>
      </c>
      <c r="D69" t="s">
        <v>24</v>
      </c>
      <c r="E69">
        <v>44</v>
      </c>
      <c r="F69">
        <v>889.4</v>
      </c>
      <c r="G69">
        <v>1.6</v>
      </c>
      <c r="H69">
        <v>1.4</v>
      </c>
      <c r="I69">
        <v>0</v>
      </c>
      <c r="J69">
        <v>-0.3</v>
      </c>
      <c r="K69">
        <v>0.1</v>
      </c>
      <c r="L69">
        <v>-0.6</v>
      </c>
      <c r="M69">
        <v>1.6</v>
      </c>
      <c r="N69">
        <v>1.1000000000000001</v>
      </c>
      <c r="O69">
        <v>-0.5</v>
      </c>
      <c r="P69">
        <v>2.2000000000000002</v>
      </c>
      <c r="Q69">
        <v>0.3</v>
      </c>
      <c r="R69">
        <v>0.7</v>
      </c>
      <c r="T69">
        <f>IF(ISNUMBER(MATCH(A69, Debuts_Table[Name], 0)), "1", 0)</f>
        <v>0</v>
      </c>
      <c r="U69" t="str">
        <f t="shared" ca="1" si="2"/>
        <v/>
      </c>
      <c r="V69">
        <f>IF(COUNTIF(Injuries!$A$2:$A$154, A69) &gt; 0, 0, Skater2024!P69)</f>
        <v>2.2000000000000002</v>
      </c>
      <c r="W69">
        <f>IF(COUNTIF(Injuries!$A$2:$A$154, A69) &gt; 0, 0, Skater2024!M69)</f>
        <v>1.6</v>
      </c>
      <c r="X69">
        <f>IF(COUNTIF(Injuries!$A$2:$A$154, A69) &gt; 0, 0, Skater2024!N69)</f>
        <v>1.1000000000000001</v>
      </c>
      <c r="Y69" t="str">
        <f>VLOOKUP(C69,'2024'!$A$1:$B$33,2,FALSE)</f>
        <v xml:space="preserve"> Boston Bruins</v>
      </c>
      <c r="Z69">
        <f t="shared" si="3"/>
        <v>20.213636363636365</v>
      </c>
    </row>
    <row r="70" spans="1:26" x14ac:dyDescent="0.3">
      <c r="A70" t="s">
        <v>109</v>
      </c>
      <c r="B70" t="s">
        <v>19</v>
      </c>
      <c r="C70" t="s">
        <v>110</v>
      </c>
      <c r="D70" t="s">
        <v>37</v>
      </c>
      <c r="E70">
        <v>49</v>
      </c>
      <c r="F70">
        <v>503.1</v>
      </c>
      <c r="G70">
        <v>-0.8</v>
      </c>
      <c r="H70">
        <v>-0.8</v>
      </c>
      <c r="I70">
        <v>0</v>
      </c>
      <c r="J70">
        <v>-0.2</v>
      </c>
      <c r="K70">
        <v>0</v>
      </c>
      <c r="L70">
        <v>0.2</v>
      </c>
      <c r="M70">
        <v>-0.8</v>
      </c>
      <c r="N70">
        <v>-1</v>
      </c>
      <c r="O70">
        <v>0.2</v>
      </c>
      <c r="P70">
        <v>-1.6</v>
      </c>
      <c r="Q70">
        <v>-0.3</v>
      </c>
      <c r="R70">
        <v>-0.5</v>
      </c>
      <c r="T70">
        <f>IF(ISNUMBER(MATCH(A70, Debuts_Table[Name], 0)), "1", 0)</f>
        <v>0</v>
      </c>
      <c r="U70" t="str">
        <f t="shared" ca="1" si="2"/>
        <v/>
      </c>
      <c r="V70">
        <f>IF(COUNTIF(Injuries!$A$2:$A$154, A70) &gt; 0, 0, Skater2024!P70)</f>
        <v>-1.6</v>
      </c>
      <c r="W70">
        <f>IF(COUNTIF(Injuries!$A$2:$A$154, A70) &gt; 0, 0, Skater2024!M70)</f>
        <v>-0.8</v>
      </c>
      <c r="X70">
        <f>IF(COUNTIF(Injuries!$A$2:$A$154, A70) &gt; 0, 0, Skater2024!N70)</f>
        <v>-1</v>
      </c>
      <c r="Y70" t="str">
        <f>VLOOKUP(C70,'2024'!$A$1:$B$33,2,FALSE)</f>
        <v xml:space="preserve"> Minnesota Wild</v>
      </c>
      <c r="Z70">
        <f t="shared" si="3"/>
        <v>10.267346938775511</v>
      </c>
    </row>
    <row r="71" spans="1:26" x14ac:dyDescent="0.3">
      <c r="A71" t="s">
        <v>111</v>
      </c>
      <c r="B71" t="s">
        <v>19</v>
      </c>
      <c r="C71" t="s">
        <v>42</v>
      </c>
      <c r="D71" t="s">
        <v>50</v>
      </c>
      <c r="E71">
        <v>50</v>
      </c>
      <c r="F71">
        <v>949.4</v>
      </c>
      <c r="G71">
        <v>5.5</v>
      </c>
      <c r="H71">
        <v>3.7</v>
      </c>
      <c r="I71">
        <v>0.5</v>
      </c>
      <c r="J71">
        <v>1.4</v>
      </c>
      <c r="K71">
        <v>0.2</v>
      </c>
      <c r="L71">
        <v>0.9</v>
      </c>
      <c r="M71">
        <v>6</v>
      </c>
      <c r="N71">
        <v>5</v>
      </c>
      <c r="O71">
        <v>1.1000000000000001</v>
      </c>
      <c r="P71">
        <v>12.2</v>
      </c>
      <c r="Q71">
        <v>1.9</v>
      </c>
      <c r="R71">
        <v>3.8</v>
      </c>
      <c r="T71">
        <f>IF(ISNUMBER(MATCH(A71, Debuts_Table[Name], 0)), "1", 0)</f>
        <v>0</v>
      </c>
      <c r="U71" t="str">
        <f t="shared" ca="1" si="2"/>
        <v/>
      </c>
      <c r="V71">
        <f>IF(COUNTIF(Injuries!$A$2:$A$154, A71) &gt; 0, 0, Skater2024!P71)</f>
        <v>12.2</v>
      </c>
      <c r="W71">
        <f>IF(COUNTIF(Injuries!$A$2:$A$154, A71) &gt; 0, 0, Skater2024!M71)</f>
        <v>6</v>
      </c>
      <c r="X71">
        <f>IF(COUNTIF(Injuries!$A$2:$A$154, A71) &gt; 0, 0, Skater2024!N71)</f>
        <v>5</v>
      </c>
      <c r="Y71" t="str">
        <f>VLOOKUP(C71,'2024'!$A$1:$B$33,2,FALSE)</f>
        <v xml:space="preserve"> Tampa Bay Lightning</v>
      </c>
      <c r="Z71">
        <f t="shared" si="3"/>
        <v>18.988</v>
      </c>
    </row>
    <row r="72" spans="1:26" x14ac:dyDescent="0.3">
      <c r="A72" t="s">
        <v>622</v>
      </c>
      <c r="B72" t="s">
        <v>19</v>
      </c>
      <c r="C72" t="s">
        <v>41</v>
      </c>
      <c r="D72" t="s">
        <v>24</v>
      </c>
      <c r="E72">
        <v>33</v>
      </c>
      <c r="F72">
        <v>768.1</v>
      </c>
      <c r="G72">
        <v>-1.4</v>
      </c>
      <c r="H72">
        <v>2.7</v>
      </c>
      <c r="I72">
        <v>-0.4</v>
      </c>
      <c r="J72">
        <v>0.4</v>
      </c>
      <c r="K72">
        <v>0.7</v>
      </c>
      <c r="L72">
        <v>0</v>
      </c>
      <c r="M72">
        <v>-1.7</v>
      </c>
      <c r="N72">
        <v>3.2</v>
      </c>
      <c r="O72">
        <v>0.6</v>
      </c>
      <c r="P72">
        <v>2.1</v>
      </c>
      <c r="Q72">
        <v>0.3</v>
      </c>
      <c r="R72">
        <v>0.6</v>
      </c>
      <c r="T72">
        <f>IF(ISNUMBER(MATCH(A72, Debuts_Table[Name], 0)), "1", 0)</f>
        <v>0</v>
      </c>
      <c r="U72" t="str">
        <f t="shared" ca="1" si="2"/>
        <v/>
      </c>
      <c r="V72">
        <f>IF(COUNTIF(Injuries!$A$2:$A$154, A72) &gt; 0, 0, Skater2024!P72)</f>
        <v>2.1</v>
      </c>
      <c r="W72">
        <f>IF(COUNTIF(Injuries!$A$2:$A$154, A72) &gt; 0, 0, Skater2024!M72)</f>
        <v>-1.7</v>
      </c>
      <c r="X72">
        <f>IF(COUNTIF(Injuries!$A$2:$A$154, A72) &gt; 0, 0, Skater2024!N72)</f>
        <v>3.2</v>
      </c>
      <c r="Y72" t="str">
        <f>VLOOKUP(C72,'2024'!$A$1:$B$33,2,FALSE)</f>
        <v xml:space="preserve"> Florida Panthers</v>
      </c>
      <c r="Z72">
        <f t="shared" si="3"/>
        <v>23.275757575757577</v>
      </c>
    </row>
    <row r="73" spans="1:26" x14ac:dyDescent="0.3">
      <c r="A73" t="s">
        <v>112</v>
      </c>
      <c r="B73" t="s">
        <v>19</v>
      </c>
      <c r="C73" t="s">
        <v>67</v>
      </c>
      <c r="D73" t="s">
        <v>50</v>
      </c>
      <c r="E73">
        <v>49</v>
      </c>
      <c r="F73">
        <v>762.1</v>
      </c>
      <c r="G73">
        <v>6.4</v>
      </c>
      <c r="H73">
        <v>-5.4</v>
      </c>
      <c r="I73">
        <v>1.8</v>
      </c>
      <c r="J73">
        <v>0.3</v>
      </c>
      <c r="K73">
        <v>0.4</v>
      </c>
      <c r="L73">
        <v>-0.5</v>
      </c>
      <c r="M73">
        <v>8.1999999999999993</v>
      </c>
      <c r="N73">
        <v>-5.0999999999999996</v>
      </c>
      <c r="O73">
        <v>-0.1</v>
      </c>
      <c r="P73">
        <v>3.1</v>
      </c>
      <c r="Q73">
        <v>0.5</v>
      </c>
      <c r="R73">
        <v>1</v>
      </c>
      <c r="T73">
        <f>IF(ISNUMBER(MATCH(A73, Debuts_Table[Name], 0)), "1", 0)</f>
        <v>0</v>
      </c>
      <c r="U73" t="str">
        <f t="shared" ca="1" si="2"/>
        <v/>
      </c>
      <c r="V73">
        <f>IF(COUNTIF(Injuries!$A$2:$A$154, A73) &gt; 0, 0, Skater2024!P73)</f>
        <v>3.1</v>
      </c>
      <c r="W73">
        <f>IF(COUNTIF(Injuries!$A$2:$A$154, A73) &gt; 0, 0, Skater2024!M73)</f>
        <v>8.1999999999999993</v>
      </c>
      <c r="X73">
        <f>IF(COUNTIF(Injuries!$A$2:$A$154, A73) &gt; 0, 0, Skater2024!N73)</f>
        <v>-5.0999999999999996</v>
      </c>
      <c r="Y73" t="str">
        <f>VLOOKUP(C73,'2024'!$A$1:$B$33,2,FALSE)</f>
        <v xml:space="preserve"> St. Louis Blues</v>
      </c>
      <c r="Z73">
        <f t="shared" si="3"/>
        <v>15.553061224489797</v>
      </c>
    </row>
    <row r="74" spans="1:26" x14ac:dyDescent="0.3">
      <c r="A74" t="s">
        <v>623</v>
      </c>
      <c r="B74" t="s">
        <v>19</v>
      </c>
      <c r="C74" t="s">
        <v>28</v>
      </c>
      <c r="D74" t="s">
        <v>50</v>
      </c>
      <c r="E74">
        <v>34</v>
      </c>
      <c r="F74">
        <v>511.5</v>
      </c>
      <c r="G74">
        <v>-0.7</v>
      </c>
      <c r="H74">
        <v>1.8</v>
      </c>
      <c r="I74">
        <v>0</v>
      </c>
      <c r="J74">
        <v>0.7</v>
      </c>
      <c r="K74">
        <v>0.2</v>
      </c>
      <c r="L74">
        <v>0.4</v>
      </c>
      <c r="M74">
        <v>-0.7</v>
      </c>
      <c r="N74">
        <v>2.5</v>
      </c>
      <c r="O74">
        <v>0.6</v>
      </c>
      <c r="P74">
        <v>2.4</v>
      </c>
      <c r="Q74">
        <v>0.4</v>
      </c>
      <c r="R74">
        <v>0.7</v>
      </c>
      <c r="T74">
        <f>IF(ISNUMBER(MATCH(A74, Debuts_Table[Name], 0)), "1", 0)</f>
        <v>0</v>
      </c>
      <c r="U74" t="str">
        <f t="shared" ca="1" si="2"/>
        <v/>
      </c>
      <c r="V74">
        <f>IF(COUNTIF(Injuries!$A$2:$A$154, A74) &gt; 0, 0, Skater2024!P74)</f>
        <v>2.4</v>
      </c>
      <c r="W74">
        <f>IF(COUNTIF(Injuries!$A$2:$A$154, A74) &gt; 0, 0, Skater2024!M74)</f>
        <v>-0.7</v>
      </c>
      <c r="X74">
        <f>IF(COUNTIF(Injuries!$A$2:$A$154, A74) &gt; 0, 0, Skater2024!N74)</f>
        <v>2.5</v>
      </c>
      <c r="Y74" t="str">
        <f>VLOOKUP(C74,'2024'!$A$1:$B$33,2,FALSE)</f>
        <v>Seattle Kraken</v>
      </c>
      <c r="Z74">
        <f t="shared" si="3"/>
        <v>15.044117647058824</v>
      </c>
    </row>
    <row r="75" spans="1:26" x14ac:dyDescent="0.3">
      <c r="A75" t="s">
        <v>113</v>
      </c>
      <c r="B75" t="s">
        <v>19</v>
      </c>
      <c r="C75" t="s">
        <v>39</v>
      </c>
      <c r="D75" t="s">
        <v>24</v>
      </c>
      <c r="E75">
        <v>50</v>
      </c>
      <c r="F75">
        <v>976.9</v>
      </c>
      <c r="G75">
        <v>0.5</v>
      </c>
      <c r="H75">
        <v>4.0999999999999996</v>
      </c>
      <c r="I75">
        <v>0</v>
      </c>
      <c r="J75">
        <v>-0.7</v>
      </c>
      <c r="K75">
        <v>0.5</v>
      </c>
      <c r="L75">
        <v>-0.2</v>
      </c>
      <c r="M75">
        <v>0.5</v>
      </c>
      <c r="N75">
        <v>3.5</v>
      </c>
      <c r="O75">
        <v>0.4</v>
      </c>
      <c r="P75">
        <v>4.3</v>
      </c>
      <c r="Q75">
        <v>0.7</v>
      </c>
      <c r="R75">
        <v>1.3</v>
      </c>
      <c r="T75">
        <f>IF(ISNUMBER(MATCH(A75, Debuts_Table[Name], 0)), "1", 0)</f>
        <v>0</v>
      </c>
      <c r="U75" t="str">
        <f t="shared" ca="1" si="2"/>
        <v/>
      </c>
      <c r="V75">
        <f>IF(COUNTIF(Injuries!$A$2:$A$154, A75) &gt; 0, 0, Skater2024!P75)</f>
        <v>4.3</v>
      </c>
      <c r="W75">
        <f>IF(COUNTIF(Injuries!$A$2:$A$154, A75) &gt; 0, 0, Skater2024!M75)</f>
        <v>0.5</v>
      </c>
      <c r="X75">
        <f>IF(COUNTIF(Injuries!$A$2:$A$154, A75) &gt; 0, 0, Skater2024!N75)</f>
        <v>3.5</v>
      </c>
      <c r="Y75" t="str">
        <f>VLOOKUP(C75,'2024'!$A$1:$B$33,2,FALSE)</f>
        <v xml:space="preserve"> Vegas Golden Knights</v>
      </c>
      <c r="Z75">
        <f t="shared" si="3"/>
        <v>19.538</v>
      </c>
    </row>
    <row r="76" spans="1:26" x14ac:dyDescent="0.3">
      <c r="A76" t="s">
        <v>114</v>
      </c>
      <c r="B76" t="s">
        <v>19</v>
      </c>
      <c r="C76" t="s">
        <v>42</v>
      </c>
      <c r="D76" t="s">
        <v>21</v>
      </c>
      <c r="E76">
        <v>50</v>
      </c>
      <c r="F76">
        <v>1022.3</v>
      </c>
      <c r="G76">
        <v>9.8000000000000007</v>
      </c>
      <c r="H76">
        <v>-3.2</v>
      </c>
      <c r="I76">
        <v>3.3</v>
      </c>
      <c r="J76">
        <v>0</v>
      </c>
      <c r="K76">
        <v>1.8</v>
      </c>
      <c r="L76">
        <v>-0.2</v>
      </c>
      <c r="M76">
        <v>13</v>
      </c>
      <c r="N76">
        <v>-3.2</v>
      </c>
      <c r="O76">
        <v>1.6</v>
      </c>
      <c r="P76">
        <v>11.4</v>
      </c>
      <c r="Q76">
        <v>1.8</v>
      </c>
      <c r="R76">
        <v>3.6</v>
      </c>
      <c r="T76">
        <f>IF(ISNUMBER(MATCH(A76, Debuts_Table[Name], 0)), "1", 0)</f>
        <v>0</v>
      </c>
      <c r="U76" t="str">
        <f t="shared" ca="1" si="2"/>
        <v/>
      </c>
      <c r="V76">
        <f>IF(COUNTIF(Injuries!$A$2:$A$154, A76) &gt; 0, 0, Skater2024!P76)</f>
        <v>11.4</v>
      </c>
      <c r="W76">
        <f>IF(COUNTIF(Injuries!$A$2:$A$154, A76) &gt; 0, 0, Skater2024!M76)</f>
        <v>13</v>
      </c>
      <c r="X76">
        <f>IF(COUNTIF(Injuries!$A$2:$A$154, A76) &gt; 0, 0, Skater2024!N76)</f>
        <v>-3.2</v>
      </c>
      <c r="Y76" t="str">
        <f>VLOOKUP(C76,'2024'!$A$1:$B$33,2,FALSE)</f>
        <v xml:space="preserve"> Tampa Bay Lightning</v>
      </c>
      <c r="Z76">
        <f t="shared" si="3"/>
        <v>20.445999999999998</v>
      </c>
    </row>
    <row r="77" spans="1:26" x14ac:dyDescent="0.3">
      <c r="A77" t="s">
        <v>115</v>
      </c>
      <c r="B77" t="s">
        <v>19</v>
      </c>
      <c r="C77" t="s">
        <v>67</v>
      </c>
      <c r="D77" t="s">
        <v>21</v>
      </c>
      <c r="E77">
        <v>49</v>
      </c>
      <c r="F77">
        <v>850.8</v>
      </c>
      <c r="G77">
        <v>1.3</v>
      </c>
      <c r="H77">
        <v>0.4</v>
      </c>
      <c r="I77">
        <v>-1.1000000000000001</v>
      </c>
      <c r="J77">
        <v>-1.7</v>
      </c>
      <c r="K77">
        <v>0.6</v>
      </c>
      <c r="L77">
        <v>-0.5</v>
      </c>
      <c r="M77">
        <v>0.2</v>
      </c>
      <c r="N77">
        <v>-1.3</v>
      </c>
      <c r="O77">
        <v>0</v>
      </c>
      <c r="P77">
        <v>-1</v>
      </c>
      <c r="Q77">
        <v>-0.2</v>
      </c>
      <c r="R77">
        <v>-0.3</v>
      </c>
      <c r="T77">
        <f>IF(ISNUMBER(MATCH(A77, Debuts_Table[Name], 0)), "1", 0)</f>
        <v>0</v>
      </c>
      <c r="U77" t="str">
        <f t="shared" ca="1" si="2"/>
        <v/>
      </c>
      <c r="V77">
        <f>IF(COUNTIF(Injuries!$A$2:$A$154, A77) &gt; 0, 0, Skater2024!P77)</f>
        <v>-1</v>
      </c>
      <c r="W77">
        <f>IF(COUNTIF(Injuries!$A$2:$A$154, A77) &gt; 0, 0, Skater2024!M77)</f>
        <v>0.2</v>
      </c>
      <c r="X77">
        <f>IF(COUNTIF(Injuries!$A$2:$A$154, A77) &gt; 0, 0, Skater2024!N77)</f>
        <v>-1.3</v>
      </c>
      <c r="Y77" t="str">
        <f>VLOOKUP(C77,'2024'!$A$1:$B$33,2,FALSE)</f>
        <v xml:space="preserve"> St. Louis Blues</v>
      </c>
      <c r="Z77">
        <f t="shared" si="3"/>
        <v>17.363265306122447</v>
      </c>
    </row>
    <row r="78" spans="1:26" x14ac:dyDescent="0.3">
      <c r="A78" t="s">
        <v>116</v>
      </c>
      <c r="B78" t="s">
        <v>19</v>
      </c>
      <c r="C78" t="s">
        <v>55</v>
      </c>
      <c r="D78" t="s">
        <v>37</v>
      </c>
      <c r="E78">
        <v>48</v>
      </c>
      <c r="F78">
        <v>680.7</v>
      </c>
      <c r="G78">
        <v>4.0999999999999996</v>
      </c>
      <c r="H78">
        <v>-0.6</v>
      </c>
      <c r="I78">
        <v>-0.8</v>
      </c>
      <c r="J78">
        <v>0</v>
      </c>
      <c r="K78">
        <v>-1.3</v>
      </c>
      <c r="L78">
        <v>-0.4</v>
      </c>
      <c r="M78">
        <v>3.3</v>
      </c>
      <c r="N78">
        <v>-0.6</v>
      </c>
      <c r="O78">
        <v>-1.7</v>
      </c>
      <c r="P78">
        <v>1</v>
      </c>
      <c r="Q78">
        <v>0.2</v>
      </c>
      <c r="R78">
        <v>0.3</v>
      </c>
      <c r="T78">
        <f>IF(ISNUMBER(MATCH(A78, Debuts_Table[Name], 0)), "1", 0)</f>
        <v>0</v>
      </c>
      <c r="U78" t="str">
        <f t="shared" ca="1" si="2"/>
        <v/>
      </c>
      <c r="V78">
        <f>IF(COUNTIF(Injuries!$A$2:$A$154, A78) &gt; 0, 0, Skater2024!P78)</f>
        <v>1</v>
      </c>
      <c r="W78">
        <f>IF(COUNTIF(Injuries!$A$2:$A$154, A78) &gt; 0, 0, Skater2024!M78)</f>
        <v>3.3</v>
      </c>
      <c r="X78">
        <f>IF(COUNTIF(Injuries!$A$2:$A$154, A78) &gt; 0, 0, Skater2024!N78)</f>
        <v>-0.6</v>
      </c>
      <c r="Y78" t="str">
        <f>VLOOKUP(C78,'2024'!$A$1:$B$33,2,FALSE)</f>
        <v xml:space="preserve"> Montreal Canadiens</v>
      </c>
      <c r="Z78">
        <f t="shared" si="3"/>
        <v>14.18125</v>
      </c>
    </row>
    <row r="79" spans="1:26" x14ac:dyDescent="0.3">
      <c r="A79" t="s">
        <v>117</v>
      </c>
      <c r="B79" t="s">
        <v>19</v>
      </c>
      <c r="C79" t="s">
        <v>48</v>
      </c>
      <c r="D79" t="s">
        <v>24</v>
      </c>
      <c r="E79">
        <v>34</v>
      </c>
      <c r="F79">
        <v>490.2</v>
      </c>
      <c r="G79">
        <v>-3</v>
      </c>
      <c r="H79">
        <v>0.7</v>
      </c>
      <c r="I79">
        <v>0</v>
      </c>
      <c r="J79">
        <v>2.8</v>
      </c>
      <c r="K79">
        <v>-1.1000000000000001</v>
      </c>
      <c r="L79">
        <v>0.5</v>
      </c>
      <c r="M79">
        <v>-3</v>
      </c>
      <c r="N79">
        <v>3.5</v>
      </c>
      <c r="O79">
        <v>-0.6</v>
      </c>
      <c r="P79">
        <v>0</v>
      </c>
      <c r="Q79">
        <v>0</v>
      </c>
      <c r="R79">
        <v>0</v>
      </c>
      <c r="T79">
        <f>IF(ISNUMBER(MATCH(A79, Debuts_Table[Name], 0)), "1", 0)</f>
        <v>0</v>
      </c>
      <c r="U79" t="str">
        <f t="shared" ca="1" si="2"/>
        <v/>
      </c>
      <c r="V79">
        <f>IF(COUNTIF(Injuries!$A$2:$A$154, A79) &gt; 0, 0, Skater2024!P79)</f>
        <v>0</v>
      </c>
      <c r="W79">
        <f>IF(COUNTIF(Injuries!$A$2:$A$154, A79) &gt; 0, 0, Skater2024!M79)</f>
        <v>0</v>
      </c>
      <c r="X79">
        <f>IF(COUNTIF(Injuries!$A$2:$A$154, A79) &gt; 0, 0, Skater2024!N79)</f>
        <v>0</v>
      </c>
      <c r="Y79" t="str">
        <f>VLOOKUP(C79,'2024'!$A$1:$B$33,2,FALSE)</f>
        <v xml:space="preserve"> New Jersey Devils</v>
      </c>
      <c r="Z79">
        <f t="shared" si="3"/>
        <v>14.41764705882353</v>
      </c>
    </row>
    <row r="80" spans="1:26" x14ac:dyDescent="0.3">
      <c r="A80" t="s">
        <v>118</v>
      </c>
      <c r="B80" t="s">
        <v>19</v>
      </c>
      <c r="C80" t="s">
        <v>30</v>
      </c>
      <c r="D80" t="s">
        <v>24</v>
      </c>
      <c r="E80">
        <v>47</v>
      </c>
      <c r="F80">
        <v>869.5</v>
      </c>
      <c r="G80">
        <v>6.7</v>
      </c>
      <c r="H80">
        <v>1.3</v>
      </c>
      <c r="I80">
        <v>0</v>
      </c>
      <c r="J80">
        <v>0.4</v>
      </c>
      <c r="K80">
        <v>-0.4</v>
      </c>
      <c r="L80">
        <v>-0.7</v>
      </c>
      <c r="M80">
        <v>6.7</v>
      </c>
      <c r="N80">
        <v>1.8</v>
      </c>
      <c r="O80">
        <v>-1.1000000000000001</v>
      </c>
      <c r="P80">
        <v>7.4</v>
      </c>
      <c r="Q80">
        <v>1.2</v>
      </c>
      <c r="R80">
        <v>2.2999999999999998</v>
      </c>
      <c r="T80">
        <f>IF(ISNUMBER(MATCH(A80, Debuts_Table[Name], 0)), "1", 0)</f>
        <v>0</v>
      </c>
      <c r="U80" t="str">
        <f t="shared" ca="1" si="2"/>
        <v/>
      </c>
      <c r="V80">
        <f>IF(COUNTIF(Injuries!$A$2:$A$154, A80) &gt; 0, 0, Skater2024!P80)</f>
        <v>7.4</v>
      </c>
      <c r="W80">
        <f>IF(COUNTIF(Injuries!$A$2:$A$154, A80) &gt; 0, 0, Skater2024!M80)</f>
        <v>6.7</v>
      </c>
      <c r="X80">
        <f>IF(COUNTIF(Injuries!$A$2:$A$154, A80) &gt; 0, 0, Skater2024!N80)</f>
        <v>1.8</v>
      </c>
      <c r="Y80" t="str">
        <f>VLOOKUP(C80,'2024'!$A$1:$B$33,2,FALSE)</f>
        <v xml:space="preserve"> Winnipeg Jets</v>
      </c>
      <c r="Z80">
        <f t="shared" si="3"/>
        <v>18.5</v>
      </c>
    </row>
    <row r="81" spans="1:26" x14ac:dyDescent="0.3">
      <c r="A81" t="s">
        <v>119</v>
      </c>
      <c r="B81" t="s">
        <v>19</v>
      </c>
      <c r="C81" t="s">
        <v>105</v>
      </c>
      <c r="D81" t="s">
        <v>24</v>
      </c>
      <c r="E81">
        <v>48</v>
      </c>
      <c r="F81">
        <v>1035.7</v>
      </c>
      <c r="G81">
        <v>2.9</v>
      </c>
      <c r="H81">
        <v>2.2000000000000002</v>
      </c>
      <c r="I81">
        <v>2.9</v>
      </c>
      <c r="J81">
        <v>1.6</v>
      </c>
      <c r="K81">
        <v>1.3</v>
      </c>
      <c r="L81">
        <v>-0.4</v>
      </c>
      <c r="M81">
        <v>5.8</v>
      </c>
      <c r="N81">
        <v>3.8</v>
      </c>
      <c r="O81">
        <v>0.9</v>
      </c>
      <c r="P81">
        <v>10.5</v>
      </c>
      <c r="Q81">
        <v>1.7</v>
      </c>
      <c r="R81">
        <v>3.3</v>
      </c>
      <c r="T81">
        <f>IF(ISNUMBER(MATCH(A81, Debuts_Table[Name], 0)), "1", 0)</f>
        <v>0</v>
      </c>
      <c r="U81" t="str">
        <f t="shared" ca="1" si="2"/>
        <v/>
      </c>
      <c r="V81">
        <f>IF(COUNTIF(Injuries!$A$2:$A$154, A81) &gt; 0, 0, Skater2024!P81)</f>
        <v>10.5</v>
      </c>
      <c r="W81">
        <f>IF(COUNTIF(Injuries!$A$2:$A$154, A81) &gt; 0, 0, Skater2024!M81)</f>
        <v>5.8</v>
      </c>
      <c r="X81">
        <f>IF(COUNTIF(Injuries!$A$2:$A$154, A81) &gt; 0, 0, Skater2024!N81)</f>
        <v>3.8</v>
      </c>
      <c r="Y81" t="str">
        <f>VLOOKUP(C81,'2024'!$A$1:$B$33,2,FALSE)</f>
        <v xml:space="preserve"> Carolina Hurricanes</v>
      </c>
      <c r="Z81">
        <f t="shared" si="3"/>
        <v>21.577083333333334</v>
      </c>
    </row>
    <row r="82" spans="1:26" x14ac:dyDescent="0.3">
      <c r="A82" t="s">
        <v>120</v>
      </c>
      <c r="B82" t="s">
        <v>19</v>
      </c>
      <c r="C82" t="s">
        <v>39</v>
      </c>
      <c r="D82" t="s">
        <v>21</v>
      </c>
      <c r="E82">
        <v>48</v>
      </c>
      <c r="F82">
        <v>629.6</v>
      </c>
      <c r="G82">
        <v>-1</v>
      </c>
      <c r="H82">
        <v>-3.5</v>
      </c>
      <c r="I82">
        <v>0</v>
      </c>
      <c r="J82">
        <v>-0.7</v>
      </c>
      <c r="K82">
        <v>0.3</v>
      </c>
      <c r="L82">
        <v>-0.7</v>
      </c>
      <c r="M82">
        <v>-1</v>
      </c>
      <c r="N82">
        <v>-4.3</v>
      </c>
      <c r="O82">
        <v>-0.3</v>
      </c>
      <c r="P82">
        <v>-5.6</v>
      </c>
      <c r="Q82">
        <v>-0.9</v>
      </c>
      <c r="R82">
        <v>-1.7</v>
      </c>
      <c r="T82">
        <f>IF(ISNUMBER(MATCH(A82, Debuts_Table[Name], 0)), "1", 0)</f>
        <v>0</v>
      </c>
      <c r="U82" t="str">
        <f t="shared" ca="1" si="2"/>
        <v/>
      </c>
      <c r="V82">
        <f>IF(COUNTIF(Injuries!$A$2:$A$154, A82) &gt; 0, 0, Skater2024!P82)</f>
        <v>-5.6</v>
      </c>
      <c r="W82">
        <f>IF(COUNTIF(Injuries!$A$2:$A$154, A82) &gt; 0, 0, Skater2024!M82)</f>
        <v>-1</v>
      </c>
      <c r="X82">
        <f>IF(COUNTIF(Injuries!$A$2:$A$154, A82) &gt; 0, 0, Skater2024!N82)</f>
        <v>-4.3</v>
      </c>
      <c r="Y82" t="str">
        <f>VLOOKUP(C82,'2024'!$A$1:$B$33,2,FALSE)</f>
        <v xml:space="preserve"> Vegas Golden Knights</v>
      </c>
      <c r="Z82">
        <f t="shared" si="3"/>
        <v>13.116666666666667</v>
      </c>
    </row>
    <row r="83" spans="1:26" x14ac:dyDescent="0.3">
      <c r="A83" t="s">
        <v>121</v>
      </c>
      <c r="B83" t="s">
        <v>19</v>
      </c>
      <c r="C83" t="s">
        <v>122</v>
      </c>
      <c r="D83" t="s">
        <v>24</v>
      </c>
      <c r="E83">
        <v>45</v>
      </c>
      <c r="F83">
        <v>657.9</v>
      </c>
      <c r="G83">
        <v>1.6</v>
      </c>
      <c r="H83">
        <v>2.2999999999999998</v>
      </c>
      <c r="I83">
        <v>0</v>
      </c>
      <c r="J83">
        <v>-0.4</v>
      </c>
      <c r="K83">
        <v>0.1</v>
      </c>
      <c r="L83">
        <v>-0.4</v>
      </c>
      <c r="M83">
        <v>1.7</v>
      </c>
      <c r="N83">
        <v>1.9</v>
      </c>
      <c r="O83">
        <v>-0.3</v>
      </c>
      <c r="P83">
        <v>3.3</v>
      </c>
      <c r="Q83">
        <v>0.5</v>
      </c>
      <c r="R83">
        <v>1</v>
      </c>
      <c r="T83">
        <f>IF(ISNUMBER(MATCH(A83, Debuts_Table[Name], 0)), "1", 0)</f>
        <v>0</v>
      </c>
      <c r="U83" t="str">
        <f t="shared" ca="1" si="2"/>
        <v/>
      </c>
      <c r="V83">
        <f>IF(COUNTIF(Injuries!$A$2:$A$154, A83) &gt; 0, 0, Skater2024!P83)</f>
        <v>3.3</v>
      </c>
      <c r="W83">
        <f>IF(COUNTIF(Injuries!$A$2:$A$154, A83) &gt; 0, 0, Skater2024!M83)</f>
        <v>1.7</v>
      </c>
      <c r="X83">
        <f>IF(COUNTIF(Injuries!$A$2:$A$154, A83) &gt; 0, 0, Skater2024!N83)</f>
        <v>1.9</v>
      </c>
      <c r="Y83" t="str">
        <f>VLOOKUP(C83,'2024'!$A$1:$B$33,2,FALSE)</f>
        <v xml:space="preserve"> Edmonton Oilers</v>
      </c>
      <c r="Z83">
        <f t="shared" si="3"/>
        <v>14.62</v>
      </c>
    </row>
    <row r="84" spans="1:26" x14ac:dyDescent="0.3">
      <c r="A84" t="s">
        <v>123</v>
      </c>
      <c r="B84" t="s">
        <v>19</v>
      </c>
      <c r="C84" t="s">
        <v>26</v>
      </c>
      <c r="D84" t="s">
        <v>37</v>
      </c>
      <c r="E84">
        <v>42</v>
      </c>
      <c r="F84">
        <v>535.79999999999995</v>
      </c>
      <c r="G84">
        <v>2.7</v>
      </c>
      <c r="H84">
        <v>1.4</v>
      </c>
      <c r="I84">
        <v>0</v>
      </c>
      <c r="J84">
        <v>-0.1</v>
      </c>
      <c r="K84">
        <v>0.2</v>
      </c>
      <c r="L84">
        <v>-0.6</v>
      </c>
      <c r="M84">
        <v>2.8</v>
      </c>
      <c r="N84">
        <v>1.3</v>
      </c>
      <c r="O84">
        <v>-0.4</v>
      </c>
      <c r="P84">
        <v>3.6</v>
      </c>
      <c r="Q84">
        <v>0.6</v>
      </c>
      <c r="R84">
        <v>1.1000000000000001</v>
      </c>
      <c r="T84">
        <f>IF(ISNUMBER(MATCH(A84, Debuts_Table[Name], 0)), "1", 0)</f>
        <v>0</v>
      </c>
      <c r="U84" t="str">
        <f t="shared" ca="1" si="2"/>
        <v/>
      </c>
      <c r="V84">
        <f>IF(COUNTIF(Injuries!$A$2:$A$154, A84) &gt; 0, 0, Skater2024!P84)</f>
        <v>3.6</v>
      </c>
      <c r="W84">
        <f>IF(COUNTIF(Injuries!$A$2:$A$154, A84) &gt; 0, 0, Skater2024!M84)</f>
        <v>2.8</v>
      </c>
      <c r="X84">
        <f>IF(COUNTIF(Injuries!$A$2:$A$154, A84) &gt; 0, 0, Skater2024!N84)</f>
        <v>1.3</v>
      </c>
      <c r="Y84" t="str">
        <f>VLOOKUP(C84,'2024'!$A$1:$B$33,2,FALSE)</f>
        <v xml:space="preserve"> Anaheim Ducks</v>
      </c>
      <c r="Z84">
        <f t="shared" si="3"/>
        <v>12.757142857142856</v>
      </c>
    </row>
    <row r="85" spans="1:26" x14ac:dyDescent="0.3">
      <c r="A85" t="s">
        <v>124</v>
      </c>
      <c r="B85" t="s">
        <v>19</v>
      </c>
      <c r="C85" t="s">
        <v>105</v>
      </c>
      <c r="D85" t="s">
        <v>24</v>
      </c>
      <c r="E85">
        <v>40</v>
      </c>
      <c r="F85">
        <v>812.5</v>
      </c>
      <c r="G85">
        <v>0.9</v>
      </c>
      <c r="H85">
        <v>0.6</v>
      </c>
      <c r="I85">
        <v>0</v>
      </c>
      <c r="J85">
        <v>1.7</v>
      </c>
      <c r="K85">
        <v>0.9</v>
      </c>
      <c r="L85">
        <v>0.2</v>
      </c>
      <c r="M85">
        <v>0.9</v>
      </c>
      <c r="N85">
        <v>2.2999999999999998</v>
      </c>
      <c r="O85">
        <v>1.1000000000000001</v>
      </c>
      <c r="P85">
        <v>4.3</v>
      </c>
      <c r="Q85">
        <v>0.7</v>
      </c>
      <c r="R85">
        <v>1.3</v>
      </c>
      <c r="T85">
        <f>IF(ISNUMBER(MATCH(A85, Debuts_Table[Name], 0)), "1", 0)</f>
        <v>0</v>
      </c>
      <c r="U85" t="str">
        <f t="shared" ca="1" si="2"/>
        <v/>
      </c>
      <c r="V85">
        <f>IF(COUNTIF(Injuries!$A$2:$A$154, A85) &gt; 0, 0, Skater2024!P85)</f>
        <v>4.3</v>
      </c>
      <c r="W85">
        <f>IF(COUNTIF(Injuries!$A$2:$A$154, A85) &gt; 0, 0, Skater2024!M85)</f>
        <v>0.9</v>
      </c>
      <c r="X85">
        <f>IF(COUNTIF(Injuries!$A$2:$A$154, A85) &gt; 0, 0, Skater2024!N85)</f>
        <v>2.2999999999999998</v>
      </c>
      <c r="Y85" t="str">
        <f>VLOOKUP(C85,'2024'!$A$1:$B$33,2,FALSE)</f>
        <v xml:space="preserve"> Carolina Hurricanes</v>
      </c>
      <c r="Z85">
        <f t="shared" si="3"/>
        <v>20.3125</v>
      </c>
    </row>
    <row r="86" spans="1:26" x14ac:dyDescent="0.3">
      <c r="A86" t="s">
        <v>125</v>
      </c>
      <c r="B86" t="s">
        <v>19</v>
      </c>
      <c r="C86" t="s">
        <v>28</v>
      </c>
      <c r="D86" t="s">
        <v>24</v>
      </c>
      <c r="E86">
        <v>49</v>
      </c>
      <c r="F86">
        <v>804.6</v>
      </c>
      <c r="G86">
        <v>2.9</v>
      </c>
      <c r="H86">
        <v>5.3</v>
      </c>
      <c r="I86">
        <v>0</v>
      </c>
      <c r="J86">
        <v>-0.1</v>
      </c>
      <c r="K86">
        <v>0.5</v>
      </c>
      <c r="L86">
        <v>0.4</v>
      </c>
      <c r="M86">
        <v>2.9</v>
      </c>
      <c r="N86">
        <v>5.3</v>
      </c>
      <c r="O86">
        <v>0.9</v>
      </c>
      <c r="P86">
        <v>9</v>
      </c>
      <c r="Q86">
        <v>1.4</v>
      </c>
      <c r="R86">
        <v>2.8</v>
      </c>
      <c r="T86">
        <f>IF(ISNUMBER(MATCH(A86, Debuts_Table[Name], 0)), "1", 0)</f>
        <v>0</v>
      </c>
      <c r="U86" t="str">
        <f t="shared" ca="1" si="2"/>
        <v/>
      </c>
      <c r="V86">
        <f>IF(COUNTIF(Injuries!$A$2:$A$154, A86) &gt; 0, 0, Skater2024!P86)</f>
        <v>9</v>
      </c>
      <c r="W86">
        <f>IF(COUNTIF(Injuries!$A$2:$A$154, A86) &gt; 0, 0, Skater2024!M86)</f>
        <v>2.9</v>
      </c>
      <c r="X86">
        <f>IF(COUNTIF(Injuries!$A$2:$A$154, A86) &gt; 0, 0, Skater2024!N86)</f>
        <v>5.3</v>
      </c>
      <c r="Y86" t="str">
        <f>VLOOKUP(C86,'2024'!$A$1:$B$33,2,FALSE)</f>
        <v>Seattle Kraken</v>
      </c>
      <c r="Z86">
        <f t="shared" si="3"/>
        <v>16.420408163265307</v>
      </c>
    </row>
    <row r="87" spans="1:26" x14ac:dyDescent="0.3">
      <c r="A87" t="s">
        <v>126</v>
      </c>
      <c r="B87" t="s">
        <v>19</v>
      </c>
      <c r="C87" t="s">
        <v>72</v>
      </c>
      <c r="D87" t="s">
        <v>37</v>
      </c>
      <c r="E87">
        <v>49</v>
      </c>
      <c r="F87">
        <v>923</v>
      </c>
      <c r="G87">
        <v>9.3000000000000007</v>
      </c>
      <c r="H87">
        <v>-2.8</v>
      </c>
      <c r="I87">
        <v>5</v>
      </c>
      <c r="J87">
        <v>0</v>
      </c>
      <c r="K87">
        <v>1.8</v>
      </c>
      <c r="L87">
        <v>-1</v>
      </c>
      <c r="M87">
        <v>14.3</v>
      </c>
      <c r="N87">
        <v>-2.8</v>
      </c>
      <c r="O87">
        <v>0.7</v>
      </c>
      <c r="P87">
        <v>12.2</v>
      </c>
      <c r="Q87">
        <v>1.9</v>
      </c>
      <c r="R87">
        <v>3.8</v>
      </c>
      <c r="T87">
        <f>IF(ISNUMBER(MATCH(A87, Debuts_Table[Name], 0)), "1", 0)</f>
        <v>0</v>
      </c>
      <c r="U87" t="str">
        <f t="shared" ca="1" si="2"/>
        <v/>
      </c>
      <c r="V87">
        <f>IF(COUNTIF(Injuries!$A$2:$A$154, A87) &gt; 0, 0, Skater2024!P87)</f>
        <v>12.2</v>
      </c>
      <c r="W87">
        <f>IF(COUNTIF(Injuries!$A$2:$A$154, A87) &gt; 0, 0, Skater2024!M87)</f>
        <v>14.3</v>
      </c>
      <c r="X87">
        <f>IF(COUNTIF(Injuries!$A$2:$A$154, A87) &gt; 0, 0, Skater2024!N87)</f>
        <v>-2.8</v>
      </c>
      <c r="Y87" t="str">
        <f>VLOOKUP(C87,'2024'!$A$1:$B$33,2,FALSE)</f>
        <v xml:space="preserve"> Vancouver Canucks</v>
      </c>
      <c r="Z87">
        <f t="shared" si="3"/>
        <v>18.836734693877553</v>
      </c>
    </row>
    <row r="88" spans="1:26" x14ac:dyDescent="0.3">
      <c r="A88" t="s">
        <v>127</v>
      </c>
      <c r="B88" t="s">
        <v>19</v>
      </c>
      <c r="C88" t="s">
        <v>110</v>
      </c>
      <c r="D88" t="s">
        <v>24</v>
      </c>
      <c r="E88">
        <v>49</v>
      </c>
      <c r="F88">
        <v>1217.9000000000001</v>
      </c>
      <c r="G88">
        <v>-1.3</v>
      </c>
      <c r="H88">
        <v>2.1</v>
      </c>
      <c r="I88">
        <v>1.5</v>
      </c>
      <c r="J88">
        <v>-0.1</v>
      </c>
      <c r="K88">
        <v>1.1000000000000001</v>
      </c>
      <c r="L88">
        <v>-0.9</v>
      </c>
      <c r="M88">
        <v>0.2</v>
      </c>
      <c r="N88">
        <v>2</v>
      </c>
      <c r="O88">
        <v>0.2</v>
      </c>
      <c r="P88">
        <v>2.2999999999999998</v>
      </c>
      <c r="Q88">
        <v>0.4</v>
      </c>
      <c r="R88">
        <v>0.7</v>
      </c>
      <c r="T88">
        <f>IF(ISNUMBER(MATCH(A88, Debuts_Table[Name], 0)), "1", 0)</f>
        <v>0</v>
      </c>
      <c r="U88" t="str">
        <f t="shared" ca="1" si="2"/>
        <v/>
      </c>
      <c r="V88">
        <f>IF(COUNTIF(Injuries!$A$2:$A$154, A88) &gt; 0, 0, Skater2024!P88)</f>
        <v>2.2999999999999998</v>
      </c>
      <c r="W88">
        <f>IF(COUNTIF(Injuries!$A$2:$A$154, A88) &gt; 0, 0, Skater2024!M88)</f>
        <v>0.2</v>
      </c>
      <c r="X88">
        <f>IF(COUNTIF(Injuries!$A$2:$A$154, A88) &gt; 0, 0, Skater2024!N88)</f>
        <v>2</v>
      </c>
      <c r="Y88" t="str">
        <f>VLOOKUP(C88,'2024'!$A$1:$B$33,2,FALSE)</f>
        <v xml:space="preserve"> Minnesota Wild</v>
      </c>
      <c r="Z88">
        <f t="shared" si="3"/>
        <v>24.855102040816327</v>
      </c>
    </row>
    <row r="89" spans="1:26" x14ac:dyDescent="0.3">
      <c r="A89" t="s">
        <v>128</v>
      </c>
      <c r="B89" t="s">
        <v>19</v>
      </c>
      <c r="C89" t="s">
        <v>32</v>
      </c>
      <c r="D89" t="s">
        <v>21</v>
      </c>
      <c r="E89">
        <v>50</v>
      </c>
      <c r="F89">
        <v>882.5</v>
      </c>
      <c r="G89">
        <v>4.3</v>
      </c>
      <c r="H89">
        <v>-3.2</v>
      </c>
      <c r="I89">
        <v>2.1</v>
      </c>
      <c r="J89">
        <v>0.3</v>
      </c>
      <c r="K89">
        <v>0.8</v>
      </c>
      <c r="L89">
        <v>0.1</v>
      </c>
      <c r="M89">
        <v>6.5</v>
      </c>
      <c r="N89">
        <v>-2.9</v>
      </c>
      <c r="O89">
        <v>0.9</v>
      </c>
      <c r="P89">
        <v>4.5</v>
      </c>
      <c r="Q89">
        <v>0.7</v>
      </c>
      <c r="R89">
        <v>1.4</v>
      </c>
      <c r="T89">
        <f>IF(ISNUMBER(MATCH(A89, Debuts_Table[Name], 0)), "1", 0)</f>
        <v>0</v>
      </c>
      <c r="U89" t="str">
        <f t="shared" ca="1" si="2"/>
        <v/>
      </c>
      <c r="V89">
        <f>IF(COUNTIF(Injuries!$A$2:$A$154, A89) &gt; 0, 0, Skater2024!P89)</f>
        <v>4.5</v>
      </c>
      <c r="W89">
        <f>IF(COUNTIF(Injuries!$A$2:$A$154, A89) &gt; 0, 0, Skater2024!M89)</f>
        <v>6.5</v>
      </c>
      <c r="X89">
        <f>IF(COUNTIF(Injuries!$A$2:$A$154, A89) &gt; 0, 0, Skater2024!N89)</f>
        <v>-2.9</v>
      </c>
      <c r="Y89" t="str">
        <f>VLOOKUP(C89,'2024'!$A$1:$B$33,2,FALSE)</f>
        <v xml:space="preserve"> New York Islanders</v>
      </c>
      <c r="Z89">
        <f t="shared" si="3"/>
        <v>17.649999999999999</v>
      </c>
    </row>
    <row r="90" spans="1:26" x14ac:dyDescent="0.3">
      <c r="A90" t="s">
        <v>129</v>
      </c>
      <c r="B90" t="s">
        <v>19</v>
      </c>
      <c r="C90" t="s">
        <v>130</v>
      </c>
      <c r="D90" t="s">
        <v>37</v>
      </c>
      <c r="E90">
        <v>33</v>
      </c>
      <c r="F90">
        <v>627.4</v>
      </c>
      <c r="G90">
        <v>4.3</v>
      </c>
      <c r="H90">
        <v>0.1</v>
      </c>
      <c r="I90">
        <v>-0.9</v>
      </c>
      <c r="J90">
        <v>0.4</v>
      </c>
      <c r="K90">
        <v>1.1000000000000001</v>
      </c>
      <c r="L90">
        <v>-0.7</v>
      </c>
      <c r="M90">
        <v>3.4</v>
      </c>
      <c r="N90">
        <v>0.6</v>
      </c>
      <c r="O90">
        <v>0.4</v>
      </c>
      <c r="P90">
        <v>4.3</v>
      </c>
      <c r="Q90">
        <v>0.7</v>
      </c>
      <c r="R90">
        <v>1.4</v>
      </c>
      <c r="T90">
        <f>IF(ISNUMBER(MATCH(A90, Debuts_Table[Name], 0)), "1", 0)</f>
        <v>0</v>
      </c>
      <c r="U90" t="str">
        <f t="shared" ca="1" si="2"/>
        <v/>
      </c>
      <c r="V90">
        <f>IF(COUNTIF(Injuries!$A$2:$A$154, A90) &gt; 0, 0, Skater2024!P90)</f>
        <v>4.3</v>
      </c>
      <c r="W90">
        <f>IF(COUNTIF(Injuries!$A$2:$A$154, A90) &gt; 0, 0, Skater2024!M90)</f>
        <v>3.4</v>
      </c>
      <c r="X90">
        <f>IF(COUNTIF(Injuries!$A$2:$A$154, A90) &gt; 0, 0, Skater2024!N90)</f>
        <v>0.6</v>
      </c>
      <c r="Y90" t="str">
        <f>VLOOKUP(C90,'2024'!$A$1:$B$33,2,FALSE)</f>
        <v xml:space="preserve"> Pittsburgh Penguins</v>
      </c>
      <c r="Z90">
        <f t="shared" si="3"/>
        <v>19.012121212121212</v>
      </c>
    </row>
    <row r="91" spans="1:26" x14ac:dyDescent="0.3">
      <c r="A91" t="s">
        <v>131</v>
      </c>
      <c r="B91" t="s">
        <v>19</v>
      </c>
      <c r="C91" t="s">
        <v>32</v>
      </c>
      <c r="D91" t="s">
        <v>37</v>
      </c>
      <c r="E91">
        <v>50</v>
      </c>
      <c r="F91">
        <v>636.5</v>
      </c>
      <c r="G91">
        <v>0.2</v>
      </c>
      <c r="H91">
        <v>3</v>
      </c>
      <c r="I91">
        <v>0</v>
      </c>
      <c r="J91">
        <v>0.3</v>
      </c>
      <c r="K91">
        <v>0.2</v>
      </c>
      <c r="L91">
        <v>-0.2</v>
      </c>
      <c r="M91">
        <v>0.2</v>
      </c>
      <c r="N91">
        <v>3.3</v>
      </c>
      <c r="O91">
        <v>0</v>
      </c>
      <c r="P91">
        <v>3.5</v>
      </c>
      <c r="Q91">
        <v>0.6</v>
      </c>
      <c r="R91">
        <v>1.1000000000000001</v>
      </c>
      <c r="T91">
        <f>IF(ISNUMBER(MATCH(A91, Debuts_Table[Name], 0)), "1", 0)</f>
        <v>0</v>
      </c>
      <c r="U91" t="str">
        <f t="shared" ca="1" si="2"/>
        <v/>
      </c>
      <c r="V91">
        <f>IF(COUNTIF(Injuries!$A$2:$A$154, A91) &gt; 0, 0, Skater2024!P91)</f>
        <v>3.5</v>
      </c>
      <c r="W91">
        <f>IF(COUNTIF(Injuries!$A$2:$A$154, A91) &gt; 0, 0, Skater2024!M91)</f>
        <v>0.2</v>
      </c>
      <c r="X91">
        <f>IF(COUNTIF(Injuries!$A$2:$A$154, A91) &gt; 0, 0, Skater2024!N91)</f>
        <v>3.3</v>
      </c>
      <c r="Y91" t="str">
        <f>VLOOKUP(C91,'2024'!$A$1:$B$33,2,FALSE)</f>
        <v xml:space="preserve"> New York Islanders</v>
      </c>
      <c r="Z91">
        <f t="shared" si="3"/>
        <v>12.73</v>
      </c>
    </row>
    <row r="92" spans="1:26" x14ac:dyDescent="0.3">
      <c r="A92" t="s">
        <v>132</v>
      </c>
      <c r="B92" t="s">
        <v>19</v>
      </c>
      <c r="C92" t="s">
        <v>85</v>
      </c>
      <c r="D92" t="s">
        <v>24</v>
      </c>
      <c r="E92">
        <v>45</v>
      </c>
      <c r="F92">
        <v>1122.4000000000001</v>
      </c>
      <c r="G92">
        <v>2.1</v>
      </c>
      <c r="H92">
        <v>1.1000000000000001</v>
      </c>
      <c r="I92">
        <v>2.4</v>
      </c>
      <c r="J92">
        <v>-1</v>
      </c>
      <c r="K92">
        <v>1.6</v>
      </c>
      <c r="L92">
        <v>2.6</v>
      </c>
      <c r="M92">
        <v>4.5</v>
      </c>
      <c r="N92">
        <v>0.1</v>
      </c>
      <c r="O92">
        <v>4.2</v>
      </c>
      <c r="P92">
        <v>8.8000000000000007</v>
      </c>
      <c r="Q92">
        <v>1.4</v>
      </c>
      <c r="R92">
        <v>2.7</v>
      </c>
      <c r="T92">
        <f>IF(ISNUMBER(MATCH(A92, Debuts_Table[Name], 0)), "1", 0)</f>
        <v>0</v>
      </c>
      <c r="U92" t="str">
        <f t="shared" ca="1" si="2"/>
        <v/>
      </c>
      <c r="V92">
        <f>IF(COUNTIF(Injuries!$A$2:$A$154, A92) &gt; 0, 0, Skater2024!P92)</f>
        <v>8.8000000000000007</v>
      </c>
      <c r="W92">
        <f>IF(COUNTIF(Injuries!$A$2:$A$154, A92) &gt; 0, 0, Skater2024!M92)</f>
        <v>4.5</v>
      </c>
      <c r="X92">
        <f>IF(COUNTIF(Injuries!$A$2:$A$154, A92) &gt; 0, 0, Skater2024!N92)</f>
        <v>0.1</v>
      </c>
      <c r="Y92" t="str">
        <f>VLOOKUP(C92,'2024'!$A$1:$B$33,2,FALSE)</f>
        <v xml:space="preserve"> Colorado Avalanche</v>
      </c>
      <c r="Z92">
        <f t="shared" si="3"/>
        <v>24.942222222222224</v>
      </c>
    </row>
    <row r="93" spans="1:26" x14ac:dyDescent="0.3">
      <c r="A93" t="s">
        <v>133</v>
      </c>
      <c r="B93" t="s">
        <v>19</v>
      </c>
      <c r="C93" t="s">
        <v>78</v>
      </c>
      <c r="D93" t="s">
        <v>24</v>
      </c>
      <c r="E93">
        <v>31</v>
      </c>
      <c r="F93">
        <v>545.4</v>
      </c>
      <c r="G93">
        <v>-1.1000000000000001</v>
      </c>
      <c r="H93">
        <v>-1.4</v>
      </c>
      <c r="I93">
        <v>-1.1000000000000001</v>
      </c>
      <c r="J93">
        <v>0</v>
      </c>
      <c r="K93">
        <v>0.3</v>
      </c>
      <c r="L93">
        <v>0.1</v>
      </c>
      <c r="M93">
        <v>-2.2000000000000002</v>
      </c>
      <c r="N93">
        <v>-1.4</v>
      </c>
      <c r="O93">
        <v>0.4</v>
      </c>
      <c r="P93">
        <v>-3.2</v>
      </c>
      <c r="Q93">
        <v>-0.5</v>
      </c>
      <c r="R93">
        <v>-1</v>
      </c>
      <c r="T93">
        <f>IF(ISNUMBER(MATCH(A93, Debuts_Table[Name], 0)), "1", 0)</f>
        <v>0</v>
      </c>
      <c r="U93" t="str">
        <f t="shared" ca="1" si="2"/>
        <v/>
      </c>
      <c r="V93">
        <f>IF(COUNTIF(Injuries!$A$2:$A$154, A93) &gt; 0, 0, Skater2024!P93)</f>
        <v>-3.2</v>
      </c>
      <c r="W93">
        <f>IF(COUNTIF(Injuries!$A$2:$A$154, A93) &gt; 0, 0, Skater2024!M93)</f>
        <v>-2.2000000000000002</v>
      </c>
      <c r="X93">
        <f>IF(COUNTIF(Injuries!$A$2:$A$154, A93) &gt; 0, 0, Skater2024!N93)</f>
        <v>-1.4</v>
      </c>
      <c r="Y93" t="str">
        <f>VLOOKUP(C93,'2024'!$A$1:$B$33,2,FALSE)</f>
        <v xml:space="preserve"> San Jose Sharks</v>
      </c>
      <c r="Z93">
        <f t="shared" si="3"/>
        <v>17.593548387096774</v>
      </c>
    </row>
    <row r="94" spans="1:26" x14ac:dyDescent="0.3">
      <c r="A94" t="s">
        <v>134</v>
      </c>
      <c r="B94" t="s">
        <v>19</v>
      </c>
      <c r="C94" t="s">
        <v>87</v>
      </c>
      <c r="D94" t="s">
        <v>21</v>
      </c>
      <c r="E94">
        <v>46</v>
      </c>
      <c r="F94">
        <v>703.7</v>
      </c>
      <c r="G94">
        <v>4.0999999999999996</v>
      </c>
      <c r="H94">
        <v>-1.5</v>
      </c>
      <c r="I94">
        <v>-0.6</v>
      </c>
      <c r="J94">
        <v>-0.4</v>
      </c>
      <c r="K94">
        <v>0.8</v>
      </c>
      <c r="L94">
        <v>-0.4</v>
      </c>
      <c r="M94">
        <v>3.5</v>
      </c>
      <c r="N94">
        <v>-1.8</v>
      </c>
      <c r="O94">
        <v>0.3</v>
      </c>
      <c r="P94">
        <v>2</v>
      </c>
      <c r="Q94">
        <v>0.3</v>
      </c>
      <c r="R94">
        <v>0.6</v>
      </c>
      <c r="T94">
        <f>IF(ISNUMBER(MATCH(A94, Debuts_Table[Name], 0)), "1", 0)</f>
        <v>0</v>
      </c>
      <c r="U94" t="str">
        <f t="shared" ca="1" si="2"/>
        <v/>
      </c>
      <c r="V94">
        <f>IF(COUNTIF(Injuries!$A$2:$A$154, A94) &gt; 0, 0, Skater2024!P94)</f>
        <v>0</v>
      </c>
      <c r="W94">
        <f>IF(COUNTIF(Injuries!$A$2:$A$154, A94) &gt; 0, 0, Skater2024!M94)</f>
        <v>0</v>
      </c>
      <c r="X94">
        <f>IF(COUNTIF(Injuries!$A$2:$A$154, A94) &gt; 0, 0, Skater2024!N94)</f>
        <v>0</v>
      </c>
      <c r="Y94" t="str">
        <f>VLOOKUP(C94,'2024'!$A$1:$B$33,2,FALSE)</f>
        <v xml:space="preserve"> Toronto Maple Leafs</v>
      </c>
      <c r="Z94">
        <f t="shared" si="3"/>
        <v>15.297826086956523</v>
      </c>
    </row>
    <row r="95" spans="1:26" x14ac:dyDescent="0.3">
      <c r="A95" t="s">
        <v>135</v>
      </c>
      <c r="B95" t="s">
        <v>19</v>
      </c>
      <c r="C95" t="s">
        <v>42</v>
      </c>
      <c r="D95" t="s">
        <v>24</v>
      </c>
      <c r="E95">
        <v>45</v>
      </c>
      <c r="F95">
        <v>745.7</v>
      </c>
      <c r="G95">
        <v>1.8</v>
      </c>
      <c r="H95">
        <v>3.5</v>
      </c>
      <c r="I95">
        <v>0</v>
      </c>
      <c r="J95">
        <v>0.4</v>
      </c>
      <c r="K95">
        <v>0.6</v>
      </c>
      <c r="L95">
        <v>-0.5</v>
      </c>
      <c r="M95">
        <v>1.8</v>
      </c>
      <c r="N95">
        <v>3.9</v>
      </c>
      <c r="O95">
        <v>0.2</v>
      </c>
      <c r="P95">
        <v>5.8</v>
      </c>
      <c r="Q95">
        <v>0.9</v>
      </c>
      <c r="R95">
        <v>1.8</v>
      </c>
      <c r="T95">
        <f>IF(ISNUMBER(MATCH(A95, Debuts_Table[Name], 0)), "1", 0)</f>
        <v>0</v>
      </c>
      <c r="U95" t="str">
        <f t="shared" ca="1" si="2"/>
        <v/>
      </c>
      <c r="V95">
        <f>IF(COUNTIF(Injuries!$A$2:$A$154, A95) &gt; 0, 0, Skater2024!P95)</f>
        <v>5.8</v>
      </c>
      <c r="W95">
        <f>IF(COUNTIF(Injuries!$A$2:$A$154, A95) &gt; 0, 0, Skater2024!M95)</f>
        <v>1.8</v>
      </c>
      <c r="X95">
        <f>IF(COUNTIF(Injuries!$A$2:$A$154, A95) &gt; 0, 0, Skater2024!N95)</f>
        <v>3.9</v>
      </c>
      <c r="Y95" t="str">
        <f>VLOOKUP(C95,'2024'!$A$1:$B$33,2,FALSE)</f>
        <v xml:space="preserve"> Tampa Bay Lightning</v>
      </c>
      <c r="Z95">
        <f t="shared" si="3"/>
        <v>16.571111111111112</v>
      </c>
    </row>
    <row r="96" spans="1:26" x14ac:dyDescent="0.3">
      <c r="A96" t="s">
        <v>136</v>
      </c>
      <c r="B96" t="s">
        <v>19</v>
      </c>
      <c r="C96" t="s">
        <v>98</v>
      </c>
      <c r="D96" t="s">
        <v>37</v>
      </c>
      <c r="E96">
        <v>49</v>
      </c>
      <c r="F96">
        <v>846.7</v>
      </c>
      <c r="G96">
        <v>1.7</v>
      </c>
      <c r="H96">
        <v>-2.6</v>
      </c>
      <c r="I96">
        <v>0</v>
      </c>
      <c r="J96">
        <v>1.1000000000000001</v>
      </c>
      <c r="K96">
        <v>0.5</v>
      </c>
      <c r="L96">
        <v>0</v>
      </c>
      <c r="M96">
        <v>1.7</v>
      </c>
      <c r="N96">
        <v>-1.4</v>
      </c>
      <c r="O96">
        <v>0.5</v>
      </c>
      <c r="P96">
        <v>0.7</v>
      </c>
      <c r="Q96">
        <v>0.1</v>
      </c>
      <c r="R96">
        <v>0.2</v>
      </c>
      <c r="T96">
        <f>IF(ISNUMBER(MATCH(A96, Debuts_Table[Name], 0)), "1", 0)</f>
        <v>0</v>
      </c>
      <c r="U96" t="str">
        <f t="shared" ca="1" si="2"/>
        <v/>
      </c>
      <c r="V96">
        <f>IF(COUNTIF(Injuries!$A$2:$A$154, A96) &gt; 0, 0, Skater2024!P96)</f>
        <v>0.7</v>
      </c>
      <c r="W96">
        <f>IF(COUNTIF(Injuries!$A$2:$A$154, A96) &gt; 0, 0, Skater2024!M96)</f>
        <v>1.7</v>
      </c>
      <c r="X96">
        <f>IF(COUNTIF(Injuries!$A$2:$A$154, A96) &gt; 0, 0, Skater2024!N96)</f>
        <v>-1.4</v>
      </c>
      <c r="Y96" t="str">
        <f>VLOOKUP(C96,'2024'!$A$1:$B$33,2,FALSE)</f>
        <v xml:space="preserve"> Philadelphia Flyers</v>
      </c>
      <c r="Z96">
        <f t="shared" si="3"/>
        <v>17.279591836734696</v>
      </c>
    </row>
    <row r="97" spans="1:26" x14ac:dyDescent="0.3">
      <c r="A97" t="s">
        <v>137</v>
      </c>
      <c r="B97" t="s">
        <v>19</v>
      </c>
      <c r="C97" t="s">
        <v>26</v>
      </c>
      <c r="D97" t="s">
        <v>24</v>
      </c>
      <c r="E97">
        <v>50</v>
      </c>
      <c r="F97">
        <v>1262</v>
      </c>
      <c r="G97">
        <v>-3</v>
      </c>
      <c r="H97">
        <v>0.4</v>
      </c>
      <c r="I97">
        <v>-0.5</v>
      </c>
      <c r="J97">
        <v>-2.2000000000000002</v>
      </c>
      <c r="K97">
        <v>1.7</v>
      </c>
      <c r="L97">
        <v>-0.8</v>
      </c>
      <c r="M97">
        <v>-3.6</v>
      </c>
      <c r="N97">
        <v>-1.8</v>
      </c>
      <c r="O97">
        <v>0.9</v>
      </c>
      <c r="P97">
        <v>-4.5</v>
      </c>
      <c r="Q97">
        <v>-0.7</v>
      </c>
      <c r="R97">
        <v>-1.4</v>
      </c>
      <c r="T97">
        <f>IF(ISNUMBER(MATCH(A97, Debuts_Table[Name], 0)), "1", 0)</f>
        <v>0</v>
      </c>
      <c r="U97" t="str">
        <f t="shared" ca="1" si="2"/>
        <v/>
      </c>
      <c r="V97">
        <f>IF(COUNTIF(Injuries!$A$2:$A$154, A97) &gt; 0, 0, Skater2024!P97)</f>
        <v>-4.5</v>
      </c>
      <c r="W97">
        <f>IF(COUNTIF(Injuries!$A$2:$A$154, A97) &gt; 0, 0, Skater2024!M97)</f>
        <v>-3.6</v>
      </c>
      <c r="X97">
        <f>IF(COUNTIF(Injuries!$A$2:$A$154, A97) &gt; 0, 0, Skater2024!N97)</f>
        <v>-1.8</v>
      </c>
      <c r="Y97" t="str">
        <f>VLOOKUP(C97,'2024'!$A$1:$B$33,2,FALSE)</f>
        <v xml:space="preserve"> Anaheim Ducks</v>
      </c>
      <c r="Z97">
        <f t="shared" si="3"/>
        <v>25.24</v>
      </c>
    </row>
    <row r="98" spans="1:26" x14ac:dyDescent="0.3">
      <c r="A98" t="s">
        <v>138</v>
      </c>
      <c r="B98" t="s">
        <v>19</v>
      </c>
      <c r="C98" t="s">
        <v>98</v>
      </c>
      <c r="D98" t="s">
        <v>24</v>
      </c>
      <c r="E98">
        <v>50</v>
      </c>
      <c r="F98">
        <v>1104.5</v>
      </c>
      <c r="G98">
        <v>1.2</v>
      </c>
      <c r="H98">
        <v>3.4</v>
      </c>
      <c r="I98">
        <v>-0.9</v>
      </c>
      <c r="J98">
        <v>0.9</v>
      </c>
      <c r="K98">
        <v>0</v>
      </c>
      <c r="L98">
        <v>1</v>
      </c>
      <c r="M98">
        <v>0.3</v>
      </c>
      <c r="N98">
        <v>4.3</v>
      </c>
      <c r="O98">
        <v>1</v>
      </c>
      <c r="P98">
        <v>5.6</v>
      </c>
      <c r="Q98">
        <v>0.9</v>
      </c>
      <c r="R98">
        <v>1.8</v>
      </c>
      <c r="T98">
        <f>IF(ISNUMBER(MATCH(A98, Debuts_Table[Name], 0)), "1", 0)</f>
        <v>0</v>
      </c>
      <c r="U98" t="str">
        <f t="shared" ca="1" si="2"/>
        <v/>
      </c>
      <c r="V98">
        <f>IF(COUNTIF(Injuries!$A$2:$A$154, A98) &gt; 0, 0, Skater2024!P98)</f>
        <v>5.6</v>
      </c>
      <c r="W98">
        <f>IF(COUNTIF(Injuries!$A$2:$A$154, A98) &gt; 0, 0, Skater2024!M98)</f>
        <v>0.3</v>
      </c>
      <c r="X98">
        <f>IF(COUNTIF(Injuries!$A$2:$A$154, A98) &gt; 0, 0, Skater2024!N98)</f>
        <v>4.3</v>
      </c>
      <c r="Y98" t="str">
        <f>VLOOKUP(C98,'2024'!$A$1:$B$33,2,FALSE)</f>
        <v xml:space="preserve"> Philadelphia Flyers</v>
      </c>
      <c r="Z98">
        <f t="shared" si="3"/>
        <v>22.09</v>
      </c>
    </row>
    <row r="99" spans="1:26" x14ac:dyDescent="0.3">
      <c r="A99" t="s">
        <v>139</v>
      </c>
      <c r="B99" t="s">
        <v>19</v>
      </c>
      <c r="C99" t="s">
        <v>36</v>
      </c>
      <c r="D99" t="s">
        <v>37</v>
      </c>
      <c r="E99">
        <v>48</v>
      </c>
      <c r="F99">
        <v>534.29999999999995</v>
      </c>
      <c r="G99">
        <v>1.1000000000000001</v>
      </c>
      <c r="H99">
        <v>0.9</v>
      </c>
      <c r="I99">
        <v>0.1</v>
      </c>
      <c r="J99">
        <v>-0.7</v>
      </c>
      <c r="K99">
        <v>0.3</v>
      </c>
      <c r="L99">
        <v>-0.4</v>
      </c>
      <c r="M99">
        <v>1.2</v>
      </c>
      <c r="N99">
        <v>0.2</v>
      </c>
      <c r="O99">
        <v>-0.1</v>
      </c>
      <c r="P99">
        <v>1.3</v>
      </c>
      <c r="Q99">
        <v>0.2</v>
      </c>
      <c r="R99">
        <v>0.4</v>
      </c>
      <c r="T99">
        <f>IF(ISNUMBER(MATCH(A99, Debuts_Table[Name], 0)), "1", 0)</f>
        <v>0</v>
      </c>
      <c r="U99" t="str">
        <f t="shared" ca="1" si="2"/>
        <v/>
      </c>
      <c r="V99">
        <f>IF(COUNTIF(Injuries!$A$2:$A$154, A99) &gt; 0, 0, Skater2024!P99)</f>
        <v>1.3</v>
      </c>
      <c r="W99">
        <f>IF(COUNTIF(Injuries!$A$2:$A$154, A99) &gt; 0, 0, Skater2024!M99)</f>
        <v>1.2</v>
      </c>
      <c r="X99">
        <f>IF(COUNTIF(Injuries!$A$2:$A$154, A99) &gt; 0, 0, Skater2024!N99)</f>
        <v>0.2</v>
      </c>
      <c r="Y99" t="str">
        <f>VLOOKUP(C99,'2024'!$A$1:$B$33,2,FALSE)</f>
        <v xml:space="preserve"> Los Angeles Kings</v>
      </c>
      <c r="Z99">
        <f t="shared" si="3"/>
        <v>11.13125</v>
      </c>
    </row>
    <row r="100" spans="1:26" x14ac:dyDescent="0.3">
      <c r="A100" t="s">
        <v>140</v>
      </c>
      <c r="B100" t="s">
        <v>19</v>
      </c>
      <c r="C100" t="s">
        <v>72</v>
      </c>
      <c r="D100" t="s">
        <v>24</v>
      </c>
      <c r="E100">
        <v>21</v>
      </c>
      <c r="F100">
        <v>365.7</v>
      </c>
      <c r="G100">
        <v>-1.4</v>
      </c>
      <c r="H100">
        <v>2.2999999999999998</v>
      </c>
      <c r="I100">
        <v>0.1</v>
      </c>
      <c r="J100">
        <v>-0.5</v>
      </c>
      <c r="K100">
        <v>0.7</v>
      </c>
      <c r="L100">
        <v>0.4</v>
      </c>
      <c r="M100">
        <v>-1.3</v>
      </c>
      <c r="N100">
        <v>1.8</v>
      </c>
      <c r="O100">
        <v>1</v>
      </c>
      <c r="P100">
        <v>1.5</v>
      </c>
      <c r="Q100">
        <v>0.2</v>
      </c>
      <c r="R100">
        <v>0.5</v>
      </c>
      <c r="T100">
        <f>IF(ISNUMBER(MATCH(A100, Debuts_Table[Name], 0)), "1", 0)</f>
        <v>0</v>
      </c>
      <c r="U100" t="str">
        <f t="shared" ca="1" si="2"/>
        <v/>
      </c>
      <c r="V100">
        <f>IF(COUNTIF(Injuries!$A$2:$A$154, A100) &gt; 0, 0, Skater2024!P100)</f>
        <v>0</v>
      </c>
      <c r="W100">
        <f>IF(COUNTIF(Injuries!$A$2:$A$154, A100) &gt; 0, 0, Skater2024!M100)</f>
        <v>0</v>
      </c>
      <c r="X100">
        <f>IF(COUNTIF(Injuries!$A$2:$A$154, A100) &gt; 0, 0, Skater2024!N100)</f>
        <v>0</v>
      </c>
      <c r="Y100" t="str">
        <f>VLOOKUP(C100,'2024'!$A$1:$B$33,2,FALSE)</f>
        <v xml:space="preserve"> Vancouver Canucks</v>
      </c>
      <c r="Z100">
        <f t="shared" si="3"/>
        <v>17.414285714285715</v>
      </c>
    </row>
    <row r="101" spans="1:26" x14ac:dyDescent="0.3">
      <c r="A101" t="s">
        <v>141</v>
      </c>
      <c r="B101" t="s">
        <v>19</v>
      </c>
      <c r="C101" t="s">
        <v>41</v>
      </c>
      <c r="D101" t="s">
        <v>21</v>
      </c>
      <c r="E101">
        <v>49</v>
      </c>
      <c r="F101">
        <v>875.4</v>
      </c>
      <c r="G101">
        <v>8.6999999999999993</v>
      </c>
      <c r="H101">
        <v>-3.1</v>
      </c>
      <c r="I101">
        <v>3.6</v>
      </c>
      <c r="J101">
        <v>0</v>
      </c>
      <c r="K101">
        <v>0.1</v>
      </c>
      <c r="L101">
        <v>-1.4</v>
      </c>
      <c r="M101">
        <v>12.3</v>
      </c>
      <c r="N101">
        <v>-3.1</v>
      </c>
      <c r="O101">
        <v>-1.3</v>
      </c>
      <c r="P101">
        <v>7.9</v>
      </c>
      <c r="Q101">
        <v>1.3</v>
      </c>
      <c r="R101">
        <v>2.5</v>
      </c>
      <c r="T101">
        <f>IF(ISNUMBER(MATCH(A101, Debuts_Table[Name], 0)), "1", 0)</f>
        <v>0</v>
      </c>
      <c r="U101" t="str">
        <f t="shared" ca="1" si="2"/>
        <v/>
      </c>
      <c r="V101">
        <f>IF(COUNTIF(Injuries!$A$2:$A$154, A101) &gt; 0, 0, Skater2024!P101)</f>
        <v>7.9</v>
      </c>
      <c r="W101">
        <f>IF(COUNTIF(Injuries!$A$2:$A$154, A101) &gt; 0, 0, Skater2024!M101)</f>
        <v>12.3</v>
      </c>
      <c r="X101">
        <f>IF(COUNTIF(Injuries!$A$2:$A$154, A101) &gt; 0, 0, Skater2024!N101)</f>
        <v>-3.1</v>
      </c>
      <c r="Y101" t="str">
        <f>VLOOKUP(C101,'2024'!$A$1:$B$33,2,FALSE)</f>
        <v xml:space="preserve"> Florida Panthers</v>
      </c>
      <c r="Z101">
        <f t="shared" si="3"/>
        <v>17.865306122448978</v>
      </c>
    </row>
    <row r="102" spans="1:26" x14ac:dyDescent="0.3">
      <c r="A102" t="s">
        <v>142</v>
      </c>
      <c r="B102" t="s">
        <v>19</v>
      </c>
      <c r="C102" t="s">
        <v>32</v>
      </c>
      <c r="D102" t="s">
        <v>21</v>
      </c>
      <c r="E102">
        <v>39</v>
      </c>
      <c r="F102">
        <v>526.6</v>
      </c>
      <c r="G102">
        <v>1.1000000000000001</v>
      </c>
      <c r="H102">
        <v>0.1</v>
      </c>
      <c r="I102">
        <v>0</v>
      </c>
      <c r="J102">
        <v>-1.8</v>
      </c>
      <c r="K102">
        <v>0</v>
      </c>
      <c r="L102">
        <v>0</v>
      </c>
      <c r="M102">
        <v>1.1000000000000001</v>
      </c>
      <c r="N102">
        <v>-1.8</v>
      </c>
      <c r="O102">
        <v>-0.1</v>
      </c>
      <c r="P102">
        <v>-0.7</v>
      </c>
      <c r="Q102">
        <v>-0.1</v>
      </c>
      <c r="R102">
        <v>-0.2</v>
      </c>
      <c r="T102">
        <f>IF(ISNUMBER(MATCH(A102, Debuts_Table[Name], 0)), "1", 0)</f>
        <v>0</v>
      </c>
      <c r="U102" t="str">
        <f t="shared" ca="1" si="2"/>
        <v/>
      </c>
      <c r="V102">
        <f>IF(COUNTIF(Injuries!$A$2:$A$154, A102) &gt; 0, 0, Skater2024!P102)</f>
        <v>0</v>
      </c>
      <c r="W102">
        <f>IF(COUNTIF(Injuries!$A$2:$A$154, A102) &gt; 0, 0, Skater2024!M102)</f>
        <v>0</v>
      </c>
      <c r="X102">
        <f>IF(COUNTIF(Injuries!$A$2:$A$154, A102) &gt; 0, 0, Skater2024!N102)</f>
        <v>0</v>
      </c>
      <c r="Y102" t="str">
        <f>VLOOKUP(C102,'2024'!$A$1:$B$33,2,FALSE)</f>
        <v xml:space="preserve"> New York Islanders</v>
      </c>
      <c r="Z102">
        <f t="shared" si="3"/>
        <v>13.502564102564103</v>
      </c>
    </row>
    <row r="103" spans="1:26" x14ac:dyDescent="0.3">
      <c r="A103" t="s">
        <v>143</v>
      </c>
      <c r="B103" t="s">
        <v>19</v>
      </c>
      <c r="C103" t="s">
        <v>62</v>
      </c>
      <c r="D103" t="s">
        <v>21</v>
      </c>
      <c r="E103">
        <v>49</v>
      </c>
      <c r="F103">
        <v>906.6</v>
      </c>
      <c r="G103">
        <v>5.4</v>
      </c>
      <c r="H103">
        <v>1.8</v>
      </c>
      <c r="I103">
        <v>-0.8</v>
      </c>
      <c r="J103">
        <v>0.1</v>
      </c>
      <c r="K103">
        <v>0.4</v>
      </c>
      <c r="L103">
        <v>-1.2</v>
      </c>
      <c r="M103">
        <v>4.7</v>
      </c>
      <c r="N103">
        <v>1.9</v>
      </c>
      <c r="O103">
        <v>-0.8</v>
      </c>
      <c r="P103">
        <v>5.7</v>
      </c>
      <c r="Q103">
        <v>0.9</v>
      </c>
      <c r="R103">
        <v>1.8</v>
      </c>
      <c r="T103">
        <f>IF(ISNUMBER(MATCH(A103, Debuts_Table[Name], 0)), "1", 0)</f>
        <v>0</v>
      </c>
      <c r="U103" t="str">
        <f t="shared" ca="1" si="2"/>
        <v/>
      </c>
      <c r="V103">
        <f>IF(COUNTIF(Injuries!$A$2:$A$154, A103) &gt; 0, 0, Skater2024!P103)</f>
        <v>5.7</v>
      </c>
      <c r="W103">
        <f>IF(COUNTIF(Injuries!$A$2:$A$154, A103) &gt; 0, 0, Skater2024!M103)</f>
        <v>4.7</v>
      </c>
      <c r="X103">
        <f>IF(COUNTIF(Injuries!$A$2:$A$154, A103) &gt; 0, 0, Skater2024!N103)</f>
        <v>1.9</v>
      </c>
      <c r="Y103" t="str">
        <f>VLOOKUP(C103,'2024'!$A$1:$B$33,2,FALSE)</f>
        <v xml:space="preserve"> Buffalo Sabres</v>
      </c>
      <c r="Z103">
        <f t="shared" si="3"/>
        <v>18.502040816326531</v>
      </c>
    </row>
    <row r="104" spans="1:26" x14ac:dyDescent="0.3">
      <c r="A104" t="s">
        <v>144</v>
      </c>
      <c r="B104" t="s">
        <v>19</v>
      </c>
      <c r="C104" t="s">
        <v>130</v>
      </c>
      <c r="D104" t="s">
        <v>24</v>
      </c>
      <c r="E104">
        <v>32</v>
      </c>
      <c r="F104">
        <v>392.7</v>
      </c>
      <c r="G104">
        <v>-1</v>
      </c>
      <c r="H104">
        <v>1.7</v>
      </c>
      <c r="I104">
        <v>0</v>
      </c>
      <c r="J104">
        <v>0.4</v>
      </c>
      <c r="K104">
        <v>0.7</v>
      </c>
      <c r="L104">
        <v>0.1</v>
      </c>
      <c r="M104">
        <v>-1</v>
      </c>
      <c r="N104">
        <v>2.1</v>
      </c>
      <c r="O104">
        <v>0.9</v>
      </c>
      <c r="P104">
        <v>2</v>
      </c>
      <c r="Q104">
        <v>0.3</v>
      </c>
      <c r="R104">
        <v>0.6</v>
      </c>
      <c r="T104">
        <f>IF(ISNUMBER(MATCH(A104, Debuts_Table[Name], 0)), "1", 0)</f>
        <v>0</v>
      </c>
      <c r="U104" t="str">
        <f t="shared" ca="1" si="2"/>
        <v/>
      </c>
      <c r="V104">
        <f>IF(COUNTIF(Injuries!$A$2:$A$154, A104) &gt; 0, 0, Skater2024!P104)</f>
        <v>2</v>
      </c>
      <c r="W104">
        <f>IF(COUNTIF(Injuries!$A$2:$A$154, A104) &gt; 0, 0, Skater2024!M104)</f>
        <v>-1</v>
      </c>
      <c r="X104">
        <f>IF(COUNTIF(Injuries!$A$2:$A$154, A104) &gt; 0, 0, Skater2024!N104)</f>
        <v>2.1</v>
      </c>
      <c r="Y104" t="str">
        <f>VLOOKUP(C104,'2024'!$A$1:$B$33,2,FALSE)</f>
        <v xml:space="preserve"> Pittsburgh Penguins</v>
      </c>
      <c r="Z104">
        <f t="shared" si="3"/>
        <v>12.271875</v>
      </c>
    </row>
    <row r="105" spans="1:26" x14ac:dyDescent="0.3">
      <c r="A105" t="s">
        <v>145</v>
      </c>
      <c r="B105" t="s">
        <v>19</v>
      </c>
      <c r="C105" t="s">
        <v>39</v>
      </c>
      <c r="D105" t="s">
        <v>21</v>
      </c>
      <c r="E105">
        <v>46</v>
      </c>
      <c r="F105">
        <v>845.5</v>
      </c>
      <c r="G105">
        <v>0.6</v>
      </c>
      <c r="H105">
        <v>-4.5</v>
      </c>
      <c r="I105">
        <v>0.2</v>
      </c>
      <c r="J105">
        <v>0.1</v>
      </c>
      <c r="K105">
        <v>1.1000000000000001</v>
      </c>
      <c r="L105">
        <v>0.8</v>
      </c>
      <c r="M105">
        <v>0.8</v>
      </c>
      <c r="N105">
        <v>-4.4000000000000004</v>
      </c>
      <c r="O105">
        <v>1.9</v>
      </c>
      <c r="P105">
        <v>-1.6</v>
      </c>
      <c r="Q105">
        <v>-0.3</v>
      </c>
      <c r="R105">
        <v>-0.5</v>
      </c>
      <c r="T105">
        <f>IF(ISNUMBER(MATCH(A105, Debuts_Table[Name], 0)), "1", 0)</f>
        <v>0</v>
      </c>
      <c r="U105" t="str">
        <f t="shared" ca="1" si="2"/>
        <v/>
      </c>
      <c r="V105">
        <f>IF(COUNTIF(Injuries!$A$2:$A$154, A105) &gt; 0, 0, Skater2024!P105)</f>
        <v>-1.6</v>
      </c>
      <c r="W105">
        <f>IF(COUNTIF(Injuries!$A$2:$A$154, A105) &gt; 0, 0, Skater2024!M105)</f>
        <v>0.8</v>
      </c>
      <c r="X105">
        <f>IF(COUNTIF(Injuries!$A$2:$A$154, A105) &gt; 0, 0, Skater2024!N105)</f>
        <v>-4.4000000000000004</v>
      </c>
      <c r="Y105" t="str">
        <f>VLOOKUP(C105,'2024'!$A$1:$B$33,2,FALSE)</f>
        <v xml:space="preserve"> Vegas Golden Knights</v>
      </c>
      <c r="Z105">
        <f t="shared" si="3"/>
        <v>18.380434782608695</v>
      </c>
    </row>
    <row r="106" spans="1:26" x14ac:dyDescent="0.3">
      <c r="A106" t="s">
        <v>146</v>
      </c>
      <c r="B106" t="s">
        <v>19</v>
      </c>
      <c r="C106" t="s">
        <v>102</v>
      </c>
      <c r="D106" t="s">
        <v>21</v>
      </c>
      <c r="E106">
        <v>49</v>
      </c>
      <c r="F106">
        <v>883.9</v>
      </c>
      <c r="G106">
        <v>5.8</v>
      </c>
      <c r="H106">
        <v>-1.9</v>
      </c>
      <c r="I106">
        <v>2.5</v>
      </c>
      <c r="J106">
        <v>-1.1000000000000001</v>
      </c>
      <c r="K106">
        <v>0.3</v>
      </c>
      <c r="L106">
        <v>0.5</v>
      </c>
      <c r="M106">
        <v>8.3000000000000007</v>
      </c>
      <c r="N106">
        <v>-3</v>
      </c>
      <c r="O106">
        <v>0.8</v>
      </c>
      <c r="P106">
        <v>6.2</v>
      </c>
      <c r="Q106">
        <v>1</v>
      </c>
      <c r="R106">
        <v>1.9</v>
      </c>
      <c r="T106">
        <f>IF(ISNUMBER(MATCH(A106, Debuts_Table[Name], 0)), "1", 0)</f>
        <v>0</v>
      </c>
      <c r="U106" t="str">
        <f t="shared" ca="1" si="2"/>
        <v/>
      </c>
      <c r="V106">
        <f>IF(COUNTIF(Injuries!$A$2:$A$154, A106) &gt; 0, 0, Skater2024!P106)</f>
        <v>6.2</v>
      </c>
      <c r="W106">
        <f>IF(COUNTIF(Injuries!$A$2:$A$154, A106) &gt; 0, 0, Skater2024!M106)</f>
        <v>8.3000000000000007</v>
      </c>
      <c r="X106">
        <f>IF(COUNTIF(Injuries!$A$2:$A$154, A106) &gt; 0, 0, Skater2024!N106)</f>
        <v>-3</v>
      </c>
      <c r="Y106" t="str">
        <f>VLOOKUP(C106,'2024'!$A$1:$B$33,2,FALSE)</f>
        <v xml:space="preserve"> Boston Bruins</v>
      </c>
      <c r="Z106">
        <f t="shared" si="3"/>
        <v>18.038775510204083</v>
      </c>
    </row>
    <row r="107" spans="1:26" x14ac:dyDescent="0.3">
      <c r="A107" t="s">
        <v>147</v>
      </c>
      <c r="B107" t="s">
        <v>19</v>
      </c>
      <c r="C107" t="s">
        <v>102</v>
      </c>
      <c r="D107" t="s">
        <v>24</v>
      </c>
      <c r="E107">
        <v>41</v>
      </c>
      <c r="F107">
        <v>1006.7</v>
      </c>
      <c r="G107">
        <v>8.6</v>
      </c>
      <c r="H107">
        <v>1.7</v>
      </c>
      <c r="I107">
        <v>0</v>
      </c>
      <c r="J107">
        <v>0.7</v>
      </c>
      <c r="K107">
        <v>-0.6</v>
      </c>
      <c r="L107">
        <v>1.8</v>
      </c>
      <c r="M107">
        <v>8.6999999999999993</v>
      </c>
      <c r="N107">
        <v>2.2999999999999998</v>
      </c>
      <c r="O107">
        <v>1.2</v>
      </c>
      <c r="P107">
        <v>12.2</v>
      </c>
      <c r="Q107">
        <v>1.9</v>
      </c>
      <c r="R107">
        <v>3.8</v>
      </c>
      <c r="T107">
        <f>IF(ISNUMBER(MATCH(A107, Debuts_Table[Name], 0)), "1", 0)</f>
        <v>0</v>
      </c>
      <c r="U107" t="str">
        <f t="shared" ca="1" si="2"/>
        <v/>
      </c>
      <c r="V107">
        <f>IF(COUNTIF(Injuries!$A$2:$A$154, A107) &gt; 0, 0, Skater2024!P107)</f>
        <v>12.2</v>
      </c>
      <c r="W107">
        <f>IF(COUNTIF(Injuries!$A$2:$A$154, A107) &gt; 0, 0, Skater2024!M107)</f>
        <v>8.6999999999999993</v>
      </c>
      <c r="X107">
        <f>IF(COUNTIF(Injuries!$A$2:$A$154, A107) &gt; 0, 0, Skater2024!N107)</f>
        <v>2.2999999999999998</v>
      </c>
      <c r="Y107" t="str">
        <f>VLOOKUP(C107,'2024'!$A$1:$B$33,2,FALSE)</f>
        <v xml:space="preserve"> Boston Bruins</v>
      </c>
      <c r="Z107">
        <f t="shared" si="3"/>
        <v>24.553658536585367</v>
      </c>
    </row>
    <row r="108" spans="1:26" x14ac:dyDescent="0.3">
      <c r="A108" t="s">
        <v>148</v>
      </c>
      <c r="B108" t="s">
        <v>19</v>
      </c>
      <c r="C108" t="s">
        <v>23</v>
      </c>
      <c r="D108" t="s">
        <v>50</v>
      </c>
      <c r="E108">
        <v>50</v>
      </c>
      <c r="F108">
        <v>932.8</v>
      </c>
      <c r="G108">
        <v>6.6</v>
      </c>
      <c r="H108">
        <v>0.7</v>
      </c>
      <c r="I108">
        <v>3.8</v>
      </c>
      <c r="J108">
        <v>0</v>
      </c>
      <c r="K108">
        <v>1.3</v>
      </c>
      <c r="L108">
        <v>-1.1000000000000001</v>
      </c>
      <c r="M108">
        <v>10.3</v>
      </c>
      <c r="N108">
        <v>0.7</v>
      </c>
      <c r="O108">
        <v>0.2</v>
      </c>
      <c r="P108">
        <v>11.2</v>
      </c>
      <c r="Q108">
        <v>1.8</v>
      </c>
      <c r="R108">
        <v>3.5</v>
      </c>
      <c r="T108">
        <f>IF(ISNUMBER(MATCH(A108, Debuts_Table[Name], 0)), "1", 0)</f>
        <v>0</v>
      </c>
      <c r="U108" t="str">
        <f t="shared" ca="1" si="2"/>
        <v/>
      </c>
      <c r="V108">
        <f>IF(COUNTIF(Injuries!$A$2:$A$154, A108) &gt; 0, 0, Skater2024!P108)</f>
        <v>11.2</v>
      </c>
      <c r="W108">
        <f>IF(COUNTIF(Injuries!$A$2:$A$154, A108) &gt; 0, 0, Skater2024!M108)</f>
        <v>10.3</v>
      </c>
      <c r="X108">
        <f>IF(COUNTIF(Injuries!$A$2:$A$154, A108) &gt; 0, 0, Skater2024!N108)</f>
        <v>0.7</v>
      </c>
      <c r="Y108" t="str">
        <f>VLOOKUP(C108,'2024'!$A$1:$B$33,2,FALSE)</f>
        <v xml:space="preserve"> New York Rangers</v>
      </c>
      <c r="Z108">
        <f t="shared" si="3"/>
        <v>18.655999999999999</v>
      </c>
    </row>
    <row r="109" spans="1:26" x14ac:dyDescent="0.3">
      <c r="A109" t="s">
        <v>149</v>
      </c>
      <c r="B109" t="s">
        <v>19</v>
      </c>
      <c r="C109" t="s">
        <v>34</v>
      </c>
      <c r="D109" t="s">
        <v>24</v>
      </c>
      <c r="E109">
        <v>46</v>
      </c>
      <c r="F109">
        <v>904.8</v>
      </c>
      <c r="G109">
        <v>-0.8</v>
      </c>
      <c r="H109">
        <v>2.8</v>
      </c>
      <c r="I109">
        <v>0</v>
      </c>
      <c r="J109">
        <v>-0.7</v>
      </c>
      <c r="K109">
        <v>0.8</v>
      </c>
      <c r="L109">
        <v>-0.5</v>
      </c>
      <c r="M109">
        <v>-0.8</v>
      </c>
      <c r="N109">
        <v>2.1</v>
      </c>
      <c r="O109">
        <v>0.4</v>
      </c>
      <c r="P109">
        <v>1.6</v>
      </c>
      <c r="Q109">
        <v>0.3</v>
      </c>
      <c r="R109">
        <v>0.5</v>
      </c>
      <c r="T109">
        <f>IF(ISNUMBER(MATCH(A109, Debuts_Table[Name], 0)), "1", 0)</f>
        <v>0</v>
      </c>
      <c r="U109" t="str">
        <f t="shared" ca="1" si="2"/>
        <v/>
      </c>
      <c r="V109">
        <f>IF(COUNTIF(Injuries!$A$2:$A$154, A109) &gt; 0, 0, Skater2024!P109)</f>
        <v>1.6</v>
      </c>
      <c r="W109">
        <f>IF(COUNTIF(Injuries!$A$2:$A$154, A109) &gt; 0, 0, Skater2024!M109)</f>
        <v>-0.8</v>
      </c>
      <c r="X109">
        <f>IF(COUNTIF(Injuries!$A$2:$A$154, A109) &gt; 0, 0, Skater2024!N109)</f>
        <v>2.1</v>
      </c>
      <c r="Y109" t="str">
        <f>VLOOKUP(C109,'2024'!$A$1:$B$33,2,FALSE)</f>
        <v xml:space="preserve"> Calgary Flames</v>
      </c>
      <c r="Z109">
        <f t="shared" si="3"/>
        <v>19.669565217391302</v>
      </c>
    </row>
    <row r="110" spans="1:26" x14ac:dyDescent="0.3">
      <c r="A110" t="s">
        <v>628</v>
      </c>
      <c r="B110" t="s">
        <v>19</v>
      </c>
      <c r="C110" t="s">
        <v>55</v>
      </c>
      <c r="D110" t="s">
        <v>21</v>
      </c>
      <c r="E110">
        <v>25</v>
      </c>
      <c r="F110">
        <v>398.5</v>
      </c>
      <c r="G110">
        <v>-1.9</v>
      </c>
      <c r="H110">
        <v>-1.3</v>
      </c>
      <c r="I110">
        <v>0</v>
      </c>
      <c r="J110">
        <v>-0.2</v>
      </c>
      <c r="K110">
        <v>0.5</v>
      </c>
      <c r="L110">
        <v>-0.7</v>
      </c>
      <c r="M110">
        <v>-1.8</v>
      </c>
      <c r="N110">
        <v>-1.6</v>
      </c>
      <c r="O110">
        <v>-0.1</v>
      </c>
      <c r="P110">
        <v>-3.5</v>
      </c>
      <c r="Q110">
        <v>-0.6</v>
      </c>
      <c r="R110">
        <v>-1.1000000000000001</v>
      </c>
      <c r="T110">
        <f>IF(ISNUMBER(MATCH(A110, Debuts_Table[Name], 0)), "1", 0)</f>
        <v>0</v>
      </c>
      <c r="U110" t="str">
        <f t="shared" ca="1" si="2"/>
        <v/>
      </c>
      <c r="V110">
        <f>IF(COUNTIF(Injuries!$A$2:$A$154, A110) &gt; 0, 0, Skater2024!P110)</f>
        <v>0</v>
      </c>
      <c r="W110">
        <f>IF(COUNTIF(Injuries!$A$2:$A$154, A110) &gt; 0, 0, Skater2024!M110)</f>
        <v>0</v>
      </c>
      <c r="X110">
        <f>IF(COUNTIF(Injuries!$A$2:$A$154, A110) &gt; 0, 0, Skater2024!N110)</f>
        <v>0</v>
      </c>
      <c r="Y110" t="str">
        <f>VLOOKUP(C110,'2024'!$A$1:$B$33,2,FALSE)</f>
        <v xml:space="preserve"> Montreal Canadiens</v>
      </c>
      <c r="Z110">
        <f t="shared" si="3"/>
        <v>15.94</v>
      </c>
    </row>
    <row r="111" spans="1:26" x14ac:dyDescent="0.3">
      <c r="A111" t="s">
        <v>150</v>
      </c>
      <c r="B111" t="s">
        <v>19</v>
      </c>
      <c r="C111" t="s">
        <v>46</v>
      </c>
      <c r="D111" t="s">
        <v>37</v>
      </c>
      <c r="E111">
        <v>47</v>
      </c>
      <c r="F111">
        <v>520.70000000000005</v>
      </c>
      <c r="G111">
        <v>-0.3</v>
      </c>
      <c r="H111">
        <v>1.7</v>
      </c>
      <c r="I111">
        <v>0</v>
      </c>
      <c r="J111">
        <v>-0.4</v>
      </c>
      <c r="K111">
        <v>0.1</v>
      </c>
      <c r="L111">
        <v>0.7</v>
      </c>
      <c r="M111">
        <v>-0.3</v>
      </c>
      <c r="N111">
        <v>1.3</v>
      </c>
      <c r="O111">
        <v>0.9</v>
      </c>
      <c r="P111">
        <v>1.9</v>
      </c>
      <c r="Q111">
        <v>0.3</v>
      </c>
      <c r="R111">
        <v>0.6</v>
      </c>
      <c r="T111">
        <f>IF(ISNUMBER(MATCH(A111, Debuts_Table[Name], 0)), "1", 0)</f>
        <v>0</v>
      </c>
      <c r="U111" t="str">
        <f t="shared" ca="1" si="2"/>
        <v/>
      </c>
      <c r="V111">
        <f>IF(COUNTIF(Injuries!$A$2:$A$154, A111) &gt; 0, 0, Skater2024!P111)</f>
        <v>1.9</v>
      </c>
      <c r="W111">
        <f>IF(COUNTIF(Injuries!$A$2:$A$154, A111) &gt; 0, 0, Skater2024!M111)</f>
        <v>-0.3</v>
      </c>
      <c r="X111">
        <f>IF(COUNTIF(Injuries!$A$2:$A$154, A111) &gt; 0, 0, Skater2024!N111)</f>
        <v>1.3</v>
      </c>
      <c r="Y111" t="str">
        <f>VLOOKUP(C111,'2024'!$A$1:$B$33,2,FALSE)</f>
        <v xml:space="preserve"> Detroit Red Wings</v>
      </c>
      <c r="Z111">
        <f t="shared" si="3"/>
        <v>11.078723404255321</v>
      </c>
    </row>
    <row r="112" spans="1:26" x14ac:dyDescent="0.3">
      <c r="A112" t="s">
        <v>151</v>
      </c>
      <c r="B112" t="s">
        <v>19</v>
      </c>
      <c r="C112" t="s">
        <v>107</v>
      </c>
      <c r="D112" t="s">
        <v>37</v>
      </c>
      <c r="E112">
        <v>47</v>
      </c>
      <c r="F112">
        <v>942.8</v>
      </c>
      <c r="G112">
        <v>9.6999999999999993</v>
      </c>
      <c r="H112">
        <v>1</v>
      </c>
      <c r="I112">
        <v>2.2999999999999998</v>
      </c>
      <c r="J112">
        <v>-1.3</v>
      </c>
      <c r="K112">
        <v>0.3</v>
      </c>
      <c r="L112">
        <v>1.1000000000000001</v>
      </c>
      <c r="M112">
        <v>11.9</v>
      </c>
      <c r="N112">
        <v>-0.3</v>
      </c>
      <c r="O112">
        <v>1.4</v>
      </c>
      <c r="P112">
        <v>13.1</v>
      </c>
      <c r="Q112">
        <v>2.1</v>
      </c>
      <c r="R112">
        <v>4.0999999999999996</v>
      </c>
      <c r="T112">
        <f>IF(ISNUMBER(MATCH(A112, Debuts_Table[Name], 0)), "1", 0)</f>
        <v>0</v>
      </c>
      <c r="U112" t="str">
        <f t="shared" ca="1" si="2"/>
        <v/>
      </c>
      <c r="V112">
        <f>IF(COUNTIF(Injuries!$A$2:$A$154, A112) &gt; 0, 0, Skater2024!P112)</f>
        <v>13.1</v>
      </c>
      <c r="W112">
        <f>IF(COUNTIF(Injuries!$A$2:$A$154, A112) &gt; 0, 0, Skater2024!M112)</f>
        <v>11.9</v>
      </c>
      <c r="X112">
        <f>IF(COUNTIF(Injuries!$A$2:$A$154, A112) &gt; 0, 0, Skater2024!N112)</f>
        <v>-0.3</v>
      </c>
      <c r="Y112" t="str">
        <f>VLOOKUP(C112,'2024'!$A$1:$B$33,2,FALSE)</f>
        <v xml:space="preserve"> Ottawa Senators</v>
      </c>
      <c r="Z112">
        <f t="shared" si="3"/>
        <v>20.059574468085106</v>
      </c>
    </row>
    <row r="113" spans="1:26" x14ac:dyDescent="0.3">
      <c r="A113" t="s">
        <v>152</v>
      </c>
      <c r="B113" t="s">
        <v>19</v>
      </c>
      <c r="C113" t="s">
        <v>52</v>
      </c>
      <c r="D113" t="s">
        <v>37</v>
      </c>
      <c r="E113">
        <v>48</v>
      </c>
      <c r="F113">
        <v>931.8</v>
      </c>
      <c r="G113">
        <v>4.5999999999999996</v>
      </c>
      <c r="H113">
        <v>-0.9</v>
      </c>
      <c r="I113">
        <v>1.5</v>
      </c>
      <c r="J113">
        <v>0</v>
      </c>
      <c r="K113">
        <v>0.4</v>
      </c>
      <c r="L113">
        <v>1.8</v>
      </c>
      <c r="M113">
        <v>6</v>
      </c>
      <c r="N113">
        <v>-0.9</v>
      </c>
      <c r="O113">
        <v>2.2000000000000002</v>
      </c>
      <c r="P113">
        <v>7.3</v>
      </c>
      <c r="Q113">
        <v>1.2</v>
      </c>
      <c r="R113">
        <v>2.2999999999999998</v>
      </c>
      <c r="T113">
        <f>IF(ISNUMBER(MATCH(A113, Debuts_Table[Name], 0)), "1", 0)</f>
        <v>0</v>
      </c>
      <c r="U113" t="str">
        <f t="shared" ca="1" si="2"/>
        <v/>
      </c>
      <c r="V113">
        <f>IF(COUNTIF(Injuries!$A$2:$A$154, A113) &gt; 0, 0, Skater2024!P113)</f>
        <v>7.3</v>
      </c>
      <c r="W113">
        <f>IF(COUNTIF(Injuries!$A$2:$A$154, A113) &gt; 0, 0, Skater2024!M113)</f>
        <v>6</v>
      </c>
      <c r="X113">
        <f>IF(COUNTIF(Injuries!$A$2:$A$154, A113) &gt; 0, 0, Skater2024!N113)</f>
        <v>-0.9</v>
      </c>
      <c r="Y113" t="str">
        <f>VLOOKUP(C113,'2024'!$A$1:$B$33,2,FALSE)</f>
        <v xml:space="preserve"> Arizona Coyotes</v>
      </c>
      <c r="Z113">
        <f t="shared" si="3"/>
        <v>19.412499999999998</v>
      </c>
    </row>
    <row r="114" spans="1:26" x14ac:dyDescent="0.3">
      <c r="A114" t="s">
        <v>153</v>
      </c>
      <c r="B114" t="s">
        <v>19</v>
      </c>
      <c r="C114" t="s">
        <v>122</v>
      </c>
      <c r="D114" t="s">
        <v>24</v>
      </c>
      <c r="E114">
        <v>45</v>
      </c>
      <c r="F114">
        <v>909.8</v>
      </c>
      <c r="G114">
        <v>-1.3</v>
      </c>
      <c r="H114">
        <v>-3.7</v>
      </c>
      <c r="I114">
        <v>0</v>
      </c>
      <c r="J114">
        <v>-0.1</v>
      </c>
      <c r="K114">
        <v>1.4</v>
      </c>
      <c r="L114">
        <v>-0.6</v>
      </c>
      <c r="M114">
        <v>-1.3</v>
      </c>
      <c r="N114">
        <v>-3.7</v>
      </c>
      <c r="O114">
        <v>0.8</v>
      </c>
      <c r="P114">
        <v>-4.2</v>
      </c>
      <c r="Q114">
        <v>-0.7</v>
      </c>
      <c r="R114">
        <v>-1.3</v>
      </c>
      <c r="T114">
        <f>IF(ISNUMBER(MATCH(A114, Debuts_Table[Name], 0)), "1", 0)</f>
        <v>0</v>
      </c>
      <c r="U114" t="str">
        <f t="shared" ca="1" si="2"/>
        <v/>
      </c>
      <c r="V114">
        <f>IF(COUNTIF(Injuries!$A$2:$A$154, A114) &gt; 0, 0, Skater2024!P114)</f>
        <v>-4.2</v>
      </c>
      <c r="W114">
        <f>IF(COUNTIF(Injuries!$A$2:$A$154, A114) &gt; 0, 0, Skater2024!M114)</f>
        <v>-1.3</v>
      </c>
      <c r="X114">
        <f>IF(COUNTIF(Injuries!$A$2:$A$154, A114) &gt; 0, 0, Skater2024!N114)</f>
        <v>-3.7</v>
      </c>
      <c r="Y114" t="str">
        <f>VLOOKUP(C114,'2024'!$A$1:$B$33,2,FALSE)</f>
        <v xml:space="preserve"> Edmonton Oilers</v>
      </c>
      <c r="Z114">
        <f t="shared" si="3"/>
        <v>20.217777777777776</v>
      </c>
    </row>
    <row r="115" spans="1:26" x14ac:dyDescent="0.3">
      <c r="A115" t="s">
        <v>154</v>
      </c>
      <c r="B115" t="s">
        <v>19</v>
      </c>
      <c r="C115" t="s">
        <v>55</v>
      </c>
      <c r="D115" t="s">
        <v>37</v>
      </c>
      <c r="E115">
        <v>49</v>
      </c>
      <c r="F115">
        <v>939.9</v>
      </c>
      <c r="G115">
        <v>2.2999999999999998</v>
      </c>
      <c r="H115">
        <v>-0.4</v>
      </c>
      <c r="I115">
        <v>2.2999999999999998</v>
      </c>
      <c r="J115">
        <v>0</v>
      </c>
      <c r="K115">
        <v>1</v>
      </c>
      <c r="L115">
        <v>1.1000000000000001</v>
      </c>
      <c r="M115">
        <v>4.5999999999999996</v>
      </c>
      <c r="N115">
        <v>-0.4</v>
      </c>
      <c r="O115">
        <v>2.1</v>
      </c>
      <c r="P115">
        <v>6.3</v>
      </c>
      <c r="Q115">
        <v>1</v>
      </c>
      <c r="R115">
        <v>2</v>
      </c>
      <c r="T115">
        <f>IF(ISNUMBER(MATCH(A115, Debuts_Table[Name], 0)), "1", 0)</f>
        <v>0</v>
      </c>
      <c r="U115" t="str">
        <f t="shared" ca="1" si="2"/>
        <v/>
      </c>
      <c r="V115">
        <f>IF(COUNTIF(Injuries!$A$2:$A$154, A115) &gt; 0, 0, Skater2024!P115)</f>
        <v>6.3</v>
      </c>
      <c r="W115">
        <f>IF(COUNTIF(Injuries!$A$2:$A$154, A115) &gt; 0, 0, Skater2024!M115)</f>
        <v>4.5999999999999996</v>
      </c>
      <c r="X115">
        <f>IF(COUNTIF(Injuries!$A$2:$A$154, A115) &gt; 0, 0, Skater2024!N115)</f>
        <v>-0.4</v>
      </c>
      <c r="Y115" t="str">
        <f>VLOOKUP(C115,'2024'!$A$1:$B$33,2,FALSE)</f>
        <v xml:space="preserve"> Montreal Canadiens</v>
      </c>
      <c r="Z115">
        <f t="shared" si="3"/>
        <v>19.181632653061225</v>
      </c>
    </row>
    <row r="116" spans="1:26" x14ac:dyDescent="0.3">
      <c r="A116" t="s">
        <v>155</v>
      </c>
      <c r="B116" t="s">
        <v>19</v>
      </c>
      <c r="C116" t="s">
        <v>30</v>
      </c>
      <c r="D116" t="s">
        <v>21</v>
      </c>
      <c r="E116">
        <v>47</v>
      </c>
      <c r="F116">
        <v>677.2</v>
      </c>
      <c r="G116">
        <v>1.6</v>
      </c>
      <c r="H116">
        <v>3.8</v>
      </c>
      <c r="I116">
        <v>0.3</v>
      </c>
      <c r="J116">
        <v>0</v>
      </c>
      <c r="K116">
        <v>1.1000000000000001</v>
      </c>
      <c r="L116">
        <v>-1.5</v>
      </c>
      <c r="M116">
        <v>1.9</v>
      </c>
      <c r="N116">
        <v>3.8</v>
      </c>
      <c r="O116">
        <v>-0.4</v>
      </c>
      <c r="P116">
        <v>5.3</v>
      </c>
      <c r="Q116">
        <v>0.8</v>
      </c>
      <c r="R116">
        <v>1.7</v>
      </c>
      <c r="T116">
        <f>IF(ISNUMBER(MATCH(A116, Debuts_Table[Name], 0)), "1", 0)</f>
        <v>0</v>
      </c>
      <c r="U116" t="str">
        <f t="shared" ca="1" si="2"/>
        <v/>
      </c>
      <c r="V116">
        <f>IF(COUNTIF(Injuries!$A$2:$A$154, A116) &gt; 0, 0, Skater2024!P116)</f>
        <v>5.3</v>
      </c>
      <c r="W116">
        <f>IF(COUNTIF(Injuries!$A$2:$A$154, A116) &gt; 0, 0, Skater2024!M116)</f>
        <v>1.9</v>
      </c>
      <c r="X116">
        <f>IF(COUNTIF(Injuries!$A$2:$A$154, A116) &gt; 0, 0, Skater2024!N116)</f>
        <v>3.8</v>
      </c>
      <c r="Y116" t="str">
        <f>VLOOKUP(C116,'2024'!$A$1:$B$33,2,FALSE)</f>
        <v xml:space="preserve"> Winnipeg Jets</v>
      </c>
      <c r="Z116">
        <f t="shared" si="3"/>
        <v>14.408510638297873</v>
      </c>
    </row>
    <row r="117" spans="1:26" x14ac:dyDescent="0.3">
      <c r="A117" t="s">
        <v>156</v>
      </c>
      <c r="B117" t="s">
        <v>19</v>
      </c>
      <c r="C117" t="s">
        <v>20</v>
      </c>
      <c r="D117" t="s">
        <v>21</v>
      </c>
      <c r="E117">
        <v>45</v>
      </c>
      <c r="F117">
        <v>695</v>
      </c>
      <c r="G117">
        <v>2</v>
      </c>
      <c r="H117">
        <v>-1.7</v>
      </c>
      <c r="I117">
        <v>0.6</v>
      </c>
      <c r="J117">
        <v>-1.6</v>
      </c>
      <c r="K117">
        <v>0.5</v>
      </c>
      <c r="L117">
        <v>-0.6</v>
      </c>
      <c r="M117">
        <v>2.6</v>
      </c>
      <c r="N117">
        <v>-3.3</v>
      </c>
      <c r="O117">
        <v>-0.1</v>
      </c>
      <c r="P117">
        <v>-0.7</v>
      </c>
      <c r="Q117">
        <v>-0.1</v>
      </c>
      <c r="R117">
        <v>-0.2</v>
      </c>
      <c r="T117">
        <f>IF(ISNUMBER(MATCH(A117, Debuts_Table[Name], 0)), "1", 0)</f>
        <v>0</v>
      </c>
      <c r="U117" t="str">
        <f t="shared" ca="1" si="2"/>
        <v/>
      </c>
      <c r="V117">
        <f>IF(COUNTIF(Injuries!$A$2:$A$154, A117) &gt; 0, 0, Skater2024!P117)</f>
        <v>-0.7</v>
      </c>
      <c r="W117">
        <f>IF(COUNTIF(Injuries!$A$2:$A$154, A117) &gt; 0, 0, Skater2024!M117)</f>
        <v>2.6</v>
      </c>
      <c r="X117">
        <f>IF(COUNTIF(Injuries!$A$2:$A$154, A117) &gt; 0, 0, Skater2024!N117)</f>
        <v>-3.3</v>
      </c>
      <c r="Y117" t="str">
        <f>VLOOKUP(C117,'2024'!$A$1:$B$33,2,FALSE)</f>
        <v xml:space="preserve"> Columbus Blue Jackets</v>
      </c>
      <c r="Z117">
        <f t="shared" si="3"/>
        <v>15.444444444444445</v>
      </c>
    </row>
    <row r="118" spans="1:26" x14ac:dyDescent="0.3">
      <c r="A118" t="s">
        <v>157</v>
      </c>
      <c r="B118" t="s">
        <v>19</v>
      </c>
      <c r="C118" t="s">
        <v>44</v>
      </c>
      <c r="D118" t="s">
        <v>50</v>
      </c>
      <c r="E118">
        <v>50</v>
      </c>
      <c r="F118">
        <v>670.7</v>
      </c>
      <c r="G118">
        <v>-2</v>
      </c>
      <c r="H118">
        <v>2.1</v>
      </c>
      <c r="I118">
        <v>0</v>
      </c>
      <c r="J118">
        <v>0</v>
      </c>
      <c r="K118">
        <v>0</v>
      </c>
      <c r="L118">
        <v>0.1</v>
      </c>
      <c r="M118">
        <v>-2</v>
      </c>
      <c r="N118">
        <v>2.2000000000000002</v>
      </c>
      <c r="O118">
        <v>0.1</v>
      </c>
      <c r="P118">
        <v>0.2</v>
      </c>
      <c r="Q118">
        <v>0</v>
      </c>
      <c r="R118">
        <v>0.1</v>
      </c>
      <c r="T118">
        <f>IF(ISNUMBER(MATCH(A118, Debuts_Table[Name], 0)), "1", 0)</f>
        <v>0</v>
      </c>
      <c r="U118" t="str">
        <f t="shared" ca="1" si="2"/>
        <v/>
      </c>
      <c r="V118">
        <f>IF(COUNTIF(Injuries!$A$2:$A$154, A118) &gt; 0, 0, Skater2024!P118)</f>
        <v>0.2</v>
      </c>
      <c r="W118">
        <f>IF(COUNTIF(Injuries!$A$2:$A$154, A118) &gt; 0, 0, Skater2024!M118)</f>
        <v>-2</v>
      </c>
      <c r="X118">
        <f>IF(COUNTIF(Injuries!$A$2:$A$154, A118) &gt; 0, 0, Skater2024!N118)</f>
        <v>2.2000000000000002</v>
      </c>
      <c r="Y118" t="str">
        <f>VLOOKUP(C118,'2024'!$A$1:$B$33,2,FALSE)</f>
        <v xml:space="preserve"> Nashville Predators</v>
      </c>
      <c r="Z118">
        <f t="shared" si="3"/>
        <v>13.414000000000001</v>
      </c>
    </row>
    <row r="119" spans="1:26" x14ac:dyDescent="0.3">
      <c r="A119" t="s">
        <v>631</v>
      </c>
      <c r="B119" t="s">
        <v>19</v>
      </c>
      <c r="C119" t="s">
        <v>48</v>
      </c>
      <c r="D119" t="s">
        <v>24</v>
      </c>
      <c r="E119">
        <v>27</v>
      </c>
      <c r="F119">
        <v>423.1</v>
      </c>
      <c r="G119">
        <v>1.7</v>
      </c>
      <c r="H119">
        <v>-0.2</v>
      </c>
      <c r="I119">
        <v>0</v>
      </c>
      <c r="J119">
        <v>0.7</v>
      </c>
      <c r="K119">
        <v>-0.6</v>
      </c>
      <c r="L119">
        <v>0.2</v>
      </c>
      <c r="M119">
        <v>1.7</v>
      </c>
      <c r="N119">
        <v>0.5</v>
      </c>
      <c r="O119">
        <v>-0.4</v>
      </c>
      <c r="P119">
        <v>1.8</v>
      </c>
      <c r="Q119">
        <v>0.3</v>
      </c>
      <c r="R119">
        <v>0.6</v>
      </c>
      <c r="T119">
        <f>IF(ISNUMBER(MATCH(A119, Debuts_Table[Name], 0)), "1", 0)</f>
        <v>0</v>
      </c>
      <c r="U119" t="str">
        <f t="shared" ca="1" si="2"/>
        <v/>
      </c>
      <c r="V119">
        <f>IF(COUNTIF(Injuries!$A$2:$A$154, A119) &gt; 0, 0, Skater2024!P119)</f>
        <v>1.8</v>
      </c>
      <c r="W119">
        <f>IF(COUNTIF(Injuries!$A$2:$A$154, A119) &gt; 0, 0, Skater2024!M119)</f>
        <v>1.7</v>
      </c>
      <c r="X119">
        <f>IF(COUNTIF(Injuries!$A$2:$A$154, A119) &gt; 0, 0, Skater2024!N119)</f>
        <v>0.5</v>
      </c>
      <c r="Y119" t="str">
        <f>VLOOKUP(C119,'2024'!$A$1:$B$33,2,FALSE)</f>
        <v xml:space="preserve"> New Jersey Devils</v>
      </c>
      <c r="Z119">
        <f t="shared" si="3"/>
        <v>15.670370370370371</v>
      </c>
    </row>
    <row r="120" spans="1:26" x14ac:dyDescent="0.3">
      <c r="A120" t="s">
        <v>158</v>
      </c>
      <c r="B120" t="s">
        <v>19</v>
      </c>
      <c r="C120" t="s">
        <v>67</v>
      </c>
      <c r="D120" t="s">
        <v>24</v>
      </c>
      <c r="E120">
        <v>49</v>
      </c>
      <c r="F120">
        <v>1168.5999999999999</v>
      </c>
      <c r="G120">
        <v>1.6</v>
      </c>
      <c r="H120">
        <v>3.9</v>
      </c>
      <c r="I120">
        <v>-0.1</v>
      </c>
      <c r="J120">
        <v>-2.6</v>
      </c>
      <c r="K120">
        <v>1.4</v>
      </c>
      <c r="L120">
        <v>-0.3</v>
      </c>
      <c r="M120">
        <v>1.5</v>
      </c>
      <c r="N120">
        <v>1.4</v>
      </c>
      <c r="O120">
        <v>1.1000000000000001</v>
      </c>
      <c r="P120">
        <v>4</v>
      </c>
      <c r="Q120">
        <v>0.6</v>
      </c>
      <c r="R120">
        <v>1.2</v>
      </c>
      <c r="T120">
        <f>IF(ISNUMBER(MATCH(A120, Debuts_Table[Name], 0)), "1", 0)</f>
        <v>0</v>
      </c>
      <c r="U120" t="str">
        <f t="shared" ca="1" si="2"/>
        <v/>
      </c>
      <c r="V120">
        <f>IF(COUNTIF(Injuries!$A$2:$A$154, A120) &gt; 0, 0, Skater2024!P120)</f>
        <v>4</v>
      </c>
      <c r="W120">
        <f>IF(COUNTIF(Injuries!$A$2:$A$154, A120) &gt; 0, 0, Skater2024!M120)</f>
        <v>1.5</v>
      </c>
      <c r="X120">
        <f>IF(COUNTIF(Injuries!$A$2:$A$154, A120) &gt; 0, 0, Skater2024!N120)</f>
        <v>1.4</v>
      </c>
      <c r="Y120" t="str">
        <f>VLOOKUP(C120,'2024'!$A$1:$B$33,2,FALSE)</f>
        <v xml:space="preserve"> St. Louis Blues</v>
      </c>
      <c r="Z120">
        <f t="shared" si="3"/>
        <v>23.848979591836734</v>
      </c>
    </row>
    <row r="121" spans="1:26" x14ac:dyDescent="0.3">
      <c r="A121" t="s">
        <v>159</v>
      </c>
      <c r="B121" t="s">
        <v>19</v>
      </c>
      <c r="C121" t="s">
        <v>44</v>
      </c>
      <c r="D121" t="s">
        <v>21</v>
      </c>
      <c r="E121">
        <v>51</v>
      </c>
      <c r="F121">
        <v>877.7</v>
      </c>
      <c r="G121">
        <v>3</v>
      </c>
      <c r="H121">
        <v>1.8</v>
      </c>
      <c r="I121">
        <v>-0.3</v>
      </c>
      <c r="J121">
        <v>-4.3</v>
      </c>
      <c r="K121">
        <v>0.4</v>
      </c>
      <c r="L121">
        <v>-0.2</v>
      </c>
      <c r="M121">
        <v>2.7</v>
      </c>
      <c r="N121">
        <v>-2.5</v>
      </c>
      <c r="O121">
        <v>0.1</v>
      </c>
      <c r="P121">
        <v>0.3</v>
      </c>
      <c r="Q121">
        <v>0.1</v>
      </c>
      <c r="R121">
        <v>0.1</v>
      </c>
      <c r="T121">
        <f>IF(ISNUMBER(MATCH(A121, Debuts_Table[Name], 0)), "1", 0)</f>
        <v>0</v>
      </c>
      <c r="U121" t="str">
        <f t="shared" ca="1" si="2"/>
        <v/>
      </c>
      <c r="V121">
        <f>IF(COUNTIF(Injuries!$A$2:$A$154, A121) &gt; 0, 0, Skater2024!P121)</f>
        <v>0.3</v>
      </c>
      <c r="W121">
        <f>IF(COUNTIF(Injuries!$A$2:$A$154, A121) &gt; 0, 0, Skater2024!M121)</f>
        <v>2.7</v>
      </c>
      <c r="X121">
        <f>IF(COUNTIF(Injuries!$A$2:$A$154, A121) &gt; 0, 0, Skater2024!N121)</f>
        <v>-2.5</v>
      </c>
      <c r="Y121" t="str">
        <f>VLOOKUP(C121,'2024'!$A$1:$B$33,2,FALSE)</f>
        <v xml:space="preserve"> Nashville Predators</v>
      </c>
      <c r="Z121">
        <f t="shared" si="3"/>
        <v>17.209803921568628</v>
      </c>
    </row>
    <row r="122" spans="1:26" x14ac:dyDescent="0.3">
      <c r="A122" t="s">
        <v>160</v>
      </c>
      <c r="B122" t="s">
        <v>19</v>
      </c>
      <c r="C122" t="s">
        <v>64</v>
      </c>
      <c r="D122" t="s">
        <v>21</v>
      </c>
      <c r="E122">
        <v>39</v>
      </c>
      <c r="F122">
        <v>743.6</v>
      </c>
      <c r="G122">
        <v>7.9</v>
      </c>
      <c r="H122">
        <v>-4.5999999999999996</v>
      </c>
      <c r="I122">
        <v>-1.2</v>
      </c>
      <c r="J122">
        <v>0</v>
      </c>
      <c r="K122">
        <v>0.6</v>
      </c>
      <c r="L122">
        <v>1</v>
      </c>
      <c r="M122">
        <v>6.7</v>
      </c>
      <c r="N122">
        <v>-4.5999999999999996</v>
      </c>
      <c r="O122">
        <v>1.6</v>
      </c>
      <c r="P122">
        <v>3.8</v>
      </c>
      <c r="Q122">
        <v>0.6</v>
      </c>
      <c r="R122">
        <v>1.2</v>
      </c>
      <c r="T122" t="str">
        <f>IF(ISNUMBER(MATCH(A122, Debuts_Table[Name], 0)), "1", 0)</f>
        <v>1</v>
      </c>
      <c r="U122">
        <f t="shared" ca="1" si="2"/>
        <v>3.8000004637158171</v>
      </c>
      <c r="V122">
        <f>IF(COUNTIF(Injuries!$A$2:$A$154, A122) &gt; 0, 0, Skater2024!P122)</f>
        <v>0</v>
      </c>
      <c r="W122">
        <f>IF(COUNTIF(Injuries!$A$2:$A$154, A122) &gt; 0, 0, Skater2024!M122)</f>
        <v>0</v>
      </c>
      <c r="X122">
        <f>IF(COUNTIF(Injuries!$A$2:$A$154, A122) &gt; 0, 0, Skater2024!N122)</f>
        <v>0</v>
      </c>
      <c r="Y122" t="str">
        <f>VLOOKUP(C122,'2024'!$A$1:$B$33,2,FALSE)</f>
        <v xml:space="preserve"> Chicago Blackhawks</v>
      </c>
      <c r="Z122">
        <f t="shared" si="3"/>
        <v>19.066666666666666</v>
      </c>
    </row>
    <row r="123" spans="1:26" x14ac:dyDescent="0.3">
      <c r="A123" t="s">
        <v>882</v>
      </c>
      <c r="B123" t="s">
        <v>19</v>
      </c>
      <c r="C123" t="s">
        <v>122</v>
      </c>
      <c r="D123" t="s">
        <v>37</v>
      </c>
      <c r="E123">
        <v>38</v>
      </c>
      <c r="F123">
        <v>521.5</v>
      </c>
      <c r="G123">
        <v>-5.2</v>
      </c>
      <c r="H123">
        <v>-0.5</v>
      </c>
      <c r="I123">
        <v>-0.3</v>
      </c>
      <c r="J123">
        <v>0.4</v>
      </c>
      <c r="K123">
        <v>0.9</v>
      </c>
      <c r="L123">
        <v>-0.8</v>
      </c>
      <c r="M123">
        <v>-5.5</v>
      </c>
      <c r="N123">
        <v>-0.1</v>
      </c>
      <c r="O123">
        <v>0.1</v>
      </c>
      <c r="P123">
        <v>-5.5</v>
      </c>
      <c r="Q123">
        <v>-0.9</v>
      </c>
      <c r="R123">
        <v>-1.7</v>
      </c>
      <c r="T123">
        <f>IF(ISNUMBER(MATCH(A123, Debuts_Table[Name], 0)), "1", 0)</f>
        <v>0</v>
      </c>
      <c r="U123" t="str">
        <f t="shared" ca="1" si="2"/>
        <v/>
      </c>
      <c r="V123">
        <f>IF(COUNTIF(Injuries!$A$2:$A$154, A123) &gt; 0, 0, Skater2024!P123)</f>
        <v>-5.5</v>
      </c>
      <c r="W123">
        <f>IF(COUNTIF(Injuries!$A$2:$A$154, A123) &gt; 0, 0, Skater2024!M123)</f>
        <v>-5.5</v>
      </c>
      <c r="X123">
        <f>IF(COUNTIF(Injuries!$A$2:$A$154, A123) &gt; 0, 0, Skater2024!N123)</f>
        <v>-0.1</v>
      </c>
      <c r="Y123" t="str">
        <f>VLOOKUP(C123,'2024'!$A$1:$B$33,2,FALSE)</f>
        <v xml:space="preserve"> Edmonton Oilers</v>
      </c>
      <c r="Z123">
        <f t="shared" si="3"/>
        <v>13.723684210526315</v>
      </c>
    </row>
    <row r="124" spans="1:26" x14ac:dyDescent="0.3">
      <c r="A124" t="s">
        <v>161</v>
      </c>
      <c r="B124" t="s">
        <v>19</v>
      </c>
      <c r="C124" t="s">
        <v>62</v>
      </c>
      <c r="D124" t="s">
        <v>24</v>
      </c>
      <c r="E124">
        <v>46</v>
      </c>
      <c r="F124">
        <v>755.7</v>
      </c>
      <c r="G124">
        <v>-2</v>
      </c>
      <c r="H124">
        <v>-2.2999999999999998</v>
      </c>
      <c r="I124">
        <v>0</v>
      </c>
      <c r="J124">
        <v>-1.1000000000000001</v>
      </c>
      <c r="K124">
        <v>0.6</v>
      </c>
      <c r="L124">
        <v>0.4</v>
      </c>
      <c r="M124">
        <v>-2</v>
      </c>
      <c r="N124">
        <v>-3.4</v>
      </c>
      <c r="O124">
        <v>1</v>
      </c>
      <c r="P124">
        <v>-4.3</v>
      </c>
      <c r="Q124">
        <v>-0.7</v>
      </c>
      <c r="R124">
        <v>-1.4</v>
      </c>
      <c r="T124">
        <f>IF(ISNUMBER(MATCH(A124, Debuts_Table[Name], 0)), "1", 0)</f>
        <v>0</v>
      </c>
      <c r="U124" t="str">
        <f t="shared" ca="1" si="2"/>
        <v/>
      </c>
      <c r="V124">
        <f>IF(COUNTIF(Injuries!$A$2:$A$154, A124) &gt; 0, 0, Skater2024!P124)</f>
        <v>-4.3</v>
      </c>
      <c r="W124">
        <f>IF(COUNTIF(Injuries!$A$2:$A$154, A124) &gt; 0, 0, Skater2024!M124)</f>
        <v>-2</v>
      </c>
      <c r="X124">
        <f>IF(COUNTIF(Injuries!$A$2:$A$154, A124) &gt; 0, 0, Skater2024!N124)</f>
        <v>-3.4</v>
      </c>
      <c r="Y124" t="str">
        <f>VLOOKUP(C124,'2024'!$A$1:$B$33,2,FALSE)</f>
        <v xml:space="preserve"> Buffalo Sabres</v>
      </c>
      <c r="Z124">
        <f t="shared" si="3"/>
        <v>16.428260869565218</v>
      </c>
    </row>
    <row r="125" spans="1:26" x14ac:dyDescent="0.3">
      <c r="A125" t="s">
        <v>162</v>
      </c>
      <c r="B125" t="s">
        <v>19</v>
      </c>
      <c r="C125" t="s">
        <v>110</v>
      </c>
      <c r="D125" t="s">
        <v>21</v>
      </c>
      <c r="E125">
        <v>45</v>
      </c>
      <c r="F125">
        <v>492.6</v>
      </c>
      <c r="G125">
        <v>2.2999999999999998</v>
      </c>
      <c r="H125">
        <v>1.4</v>
      </c>
      <c r="I125">
        <v>-0.1</v>
      </c>
      <c r="J125">
        <v>1.1000000000000001</v>
      </c>
      <c r="K125">
        <v>0.4</v>
      </c>
      <c r="L125">
        <v>-0.5</v>
      </c>
      <c r="M125">
        <v>2.2999999999999998</v>
      </c>
      <c r="N125">
        <v>2.4</v>
      </c>
      <c r="O125">
        <v>-0.1</v>
      </c>
      <c r="P125">
        <v>4.5999999999999996</v>
      </c>
      <c r="Q125">
        <v>0.7</v>
      </c>
      <c r="R125">
        <v>1.4</v>
      </c>
      <c r="T125">
        <f>IF(ISNUMBER(MATCH(A125, Debuts_Table[Name], 0)), "1", 0)</f>
        <v>0</v>
      </c>
      <c r="U125" t="str">
        <f t="shared" ca="1" si="2"/>
        <v/>
      </c>
      <c r="V125">
        <f>IF(COUNTIF(Injuries!$A$2:$A$154, A125) &gt; 0, 0, Skater2024!P125)</f>
        <v>0</v>
      </c>
      <c r="W125">
        <f>IF(COUNTIF(Injuries!$A$2:$A$154, A125) &gt; 0, 0, Skater2024!M125)</f>
        <v>0</v>
      </c>
      <c r="X125">
        <f>IF(COUNTIF(Injuries!$A$2:$A$154, A125) &gt; 0, 0, Skater2024!N125)</f>
        <v>0</v>
      </c>
      <c r="Y125" t="str">
        <f>VLOOKUP(C125,'2024'!$A$1:$B$33,2,FALSE)</f>
        <v xml:space="preserve"> Minnesota Wild</v>
      </c>
      <c r="Z125">
        <f t="shared" si="3"/>
        <v>10.946666666666667</v>
      </c>
    </row>
    <row r="126" spans="1:26" x14ac:dyDescent="0.3">
      <c r="A126" t="s">
        <v>163</v>
      </c>
      <c r="B126" t="s">
        <v>19</v>
      </c>
      <c r="C126" t="s">
        <v>122</v>
      </c>
      <c r="D126" t="s">
        <v>21</v>
      </c>
      <c r="E126">
        <v>43</v>
      </c>
      <c r="F126">
        <v>925.2</v>
      </c>
      <c r="G126">
        <v>8.9</v>
      </c>
      <c r="H126">
        <v>2</v>
      </c>
      <c r="I126">
        <v>2.9</v>
      </c>
      <c r="J126">
        <v>0.5</v>
      </c>
      <c r="K126">
        <v>-0.2</v>
      </c>
      <c r="L126">
        <v>3.6</v>
      </c>
      <c r="M126">
        <v>11.9</v>
      </c>
      <c r="N126">
        <v>2.5</v>
      </c>
      <c r="O126">
        <v>3.4</v>
      </c>
      <c r="P126">
        <v>17.7</v>
      </c>
      <c r="Q126">
        <v>2.8</v>
      </c>
      <c r="R126">
        <v>5.5</v>
      </c>
      <c r="T126">
        <f>IF(ISNUMBER(MATCH(A126, Debuts_Table[Name], 0)), "1", 0)</f>
        <v>0</v>
      </c>
      <c r="U126" t="str">
        <f t="shared" ca="1" si="2"/>
        <v/>
      </c>
      <c r="V126">
        <f>IF(COUNTIF(Injuries!$A$2:$A$154, A126) &gt; 0, 0, Skater2024!P126)</f>
        <v>17.7</v>
      </c>
      <c r="W126">
        <f>IF(COUNTIF(Injuries!$A$2:$A$154, A126) &gt; 0, 0, Skater2024!M126)</f>
        <v>11.9</v>
      </c>
      <c r="X126">
        <f>IF(COUNTIF(Injuries!$A$2:$A$154, A126) &gt; 0, 0, Skater2024!N126)</f>
        <v>2.5</v>
      </c>
      <c r="Y126" t="str">
        <f>VLOOKUP(C126,'2024'!$A$1:$B$33,2,FALSE)</f>
        <v xml:space="preserve"> Edmonton Oilers</v>
      </c>
      <c r="Z126">
        <f t="shared" si="3"/>
        <v>21.516279069767442</v>
      </c>
    </row>
    <row r="127" spans="1:26" x14ac:dyDescent="0.3">
      <c r="A127" t="s">
        <v>164</v>
      </c>
      <c r="B127" t="s">
        <v>19</v>
      </c>
      <c r="C127" t="s">
        <v>57</v>
      </c>
      <c r="D127" t="s">
        <v>21</v>
      </c>
      <c r="E127">
        <v>45</v>
      </c>
      <c r="F127">
        <v>680.8</v>
      </c>
      <c r="G127">
        <v>-1.3</v>
      </c>
      <c r="H127">
        <v>-0.5</v>
      </c>
      <c r="I127">
        <v>-0.5</v>
      </c>
      <c r="J127">
        <v>-0.2</v>
      </c>
      <c r="K127">
        <v>-0.4</v>
      </c>
      <c r="L127">
        <v>-0.4</v>
      </c>
      <c r="M127">
        <v>-1.8</v>
      </c>
      <c r="N127">
        <v>-0.7</v>
      </c>
      <c r="O127">
        <v>-0.8</v>
      </c>
      <c r="P127">
        <v>-3.3</v>
      </c>
      <c r="Q127">
        <v>-0.5</v>
      </c>
      <c r="R127">
        <v>-1</v>
      </c>
      <c r="T127">
        <f>IF(ISNUMBER(MATCH(A127, Debuts_Table[Name], 0)), "1", 0)</f>
        <v>0</v>
      </c>
      <c r="U127" t="str">
        <f t="shared" ca="1" si="2"/>
        <v/>
      </c>
      <c r="V127">
        <f>IF(COUNTIF(Injuries!$A$2:$A$154, A127) &gt; 0, 0, Skater2024!P127)</f>
        <v>-3.3</v>
      </c>
      <c r="W127">
        <f>IF(COUNTIF(Injuries!$A$2:$A$154, A127) &gt; 0, 0, Skater2024!M127)</f>
        <v>-1.8</v>
      </c>
      <c r="X127">
        <f>IF(COUNTIF(Injuries!$A$2:$A$154, A127) &gt; 0, 0, Skater2024!N127)</f>
        <v>-0.7</v>
      </c>
      <c r="Y127" t="str">
        <f>VLOOKUP(C127,'2024'!$A$1:$B$33,2,FALSE)</f>
        <v xml:space="preserve"> Washington Capitals</v>
      </c>
      <c r="Z127">
        <f t="shared" si="3"/>
        <v>15.128888888888888</v>
      </c>
    </row>
    <row r="128" spans="1:26" x14ac:dyDescent="0.3">
      <c r="A128" t="s">
        <v>165</v>
      </c>
      <c r="B128" t="s">
        <v>19</v>
      </c>
      <c r="C128" t="s">
        <v>64</v>
      </c>
      <c r="D128" t="s">
        <v>24</v>
      </c>
      <c r="E128">
        <v>43</v>
      </c>
      <c r="F128">
        <v>853.8</v>
      </c>
      <c r="G128">
        <v>1</v>
      </c>
      <c r="H128">
        <v>1.1000000000000001</v>
      </c>
      <c r="I128">
        <v>0</v>
      </c>
      <c r="J128">
        <v>0.2</v>
      </c>
      <c r="K128">
        <v>-0.8</v>
      </c>
      <c r="L128">
        <v>0.9</v>
      </c>
      <c r="M128">
        <v>1</v>
      </c>
      <c r="N128">
        <v>1.3</v>
      </c>
      <c r="O128">
        <v>0.1</v>
      </c>
      <c r="P128">
        <v>2.4</v>
      </c>
      <c r="Q128">
        <v>0.4</v>
      </c>
      <c r="R128">
        <v>0.8</v>
      </c>
      <c r="T128">
        <f>IF(ISNUMBER(MATCH(A128, Debuts_Table[Name], 0)), "1", 0)</f>
        <v>0</v>
      </c>
      <c r="U128" t="str">
        <f t="shared" ca="1" si="2"/>
        <v/>
      </c>
      <c r="V128">
        <f>IF(COUNTIF(Injuries!$A$2:$A$154, A128) &gt; 0, 0, Skater2024!P128)</f>
        <v>0</v>
      </c>
      <c r="W128">
        <f>IF(COUNTIF(Injuries!$A$2:$A$154, A128) &gt; 0, 0, Skater2024!M128)</f>
        <v>0</v>
      </c>
      <c r="X128">
        <f>IF(COUNTIF(Injuries!$A$2:$A$154, A128) &gt; 0, 0, Skater2024!N128)</f>
        <v>0</v>
      </c>
      <c r="Y128" t="str">
        <f>VLOOKUP(C128,'2024'!$A$1:$B$33,2,FALSE)</f>
        <v xml:space="preserve"> Chicago Blackhawks</v>
      </c>
      <c r="Z128">
        <f t="shared" si="3"/>
        <v>19.855813953488372</v>
      </c>
    </row>
    <row r="129" spans="1:26" x14ac:dyDescent="0.3">
      <c r="A129" t="s">
        <v>885</v>
      </c>
      <c r="B129" t="s">
        <v>19</v>
      </c>
      <c r="C129" t="s">
        <v>34</v>
      </c>
      <c r="D129" t="s">
        <v>21</v>
      </c>
      <c r="E129">
        <v>39</v>
      </c>
      <c r="F129">
        <v>602.29999999999995</v>
      </c>
      <c r="G129">
        <v>5.5</v>
      </c>
      <c r="H129">
        <v>2.2000000000000002</v>
      </c>
      <c r="I129">
        <v>-0.3</v>
      </c>
      <c r="J129">
        <v>0</v>
      </c>
      <c r="K129">
        <v>0.8</v>
      </c>
      <c r="L129">
        <v>0.7</v>
      </c>
      <c r="M129">
        <v>5.2</v>
      </c>
      <c r="N129">
        <v>2.2000000000000002</v>
      </c>
      <c r="O129">
        <v>1.5</v>
      </c>
      <c r="P129">
        <v>8.9</v>
      </c>
      <c r="Q129">
        <v>1.4</v>
      </c>
      <c r="R129">
        <v>2.8</v>
      </c>
      <c r="T129" t="str">
        <f>IF(ISNUMBER(MATCH(A129, Debuts_Table[Name], 0)), "1", 0)</f>
        <v>1</v>
      </c>
      <c r="U129">
        <f t="shared" ca="1" si="2"/>
        <v>8.9000006269482856</v>
      </c>
      <c r="V129">
        <f>IF(COUNTIF(Injuries!$A$2:$A$154, A129) &gt; 0, 0, Skater2024!P129)</f>
        <v>8.9</v>
      </c>
      <c r="W129">
        <f>IF(COUNTIF(Injuries!$A$2:$A$154, A129) &gt; 0, 0, Skater2024!M129)</f>
        <v>5.2</v>
      </c>
      <c r="X129">
        <f>IF(COUNTIF(Injuries!$A$2:$A$154, A129) &gt; 0, 0, Skater2024!N129)</f>
        <v>2.2000000000000002</v>
      </c>
      <c r="Y129" t="str">
        <f>VLOOKUP(C129,'2024'!$A$1:$B$33,2,FALSE)</f>
        <v xml:space="preserve"> Calgary Flames</v>
      </c>
      <c r="Z129">
        <f t="shared" si="3"/>
        <v>15.443589743589742</v>
      </c>
    </row>
    <row r="130" spans="1:26" x14ac:dyDescent="0.3">
      <c r="A130" t="s">
        <v>166</v>
      </c>
      <c r="B130" t="s">
        <v>19</v>
      </c>
      <c r="C130" t="s">
        <v>72</v>
      </c>
      <c r="D130" t="s">
        <v>37</v>
      </c>
      <c r="E130">
        <v>49</v>
      </c>
      <c r="F130">
        <v>678.1</v>
      </c>
      <c r="G130">
        <v>3.5</v>
      </c>
      <c r="H130">
        <v>3.8</v>
      </c>
      <c r="I130">
        <v>-0.8</v>
      </c>
      <c r="J130">
        <v>0</v>
      </c>
      <c r="K130">
        <v>0.9</v>
      </c>
      <c r="L130">
        <v>1.1000000000000001</v>
      </c>
      <c r="M130">
        <v>2.6</v>
      </c>
      <c r="N130">
        <v>3.8</v>
      </c>
      <c r="O130">
        <v>2.1</v>
      </c>
      <c r="P130">
        <v>8.5</v>
      </c>
      <c r="Q130">
        <v>1.4</v>
      </c>
      <c r="R130">
        <v>2.7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IF(COUNTIF(Injuries!$A$2:$A$154, A130) &gt; 0, 0, Skater2024!P130)</f>
        <v>8.5</v>
      </c>
      <c r="W130">
        <f>IF(COUNTIF(Injuries!$A$2:$A$154, A130) &gt; 0, 0, Skater2024!M130)</f>
        <v>2.6</v>
      </c>
      <c r="X130">
        <f>IF(COUNTIF(Injuries!$A$2:$A$154, A130) &gt; 0, 0, Skater2024!N130)</f>
        <v>3.8</v>
      </c>
      <c r="Y130" t="str">
        <f>VLOOKUP(C130,'2024'!$A$1:$B$33,2,FALSE)</f>
        <v xml:space="preserve"> Vancouver Canucks</v>
      </c>
      <c r="Z130">
        <f t="shared" si="3"/>
        <v>13.838775510204082</v>
      </c>
    </row>
    <row r="131" spans="1:26" x14ac:dyDescent="0.3">
      <c r="A131" t="s">
        <v>888</v>
      </c>
      <c r="B131" t="s">
        <v>19</v>
      </c>
      <c r="C131" t="s">
        <v>168</v>
      </c>
      <c r="D131" t="s">
        <v>21</v>
      </c>
      <c r="E131">
        <v>45</v>
      </c>
      <c r="F131">
        <v>457.1</v>
      </c>
      <c r="G131">
        <v>2.5</v>
      </c>
      <c r="H131">
        <v>2.2999999999999998</v>
      </c>
      <c r="I131">
        <v>0</v>
      </c>
      <c r="J131">
        <v>0.1</v>
      </c>
      <c r="K131">
        <v>-0.3</v>
      </c>
      <c r="L131">
        <v>-0.4</v>
      </c>
      <c r="M131">
        <v>2.5</v>
      </c>
      <c r="N131">
        <v>2.4</v>
      </c>
      <c r="O131">
        <v>-0.7</v>
      </c>
      <c r="P131">
        <v>4.0999999999999996</v>
      </c>
      <c r="Q131">
        <v>0.7</v>
      </c>
      <c r="R131">
        <v>1.3</v>
      </c>
      <c r="T131">
        <f>IF(ISNUMBER(MATCH(A131, Debuts_Table[Name], 0)), "1", 0)</f>
        <v>0</v>
      </c>
      <c r="U131" t="str">
        <f t="shared" ca="1" si="4"/>
        <v/>
      </c>
      <c r="V131">
        <f>IF(COUNTIF(Injuries!$A$2:$A$154, A131) &gt; 0, 0, Skater2024!P131)</f>
        <v>4.0999999999999996</v>
      </c>
      <c r="W131">
        <f>IF(COUNTIF(Injuries!$A$2:$A$154, A131) &gt; 0, 0, Skater2024!M131)</f>
        <v>2.5</v>
      </c>
      <c r="X131">
        <f>IF(COUNTIF(Injuries!$A$2:$A$154, A131) &gt; 0, 0, Skater2024!N131)</f>
        <v>2.4</v>
      </c>
      <c r="Y131" t="str">
        <f>VLOOKUP(C131,'2024'!$A$1:$B$33,2,FALSE)</f>
        <v xml:space="preserve"> Dallas Stars</v>
      </c>
      <c r="Z131">
        <f t="shared" ref="Z131:Z194" si="5">F131/E131</f>
        <v>10.157777777777778</v>
      </c>
    </row>
    <row r="132" spans="1:26" x14ac:dyDescent="0.3">
      <c r="A132" t="s">
        <v>169</v>
      </c>
      <c r="B132" t="s">
        <v>19</v>
      </c>
      <c r="C132" t="s">
        <v>48</v>
      </c>
      <c r="D132" t="s">
        <v>21</v>
      </c>
      <c r="E132">
        <v>42</v>
      </c>
      <c r="F132">
        <v>525.79999999999995</v>
      </c>
      <c r="G132">
        <v>2.2000000000000002</v>
      </c>
      <c r="H132">
        <v>3.2</v>
      </c>
      <c r="I132">
        <v>0</v>
      </c>
      <c r="J132">
        <v>0.4</v>
      </c>
      <c r="K132">
        <v>0.1</v>
      </c>
      <c r="L132">
        <v>0.6</v>
      </c>
      <c r="M132">
        <v>2.2000000000000002</v>
      </c>
      <c r="N132">
        <v>3.6</v>
      </c>
      <c r="O132">
        <v>0.7</v>
      </c>
      <c r="P132">
        <v>6.5</v>
      </c>
      <c r="Q132">
        <v>1</v>
      </c>
      <c r="R132">
        <v>2</v>
      </c>
      <c r="T132">
        <f>IF(ISNUMBER(MATCH(A132, Debuts_Table[Name], 0)), "1", 0)</f>
        <v>0</v>
      </c>
      <c r="U132" t="str">
        <f t="shared" ca="1" si="4"/>
        <v/>
      </c>
      <c r="V132">
        <f>IF(COUNTIF(Injuries!$A$2:$A$154, A132) &gt; 0, 0, Skater2024!P132)</f>
        <v>6.5</v>
      </c>
      <c r="W132">
        <f>IF(COUNTIF(Injuries!$A$2:$A$154, A132) &gt; 0, 0, Skater2024!M132)</f>
        <v>2.2000000000000002</v>
      </c>
      <c r="X132">
        <f>IF(COUNTIF(Injuries!$A$2:$A$154, A132) &gt; 0, 0, Skater2024!N132)</f>
        <v>3.6</v>
      </c>
      <c r="Y132" t="str">
        <f>VLOOKUP(C132,'2024'!$A$1:$B$33,2,FALSE)</f>
        <v xml:space="preserve"> New Jersey Devils</v>
      </c>
      <c r="Z132">
        <f t="shared" si="5"/>
        <v>12.519047619047617</v>
      </c>
    </row>
    <row r="133" spans="1:26" x14ac:dyDescent="0.3">
      <c r="A133" t="s">
        <v>170</v>
      </c>
      <c r="B133" t="s">
        <v>19</v>
      </c>
      <c r="C133" t="s">
        <v>72</v>
      </c>
      <c r="D133" t="s">
        <v>21</v>
      </c>
      <c r="E133">
        <v>48</v>
      </c>
      <c r="F133">
        <v>667.9</v>
      </c>
      <c r="G133">
        <v>3.6</v>
      </c>
      <c r="H133">
        <v>0.9</v>
      </c>
      <c r="I133">
        <v>0</v>
      </c>
      <c r="J133">
        <v>0.5</v>
      </c>
      <c r="K133">
        <v>-0.4</v>
      </c>
      <c r="L133">
        <v>0.8</v>
      </c>
      <c r="M133">
        <v>3.6</v>
      </c>
      <c r="N133">
        <v>1.5</v>
      </c>
      <c r="O133">
        <v>0.3</v>
      </c>
      <c r="P133">
        <v>5.4</v>
      </c>
      <c r="Q133">
        <v>0.9</v>
      </c>
      <c r="R133">
        <v>1.7</v>
      </c>
      <c r="T133">
        <f>IF(ISNUMBER(MATCH(A133, Debuts_Table[Name], 0)), "1", 0)</f>
        <v>0</v>
      </c>
      <c r="U133" t="str">
        <f t="shared" ca="1" si="4"/>
        <v/>
      </c>
      <c r="V133">
        <f>IF(COUNTIF(Injuries!$A$2:$A$154, A133) &gt; 0, 0, Skater2024!P133)</f>
        <v>5.4</v>
      </c>
      <c r="W133">
        <f>IF(COUNTIF(Injuries!$A$2:$A$154, A133) &gt; 0, 0, Skater2024!M133)</f>
        <v>3.6</v>
      </c>
      <c r="X133">
        <f>IF(COUNTIF(Injuries!$A$2:$A$154, A133) &gt; 0, 0, Skater2024!N133)</f>
        <v>1.5</v>
      </c>
      <c r="Y133" t="str">
        <f>VLOOKUP(C133,'2024'!$A$1:$B$33,2,FALSE)</f>
        <v xml:space="preserve"> Vancouver Canucks</v>
      </c>
      <c r="Z133">
        <f t="shared" si="5"/>
        <v>13.914583333333333</v>
      </c>
    </row>
    <row r="134" spans="1:26" x14ac:dyDescent="0.3">
      <c r="A134" t="s">
        <v>171</v>
      </c>
      <c r="B134" t="s">
        <v>19</v>
      </c>
      <c r="C134" t="s">
        <v>110</v>
      </c>
      <c r="D134" t="s">
        <v>24</v>
      </c>
      <c r="E134">
        <v>33</v>
      </c>
      <c r="F134">
        <v>483.4</v>
      </c>
      <c r="G134">
        <v>-0.2</v>
      </c>
      <c r="H134">
        <v>0.6</v>
      </c>
      <c r="I134">
        <v>0</v>
      </c>
      <c r="J134">
        <v>-0.4</v>
      </c>
      <c r="K134">
        <v>0.2</v>
      </c>
      <c r="L134">
        <v>0.2</v>
      </c>
      <c r="M134">
        <v>-0.2</v>
      </c>
      <c r="N134">
        <v>0.2</v>
      </c>
      <c r="O134">
        <v>0.3</v>
      </c>
      <c r="P134">
        <v>0.3</v>
      </c>
      <c r="Q134">
        <v>0</v>
      </c>
      <c r="R134">
        <v>0.1</v>
      </c>
      <c r="T134">
        <f>IF(ISNUMBER(MATCH(A134, Debuts_Table[Name], 0)), "1", 0)</f>
        <v>0</v>
      </c>
      <c r="U134" t="str">
        <f t="shared" ca="1" si="4"/>
        <v/>
      </c>
      <c r="V134">
        <f>IF(COUNTIF(Injuries!$A$2:$A$154, A134) &gt; 0, 0, Skater2024!P134)</f>
        <v>0.3</v>
      </c>
      <c r="W134">
        <f>IF(COUNTIF(Injuries!$A$2:$A$154, A134) &gt; 0, 0, Skater2024!M134)</f>
        <v>-0.2</v>
      </c>
      <c r="X134">
        <f>IF(COUNTIF(Injuries!$A$2:$A$154, A134) &gt; 0, 0, Skater2024!N134)</f>
        <v>0.2</v>
      </c>
      <c r="Y134" t="str">
        <f>VLOOKUP(C134,'2024'!$A$1:$B$33,2,FALSE)</f>
        <v xml:space="preserve"> Minnesota Wild</v>
      </c>
      <c r="Z134">
        <f t="shared" si="5"/>
        <v>14.648484848484848</v>
      </c>
    </row>
    <row r="135" spans="1:26" x14ac:dyDescent="0.3">
      <c r="A135" t="s">
        <v>172</v>
      </c>
      <c r="B135" t="s">
        <v>19</v>
      </c>
      <c r="C135" t="s">
        <v>20</v>
      </c>
      <c r="D135" t="s">
        <v>24</v>
      </c>
      <c r="E135">
        <v>35</v>
      </c>
      <c r="F135">
        <v>733.9</v>
      </c>
      <c r="G135">
        <v>6.4</v>
      </c>
      <c r="H135">
        <v>0</v>
      </c>
      <c r="I135">
        <v>-0.2</v>
      </c>
      <c r="J135">
        <v>-0.1</v>
      </c>
      <c r="K135">
        <v>-0.9</v>
      </c>
      <c r="L135">
        <v>0.1</v>
      </c>
      <c r="M135">
        <v>6.2</v>
      </c>
      <c r="N135">
        <v>-0.1</v>
      </c>
      <c r="O135">
        <v>-0.8</v>
      </c>
      <c r="P135">
        <v>5.4</v>
      </c>
      <c r="Q135">
        <v>0.9</v>
      </c>
      <c r="R135">
        <v>1.7</v>
      </c>
      <c r="T135">
        <f>IF(ISNUMBER(MATCH(A135, Debuts_Table[Name], 0)), "1", 0)</f>
        <v>0</v>
      </c>
      <c r="U135" t="str">
        <f t="shared" ca="1" si="4"/>
        <v/>
      </c>
      <c r="V135">
        <f>IF(COUNTIF(Injuries!$A$2:$A$154, A135) &gt; 0, 0, Skater2024!P135)</f>
        <v>5.4</v>
      </c>
      <c r="W135">
        <f>IF(COUNTIF(Injuries!$A$2:$A$154, A135) &gt; 0, 0, Skater2024!M135)</f>
        <v>6.2</v>
      </c>
      <c r="X135">
        <f>IF(COUNTIF(Injuries!$A$2:$A$154, A135) &gt; 0, 0, Skater2024!N135)</f>
        <v>-0.1</v>
      </c>
      <c r="Y135" t="str">
        <f>VLOOKUP(C135,'2024'!$A$1:$B$33,2,FALSE)</f>
        <v xml:space="preserve"> Columbus Blue Jackets</v>
      </c>
      <c r="Z135">
        <f t="shared" si="5"/>
        <v>20.968571428571426</v>
      </c>
    </row>
    <row r="136" spans="1:26" x14ac:dyDescent="0.3">
      <c r="A136" t="s">
        <v>173</v>
      </c>
      <c r="B136" t="s">
        <v>19</v>
      </c>
      <c r="C136" t="s">
        <v>46</v>
      </c>
      <c r="D136" t="s">
        <v>37</v>
      </c>
      <c r="E136">
        <v>50</v>
      </c>
      <c r="F136">
        <v>636.4</v>
      </c>
      <c r="G136">
        <v>6</v>
      </c>
      <c r="H136">
        <v>-2.5</v>
      </c>
      <c r="I136">
        <v>-1.9</v>
      </c>
      <c r="J136">
        <v>0</v>
      </c>
      <c r="K136">
        <v>-0.5</v>
      </c>
      <c r="L136">
        <v>0.1</v>
      </c>
      <c r="M136">
        <v>4.0999999999999996</v>
      </c>
      <c r="N136">
        <v>-2.5</v>
      </c>
      <c r="O136">
        <v>-0.4</v>
      </c>
      <c r="P136">
        <v>1.1000000000000001</v>
      </c>
      <c r="Q136">
        <v>0.2</v>
      </c>
      <c r="R136">
        <v>0.4</v>
      </c>
      <c r="T136">
        <f>IF(ISNUMBER(MATCH(A136, Debuts_Table[Name], 0)), "1", 0)</f>
        <v>0</v>
      </c>
      <c r="U136" t="str">
        <f t="shared" ca="1" si="4"/>
        <v/>
      </c>
      <c r="V136">
        <f>IF(COUNTIF(Injuries!$A$2:$A$154, A136) &gt; 0, 0, Skater2024!P136)</f>
        <v>1.1000000000000001</v>
      </c>
      <c r="W136">
        <f>IF(COUNTIF(Injuries!$A$2:$A$154, A136) &gt; 0, 0, Skater2024!M136)</f>
        <v>4.0999999999999996</v>
      </c>
      <c r="X136">
        <f>IF(COUNTIF(Injuries!$A$2:$A$154, A136) &gt; 0, 0, Skater2024!N136)</f>
        <v>-2.5</v>
      </c>
      <c r="Y136" t="str">
        <f>VLOOKUP(C136,'2024'!$A$1:$B$33,2,FALSE)</f>
        <v xml:space="preserve"> Detroit Red Wings</v>
      </c>
      <c r="Z136">
        <f t="shared" si="5"/>
        <v>12.728</v>
      </c>
    </row>
    <row r="137" spans="1:26" x14ac:dyDescent="0.3">
      <c r="A137" t="s">
        <v>174</v>
      </c>
      <c r="B137" t="s">
        <v>19</v>
      </c>
      <c r="C137" t="s">
        <v>44</v>
      </c>
      <c r="D137" t="s">
        <v>24</v>
      </c>
      <c r="E137">
        <v>41</v>
      </c>
      <c r="F137">
        <v>685.4</v>
      </c>
      <c r="G137">
        <v>0.5</v>
      </c>
      <c r="H137">
        <v>0.1</v>
      </c>
      <c r="I137">
        <v>0</v>
      </c>
      <c r="J137">
        <v>0.7</v>
      </c>
      <c r="K137">
        <v>0.1</v>
      </c>
      <c r="L137">
        <v>-0.6</v>
      </c>
      <c r="M137">
        <v>0.5</v>
      </c>
      <c r="N137">
        <v>0.8</v>
      </c>
      <c r="O137">
        <v>-0.5</v>
      </c>
      <c r="P137">
        <v>0.8</v>
      </c>
      <c r="Q137">
        <v>0.1</v>
      </c>
      <c r="R137">
        <v>0.3</v>
      </c>
      <c r="T137">
        <f>IF(ISNUMBER(MATCH(A137, Debuts_Table[Name], 0)), "1", 0)</f>
        <v>0</v>
      </c>
      <c r="U137" t="str">
        <f t="shared" ca="1" si="4"/>
        <v/>
      </c>
      <c r="V137">
        <f>IF(COUNTIF(Injuries!$A$2:$A$154, A137) &gt; 0, 0, Skater2024!P137)</f>
        <v>0.8</v>
      </c>
      <c r="W137">
        <f>IF(COUNTIF(Injuries!$A$2:$A$154, A137) &gt; 0, 0, Skater2024!M137)</f>
        <v>0.5</v>
      </c>
      <c r="X137">
        <f>IF(COUNTIF(Injuries!$A$2:$A$154, A137) &gt; 0, 0, Skater2024!N137)</f>
        <v>0.8</v>
      </c>
      <c r="Y137" t="str">
        <f>VLOOKUP(C137,'2024'!$A$1:$B$33,2,FALSE)</f>
        <v xml:space="preserve"> Nashville Predators</v>
      </c>
      <c r="Z137">
        <f t="shared" si="5"/>
        <v>16.717073170731705</v>
      </c>
    </row>
    <row r="138" spans="1:26" x14ac:dyDescent="0.3">
      <c r="A138" t="s">
        <v>635</v>
      </c>
      <c r="B138" t="s">
        <v>19</v>
      </c>
      <c r="C138" t="s">
        <v>102</v>
      </c>
      <c r="D138" t="s">
        <v>50</v>
      </c>
      <c r="E138">
        <v>41</v>
      </c>
      <c r="F138">
        <v>579.6</v>
      </c>
      <c r="G138">
        <v>2.1</v>
      </c>
      <c r="H138">
        <v>-2</v>
      </c>
      <c r="I138">
        <v>0</v>
      </c>
      <c r="J138">
        <v>1.2</v>
      </c>
      <c r="K138">
        <v>-0.2</v>
      </c>
      <c r="L138">
        <v>-1.3</v>
      </c>
      <c r="M138">
        <v>2.1</v>
      </c>
      <c r="N138">
        <v>-0.8</v>
      </c>
      <c r="O138">
        <v>-1.5</v>
      </c>
      <c r="P138">
        <v>-0.1</v>
      </c>
      <c r="Q138">
        <v>0</v>
      </c>
      <c r="R138">
        <v>0</v>
      </c>
      <c r="T138">
        <f>IF(ISNUMBER(MATCH(A138, Debuts_Table[Name], 0)), "1", 0)</f>
        <v>0</v>
      </c>
      <c r="U138" t="str">
        <f t="shared" ca="1" si="4"/>
        <v/>
      </c>
      <c r="V138">
        <f>IF(COUNTIF(Injuries!$A$2:$A$154, A138) &gt; 0, 0, Skater2024!P138)</f>
        <v>-0.1</v>
      </c>
      <c r="W138">
        <f>IF(COUNTIF(Injuries!$A$2:$A$154, A138) &gt; 0, 0, Skater2024!M138)</f>
        <v>2.1</v>
      </c>
      <c r="X138">
        <f>IF(COUNTIF(Injuries!$A$2:$A$154, A138) &gt; 0, 0, Skater2024!N138)</f>
        <v>-0.8</v>
      </c>
      <c r="Y138" t="str">
        <f>VLOOKUP(C138,'2024'!$A$1:$B$33,2,FALSE)</f>
        <v xml:space="preserve"> Boston Bruins</v>
      </c>
      <c r="Z138">
        <f t="shared" si="5"/>
        <v>14.136585365853659</v>
      </c>
    </row>
    <row r="139" spans="1:26" x14ac:dyDescent="0.3">
      <c r="A139" t="s">
        <v>175</v>
      </c>
      <c r="B139" t="s">
        <v>19</v>
      </c>
      <c r="C139" t="s">
        <v>122</v>
      </c>
      <c r="D139" t="s">
        <v>24</v>
      </c>
      <c r="E139">
        <v>45</v>
      </c>
      <c r="F139">
        <v>1008.9</v>
      </c>
      <c r="G139">
        <v>4.0999999999999996</v>
      </c>
      <c r="H139">
        <v>-1.2</v>
      </c>
      <c r="I139">
        <v>0.3</v>
      </c>
      <c r="J139">
        <v>0.7</v>
      </c>
      <c r="K139">
        <v>-0.9</v>
      </c>
      <c r="L139">
        <v>0.1</v>
      </c>
      <c r="M139">
        <v>4.4000000000000004</v>
      </c>
      <c r="N139">
        <v>-0.5</v>
      </c>
      <c r="O139">
        <v>-0.8</v>
      </c>
      <c r="P139">
        <v>3.1</v>
      </c>
      <c r="Q139">
        <v>0.5</v>
      </c>
      <c r="R139">
        <v>1</v>
      </c>
      <c r="T139">
        <f>IF(ISNUMBER(MATCH(A139, Debuts_Table[Name], 0)), "1", 0)</f>
        <v>0</v>
      </c>
      <c r="U139" t="str">
        <f t="shared" ca="1" si="4"/>
        <v/>
      </c>
      <c r="V139">
        <f>IF(COUNTIF(Injuries!$A$2:$A$154, A139) &gt; 0, 0, Skater2024!P139)</f>
        <v>3.1</v>
      </c>
      <c r="W139">
        <f>IF(COUNTIF(Injuries!$A$2:$A$154, A139) &gt; 0, 0, Skater2024!M139)</f>
        <v>4.4000000000000004</v>
      </c>
      <c r="X139">
        <f>IF(COUNTIF(Injuries!$A$2:$A$154, A139) &gt; 0, 0, Skater2024!N139)</f>
        <v>-0.5</v>
      </c>
      <c r="Y139" t="str">
        <f>VLOOKUP(C139,'2024'!$A$1:$B$33,2,FALSE)</f>
        <v xml:space="preserve"> Edmonton Oilers</v>
      </c>
      <c r="Z139">
        <f t="shared" si="5"/>
        <v>22.419999999999998</v>
      </c>
    </row>
    <row r="140" spans="1:26" x14ac:dyDescent="0.3">
      <c r="A140" t="s">
        <v>176</v>
      </c>
      <c r="B140" t="s">
        <v>19</v>
      </c>
      <c r="C140" t="s">
        <v>42</v>
      </c>
      <c r="D140" t="s">
        <v>24</v>
      </c>
      <c r="E140">
        <v>50</v>
      </c>
      <c r="F140">
        <v>968.4</v>
      </c>
      <c r="G140">
        <v>1.6</v>
      </c>
      <c r="H140">
        <v>2.7</v>
      </c>
      <c r="I140">
        <v>-0.2</v>
      </c>
      <c r="J140">
        <v>0.2</v>
      </c>
      <c r="K140">
        <v>1.5</v>
      </c>
      <c r="L140">
        <v>1</v>
      </c>
      <c r="M140">
        <v>1.4</v>
      </c>
      <c r="N140">
        <v>2.9</v>
      </c>
      <c r="O140">
        <v>2.5</v>
      </c>
      <c r="P140">
        <v>6.8</v>
      </c>
      <c r="Q140">
        <v>1.1000000000000001</v>
      </c>
      <c r="R140">
        <v>2.1</v>
      </c>
      <c r="T140">
        <f>IF(ISNUMBER(MATCH(A140, Debuts_Table[Name], 0)), "1", 0)</f>
        <v>0</v>
      </c>
      <c r="U140" t="str">
        <f t="shared" ca="1" si="4"/>
        <v/>
      </c>
      <c r="V140">
        <f>IF(COUNTIF(Injuries!$A$2:$A$154, A140) &gt; 0, 0, Skater2024!P140)</f>
        <v>6.8</v>
      </c>
      <c r="W140">
        <f>IF(COUNTIF(Injuries!$A$2:$A$154, A140) &gt; 0, 0, Skater2024!M140)</f>
        <v>1.4</v>
      </c>
      <c r="X140">
        <f>IF(COUNTIF(Injuries!$A$2:$A$154, A140) &gt; 0, 0, Skater2024!N140)</f>
        <v>2.9</v>
      </c>
      <c r="Y140" t="str">
        <f>VLOOKUP(C140,'2024'!$A$1:$B$33,2,FALSE)</f>
        <v xml:space="preserve"> Tampa Bay Lightning</v>
      </c>
      <c r="Z140">
        <f t="shared" si="5"/>
        <v>19.367999999999999</v>
      </c>
    </row>
    <row r="141" spans="1:26" x14ac:dyDescent="0.3">
      <c r="A141" t="s">
        <v>177</v>
      </c>
      <c r="B141" t="s">
        <v>19</v>
      </c>
      <c r="C141" t="s">
        <v>20</v>
      </c>
      <c r="D141" t="s">
        <v>24</v>
      </c>
      <c r="E141">
        <v>36</v>
      </c>
      <c r="F141">
        <v>532.1</v>
      </c>
      <c r="G141">
        <v>-1.9</v>
      </c>
      <c r="H141">
        <v>0.7</v>
      </c>
      <c r="I141">
        <v>0</v>
      </c>
      <c r="J141">
        <v>0.1</v>
      </c>
      <c r="K141">
        <v>-0.6</v>
      </c>
      <c r="L141">
        <v>-0.1</v>
      </c>
      <c r="M141">
        <v>-1.9</v>
      </c>
      <c r="N141">
        <v>0.8</v>
      </c>
      <c r="O141">
        <v>-0.7</v>
      </c>
      <c r="P141">
        <v>-1.8</v>
      </c>
      <c r="Q141">
        <v>-0.3</v>
      </c>
      <c r="R141">
        <v>-0.6</v>
      </c>
      <c r="T141">
        <f>IF(ISNUMBER(MATCH(A141, Debuts_Table[Name], 0)), "1", 0)</f>
        <v>0</v>
      </c>
      <c r="U141" t="str">
        <f t="shared" ca="1" si="4"/>
        <v/>
      </c>
      <c r="V141">
        <f>IF(COUNTIF(Injuries!$A$2:$A$154, A141) &gt; 0, 0, Skater2024!P141)</f>
        <v>-1.8</v>
      </c>
      <c r="W141">
        <f>IF(COUNTIF(Injuries!$A$2:$A$154, A141) &gt; 0, 0, Skater2024!M141)</f>
        <v>-1.9</v>
      </c>
      <c r="X141">
        <f>IF(COUNTIF(Injuries!$A$2:$A$154, A141) &gt; 0, 0, Skater2024!N141)</f>
        <v>0.8</v>
      </c>
      <c r="Y141" t="str">
        <f>VLOOKUP(C141,'2024'!$A$1:$B$33,2,FALSE)</f>
        <v xml:space="preserve"> Columbus Blue Jackets</v>
      </c>
      <c r="Z141">
        <f t="shared" si="5"/>
        <v>14.780555555555557</v>
      </c>
    </row>
    <row r="142" spans="1:26" x14ac:dyDescent="0.3">
      <c r="A142" t="s">
        <v>178</v>
      </c>
      <c r="B142" t="s">
        <v>19</v>
      </c>
      <c r="C142" t="s">
        <v>87</v>
      </c>
      <c r="D142" t="s">
        <v>21</v>
      </c>
      <c r="E142">
        <v>46</v>
      </c>
      <c r="F142">
        <v>601.4</v>
      </c>
      <c r="G142">
        <v>-1.4</v>
      </c>
      <c r="H142">
        <v>-3.4</v>
      </c>
      <c r="I142">
        <v>0</v>
      </c>
      <c r="J142">
        <v>-0.5</v>
      </c>
      <c r="K142">
        <v>0.4</v>
      </c>
      <c r="L142">
        <v>0.2</v>
      </c>
      <c r="M142">
        <v>-1.4</v>
      </c>
      <c r="N142">
        <v>-3.9</v>
      </c>
      <c r="O142">
        <v>0.6</v>
      </c>
      <c r="P142">
        <v>-4.5999999999999996</v>
      </c>
      <c r="Q142">
        <v>-0.7</v>
      </c>
      <c r="R142">
        <v>-1.4</v>
      </c>
      <c r="T142">
        <f>IF(ISNUMBER(MATCH(A142, Debuts_Table[Name], 0)), "1", 0)</f>
        <v>0</v>
      </c>
      <c r="U142" t="str">
        <f t="shared" ca="1" si="4"/>
        <v/>
      </c>
      <c r="V142">
        <f>IF(COUNTIF(Injuries!$A$2:$A$154, A142) &gt; 0, 0, Skater2024!P142)</f>
        <v>0</v>
      </c>
      <c r="W142">
        <f>IF(COUNTIF(Injuries!$A$2:$A$154, A142) &gt; 0, 0, Skater2024!M142)</f>
        <v>0</v>
      </c>
      <c r="X142">
        <f>IF(COUNTIF(Injuries!$A$2:$A$154, A142) &gt; 0, 0, Skater2024!N142)</f>
        <v>0</v>
      </c>
      <c r="Y142" t="str">
        <f>VLOOKUP(C142,'2024'!$A$1:$B$33,2,FALSE)</f>
        <v xml:space="preserve"> Toronto Maple Leafs</v>
      </c>
      <c r="Z142">
        <f t="shared" si="5"/>
        <v>13.07391304347826</v>
      </c>
    </row>
    <row r="143" spans="1:26" x14ac:dyDescent="0.3">
      <c r="A143" t="s">
        <v>179</v>
      </c>
      <c r="B143" t="s">
        <v>19</v>
      </c>
      <c r="C143" t="s">
        <v>102</v>
      </c>
      <c r="D143" t="s">
        <v>37</v>
      </c>
      <c r="E143">
        <v>49</v>
      </c>
      <c r="F143">
        <v>975.9</v>
      </c>
      <c r="G143">
        <v>7.6</v>
      </c>
      <c r="H143">
        <v>1</v>
      </c>
      <c r="I143">
        <v>4.8</v>
      </c>
      <c r="J143">
        <v>0</v>
      </c>
      <c r="K143">
        <v>-0.2</v>
      </c>
      <c r="L143">
        <v>1</v>
      </c>
      <c r="M143">
        <v>12.4</v>
      </c>
      <c r="N143">
        <v>1</v>
      </c>
      <c r="O143">
        <v>0.8</v>
      </c>
      <c r="P143">
        <v>14.2</v>
      </c>
      <c r="Q143">
        <v>2.2000000000000002</v>
      </c>
      <c r="R143">
        <v>4.4000000000000004</v>
      </c>
      <c r="T143">
        <f>IF(ISNUMBER(MATCH(A143, Debuts_Table[Name], 0)), "1", 0)</f>
        <v>0</v>
      </c>
      <c r="U143" t="str">
        <f t="shared" ca="1" si="4"/>
        <v/>
      </c>
      <c r="V143">
        <f>IF(COUNTIF(Injuries!$A$2:$A$154, A143) &gt; 0, 0, Skater2024!P143)</f>
        <v>14.2</v>
      </c>
      <c r="W143">
        <f>IF(COUNTIF(Injuries!$A$2:$A$154, A143) &gt; 0, 0, Skater2024!M143)</f>
        <v>12.4</v>
      </c>
      <c r="X143">
        <f>IF(COUNTIF(Injuries!$A$2:$A$154, A143) &gt; 0, 0, Skater2024!N143)</f>
        <v>1</v>
      </c>
      <c r="Y143" t="str">
        <f>VLOOKUP(C143,'2024'!$A$1:$B$33,2,FALSE)</f>
        <v xml:space="preserve"> Boston Bruins</v>
      </c>
      <c r="Z143">
        <f t="shared" si="5"/>
        <v>19.916326530612245</v>
      </c>
    </row>
    <row r="144" spans="1:26" x14ac:dyDescent="0.3">
      <c r="A144" t="s">
        <v>180</v>
      </c>
      <c r="B144" t="s">
        <v>19</v>
      </c>
      <c r="C144" t="s">
        <v>46</v>
      </c>
      <c r="D144" t="s">
        <v>50</v>
      </c>
      <c r="E144">
        <v>44</v>
      </c>
      <c r="F144">
        <v>671.2</v>
      </c>
      <c r="G144">
        <v>-3.2</v>
      </c>
      <c r="H144">
        <v>-0.2</v>
      </c>
      <c r="I144">
        <v>2.2999999999999998</v>
      </c>
      <c r="J144">
        <v>0</v>
      </c>
      <c r="K144">
        <v>-0.2</v>
      </c>
      <c r="L144">
        <v>-0.5</v>
      </c>
      <c r="M144">
        <v>-0.8</v>
      </c>
      <c r="N144">
        <v>-0.2</v>
      </c>
      <c r="O144">
        <v>-0.7</v>
      </c>
      <c r="P144">
        <v>-1.7</v>
      </c>
      <c r="Q144">
        <v>-0.3</v>
      </c>
      <c r="R144">
        <v>-0.5</v>
      </c>
      <c r="T144">
        <f>IF(ISNUMBER(MATCH(A144, Debuts_Table[Name], 0)), "1", 0)</f>
        <v>0</v>
      </c>
      <c r="U144" t="str">
        <f t="shared" ca="1" si="4"/>
        <v/>
      </c>
      <c r="V144">
        <f>IF(COUNTIF(Injuries!$A$2:$A$154, A144) &gt; 0, 0, Skater2024!P144)</f>
        <v>-1.7</v>
      </c>
      <c r="W144">
        <f>IF(COUNTIF(Injuries!$A$2:$A$154, A144) &gt; 0, 0, Skater2024!M144)</f>
        <v>-0.8</v>
      </c>
      <c r="X144">
        <f>IF(COUNTIF(Injuries!$A$2:$A$154, A144) &gt; 0, 0, Skater2024!N144)</f>
        <v>-0.2</v>
      </c>
      <c r="Y144" t="str">
        <f>VLOOKUP(C144,'2024'!$A$1:$B$33,2,FALSE)</f>
        <v xml:space="preserve"> Detroit Red Wings</v>
      </c>
      <c r="Z144">
        <f t="shared" si="5"/>
        <v>15.254545454545456</v>
      </c>
    </row>
    <row r="145" spans="1:26" x14ac:dyDescent="0.3">
      <c r="A145" t="s">
        <v>638</v>
      </c>
      <c r="B145" t="s">
        <v>19</v>
      </c>
      <c r="C145" t="s">
        <v>55</v>
      </c>
      <c r="D145" t="s">
        <v>24</v>
      </c>
      <c r="E145">
        <v>27</v>
      </c>
      <c r="F145">
        <v>556.20000000000005</v>
      </c>
      <c r="G145">
        <v>3.1</v>
      </c>
      <c r="H145">
        <v>-2.6</v>
      </c>
      <c r="I145">
        <v>0</v>
      </c>
      <c r="J145">
        <v>-3.3</v>
      </c>
      <c r="K145">
        <v>0.3</v>
      </c>
      <c r="L145">
        <v>-0.3</v>
      </c>
      <c r="M145">
        <v>3.1</v>
      </c>
      <c r="N145">
        <v>-5.8</v>
      </c>
      <c r="O145">
        <v>0.1</v>
      </c>
      <c r="P145">
        <v>-2.6</v>
      </c>
      <c r="Q145">
        <v>-0.4</v>
      </c>
      <c r="R145">
        <v>-0.8</v>
      </c>
      <c r="T145">
        <f>IF(ISNUMBER(MATCH(A145, Debuts_Table[Name], 0)), "1", 0)</f>
        <v>0</v>
      </c>
      <c r="U145" t="str">
        <f t="shared" ca="1" si="4"/>
        <v/>
      </c>
      <c r="V145">
        <f>IF(COUNTIF(Injuries!$A$2:$A$154, A145) &gt; 0, 0, Skater2024!P145)</f>
        <v>-2.6</v>
      </c>
      <c r="W145">
        <f>IF(COUNTIF(Injuries!$A$2:$A$154, A145) &gt; 0, 0, Skater2024!M145)</f>
        <v>3.1</v>
      </c>
      <c r="X145">
        <f>IF(COUNTIF(Injuries!$A$2:$A$154, A145) &gt; 0, 0, Skater2024!N145)</f>
        <v>-5.8</v>
      </c>
      <c r="Y145" t="str">
        <f>VLOOKUP(C145,'2024'!$A$1:$B$33,2,FALSE)</f>
        <v xml:space="preserve"> Montreal Canadiens</v>
      </c>
      <c r="Z145">
        <f t="shared" si="5"/>
        <v>20.6</v>
      </c>
    </row>
    <row r="146" spans="1:26" x14ac:dyDescent="0.3">
      <c r="A146" t="s">
        <v>181</v>
      </c>
      <c r="B146" t="s">
        <v>19</v>
      </c>
      <c r="C146" t="s">
        <v>48</v>
      </c>
      <c r="D146" t="s">
        <v>21</v>
      </c>
      <c r="E146">
        <v>47</v>
      </c>
      <c r="F146">
        <v>831.1</v>
      </c>
      <c r="G146">
        <v>3.6</v>
      </c>
      <c r="H146">
        <v>-2.2999999999999998</v>
      </c>
      <c r="I146">
        <v>0.8</v>
      </c>
      <c r="J146">
        <v>0.4</v>
      </c>
      <c r="K146">
        <v>1.2</v>
      </c>
      <c r="L146">
        <v>-1.8</v>
      </c>
      <c r="M146">
        <v>4.3</v>
      </c>
      <c r="N146">
        <v>-1.9</v>
      </c>
      <c r="O146">
        <v>-0.6</v>
      </c>
      <c r="P146">
        <v>1.8</v>
      </c>
      <c r="Q146">
        <v>0.3</v>
      </c>
      <c r="R146">
        <v>0.6</v>
      </c>
      <c r="T146">
        <f>IF(ISNUMBER(MATCH(A146, Debuts_Table[Name], 0)), "1", 0)</f>
        <v>0</v>
      </c>
      <c r="U146" t="str">
        <f t="shared" ca="1" si="4"/>
        <v/>
      </c>
      <c r="V146">
        <f>IF(COUNTIF(Injuries!$A$2:$A$154, A146) &gt; 0, 0, Skater2024!P146)</f>
        <v>1.8</v>
      </c>
      <c r="W146">
        <f>IF(COUNTIF(Injuries!$A$2:$A$154, A146) &gt; 0, 0, Skater2024!M146)</f>
        <v>4.3</v>
      </c>
      <c r="X146">
        <f>IF(COUNTIF(Injuries!$A$2:$A$154, A146) &gt; 0, 0, Skater2024!N146)</f>
        <v>-1.9</v>
      </c>
      <c r="Y146" t="str">
        <f>VLOOKUP(C146,'2024'!$A$1:$B$33,2,FALSE)</f>
        <v xml:space="preserve"> New Jersey Devils</v>
      </c>
      <c r="Z146">
        <f t="shared" si="5"/>
        <v>17.682978723404254</v>
      </c>
    </row>
    <row r="147" spans="1:26" x14ac:dyDescent="0.3">
      <c r="A147" t="s">
        <v>895</v>
      </c>
      <c r="B147" t="s">
        <v>19</v>
      </c>
      <c r="C147" t="s">
        <v>34</v>
      </c>
      <c r="D147" t="s">
        <v>24</v>
      </c>
      <c r="E147">
        <v>31</v>
      </c>
      <c r="F147">
        <v>395.6</v>
      </c>
      <c r="G147">
        <v>-1.4</v>
      </c>
      <c r="H147">
        <v>1.9</v>
      </c>
      <c r="I147">
        <v>0</v>
      </c>
      <c r="J147">
        <v>0.6</v>
      </c>
      <c r="K147">
        <v>0.5</v>
      </c>
      <c r="L147">
        <v>-0.1</v>
      </c>
      <c r="M147">
        <v>-1.4</v>
      </c>
      <c r="N147">
        <v>2.5</v>
      </c>
      <c r="O147">
        <v>0.4</v>
      </c>
      <c r="P147">
        <v>1.5</v>
      </c>
      <c r="Q147">
        <v>0.2</v>
      </c>
      <c r="R147">
        <v>0.5</v>
      </c>
      <c r="T147">
        <f>IF(ISNUMBER(MATCH(A147, Debuts_Table[Name], 0)), "1", 0)</f>
        <v>0</v>
      </c>
      <c r="U147" t="str">
        <f t="shared" ca="1" si="4"/>
        <v/>
      </c>
      <c r="V147">
        <f>IF(COUNTIF(Injuries!$A$2:$A$154, A147) &gt; 0, 0, Skater2024!P147)</f>
        <v>1.5</v>
      </c>
      <c r="W147">
        <f>IF(COUNTIF(Injuries!$A$2:$A$154, A147) &gt; 0, 0, Skater2024!M147)</f>
        <v>-1.4</v>
      </c>
      <c r="X147">
        <f>IF(COUNTIF(Injuries!$A$2:$A$154, A147) &gt; 0, 0, Skater2024!N147)</f>
        <v>2.5</v>
      </c>
      <c r="Y147" t="str">
        <f>VLOOKUP(C147,'2024'!$A$1:$B$33,2,FALSE)</f>
        <v xml:space="preserve"> Calgary Flames</v>
      </c>
      <c r="Z147">
        <f t="shared" si="5"/>
        <v>12.761290322580646</v>
      </c>
    </row>
    <row r="148" spans="1:26" x14ac:dyDescent="0.3">
      <c r="A148" t="s">
        <v>182</v>
      </c>
      <c r="B148" t="s">
        <v>19</v>
      </c>
      <c r="C148" t="s">
        <v>102</v>
      </c>
      <c r="D148" t="s">
        <v>24</v>
      </c>
      <c r="E148">
        <v>24</v>
      </c>
      <c r="F148">
        <v>433.4</v>
      </c>
      <c r="G148">
        <v>-0.9</v>
      </c>
      <c r="H148">
        <v>3</v>
      </c>
      <c r="I148">
        <v>0</v>
      </c>
      <c r="J148">
        <v>0.6</v>
      </c>
      <c r="K148">
        <v>0.4</v>
      </c>
      <c r="L148">
        <v>-0.1</v>
      </c>
      <c r="M148">
        <v>-0.9</v>
      </c>
      <c r="N148">
        <v>3.6</v>
      </c>
      <c r="O148">
        <v>0.2</v>
      </c>
      <c r="P148">
        <v>3</v>
      </c>
      <c r="Q148">
        <v>0.5</v>
      </c>
      <c r="R148">
        <v>0.9</v>
      </c>
      <c r="T148">
        <f>IF(ISNUMBER(MATCH(A148, Debuts_Table[Name], 0)), "1", 0)</f>
        <v>0</v>
      </c>
      <c r="U148" t="str">
        <f t="shared" ca="1" si="4"/>
        <v/>
      </c>
      <c r="V148">
        <f>IF(COUNTIF(Injuries!$A$2:$A$154, A148) &gt; 0, 0, Skater2024!P148)</f>
        <v>0</v>
      </c>
      <c r="W148">
        <f>IF(COUNTIF(Injuries!$A$2:$A$154, A148) &gt; 0, 0, Skater2024!M148)</f>
        <v>0</v>
      </c>
      <c r="X148">
        <f>IF(COUNTIF(Injuries!$A$2:$A$154, A148) &gt; 0, 0, Skater2024!N148)</f>
        <v>0</v>
      </c>
      <c r="Y148" t="str">
        <f>VLOOKUP(C148,'2024'!$A$1:$B$33,2,FALSE)</f>
        <v xml:space="preserve"> Boston Bruins</v>
      </c>
      <c r="Z148">
        <f t="shared" si="5"/>
        <v>18.058333333333334</v>
      </c>
    </row>
    <row r="149" spans="1:26" x14ac:dyDescent="0.3">
      <c r="A149" t="s">
        <v>183</v>
      </c>
      <c r="B149" t="s">
        <v>19</v>
      </c>
      <c r="C149" t="s">
        <v>122</v>
      </c>
      <c r="D149" t="s">
        <v>21</v>
      </c>
      <c r="E149">
        <v>45</v>
      </c>
      <c r="F149">
        <v>474.2</v>
      </c>
      <c r="G149">
        <v>-1</v>
      </c>
      <c r="H149">
        <v>1.9</v>
      </c>
      <c r="I149">
        <v>0</v>
      </c>
      <c r="J149">
        <v>-1.2</v>
      </c>
      <c r="K149">
        <v>0.9</v>
      </c>
      <c r="L149">
        <v>0.7</v>
      </c>
      <c r="M149">
        <v>-1</v>
      </c>
      <c r="N149">
        <v>0.7</v>
      </c>
      <c r="O149">
        <v>1.7</v>
      </c>
      <c r="P149">
        <v>1.4</v>
      </c>
      <c r="Q149">
        <v>0.2</v>
      </c>
      <c r="R149">
        <v>0.4</v>
      </c>
      <c r="T149">
        <f>IF(ISNUMBER(MATCH(A149, Debuts_Table[Name], 0)), "1", 0)</f>
        <v>0</v>
      </c>
      <c r="U149" t="str">
        <f t="shared" ca="1" si="4"/>
        <v/>
      </c>
      <c r="V149">
        <f>IF(COUNTIF(Injuries!$A$2:$A$154, A149) &gt; 0, 0, Skater2024!P149)</f>
        <v>1.4</v>
      </c>
      <c r="W149">
        <f>IF(COUNTIF(Injuries!$A$2:$A$154, A149) &gt; 0, 0, Skater2024!M149)</f>
        <v>-1</v>
      </c>
      <c r="X149">
        <f>IF(COUNTIF(Injuries!$A$2:$A$154, A149) &gt; 0, 0, Skater2024!N149)</f>
        <v>0.7</v>
      </c>
      <c r="Y149" t="str">
        <f>VLOOKUP(C149,'2024'!$A$1:$B$33,2,FALSE)</f>
        <v xml:space="preserve"> Edmonton Oilers</v>
      </c>
      <c r="Z149">
        <f t="shared" si="5"/>
        <v>10.537777777777778</v>
      </c>
    </row>
    <row r="150" spans="1:26" x14ac:dyDescent="0.3">
      <c r="A150" t="s">
        <v>184</v>
      </c>
      <c r="B150" t="s">
        <v>19</v>
      </c>
      <c r="C150" t="s">
        <v>85</v>
      </c>
      <c r="D150" t="s">
        <v>24</v>
      </c>
      <c r="E150">
        <v>50</v>
      </c>
      <c r="F150">
        <v>1204.2</v>
      </c>
      <c r="G150">
        <v>3.3</v>
      </c>
      <c r="H150">
        <v>3.5</v>
      </c>
      <c r="I150">
        <v>-0.4</v>
      </c>
      <c r="J150">
        <v>-2.1</v>
      </c>
      <c r="K150">
        <v>1.8</v>
      </c>
      <c r="L150">
        <v>0</v>
      </c>
      <c r="M150">
        <v>2.9</v>
      </c>
      <c r="N150">
        <v>1.4</v>
      </c>
      <c r="O150">
        <v>1.7</v>
      </c>
      <c r="P150">
        <v>6</v>
      </c>
      <c r="Q150">
        <v>1</v>
      </c>
      <c r="R150">
        <v>1.9</v>
      </c>
      <c r="T150">
        <f>IF(ISNUMBER(MATCH(A150, Debuts_Table[Name], 0)), "1", 0)</f>
        <v>0</v>
      </c>
      <c r="U150" t="str">
        <f t="shared" ca="1" si="4"/>
        <v/>
      </c>
      <c r="V150">
        <f>IF(COUNTIF(Injuries!$A$2:$A$154, A150) &gt; 0, 0, Skater2024!P150)</f>
        <v>6</v>
      </c>
      <c r="W150">
        <f>IF(COUNTIF(Injuries!$A$2:$A$154, A150) &gt; 0, 0, Skater2024!M150)</f>
        <v>2.9</v>
      </c>
      <c r="X150">
        <f>IF(COUNTIF(Injuries!$A$2:$A$154, A150) &gt; 0, 0, Skater2024!N150)</f>
        <v>1.4</v>
      </c>
      <c r="Y150" t="str">
        <f>VLOOKUP(C150,'2024'!$A$1:$B$33,2,FALSE)</f>
        <v xml:space="preserve"> Colorado Avalanche</v>
      </c>
      <c r="Z150">
        <f t="shared" si="5"/>
        <v>24.084</v>
      </c>
    </row>
    <row r="151" spans="1:26" x14ac:dyDescent="0.3">
      <c r="A151" t="s">
        <v>185</v>
      </c>
      <c r="B151" t="s">
        <v>19</v>
      </c>
      <c r="C151" t="s">
        <v>34</v>
      </c>
      <c r="D151" t="s">
        <v>21</v>
      </c>
      <c r="E151">
        <v>43</v>
      </c>
      <c r="F151">
        <v>480.1</v>
      </c>
      <c r="G151">
        <v>-1.3</v>
      </c>
      <c r="H151">
        <v>-2.4</v>
      </c>
      <c r="I151">
        <v>-0.1</v>
      </c>
      <c r="J151">
        <v>-0.4</v>
      </c>
      <c r="K151">
        <v>0.3</v>
      </c>
      <c r="L151">
        <v>0.1</v>
      </c>
      <c r="M151">
        <v>-1.4</v>
      </c>
      <c r="N151">
        <v>-2.8</v>
      </c>
      <c r="O151">
        <v>0.4</v>
      </c>
      <c r="P151">
        <v>-3.9</v>
      </c>
      <c r="Q151">
        <v>-0.6</v>
      </c>
      <c r="R151">
        <v>-1.2</v>
      </c>
      <c r="T151">
        <f>IF(ISNUMBER(MATCH(A151, Debuts_Table[Name], 0)), "1", 0)</f>
        <v>0</v>
      </c>
      <c r="U151" t="str">
        <f t="shared" ca="1" si="4"/>
        <v/>
      </c>
      <c r="V151">
        <f>IF(COUNTIF(Injuries!$A$2:$A$154, A151) &gt; 0, 0, Skater2024!P151)</f>
        <v>-3.9</v>
      </c>
      <c r="W151">
        <f>IF(COUNTIF(Injuries!$A$2:$A$154, A151) &gt; 0, 0, Skater2024!M151)</f>
        <v>-1.4</v>
      </c>
      <c r="X151">
        <f>IF(COUNTIF(Injuries!$A$2:$A$154, A151) &gt; 0, 0, Skater2024!N151)</f>
        <v>-2.8</v>
      </c>
      <c r="Y151" t="str">
        <f>VLOOKUP(C151,'2024'!$A$1:$B$33,2,FALSE)</f>
        <v xml:space="preserve"> Calgary Flames</v>
      </c>
      <c r="Z151">
        <f t="shared" si="5"/>
        <v>11.165116279069768</v>
      </c>
    </row>
    <row r="152" spans="1:26" x14ac:dyDescent="0.3">
      <c r="A152" t="s">
        <v>186</v>
      </c>
      <c r="B152" t="s">
        <v>19</v>
      </c>
      <c r="C152" t="s">
        <v>20</v>
      </c>
      <c r="D152" t="s">
        <v>50</v>
      </c>
      <c r="E152">
        <v>44</v>
      </c>
      <c r="F152">
        <v>587.29999999999995</v>
      </c>
      <c r="G152">
        <v>5.2</v>
      </c>
      <c r="H152">
        <v>-0.1</v>
      </c>
      <c r="I152">
        <v>0.4</v>
      </c>
      <c r="J152">
        <v>0</v>
      </c>
      <c r="K152">
        <v>-0.9</v>
      </c>
      <c r="L152">
        <v>-0.7</v>
      </c>
      <c r="M152">
        <v>5.5</v>
      </c>
      <c r="N152">
        <v>-0.1</v>
      </c>
      <c r="O152">
        <v>-1.6</v>
      </c>
      <c r="P152">
        <v>3.8</v>
      </c>
      <c r="Q152">
        <v>0.6</v>
      </c>
      <c r="R152">
        <v>1.2</v>
      </c>
      <c r="T152" t="str">
        <f>IF(ISNUMBER(MATCH(A152, Debuts_Table[Name], 0)), "1", 0)</f>
        <v>1</v>
      </c>
      <c r="U152">
        <f t="shared" ca="1" si="4"/>
        <v>3.8000006701163724</v>
      </c>
      <c r="V152">
        <f>IF(COUNTIF(Injuries!$A$2:$A$154, A152) &gt; 0, 0, Skater2024!P152)</f>
        <v>3.8</v>
      </c>
      <c r="W152">
        <f>IF(COUNTIF(Injuries!$A$2:$A$154, A152) &gt; 0, 0, Skater2024!M152)</f>
        <v>5.5</v>
      </c>
      <c r="X152">
        <f>IF(COUNTIF(Injuries!$A$2:$A$154, A152) &gt; 0, 0, Skater2024!N152)</f>
        <v>-0.1</v>
      </c>
      <c r="Y152" t="str">
        <f>VLOOKUP(C152,'2024'!$A$1:$B$33,2,FALSE)</f>
        <v xml:space="preserve"> Columbus Blue Jackets</v>
      </c>
      <c r="Z152">
        <f t="shared" si="5"/>
        <v>13.347727272727271</v>
      </c>
    </row>
    <row r="153" spans="1:26" x14ac:dyDescent="0.3">
      <c r="A153" t="s">
        <v>187</v>
      </c>
      <c r="B153" t="s">
        <v>19</v>
      </c>
      <c r="C153" t="s">
        <v>41</v>
      </c>
      <c r="D153" t="s">
        <v>24</v>
      </c>
      <c r="E153">
        <v>45</v>
      </c>
      <c r="F153">
        <v>748.1</v>
      </c>
      <c r="G153">
        <v>-2.7</v>
      </c>
      <c r="H153">
        <v>-0.9</v>
      </c>
      <c r="I153">
        <v>0</v>
      </c>
      <c r="J153">
        <v>0.5</v>
      </c>
      <c r="K153">
        <v>-0.3</v>
      </c>
      <c r="L153">
        <v>0.7</v>
      </c>
      <c r="M153">
        <v>-2.7</v>
      </c>
      <c r="N153">
        <v>-0.5</v>
      </c>
      <c r="O153">
        <v>0.3</v>
      </c>
      <c r="P153">
        <v>-2.8</v>
      </c>
      <c r="Q153">
        <v>-0.4</v>
      </c>
      <c r="R153">
        <v>-0.9</v>
      </c>
      <c r="T153">
        <f>IF(ISNUMBER(MATCH(A153, Debuts_Table[Name], 0)), "1", 0)</f>
        <v>0</v>
      </c>
      <c r="U153" t="str">
        <f t="shared" ca="1" si="4"/>
        <v/>
      </c>
      <c r="V153">
        <f>IF(COUNTIF(Injuries!$A$2:$A$154, A153) &gt; 0, 0, Skater2024!P153)</f>
        <v>-2.8</v>
      </c>
      <c r="W153">
        <f>IF(COUNTIF(Injuries!$A$2:$A$154, A153) &gt; 0, 0, Skater2024!M153)</f>
        <v>-2.7</v>
      </c>
      <c r="X153">
        <f>IF(COUNTIF(Injuries!$A$2:$A$154, A153) &gt; 0, 0, Skater2024!N153)</f>
        <v>-0.5</v>
      </c>
      <c r="Y153" t="str">
        <f>VLOOKUP(C153,'2024'!$A$1:$B$33,2,FALSE)</f>
        <v xml:space="preserve"> Florida Panthers</v>
      </c>
      <c r="Z153">
        <f t="shared" si="5"/>
        <v>16.624444444444446</v>
      </c>
    </row>
    <row r="154" spans="1:26" x14ac:dyDescent="0.3">
      <c r="A154" t="s">
        <v>188</v>
      </c>
      <c r="B154" t="s">
        <v>19</v>
      </c>
      <c r="C154" t="s">
        <v>105</v>
      </c>
      <c r="D154" t="s">
        <v>24</v>
      </c>
      <c r="E154">
        <v>48</v>
      </c>
      <c r="F154">
        <v>797.4</v>
      </c>
      <c r="G154">
        <v>-1.5</v>
      </c>
      <c r="H154">
        <v>0.3</v>
      </c>
      <c r="I154">
        <v>-0.2</v>
      </c>
      <c r="J154">
        <v>1.6</v>
      </c>
      <c r="K154">
        <v>0.7</v>
      </c>
      <c r="L154">
        <v>1.6</v>
      </c>
      <c r="M154">
        <v>-1.7</v>
      </c>
      <c r="N154">
        <v>1.9</v>
      </c>
      <c r="O154">
        <v>2.2000000000000002</v>
      </c>
      <c r="P154">
        <v>2.4</v>
      </c>
      <c r="Q154">
        <v>0.4</v>
      </c>
      <c r="R154">
        <v>0.7</v>
      </c>
      <c r="T154">
        <f>IF(ISNUMBER(MATCH(A154, Debuts_Table[Name], 0)), "1", 0)</f>
        <v>0</v>
      </c>
      <c r="U154" t="str">
        <f t="shared" ca="1" si="4"/>
        <v/>
      </c>
      <c r="V154">
        <f>IF(COUNTIF(Injuries!$A$2:$A$154, A154) &gt; 0, 0, Skater2024!P154)</f>
        <v>2.4</v>
      </c>
      <c r="W154">
        <f>IF(COUNTIF(Injuries!$A$2:$A$154, A154) &gt; 0, 0, Skater2024!M154)</f>
        <v>-1.7</v>
      </c>
      <c r="X154">
        <f>IF(COUNTIF(Injuries!$A$2:$A$154, A154) &gt; 0, 0, Skater2024!N154)</f>
        <v>1.9</v>
      </c>
      <c r="Y154" t="str">
        <f>VLOOKUP(C154,'2024'!$A$1:$B$33,2,FALSE)</f>
        <v xml:space="preserve"> Carolina Hurricanes</v>
      </c>
      <c r="Z154">
        <f t="shared" si="5"/>
        <v>16.612500000000001</v>
      </c>
    </row>
    <row r="155" spans="1:26" x14ac:dyDescent="0.3">
      <c r="A155" t="s">
        <v>189</v>
      </c>
      <c r="B155" t="s">
        <v>19</v>
      </c>
      <c r="C155" t="s">
        <v>107</v>
      </c>
      <c r="D155" t="s">
        <v>50</v>
      </c>
      <c r="E155">
        <v>43</v>
      </c>
      <c r="F155">
        <v>592.70000000000005</v>
      </c>
      <c r="G155">
        <v>1</v>
      </c>
      <c r="H155">
        <v>-2.2000000000000002</v>
      </c>
      <c r="I155">
        <v>-0.6</v>
      </c>
      <c r="J155">
        <v>0</v>
      </c>
      <c r="K155">
        <v>0.5</v>
      </c>
      <c r="L155">
        <v>-1.1000000000000001</v>
      </c>
      <c r="M155">
        <v>0.4</v>
      </c>
      <c r="N155">
        <v>-2.2000000000000002</v>
      </c>
      <c r="O155">
        <v>-0.6</v>
      </c>
      <c r="P155">
        <v>-2.4</v>
      </c>
      <c r="Q155">
        <v>-0.4</v>
      </c>
      <c r="R155">
        <v>-0.7</v>
      </c>
      <c r="T155">
        <f>IF(ISNUMBER(MATCH(A155, Debuts_Table[Name], 0)), "1", 0)</f>
        <v>0</v>
      </c>
      <c r="U155" t="str">
        <f t="shared" ca="1" si="4"/>
        <v/>
      </c>
      <c r="V155">
        <f>IF(COUNTIF(Injuries!$A$2:$A$154, A155) &gt; 0, 0, Skater2024!P155)</f>
        <v>-2.4</v>
      </c>
      <c r="W155">
        <f>IF(COUNTIF(Injuries!$A$2:$A$154, A155) &gt; 0, 0, Skater2024!M155)</f>
        <v>0.4</v>
      </c>
      <c r="X155">
        <f>IF(COUNTIF(Injuries!$A$2:$A$154, A155) &gt; 0, 0, Skater2024!N155)</f>
        <v>-2.2000000000000002</v>
      </c>
      <c r="Y155" t="str">
        <f>VLOOKUP(C155,'2024'!$A$1:$B$33,2,FALSE)</f>
        <v xml:space="preserve"> Ottawa Senators</v>
      </c>
      <c r="Z155">
        <f t="shared" si="5"/>
        <v>13.78372093023256</v>
      </c>
    </row>
    <row r="156" spans="1:26" x14ac:dyDescent="0.3">
      <c r="A156" t="s">
        <v>190</v>
      </c>
      <c r="B156" t="s">
        <v>19</v>
      </c>
      <c r="C156" t="s">
        <v>48</v>
      </c>
      <c r="D156" t="s">
        <v>24</v>
      </c>
      <c r="E156">
        <v>20</v>
      </c>
      <c r="F156">
        <v>419.5</v>
      </c>
      <c r="G156">
        <v>1.9</v>
      </c>
      <c r="H156">
        <v>-0.8</v>
      </c>
      <c r="I156">
        <v>3.2</v>
      </c>
      <c r="J156">
        <v>0.1</v>
      </c>
      <c r="K156">
        <v>-0.9</v>
      </c>
      <c r="L156">
        <v>-0.5</v>
      </c>
      <c r="M156">
        <v>5.2</v>
      </c>
      <c r="N156">
        <v>-0.8</v>
      </c>
      <c r="O156">
        <v>-1.4</v>
      </c>
      <c r="P156">
        <v>3</v>
      </c>
      <c r="Q156">
        <v>0.5</v>
      </c>
      <c r="R156">
        <v>0.9</v>
      </c>
      <c r="T156">
        <f>IF(ISNUMBER(MATCH(A156, Debuts_Table[Name], 0)), "1", 0)</f>
        <v>0</v>
      </c>
      <c r="U156" t="str">
        <f t="shared" ca="1" si="4"/>
        <v/>
      </c>
      <c r="V156">
        <f>IF(COUNTIF(Injuries!$A$2:$A$154, A156) &gt; 0, 0, Skater2024!P156)</f>
        <v>0</v>
      </c>
      <c r="W156">
        <f>IF(COUNTIF(Injuries!$A$2:$A$154, A156) &gt; 0, 0, Skater2024!M156)</f>
        <v>0</v>
      </c>
      <c r="X156">
        <f>IF(COUNTIF(Injuries!$A$2:$A$154, A156) &gt; 0, 0, Skater2024!N156)</f>
        <v>0</v>
      </c>
      <c r="Y156" t="str">
        <f>VLOOKUP(C156,'2024'!$A$1:$B$33,2,FALSE)</f>
        <v xml:space="preserve"> New Jersey Devils</v>
      </c>
      <c r="Z156">
        <f t="shared" si="5"/>
        <v>20.975000000000001</v>
      </c>
    </row>
    <row r="157" spans="1:26" x14ac:dyDescent="0.3">
      <c r="A157" t="s">
        <v>191</v>
      </c>
      <c r="B157" t="s">
        <v>19</v>
      </c>
      <c r="C157" t="s">
        <v>107</v>
      </c>
      <c r="D157" t="s">
        <v>37</v>
      </c>
      <c r="E157">
        <v>47</v>
      </c>
      <c r="F157">
        <v>841.8</v>
      </c>
      <c r="G157">
        <v>8.4</v>
      </c>
      <c r="H157">
        <v>-0.4</v>
      </c>
      <c r="I157">
        <v>-0.9</v>
      </c>
      <c r="J157">
        <v>0</v>
      </c>
      <c r="K157">
        <v>0</v>
      </c>
      <c r="L157">
        <v>-0.3</v>
      </c>
      <c r="M157">
        <v>7.5</v>
      </c>
      <c r="N157">
        <v>-0.4</v>
      </c>
      <c r="O157">
        <v>-0.3</v>
      </c>
      <c r="P157">
        <v>6.8</v>
      </c>
      <c r="Q157">
        <v>1.1000000000000001</v>
      </c>
      <c r="R157">
        <v>2.1</v>
      </c>
      <c r="T157">
        <f>IF(ISNUMBER(MATCH(A157, Debuts_Table[Name], 0)), "1", 0)</f>
        <v>0</v>
      </c>
      <c r="U157" t="str">
        <f t="shared" ca="1" si="4"/>
        <v/>
      </c>
      <c r="V157">
        <f>IF(COUNTIF(Injuries!$A$2:$A$154, A157) &gt; 0, 0, Skater2024!P157)</f>
        <v>6.8</v>
      </c>
      <c r="W157">
        <f>IF(COUNTIF(Injuries!$A$2:$A$154, A157) &gt; 0, 0, Skater2024!M157)</f>
        <v>7.5</v>
      </c>
      <c r="X157">
        <f>IF(COUNTIF(Injuries!$A$2:$A$154, A157) &gt; 0, 0, Skater2024!N157)</f>
        <v>-0.4</v>
      </c>
      <c r="Y157" t="str">
        <f>VLOOKUP(C157,'2024'!$A$1:$B$33,2,FALSE)</f>
        <v xml:space="preserve"> Ottawa Senators</v>
      </c>
      <c r="Z157">
        <f t="shared" si="5"/>
        <v>17.910638297872339</v>
      </c>
    </row>
    <row r="158" spans="1:26" x14ac:dyDescent="0.3">
      <c r="A158" t="s">
        <v>192</v>
      </c>
      <c r="B158" t="s">
        <v>19</v>
      </c>
      <c r="C158" t="s">
        <v>36</v>
      </c>
      <c r="D158" t="s">
        <v>24</v>
      </c>
      <c r="E158">
        <v>48</v>
      </c>
      <c r="F158">
        <v>1247.4000000000001</v>
      </c>
      <c r="G158">
        <v>4.4000000000000004</v>
      </c>
      <c r="H158">
        <v>4.3</v>
      </c>
      <c r="I158">
        <v>2.6</v>
      </c>
      <c r="J158">
        <v>-0.2</v>
      </c>
      <c r="K158">
        <v>0.4</v>
      </c>
      <c r="L158">
        <v>-0.1</v>
      </c>
      <c r="M158">
        <v>7.1</v>
      </c>
      <c r="N158">
        <v>4.2</v>
      </c>
      <c r="O158">
        <v>0.3</v>
      </c>
      <c r="P158">
        <v>11.5</v>
      </c>
      <c r="Q158">
        <v>1.8</v>
      </c>
      <c r="R158">
        <v>3.6</v>
      </c>
      <c r="T158">
        <f>IF(ISNUMBER(MATCH(A158, Debuts_Table[Name], 0)), "1", 0)</f>
        <v>0</v>
      </c>
      <c r="U158" t="str">
        <f t="shared" ca="1" si="4"/>
        <v/>
      </c>
      <c r="V158">
        <f>IF(COUNTIF(Injuries!$A$2:$A$154, A158) &gt; 0, 0, Skater2024!P158)</f>
        <v>11.5</v>
      </c>
      <c r="W158">
        <f>IF(COUNTIF(Injuries!$A$2:$A$154, A158) &gt; 0, 0, Skater2024!M158)</f>
        <v>7.1</v>
      </c>
      <c r="X158">
        <f>IF(COUNTIF(Injuries!$A$2:$A$154, A158) &gt; 0, 0, Skater2024!N158)</f>
        <v>4.2</v>
      </c>
      <c r="Y158" t="str">
        <f>VLOOKUP(C158,'2024'!$A$1:$B$33,2,FALSE)</f>
        <v xml:space="preserve"> Los Angeles Kings</v>
      </c>
      <c r="Z158">
        <f t="shared" si="5"/>
        <v>25.987500000000001</v>
      </c>
    </row>
    <row r="159" spans="1:26" x14ac:dyDescent="0.3">
      <c r="A159" t="s">
        <v>193</v>
      </c>
      <c r="B159" t="s">
        <v>19</v>
      </c>
      <c r="C159" t="s">
        <v>130</v>
      </c>
      <c r="D159" t="s">
        <v>50</v>
      </c>
      <c r="E159">
        <v>46</v>
      </c>
      <c r="F159">
        <v>679.1</v>
      </c>
      <c r="G159">
        <v>-0.6</v>
      </c>
      <c r="H159">
        <v>0.6</v>
      </c>
      <c r="I159">
        <v>0</v>
      </c>
      <c r="J159">
        <v>0.4</v>
      </c>
      <c r="K159">
        <v>0.7</v>
      </c>
      <c r="L159">
        <v>-0.8</v>
      </c>
      <c r="M159">
        <v>-0.6</v>
      </c>
      <c r="N159">
        <v>1</v>
      </c>
      <c r="O159">
        <v>-0.1</v>
      </c>
      <c r="P159">
        <v>0.3</v>
      </c>
      <c r="Q159">
        <v>0.1</v>
      </c>
      <c r="R159">
        <v>0.1</v>
      </c>
      <c r="T159">
        <f>IF(ISNUMBER(MATCH(A159, Debuts_Table[Name], 0)), "1", 0)</f>
        <v>0</v>
      </c>
      <c r="U159" t="str">
        <f t="shared" ca="1" si="4"/>
        <v/>
      </c>
      <c r="V159">
        <f>IF(COUNTIF(Injuries!$A$2:$A$154, A159) &gt; 0, 0, Skater2024!P159)</f>
        <v>0.3</v>
      </c>
      <c r="W159">
        <f>IF(COUNTIF(Injuries!$A$2:$A$154, A159) &gt; 0, 0, Skater2024!M159)</f>
        <v>-0.6</v>
      </c>
      <c r="X159">
        <f>IF(COUNTIF(Injuries!$A$2:$A$154, A159) &gt; 0, 0, Skater2024!N159)</f>
        <v>1</v>
      </c>
      <c r="Y159" t="str">
        <f>VLOOKUP(C159,'2024'!$A$1:$B$33,2,FALSE)</f>
        <v xml:space="preserve"> Pittsburgh Penguins</v>
      </c>
      <c r="Z159">
        <f t="shared" si="5"/>
        <v>14.763043478260871</v>
      </c>
    </row>
    <row r="160" spans="1:26" x14ac:dyDescent="0.3">
      <c r="A160" t="s">
        <v>194</v>
      </c>
      <c r="B160" t="s">
        <v>19</v>
      </c>
      <c r="C160" t="s">
        <v>62</v>
      </c>
      <c r="D160" t="s">
        <v>21</v>
      </c>
      <c r="E160">
        <v>46</v>
      </c>
      <c r="F160">
        <v>759.2</v>
      </c>
      <c r="G160">
        <v>1.6</v>
      </c>
      <c r="H160">
        <v>-1.9</v>
      </c>
      <c r="I160">
        <v>-0.3</v>
      </c>
      <c r="J160">
        <v>1.2</v>
      </c>
      <c r="K160">
        <v>1.6</v>
      </c>
      <c r="L160">
        <v>-0.3</v>
      </c>
      <c r="M160">
        <v>1.3</v>
      </c>
      <c r="N160">
        <v>-0.8</v>
      </c>
      <c r="O160">
        <v>1.3</v>
      </c>
      <c r="P160">
        <v>1.8</v>
      </c>
      <c r="Q160">
        <v>0.3</v>
      </c>
      <c r="R160">
        <v>0.6</v>
      </c>
      <c r="T160">
        <f>IF(ISNUMBER(MATCH(A160, Debuts_Table[Name], 0)), "1", 0)</f>
        <v>0</v>
      </c>
      <c r="U160" t="str">
        <f t="shared" ca="1" si="4"/>
        <v/>
      </c>
      <c r="V160">
        <f>IF(COUNTIF(Injuries!$A$2:$A$154, A160) &gt; 0, 0, Skater2024!P160)</f>
        <v>1.8</v>
      </c>
      <c r="W160">
        <f>IF(COUNTIF(Injuries!$A$2:$A$154, A160) &gt; 0, 0, Skater2024!M160)</f>
        <v>1.3</v>
      </c>
      <c r="X160">
        <f>IF(COUNTIF(Injuries!$A$2:$A$154, A160) &gt; 0, 0, Skater2024!N160)</f>
        <v>-0.8</v>
      </c>
      <c r="Y160" t="str">
        <f>VLOOKUP(C160,'2024'!$A$1:$B$33,2,FALSE)</f>
        <v xml:space="preserve"> Buffalo Sabres</v>
      </c>
      <c r="Z160">
        <f t="shared" si="5"/>
        <v>16.504347826086956</v>
      </c>
    </row>
    <row r="161" spans="1:26" x14ac:dyDescent="0.3">
      <c r="A161" t="s">
        <v>195</v>
      </c>
      <c r="B161" t="s">
        <v>19</v>
      </c>
      <c r="C161" t="s">
        <v>30</v>
      </c>
      <c r="D161" t="s">
        <v>24</v>
      </c>
      <c r="E161">
        <v>47</v>
      </c>
      <c r="F161">
        <v>1024</v>
      </c>
      <c r="G161">
        <v>-1.4</v>
      </c>
      <c r="H161">
        <v>0.3</v>
      </c>
      <c r="I161">
        <v>0</v>
      </c>
      <c r="J161">
        <v>1.2</v>
      </c>
      <c r="K161">
        <v>-0.2</v>
      </c>
      <c r="L161">
        <v>-0.2</v>
      </c>
      <c r="M161">
        <v>-1.4</v>
      </c>
      <c r="N161">
        <v>1.5</v>
      </c>
      <c r="O161">
        <v>-0.4</v>
      </c>
      <c r="P161">
        <v>-0.2</v>
      </c>
      <c r="Q161">
        <v>0</v>
      </c>
      <c r="R161">
        <v>-0.1</v>
      </c>
      <c r="T161">
        <f>IF(ISNUMBER(MATCH(A161, Debuts_Table[Name], 0)), "1", 0)</f>
        <v>0</v>
      </c>
      <c r="U161" t="str">
        <f t="shared" ca="1" si="4"/>
        <v/>
      </c>
      <c r="V161">
        <f>IF(COUNTIF(Injuries!$A$2:$A$154, A161) &gt; 0, 0, Skater2024!P161)</f>
        <v>-0.2</v>
      </c>
      <c r="W161">
        <f>IF(COUNTIF(Injuries!$A$2:$A$154, A161) &gt; 0, 0, Skater2024!M161)</f>
        <v>-1.4</v>
      </c>
      <c r="X161">
        <f>IF(COUNTIF(Injuries!$A$2:$A$154, A161) &gt; 0, 0, Skater2024!N161)</f>
        <v>1.5</v>
      </c>
      <c r="Y161" t="str">
        <f>VLOOKUP(C161,'2024'!$A$1:$B$33,2,FALSE)</f>
        <v xml:space="preserve"> Winnipeg Jets</v>
      </c>
      <c r="Z161">
        <f t="shared" si="5"/>
        <v>21.787234042553191</v>
      </c>
    </row>
    <row r="162" spans="1:26" x14ac:dyDescent="0.3">
      <c r="A162" t="s">
        <v>196</v>
      </c>
      <c r="B162" t="s">
        <v>19</v>
      </c>
      <c r="C162" t="s">
        <v>46</v>
      </c>
      <c r="D162" t="s">
        <v>21</v>
      </c>
      <c r="E162">
        <v>44</v>
      </c>
      <c r="F162">
        <v>880.6</v>
      </c>
      <c r="G162">
        <v>8.1999999999999993</v>
      </c>
      <c r="H162">
        <v>-0.7</v>
      </c>
      <c r="I162">
        <v>3.6</v>
      </c>
      <c r="J162">
        <v>-1</v>
      </c>
      <c r="K162">
        <v>0.5</v>
      </c>
      <c r="L162">
        <v>1.2</v>
      </c>
      <c r="M162">
        <v>11.8</v>
      </c>
      <c r="N162">
        <v>-1.7</v>
      </c>
      <c r="O162">
        <v>1.6</v>
      </c>
      <c r="P162">
        <v>11.7</v>
      </c>
      <c r="Q162">
        <v>1.9</v>
      </c>
      <c r="R162">
        <v>3.6</v>
      </c>
      <c r="T162">
        <f>IF(ISNUMBER(MATCH(A162, Debuts_Table[Name], 0)), "1", 0)</f>
        <v>0</v>
      </c>
      <c r="U162" t="str">
        <f t="shared" ca="1" si="4"/>
        <v/>
      </c>
      <c r="V162">
        <f>IF(COUNTIF(Injuries!$A$2:$A$154, A162) &gt; 0, 0, Skater2024!P162)</f>
        <v>11.7</v>
      </c>
      <c r="W162">
        <f>IF(COUNTIF(Injuries!$A$2:$A$154, A162) &gt; 0, 0, Skater2024!M162)</f>
        <v>11.8</v>
      </c>
      <c r="X162">
        <f>IF(COUNTIF(Injuries!$A$2:$A$154, A162) &gt; 0, 0, Skater2024!N162)</f>
        <v>-1.7</v>
      </c>
      <c r="Y162" t="str">
        <f>VLOOKUP(C162,'2024'!$A$1:$B$33,2,FALSE)</f>
        <v xml:space="preserve"> Detroit Red Wings</v>
      </c>
      <c r="Z162">
        <f t="shared" si="5"/>
        <v>20.013636363636365</v>
      </c>
    </row>
    <row r="163" spans="1:26" x14ac:dyDescent="0.3">
      <c r="A163" t="s">
        <v>197</v>
      </c>
      <c r="B163" t="s">
        <v>19</v>
      </c>
      <c r="C163" t="s">
        <v>30</v>
      </c>
      <c r="D163" t="s">
        <v>24</v>
      </c>
      <c r="E163">
        <v>47</v>
      </c>
      <c r="F163">
        <v>716.2</v>
      </c>
      <c r="G163">
        <v>0.5</v>
      </c>
      <c r="H163">
        <v>3</v>
      </c>
      <c r="I163">
        <v>0</v>
      </c>
      <c r="J163">
        <v>-0.3</v>
      </c>
      <c r="K163">
        <v>-0.5</v>
      </c>
      <c r="L163">
        <v>0.1</v>
      </c>
      <c r="M163">
        <v>0.5</v>
      </c>
      <c r="N163">
        <v>2.7</v>
      </c>
      <c r="O163">
        <v>-0.3</v>
      </c>
      <c r="P163">
        <v>2.9</v>
      </c>
      <c r="Q163">
        <v>0.5</v>
      </c>
      <c r="R163">
        <v>0.9</v>
      </c>
      <c r="T163">
        <f>IF(ISNUMBER(MATCH(A163, Debuts_Table[Name], 0)), "1", 0)</f>
        <v>0</v>
      </c>
      <c r="U163" t="str">
        <f t="shared" ca="1" si="4"/>
        <v/>
      </c>
      <c r="V163">
        <f>IF(COUNTIF(Injuries!$A$2:$A$154, A163) &gt; 0, 0, Skater2024!P163)</f>
        <v>2.9</v>
      </c>
      <c r="W163">
        <f>IF(COUNTIF(Injuries!$A$2:$A$154, A163) &gt; 0, 0, Skater2024!M163)</f>
        <v>0.5</v>
      </c>
      <c r="X163">
        <f>IF(COUNTIF(Injuries!$A$2:$A$154, A163) &gt; 0, 0, Skater2024!N163)</f>
        <v>2.7</v>
      </c>
      <c r="Y163" t="str">
        <f>VLOOKUP(C163,'2024'!$A$1:$B$33,2,FALSE)</f>
        <v xml:space="preserve"> Winnipeg Jets</v>
      </c>
      <c r="Z163">
        <f t="shared" si="5"/>
        <v>15.238297872340427</v>
      </c>
    </row>
    <row r="164" spans="1:26" x14ac:dyDescent="0.3">
      <c r="A164" t="s">
        <v>198</v>
      </c>
      <c r="B164" t="s">
        <v>19</v>
      </c>
      <c r="C164" t="s">
        <v>57</v>
      </c>
      <c r="D164" t="s">
        <v>21</v>
      </c>
      <c r="E164">
        <v>47</v>
      </c>
      <c r="F164">
        <v>818.9</v>
      </c>
      <c r="G164">
        <v>10.7</v>
      </c>
      <c r="H164">
        <v>0.1</v>
      </c>
      <c r="I164">
        <v>3.5</v>
      </c>
      <c r="J164">
        <v>0</v>
      </c>
      <c r="K164">
        <v>1</v>
      </c>
      <c r="L164">
        <v>-0.7</v>
      </c>
      <c r="M164">
        <v>14.2</v>
      </c>
      <c r="N164">
        <v>0.1</v>
      </c>
      <c r="O164">
        <v>0.3</v>
      </c>
      <c r="P164">
        <v>14.6</v>
      </c>
      <c r="Q164">
        <v>2.2999999999999998</v>
      </c>
      <c r="R164">
        <v>4.5999999999999996</v>
      </c>
      <c r="T164">
        <f>IF(ISNUMBER(MATCH(A164, Debuts_Table[Name], 0)), "1", 0)</f>
        <v>0</v>
      </c>
      <c r="U164" t="str">
        <f t="shared" ca="1" si="4"/>
        <v/>
      </c>
      <c r="V164">
        <f>IF(COUNTIF(Injuries!$A$2:$A$154, A164) &gt; 0, 0, Skater2024!P164)</f>
        <v>14.6</v>
      </c>
      <c r="W164">
        <f>IF(COUNTIF(Injuries!$A$2:$A$154, A164) &gt; 0, 0, Skater2024!M164)</f>
        <v>14.2</v>
      </c>
      <c r="X164">
        <f>IF(COUNTIF(Injuries!$A$2:$A$154, A164) &gt; 0, 0, Skater2024!N164)</f>
        <v>0.1</v>
      </c>
      <c r="Y164" t="str">
        <f>VLOOKUP(C164,'2024'!$A$1:$B$33,2,FALSE)</f>
        <v xml:space="preserve"> Washington Capitals</v>
      </c>
      <c r="Z164">
        <f t="shared" si="5"/>
        <v>17.423404255319149</v>
      </c>
    </row>
    <row r="165" spans="1:26" x14ac:dyDescent="0.3">
      <c r="A165" t="s">
        <v>199</v>
      </c>
      <c r="B165" t="s">
        <v>19</v>
      </c>
      <c r="C165" t="s">
        <v>28</v>
      </c>
      <c r="D165" t="s">
        <v>37</v>
      </c>
      <c r="E165">
        <v>50</v>
      </c>
      <c r="F165">
        <v>798.8</v>
      </c>
      <c r="G165">
        <v>3</v>
      </c>
      <c r="H165">
        <v>0.6</v>
      </c>
      <c r="I165">
        <v>-2.9</v>
      </c>
      <c r="J165">
        <v>0.1</v>
      </c>
      <c r="K165">
        <v>0.8</v>
      </c>
      <c r="L165">
        <v>-1.4</v>
      </c>
      <c r="M165">
        <v>0.1</v>
      </c>
      <c r="N165">
        <v>0.7</v>
      </c>
      <c r="O165">
        <v>-0.6</v>
      </c>
      <c r="P165">
        <v>0.2</v>
      </c>
      <c r="Q165">
        <v>0</v>
      </c>
      <c r="R165">
        <v>0.1</v>
      </c>
      <c r="T165">
        <f>IF(ISNUMBER(MATCH(A165, Debuts_Table[Name], 0)), "1", 0)</f>
        <v>0</v>
      </c>
      <c r="U165" t="str">
        <f t="shared" ca="1" si="4"/>
        <v/>
      </c>
      <c r="V165">
        <f>IF(COUNTIF(Injuries!$A$2:$A$154, A165) &gt; 0, 0, Skater2024!P165)</f>
        <v>0.2</v>
      </c>
      <c r="W165">
        <f>IF(COUNTIF(Injuries!$A$2:$A$154, A165) &gt; 0, 0, Skater2024!M165)</f>
        <v>0.1</v>
      </c>
      <c r="X165">
        <f>IF(COUNTIF(Injuries!$A$2:$A$154, A165) &gt; 0, 0, Skater2024!N165)</f>
        <v>0.7</v>
      </c>
      <c r="Y165" t="str">
        <f>VLOOKUP(C165,'2024'!$A$1:$B$33,2,FALSE)</f>
        <v>Seattle Kraken</v>
      </c>
      <c r="Z165">
        <f t="shared" si="5"/>
        <v>15.975999999999999</v>
      </c>
    </row>
    <row r="166" spans="1:26" x14ac:dyDescent="0.3">
      <c r="A166" t="s">
        <v>200</v>
      </c>
      <c r="B166" t="s">
        <v>19</v>
      </c>
      <c r="C166" t="s">
        <v>41</v>
      </c>
      <c r="D166" t="s">
        <v>21</v>
      </c>
      <c r="E166">
        <v>49</v>
      </c>
      <c r="F166">
        <v>796.4</v>
      </c>
      <c r="G166">
        <v>0.5</v>
      </c>
      <c r="H166">
        <v>1.5</v>
      </c>
      <c r="I166">
        <v>1</v>
      </c>
      <c r="J166">
        <v>0.7</v>
      </c>
      <c r="K166">
        <v>0.8</v>
      </c>
      <c r="L166">
        <v>1.2</v>
      </c>
      <c r="M166">
        <v>1.5</v>
      </c>
      <c r="N166">
        <v>2.2000000000000002</v>
      </c>
      <c r="O166">
        <v>1.9</v>
      </c>
      <c r="P166">
        <v>5.6</v>
      </c>
      <c r="Q166">
        <v>0.9</v>
      </c>
      <c r="R166">
        <v>1.7</v>
      </c>
      <c r="T166">
        <f>IF(ISNUMBER(MATCH(A166, Debuts_Table[Name], 0)), "1", 0)</f>
        <v>0</v>
      </c>
      <c r="U166" t="str">
        <f t="shared" ca="1" si="4"/>
        <v/>
      </c>
      <c r="V166">
        <f>IF(COUNTIF(Injuries!$A$2:$A$154, A166) &gt; 0, 0, Skater2024!P166)</f>
        <v>5.6</v>
      </c>
      <c r="W166">
        <f>IF(COUNTIF(Injuries!$A$2:$A$154, A166) &gt; 0, 0, Skater2024!M166)</f>
        <v>1.5</v>
      </c>
      <c r="X166">
        <f>IF(COUNTIF(Injuries!$A$2:$A$154, A166) &gt; 0, 0, Skater2024!N166)</f>
        <v>2.2000000000000002</v>
      </c>
      <c r="Y166" t="str">
        <f>VLOOKUP(C166,'2024'!$A$1:$B$33,2,FALSE)</f>
        <v xml:space="preserve"> Florida Panthers</v>
      </c>
      <c r="Z166">
        <f t="shared" si="5"/>
        <v>16.253061224489795</v>
      </c>
    </row>
    <row r="167" spans="1:26" x14ac:dyDescent="0.3">
      <c r="A167" t="s">
        <v>201</v>
      </c>
      <c r="B167" t="s">
        <v>19</v>
      </c>
      <c r="C167" t="s">
        <v>98</v>
      </c>
      <c r="D167" t="s">
        <v>24</v>
      </c>
      <c r="E167">
        <v>40</v>
      </c>
      <c r="F167">
        <v>631.29999999999995</v>
      </c>
      <c r="G167">
        <v>0.1</v>
      </c>
      <c r="H167">
        <v>-0.5</v>
      </c>
      <c r="I167">
        <v>1.8</v>
      </c>
      <c r="J167">
        <v>0.1</v>
      </c>
      <c r="K167">
        <v>-0.6</v>
      </c>
      <c r="L167">
        <v>-0.1</v>
      </c>
      <c r="M167">
        <v>1.9</v>
      </c>
      <c r="N167">
        <v>-0.3</v>
      </c>
      <c r="O167">
        <v>-0.7</v>
      </c>
      <c r="P167">
        <v>0.9</v>
      </c>
      <c r="Q167">
        <v>0.1</v>
      </c>
      <c r="R167">
        <v>0.3</v>
      </c>
      <c r="T167">
        <f>IF(ISNUMBER(MATCH(A167, Debuts_Table[Name], 0)), "1", 0)</f>
        <v>0</v>
      </c>
      <c r="U167" t="str">
        <f t="shared" ca="1" si="4"/>
        <v/>
      </c>
      <c r="V167">
        <f>IF(COUNTIF(Injuries!$A$2:$A$154, A167) &gt; 0, 0, Skater2024!P167)</f>
        <v>0</v>
      </c>
      <c r="W167">
        <f>IF(COUNTIF(Injuries!$A$2:$A$154, A167) &gt; 0, 0, Skater2024!M167)</f>
        <v>0</v>
      </c>
      <c r="X167">
        <f>IF(COUNTIF(Injuries!$A$2:$A$154, A167) &gt; 0, 0, Skater2024!N167)</f>
        <v>0</v>
      </c>
      <c r="Y167" t="str">
        <f>VLOOKUP(C167,'2024'!$A$1:$B$33,2,FALSE)</f>
        <v xml:space="preserve"> Philadelphia Flyers</v>
      </c>
      <c r="Z167">
        <f t="shared" si="5"/>
        <v>15.782499999999999</v>
      </c>
    </row>
    <row r="168" spans="1:26" x14ac:dyDescent="0.3">
      <c r="A168" t="s">
        <v>202</v>
      </c>
      <c r="B168" t="s">
        <v>19</v>
      </c>
      <c r="C168" t="s">
        <v>34</v>
      </c>
      <c r="D168" t="s">
        <v>21</v>
      </c>
      <c r="E168">
        <v>49</v>
      </c>
      <c r="F168">
        <v>1016.7</v>
      </c>
      <c r="G168">
        <v>-5.8</v>
      </c>
      <c r="H168">
        <v>0.5</v>
      </c>
      <c r="I168">
        <v>-1.3</v>
      </c>
      <c r="J168">
        <v>-0.8</v>
      </c>
      <c r="K168">
        <v>1</v>
      </c>
      <c r="L168">
        <v>-0.7</v>
      </c>
      <c r="M168">
        <v>-7.1</v>
      </c>
      <c r="N168">
        <v>-0.3</v>
      </c>
      <c r="O168">
        <v>0.3</v>
      </c>
      <c r="P168">
        <v>-7.1</v>
      </c>
      <c r="Q168">
        <v>-1.1000000000000001</v>
      </c>
      <c r="R168">
        <v>-2.2000000000000002</v>
      </c>
      <c r="T168">
        <f>IF(ISNUMBER(MATCH(A168, Debuts_Table[Name], 0)), "1", 0)</f>
        <v>0</v>
      </c>
      <c r="U168" t="str">
        <f t="shared" ca="1" si="4"/>
        <v/>
      </c>
      <c r="V168">
        <f>IF(COUNTIF(Injuries!$A$2:$A$154, A168) &gt; 0, 0, Skater2024!P168)</f>
        <v>-7.1</v>
      </c>
      <c r="W168">
        <f>IF(COUNTIF(Injuries!$A$2:$A$154, A168) &gt; 0, 0, Skater2024!M168)</f>
        <v>-7.1</v>
      </c>
      <c r="X168">
        <f>IF(COUNTIF(Injuries!$A$2:$A$154, A168) &gt; 0, 0, Skater2024!N168)</f>
        <v>-0.3</v>
      </c>
      <c r="Y168" t="str">
        <f>VLOOKUP(C168,'2024'!$A$1:$B$33,2,FALSE)</f>
        <v xml:space="preserve"> Calgary Flames</v>
      </c>
      <c r="Z168">
        <f t="shared" si="5"/>
        <v>20.748979591836736</v>
      </c>
    </row>
    <row r="169" spans="1:26" x14ac:dyDescent="0.3">
      <c r="A169" t="s">
        <v>203</v>
      </c>
      <c r="B169" t="s">
        <v>19</v>
      </c>
      <c r="C169" t="s">
        <v>72</v>
      </c>
      <c r="D169" t="s">
        <v>21</v>
      </c>
      <c r="E169">
        <v>49</v>
      </c>
      <c r="F169">
        <v>969.3</v>
      </c>
      <c r="G169">
        <v>8.8000000000000007</v>
      </c>
      <c r="H169">
        <v>-0.8</v>
      </c>
      <c r="I169">
        <v>5.5</v>
      </c>
      <c r="J169">
        <v>1.2</v>
      </c>
      <c r="K169">
        <v>1.7</v>
      </c>
      <c r="L169">
        <v>1.1000000000000001</v>
      </c>
      <c r="M169">
        <v>14.3</v>
      </c>
      <c r="N169">
        <v>0.4</v>
      </c>
      <c r="O169">
        <v>2.9</v>
      </c>
      <c r="P169">
        <v>17.600000000000001</v>
      </c>
      <c r="Q169">
        <v>2.8</v>
      </c>
      <c r="R169">
        <v>5.5</v>
      </c>
      <c r="T169">
        <f>IF(ISNUMBER(MATCH(A169, Debuts_Table[Name], 0)), "1", 0)</f>
        <v>0</v>
      </c>
      <c r="U169" t="str">
        <f t="shared" ca="1" si="4"/>
        <v/>
      </c>
      <c r="V169">
        <f>IF(COUNTIF(Injuries!$A$2:$A$154, A169) &gt; 0, 0, Skater2024!P169)</f>
        <v>17.600000000000001</v>
      </c>
      <c r="W169">
        <f>IF(COUNTIF(Injuries!$A$2:$A$154, A169) &gt; 0, 0, Skater2024!M169)</f>
        <v>14.3</v>
      </c>
      <c r="X169">
        <f>IF(COUNTIF(Injuries!$A$2:$A$154, A169) &gt; 0, 0, Skater2024!N169)</f>
        <v>0.4</v>
      </c>
      <c r="Y169" t="str">
        <f>VLOOKUP(C169,'2024'!$A$1:$B$33,2,FALSE)</f>
        <v xml:space="preserve"> Vancouver Canucks</v>
      </c>
      <c r="Z169">
        <f t="shared" si="5"/>
        <v>19.781632653061223</v>
      </c>
    </row>
    <row r="170" spans="1:26" x14ac:dyDescent="0.3">
      <c r="A170" t="s">
        <v>204</v>
      </c>
      <c r="B170" t="s">
        <v>19</v>
      </c>
      <c r="C170" t="s">
        <v>20</v>
      </c>
      <c r="D170" t="s">
        <v>37</v>
      </c>
      <c r="E170">
        <v>30</v>
      </c>
      <c r="F170">
        <v>395.7</v>
      </c>
      <c r="G170">
        <v>-1.6</v>
      </c>
      <c r="H170">
        <v>0.5</v>
      </c>
      <c r="I170">
        <v>2</v>
      </c>
      <c r="J170">
        <v>0</v>
      </c>
      <c r="K170">
        <v>0</v>
      </c>
      <c r="L170">
        <v>-0.7</v>
      </c>
      <c r="M170">
        <v>0.4</v>
      </c>
      <c r="N170">
        <v>0.5</v>
      </c>
      <c r="O170">
        <v>-0.7</v>
      </c>
      <c r="P170">
        <v>0.2</v>
      </c>
      <c r="Q170">
        <v>0</v>
      </c>
      <c r="R170">
        <v>0.1</v>
      </c>
      <c r="T170">
        <f>IF(ISNUMBER(MATCH(A170, Debuts_Table[Name], 0)), "1", 0)</f>
        <v>0</v>
      </c>
      <c r="U170" t="str">
        <f t="shared" ca="1" si="4"/>
        <v/>
      </c>
      <c r="V170">
        <f>IF(COUNTIF(Injuries!$A$2:$A$154, A170) &gt; 0, 0, Skater2024!P170)</f>
        <v>0.2</v>
      </c>
      <c r="W170">
        <f>IF(COUNTIF(Injuries!$A$2:$A$154, A170) &gt; 0, 0, Skater2024!M170)</f>
        <v>0.4</v>
      </c>
      <c r="X170">
        <f>IF(COUNTIF(Injuries!$A$2:$A$154, A170) &gt; 0, 0, Skater2024!N170)</f>
        <v>0.5</v>
      </c>
      <c r="Y170" t="str">
        <f>VLOOKUP(C170,'2024'!$A$1:$B$33,2,FALSE)</f>
        <v xml:space="preserve"> Columbus Blue Jackets</v>
      </c>
      <c r="Z170">
        <f t="shared" si="5"/>
        <v>13.19</v>
      </c>
    </row>
    <row r="171" spans="1:26" x14ac:dyDescent="0.3">
      <c r="A171" t="s">
        <v>647</v>
      </c>
      <c r="B171" t="s">
        <v>19</v>
      </c>
      <c r="C171" t="s">
        <v>107</v>
      </c>
      <c r="D171" t="s">
        <v>24</v>
      </c>
      <c r="E171">
        <v>41</v>
      </c>
      <c r="F171">
        <v>637.29999999999995</v>
      </c>
      <c r="G171">
        <v>4.2</v>
      </c>
      <c r="H171">
        <v>1.5</v>
      </c>
      <c r="I171">
        <v>0.1</v>
      </c>
      <c r="J171">
        <v>-1</v>
      </c>
      <c r="K171">
        <v>-0.3</v>
      </c>
      <c r="L171">
        <v>-0.4</v>
      </c>
      <c r="M171">
        <v>4.2</v>
      </c>
      <c r="N171">
        <v>0.5</v>
      </c>
      <c r="O171">
        <v>-0.7</v>
      </c>
      <c r="P171">
        <v>4.0999999999999996</v>
      </c>
      <c r="Q171">
        <v>0.6</v>
      </c>
      <c r="R171">
        <v>1.3</v>
      </c>
      <c r="T171">
        <f>IF(ISNUMBER(MATCH(A171, Debuts_Table[Name], 0)), "1", 0)</f>
        <v>0</v>
      </c>
      <c r="U171" t="str">
        <f t="shared" ca="1" si="4"/>
        <v/>
      </c>
      <c r="V171">
        <f>IF(COUNTIF(Injuries!$A$2:$A$154, A171) &gt; 0, 0, Skater2024!P171)</f>
        <v>4.0999999999999996</v>
      </c>
      <c r="W171">
        <f>IF(COUNTIF(Injuries!$A$2:$A$154, A171) &gt; 0, 0, Skater2024!M171)</f>
        <v>4.2</v>
      </c>
      <c r="X171">
        <f>IF(COUNTIF(Injuries!$A$2:$A$154, A171) &gt; 0, 0, Skater2024!N171)</f>
        <v>0.5</v>
      </c>
      <c r="Y171" t="str">
        <f>VLOOKUP(C171,'2024'!$A$1:$B$33,2,FALSE)</f>
        <v xml:space="preserve"> Ottawa Senators</v>
      </c>
      <c r="Z171">
        <f t="shared" si="5"/>
        <v>15.543902439024389</v>
      </c>
    </row>
    <row r="172" spans="1:26" x14ac:dyDescent="0.3">
      <c r="A172" t="s">
        <v>205</v>
      </c>
      <c r="B172" t="s">
        <v>19</v>
      </c>
      <c r="C172" t="s">
        <v>42</v>
      </c>
      <c r="D172" t="s">
        <v>24</v>
      </c>
      <c r="E172">
        <v>39</v>
      </c>
      <c r="F172">
        <v>743.2</v>
      </c>
      <c r="G172">
        <v>-1.2</v>
      </c>
      <c r="H172">
        <v>1.8</v>
      </c>
      <c r="I172">
        <v>0</v>
      </c>
      <c r="J172">
        <v>0.8</v>
      </c>
      <c r="K172">
        <v>0.5</v>
      </c>
      <c r="L172">
        <v>-0.5</v>
      </c>
      <c r="M172">
        <v>-1.2</v>
      </c>
      <c r="N172">
        <v>2.6</v>
      </c>
      <c r="O172">
        <v>0.1</v>
      </c>
      <c r="P172">
        <v>1.5</v>
      </c>
      <c r="Q172">
        <v>0.2</v>
      </c>
      <c r="R172">
        <v>0.5</v>
      </c>
      <c r="T172">
        <f>IF(ISNUMBER(MATCH(A172, Debuts_Table[Name], 0)), "1", 0)</f>
        <v>0</v>
      </c>
      <c r="U172" t="str">
        <f t="shared" ca="1" si="4"/>
        <v/>
      </c>
      <c r="V172">
        <f>IF(COUNTIF(Injuries!$A$2:$A$154, A172) &gt; 0, 0, Skater2024!P172)</f>
        <v>0</v>
      </c>
      <c r="W172">
        <f>IF(COUNTIF(Injuries!$A$2:$A$154, A172) &gt; 0, 0, Skater2024!M172)</f>
        <v>0</v>
      </c>
      <c r="X172">
        <f>IF(COUNTIF(Injuries!$A$2:$A$154, A172) &gt; 0, 0, Skater2024!N172)</f>
        <v>0</v>
      </c>
      <c r="Y172" t="str">
        <f>VLOOKUP(C172,'2024'!$A$1:$B$33,2,FALSE)</f>
        <v xml:space="preserve"> Tampa Bay Lightning</v>
      </c>
      <c r="Z172">
        <f t="shared" si="5"/>
        <v>19.056410256410256</v>
      </c>
    </row>
    <row r="173" spans="1:26" x14ac:dyDescent="0.3">
      <c r="A173" t="s">
        <v>206</v>
      </c>
      <c r="B173" t="s">
        <v>19</v>
      </c>
      <c r="C173" t="s">
        <v>20</v>
      </c>
      <c r="D173" t="s">
        <v>24</v>
      </c>
      <c r="E173">
        <v>46</v>
      </c>
      <c r="F173">
        <v>895.4</v>
      </c>
      <c r="G173">
        <v>-0.8</v>
      </c>
      <c r="H173">
        <v>4.5999999999999996</v>
      </c>
      <c r="I173">
        <v>0</v>
      </c>
      <c r="J173">
        <v>-0.1</v>
      </c>
      <c r="K173">
        <v>1</v>
      </c>
      <c r="L173">
        <v>0.4</v>
      </c>
      <c r="M173">
        <v>-0.8</v>
      </c>
      <c r="N173">
        <v>4.5</v>
      </c>
      <c r="O173">
        <v>1.5</v>
      </c>
      <c r="P173">
        <v>5.2</v>
      </c>
      <c r="Q173">
        <v>0.8</v>
      </c>
      <c r="R173">
        <v>1.6</v>
      </c>
      <c r="T173">
        <f>IF(ISNUMBER(MATCH(A173, Debuts_Table[Name], 0)), "1", 0)</f>
        <v>0</v>
      </c>
      <c r="U173" t="str">
        <f t="shared" ca="1" si="4"/>
        <v/>
      </c>
      <c r="V173">
        <f>IF(COUNTIF(Injuries!$A$2:$A$154, A173) &gt; 0, 0, Skater2024!P173)</f>
        <v>5.2</v>
      </c>
      <c r="W173">
        <f>IF(COUNTIF(Injuries!$A$2:$A$154, A173) &gt; 0, 0, Skater2024!M173)</f>
        <v>-0.8</v>
      </c>
      <c r="X173">
        <f>IF(COUNTIF(Injuries!$A$2:$A$154, A173) &gt; 0, 0, Skater2024!N173)</f>
        <v>4.5</v>
      </c>
      <c r="Y173" t="str">
        <f>VLOOKUP(C173,'2024'!$A$1:$B$33,2,FALSE)</f>
        <v xml:space="preserve"> Columbus Blue Jackets</v>
      </c>
      <c r="Z173">
        <f t="shared" si="5"/>
        <v>19.465217391304346</v>
      </c>
    </row>
    <row r="174" spans="1:26" x14ac:dyDescent="0.3">
      <c r="A174" t="s">
        <v>207</v>
      </c>
      <c r="B174" t="s">
        <v>19</v>
      </c>
      <c r="C174" t="s">
        <v>23</v>
      </c>
      <c r="D174" t="s">
        <v>24</v>
      </c>
      <c r="E174">
        <v>49</v>
      </c>
      <c r="F174">
        <v>846.7</v>
      </c>
      <c r="G174">
        <v>5.7</v>
      </c>
      <c r="H174">
        <v>2.2000000000000002</v>
      </c>
      <c r="I174">
        <v>0</v>
      </c>
      <c r="J174">
        <v>0</v>
      </c>
      <c r="K174">
        <v>0.4</v>
      </c>
      <c r="L174">
        <v>-0.2</v>
      </c>
      <c r="M174">
        <v>5.7</v>
      </c>
      <c r="N174">
        <v>2.2000000000000002</v>
      </c>
      <c r="O174">
        <v>0.2</v>
      </c>
      <c r="P174">
        <v>8.1999999999999993</v>
      </c>
      <c r="Q174">
        <v>1.3</v>
      </c>
      <c r="R174">
        <v>2.5</v>
      </c>
      <c r="T174">
        <f>IF(ISNUMBER(MATCH(A174, Debuts_Table[Name], 0)), "1", 0)</f>
        <v>0</v>
      </c>
      <c r="U174" t="str">
        <f t="shared" ca="1" si="4"/>
        <v/>
      </c>
      <c r="V174">
        <f>IF(COUNTIF(Injuries!$A$2:$A$154, A174) &gt; 0, 0, Skater2024!P174)</f>
        <v>8.1999999999999993</v>
      </c>
      <c r="W174">
        <f>IF(COUNTIF(Injuries!$A$2:$A$154, A174) &gt; 0, 0, Skater2024!M174)</f>
        <v>5.7</v>
      </c>
      <c r="X174">
        <f>IF(COUNTIF(Injuries!$A$2:$A$154, A174) &gt; 0, 0, Skater2024!N174)</f>
        <v>2.2000000000000002</v>
      </c>
      <c r="Y174" t="str">
        <f>VLOOKUP(C174,'2024'!$A$1:$B$33,2,FALSE)</f>
        <v xml:space="preserve"> New York Rangers</v>
      </c>
      <c r="Z174">
        <f t="shared" si="5"/>
        <v>17.279591836734696</v>
      </c>
    </row>
    <row r="175" spans="1:26" x14ac:dyDescent="0.3">
      <c r="A175" t="s">
        <v>208</v>
      </c>
      <c r="B175" t="s">
        <v>19</v>
      </c>
      <c r="C175" t="s">
        <v>48</v>
      </c>
      <c r="D175" t="s">
        <v>50</v>
      </c>
      <c r="E175">
        <v>41</v>
      </c>
      <c r="F175">
        <v>664</v>
      </c>
      <c r="G175">
        <v>3.7</v>
      </c>
      <c r="H175">
        <v>2.4</v>
      </c>
      <c r="I175">
        <v>-0.5</v>
      </c>
      <c r="J175">
        <v>0.1</v>
      </c>
      <c r="K175">
        <v>-1</v>
      </c>
      <c r="L175">
        <v>0</v>
      </c>
      <c r="M175">
        <v>3.1</v>
      </c>
      <c r="N175">
        <v>2.5</v>
      </c>
      <c r="O175">
        <v>-1</v>
      </c>
      <c r="P175">
        <v>4.5999999999999996</v>
      </c>
      <c r="Q175">
        <v>0.7</v>
      </c>
      <c r="R175">
        <v>1.4</v>
      </c>
      <c r="T175">
        <f>IF(ISNUMBER(MATCH(A175, Debuts_Table[Name], 0)), "1", 0)</f>
        <v>0</v>
      </c>
      <c r="U175" t="str">
        <f t="shared" ca="1" si="4"/>
        <v/>
      </c>
      <c r="V175">
        <f>IF(COUNTIF(Injuries!$A$2:$A$154, A175) &gt; 0, 0, Skater2024!P175)</f>
        <v>4.5999999999999996</v>
      </c>
      <c r="W175">
        <f>IF(COUNTIF(Injuries!$A$2:$A$154, A175) &gt; 0, 0, Skater2024!M175)</f>
        <v>3.1</v>
      </c>
      <c r="X175">
        <f>IF(COUNTIF(Injuries!$A$2:$A$154, A175) &gt; 0, 0, Skater2024!N175)</f>
        <v>2.5</v>
      </c>
      <c r="Y175" t="str">
        <f>VLOOKUP(C175,'2024'!$A$1:$B$33,2,FALSE)</f>
        <v xml:space="preserve"> New Jersey Devils</v>
      </c>
      <c r="Z175">
        <f t="shared" si="5"/>
        <v>16.195121951219512</v>
      </c>
    </row>
    <row r="176" spans="1:26" x14ac:dyDescent="0.3">
      <c r="A176" t="s">
        <v>209</v>
      </c>
      <c r="B176" t="s">
        <v>19</v>
      </c>
      <c r="C176" t="s">
        <v>62</v>
      </c>
      <c r="D176" t="s">
        <v>24</v>
      </c>
      <c r="E176">
        <v>41</v>
      </c>
      <c r="F176">
        <v>581.5</v>
      </c>
      <c r="G176">
        <v>1.5</v>
      </c>
      <c r="H176">
        <v>-1.2</v>
      </c>
      <c r="I176">
        <v>0</v>
      </c>
      <c r="J176">
        <v>-0.5</v>
      </c>
      <c r="K176">
        <v>0.9</v>
      </c>
      <c r="L176">
        <v>0.4</v>
      </c>
      <c r="M176">
        <v>1.5</v>
      </c>
      <c r="N176">
        <v>-1.7</v>
      </c>
      <c r="O176">
        <v>1.3</v>
      </c>
      <c r="P176">
        <v>1.2</v>
      </c>
      <c r="Q176">
        <v>0.2</v>
      </c>
      <c r="R176">
        <v>0.4</v>
      </c>
      <c r="T176">
        <f>IF(ISNUMBER(MATCH(A176, Debuts_Table[Name], 0)), "1", 0)</f>
        <v>0</v>
      </c>
      <c r="U176" t="str">
        <f t="shared" ca="1" si="4"/>
        <v/>
      </c>
      <c r="V176">
        <f>IF(COUNTIF(Injuries!$A$2:$A$154, A176) &gt; 0, 0, Skater2024!P176)</f>
        <v>1.2</v>
      </c>
      <c r="W176">
        <f>IF(COUNTIF(Injuries!$A$2:$A$154, A176) &gt; 0, 0, Skater2024!M176)</f>
        <v>1.5</v>
      </c>
      <c r="X176">
        <f>IF(COUNTIF(Injuries!$A$2:$A$154, A176) &gt; 0, 0, Skater2024!N176)</f>
        <v>-1.7</v>
      </c>
      <c r="Y176" t="str">
        <f>VLOOKUP(C176,'2024'!$A$1:$B$33,2,FALSE)</f>
        <v xml:space="preserve"> Buffalo Sabres</v>
      </c>
      <c r="Z176">
        <f t="shared" si="5"/>
        <v>14.182926829268293</v>
      </c>
    </row>
    <row r="177" spans="1:26" x14ac:dyDescent="0.3">
      <c r="A177" t="s">
        <v>210</v>
      </c>
      <c r="B177" t="s">
        <v>19</v>
      </c>
      <c r="C177" t="s">
        <v>130</v>
      </c>
      <c r="D177" t="s">
        <v>24</v>
      </c>
      <c r="E177">
        <v>46</v>
      </c>
      <c r="F177">
        <v>1123.9000000000001</v>
      </c>
      <c r="G177">
        <v>4.5</v>
      </c>
      <c r="H177">
        <v>-0.8</v>
      </c>
      <c r="I177">
        <v>2.5</v>
      </c>
      <c r="J177">
        <v>0.2</v>
      </c>
      <c r="K177">
        <v>0.2</v>
      </c>
      <c r="L177">
        <v>0.1</v>
      </c>
      <c r="M177">
        <v>7</v>
      </c>
      <c r="N177">
        <v>-0.7</v>
      </c>
      <c r="O177">
        <v>0.3</v>
      </c>
      <c r="P177">
        <v>6.7</v>
      </c>
      <c r="Q177">
        <v>1.1000000000000001</v>
      </c>
      <c r="R177">
        <v>2.1</v>
      </c>
      <c r="T177">
        <f>IF(ISNUMBER(MATCH(A177, Debuts_Table[Name], 0)), "1", 0)</f>
        <v>0</v>
      </c>
      <c r="U177" t="str">
        <f t="shared" ca="1" si="4"/>
        <v/>
      </c>
      <c r="V177">
        <f>IF(COUNTIF(Injuries!$A$2:$A$154, A177) &gt; 0, 0, Skater2024!P177)</f>
        <v>6.7</v>
      </c>
      <c r="W177">
        <f>IF(COUNTIF(Injuries!$A$2:$A$154, A177) &gt; 0, 0, Skater2024!M177)</f>
        <v>7</v>
      </c>
      <c r="X177">
        <f>IF(COUNTIF(Injuries!$A$2:$A$154, A177) &gt; 0, 0, Skater2024!N177)</f>
        <v>-0.7</v>
      </c>
      <c r="Y177" t="str">
        <f>VLOOKUP(C177,'2024'!$A$1:$B$33,2,FALSE)</f>
        <v xml:space="preserve"> Pittsburgh Penguins</v>
      </c>
      <c r="Z177">
        <f t="shared" si="5"/>
        <v>24.432608695652174</v>
      </c>
    </row>
    <row r="178" spans="1:26" x14ac:dyDescent="0.3">
      <c r="A178" t="s">
        <v>211</v>
      </c>
      <c r="B178" t="s">
        <v>19</v>
      </c>
      <c r="C178" t="s">
        <v>168</v>
      </c>
      <c r="D178" t="s">
        <v>24</v>
      </c>
      <c r="E178">
        <v>49</v>
      </c>
      <c r="F178">
        <v>984.6</v>
      </c>
      <c r="G178">
        <v>5.4</v>
      </c>
      <c r="H178">
        <v>3</v>
      </c>
      <c r="I178">
        <v>0</v>
      </c>
      <c r="J178">
        <v>-0.4</v>
      </c>
      <c r="K178">
        <v>1.3</v>
      </c>
      <c r="L178">
        <v>-0.7</v>
      </c>
      <c r="M178">
        <v>5.4</v>
      </c>
      <c r="N178">
        <v>2.7</v>
      </c>
      <c r="O178">
        <v>0.6</v>
      </c>
      <c r="P178">
        <v>8.6</v>
      </c>
      <c r="Q178">
        <v>1.4</v>
      </c>
      <c r="R178">
        <v>2.7</v>
      </c>
      <c r="T178">
        <f>IF(ISNUMBER(MATCH(A178, Debuts_Table[Name], 0)), "1", 0)</f>
        <v>0</v>
      </c>
      <c r="U178" t="str">
        <f t="shared" ca="1" si="4"/>
        <v/>
      </c>
      <c r="V178">
        <f>IF(COUNTIF(Injuries!$A$2:$A$154, A178) &gt; 0, 0, Skater2024!P178)</f>
        <v>8.6</v>
      </c>
      <c r="W178">
        <f>IF(COUNTIF(Injuries!$A$2:$A$154, A178) &gt; 0, 0, Skater2024!M178)</f>
        <v>5.4</v>
      </c>
      <c r="X178">
        <f>IF(COUNTIF(Injuries!$A$2:$A$154, A178) &gt; 0, 0, Skater2024!N178)</f>
        <v>2.7</v>
      </c>
      <c r="Y178" t="str">
        <f>VLOOKUP(C178,'2024'!$A$1:$B$33,2,FALSE)</f>
        <v xml:space="preserve"> Dallas Stars</v>
      </c>
      <c r="Z178">
        <f t="shared" si="5"/>
        <v>20.093877551020409</v>
      </c>
    </row>
    <row r="179" spans="1:26" x14ac:dyDescent="0.3">
      <c r="A179" t="s">
        <v>212</v>
      </c>
      <c r="B179" t="s">
        <v>19</v>
      </c>
      <c r="C179" t="s">
        <v>122</v>
      </c>
      <c r="D179" t="s">
        <v>24</v>
      </c>
      <c r="E179">
        <v>45</v>
      </c>
      <c r="F179">
        <v>1025.2</v>
      </c>
      <c r="G179">
        <v>6.8</v>
      </c>
      <c r="H179">
        <v>3.1</v>
      </c>
      <c r="I179">
        <v>4.7</v>
      </c>
      <c r="J179">
        <v>0.2</v>
      </c>
      <c r="K179">
        <v>0.9</v>
      </c>
      <c r="L179">
        <v>0.2</v>
      </c>
      <c r="M179">
        <v>11.5</v>
      </c>
      <c r="N179">
        <v>3.2</v>
      </c>
      <c r="O179">
        <v>1.1000000000000001</v>
      </c>
      <c r="P179">
        <v>15.8</v>
      </c>
      <c r="Q179">
        <v>2.5</v>
      </c>
      <c r="R179">
        <v>4.9000000000000004</v>
      </c>
      <c r="T179">
        <f>IF(ISNUMBER(MATCH(A179, Debuts_Table[Name], 0)), "1", 0)</f>
        <v>0</v>
      </c>
      <c r="U179" t="str">
        <f t="shared" ca="1" si="4"/>
        <v/>
      </c>
      <c r="V179">
        <f>IF(COUNTIF(Injuries!$A$2:$A$154, A179) &gt; 0, 0, Skater2024!P179)</f>
        <v>15.8</v>
      </c>
      <c r="W179">
        <f>IF(COUNTIF(Injuries!$A$2:$A$154, A179) &gt; 0, 0, Skater2024!M179)</f>
        <v>11.5</v>
      </c>
      <c r="X179">
        <f>IF(COUNTIF(Injuries!$A$2:$A$154, A179) &gt; 0, 0, Skater2024!N179)</f>
        <v>3.2</v>
      </c>
      <c r="Y179" t="str">
        <f>VLOOKUP(C179,'2024'!$A$1:$B$33,2,FALSE)</f>
        <v xml:space="preserve"> Edmonton Oilers</v>
      </c>
      <c r="Z179">
        <f t="shared" si="5"/>
        <v>22.782222222222224</v>
      </c>
    </row>
    <row r="180" spans="1:26" x14ac:dyDescent="0.3">
      <c r="A180" t="s">
        <v>213</v>
      </c>
      <c r="B180" t="s">
        <v>19</v>
      </c>
      <c r="C180" t="s">
        <v>41</v>
      </c>
      <c r="D180" t="s">
        <v>21</v>
      </c>
      <c r="E180">
        <v>49</v>
      </c>
      <c r="F180">
        <v>776.6</v>
      </c>
      <c r="G180">
        <v>1.7</v>
      </c>
      <c r="H180">
        <v>3</v>
      </c>
      <c r="I180">
        <v>-0.5</v>
      </c>
      <c r="J180">
        <v>0.1</v>
      </c>
      <c r="K180">
        <v>0.4</v>
      </c>
      <c r="L180">
        <v>0.7</v>
      </c>
      <c r="M180">
        <v>1.2</v>
      </c>
      <c r="N180">
        <v>3.1</v>
      </c>
      <c r="O180">
        <v>1.1000000000000001</v>
      </c>
      <c r="P180">
        <v>5.4</v>
      </c>
      <c r="Q180">
        <v>0.9</v>
      </c>
      <c r="R180">
        <v>1.7</v>
      </c>
      <c r="T180">
        <f>IF(ISNUMBER(MATCH(A180, Debuts_Table[Name], 0)), "1", 0)</f>
        <v>0</v>
      </c>
      <c r="U180" t="str">
        <f t="shared" ca="1" si="4"/>
        <v/>
      </c>
      <c r="V180">
        <f>IF(COUNTIF(Injuries!$A$2:$A$154, A180) &gt; 0, 0, Skater2024!P180)</f>
        <v>5.4</v>
      </c>
      <c r="W180">
        <f>IF(COUNTIF(Injuries!$A$2:$A$154, A180) &gt; 0, 0, Skater2024!M180)</f>
        <v>1.2</v>
      </c>
      <c r="X180">
        <f>IF(COUNTIF(Injuries!$A$2:$A$154, A180) &gt; 0, 0, Skater2024!N180)</f>
        <v>3.1</v>
      </c>
      <c r="Y180" t="str">
        <f>VLOOKUP(C180,'2024'!$A$1:$B$33,2,FALSE)</f>
        <v xml:space="preserve"> Florida Panthers</v>
      </c>
      <c r="Z180">
        <f t="shared" si="5"/>
        <v>15.848979591836736</v>
      </c>
    </row>
    <row r="181" spans="1:26" x14ac:dyDescent="0.3">
      <c r="A181" t="s">
        <v>214</v>
      </c>
      <c r="B181" t="s">
        <v>19</v>
      </c>
      <c r="C181" t="s">
        <v>122</v>
      </c>
      <c r="D181" t="s">
        <v>50</v>
      </c>
      <c r="E181">
        <v>44</v>
      </c>
      <c r="F181">
        <v>760.4</v>
      </c>
      <c r="G181">
        <v>-0.7</v>
      </c>
      <c r="H181">
        <v>-3.8</v>
      </c>
      <c r="I181">
        <v>0</v>
      </c>
      <c r="J181">
        <v>0.2</v>
      </c>
      <c r="K181">
        <v>-1</v>
      </c>
      <c r="L181">
        <v>-0.4</v>
      </c>
      <c r="M181">
        <v>-0.7</v>
      </c>
      <c r="N181">
        <v>-3.6</v>
      </c>
      <c r="O181">
        <v>-1.3</v>
      </c>
      <c r="P181">
        <v>-5.6</v>
      </c>
      <c r="Q181">
        <v>-0.9</v>
      </c>
      <c r="R181">
        <v>-1.7</v>
      </c>
      <c r="T181">
        <f>IF(ISNUMBER(MATCH(A181, Debuts_Table[Name], 0)), "1", 0)</f>
        <v>0</v>
      </c>
      <c r="U181" t="str">
        <f t="shared" ca="1" si="4"/>
        <v/>
      </c>
      <c r="V181">
        <f>IF(COUNTIF(Injuries!$A$2:$A$154, A181) &gt; 0, 0, Skater2024!P181)</f>
        <v>-5.6</v>
      </c>
      <c r="W181">
        <f>IF(COUNTIF(Injuries!$A$2:$A$154, A181) &gt; 0, 0, Skater2024!M181)</f>
        <v>-0.7</v>
      </c>
      <c r="X181">
        <f>IF(COUNTIF(Injuries!$A$2:$A$154, A181) &gt; 0, 0, Skater2024!N181)</f>
        <v>-3.6</v>
      </c>
      <c r="Y181" t="str">
        <f>VLOOKUP(C181,'2024'!$A$1:$B$33,2,FALSE)</f>
        <v xml:space="preserve"> Edmonton Oilers</v>
      </c>
      <c r="Z181">
        <f t="shared" si="5"/>
        <v>17.281818181818181</v>
      </c>
    </row>
    <row r="182" spans="1:26" x14ac:dyDescent="0.3">
      <c r="A182" t="s">
        <v>215</v>
      </c>
      <c r="B182" t="s">
        <v>19</v>
      </c>
      <c r="C182" t="s">
        <v>130</v>
      </c>
      <c r="D182" t="s">
        <v>21</v>
      </c>
      <c r="E182">
        <v>46</v>
      </c>
      <c r="F182">
        <v>875.7</v>
      </c>
      <c r="G182">
        <v>6.1</v>
      </c>
      <c r="H182">
        <v>1.1000000000000001</v>
      </c>
      <c r="I182">
        <v>-0.8</v>
      </c>
      <c r="J182">
        <v>0</v>
      </c>
      <c r="K182">
        <v>-0.9</v>
      </c>
      <c r="L182">
        <v>1.6</v>
      </c>
      <c r="M182">
        <v>5.3</v>
      </c>
      <c r="N182">
        <v>1.1000000000000001</v>
      </c>
      <c r="O182">
        <v>0.7</v>
      </c>
      <c r="P182">
        <v>7.1</v>
      </c>
      <c r="Q182">
        <v>1.1000000000000001</v>
      </c>
      <c r="R182">
        <v>2.2000000000000002</v>
      </c>
      <c r="T182">
        <f>IF(ISNUMBER(MATCH(A182, Debuts_Table[Name], 0)), "1", 0)</f>
        <v>0</v>
      </c>
      <c r="U182" t="str">
        <f t="shared" ca="1" si="4"/>
        <v/>
      </c>
      <c r="V182">
        <f>IF(COUNTIF(Injuries!$A$2:$A$154, A182) &gt; 0, 0, Skater2024!P182)</f>
        <v>7.1</v>
      </c>
      <c r="W182">
        <f>IF(COUNTIF(Injuries!$A$2:$A$154, A182) &gt; 0, 0, Skater2024!M182)</f>
        <v>5.3</v>
      </c>
      <c r="X182">
        <f>IF(COUNTIF(Injuries!$A$2:$A$154, A182) &gt; 0, 0, Skater2024!N182)</f>
        <v>1.1000000000000001</v>
      </c>
      <c r="Y182" t="str">
        <f>VLOOKUP(C182,'2024'!$A$1:$B$33,2,FALSE)</f>
        <v xml:space="preserve"> Pittsburgh Penguins</v>
      </c>
      <c r="Z182">
        <f t="shared" si="5"/>
        <v>19.036956521739132</v>
      </c>
    </row>
    <row r="183" spans="1:26" x14ac:dyDescent="0.3">
      <c r="A183" t="s">
        <v>216</v>
      </c>
      <c r="B183" t="s">
        <v>19</v>
      </c>
      <c r="C183" t="s">
        <v>168</v>
      </c>
      <c r="D183" t="s">
        <v>37</v>
      </c>
      <c r="E183">
        <v>47</v>
      </c>
      <c r="F183">
        <v>623.5</v>
      </c>
      <c r="G183">
        <v>1.8</v>
      </c>
      <c r="H183">
        <v>0.7</v>
      </c>
      <c r="I183">
        <v>0.2</v>
      </c>
      <c r="J183">
        <v>0</v>
      </c>
      <c r="K183">
        <v>0.9</v>
      </c>
      <c r="L183">
        <v>-0.8</v>
      </c>
      <c r="M183">
        <v>1.9</v>
      </c>
      <c r="N183">
        <v>0.7</v>
      </c>
      <c r="O183">
        <v>0.1</v>
      </c>
      <c r="P183">
        <v>2.8</v>
      </c>
      <c r="Q183">
        <v>0.4</v>
      </c>
      <c r="R183">
        <v>0.9</v>
      </c>
      <c r="T183">
        <f>IF(ISNUMBER(MATCH(A183, Debuts_Table[Name], 0)), "1", 0)</f>
        <v>0</v>
      </c>
      <c r="U183" t="str">
        <f t="shared" ca="1" si="4"/>
        <v/>
      </c>
      <c r="V183">
        <f>IF(COUNTIF(Injuries!$A$2:$A$154, A183) &gt; 0, 0, Skater2024!P183)</f>
        <v>2.8</v>
      </c>
      <c r="W183">
        <f>IF(COUNTIF(Injuries!$A$2:$A$154, A183) &gt; 0, 0, Skater2024!M183)</f>
        <v>1.9</v>
      </c>
      <c r="X183">
        <f>IF(COUNTIF(Injuries!$A$2:$A$154, A183) &gt; 0, 0, Skater2024!N183)</f>
        <v>0.7</v>
      </c>
      <c r="Y183" t="str">
        <f>VLOOKUP(C183,'2024'!$A$1:$B$33,2,FALSE)</f>
        <v xml:space="preserve"> Dallas Stars</v>
      </c>
      <c r="Z183">
        <f t="shared" si="5"/>
        <v>13.26595744680851</v>
      </c>
    </row>
    <row r="184" spans="1:26" x14ac:dyDescent="0.3">
      <c r="A184" t="s">
        <v>217</v>
      </c>
      <c r="B184" t="s">
        <v>19</v>
      </c>
      <c r="C184" t="s">
        <v>57</v>
      </c>
      <c r="D184" t="s">
        <v>21</v>
      </c>
      <c r="E184">
        <v>43</v>
      </c>
      <c r="F184">
        <v>808</v>
      </c>
      <c r="G184">
        <v>-2.2000000000000002</v>
      </c>
      <c r="H184">
        <v>-2.6</v>
      </c>
      <c r="I184">
        <v>-1.5</v>
      </c>
      <c r="J184">
        <v>0.5</v>
      </c>
      <c r="K184">
        <v>-0.1</v>
      </c>
      <c r="L184">
        <v>-1.4</v>
      </c>
      <c r="M184">
        <v>-3.7</v>
      </c>
      <c r="N184">
        <v>-2.1</v>
      </c>
      <c r="O184">
        <v>-1.5</v>
      </c>
      <c r="P184">
        <v>-7.3</v>
      </c>
      <c r="Q184">
        <v>-1.2</v>
      </c>
      <c r="R184">
        <v>-2.2999999999999998</v>
      </c>
      <c r="T184">
        <f>IF(ISNUMBER(MATCH(A184, Debuts_Table[Name], 0)), "1", 0)</f>
        <v>0</v>
      </c>
      <c r="U184" t="str">
        <f t="shared" ca="1" si="4"/>
        <v/>
      </c>
      <c r="V184">
        <f>IF(COUNTIF(Injuries!$A$2:$A$154, A184) &gt; 0, 0, Skater2024!P184)</f>
        <v>-7.3</v>
      </c>
      <c r="W184">
        <f>IF(COUNTIF(Injuries!$A$2:$A$154, A184) &gt; 0, 0, Skater2024!M184)</f>
        <v>-3.7</v>
      </c>
      <c r="X184">
        <f>IF(COUNTIF(Injuries!$A$2:$A$154, A184) &gt; 0, 0, Skater2024!N184)</f>
        <v>-2.1</v>
      </c>
      <c r="Y184" t="str">
        <f>VLOOKUP(C184,'2024'!$A$1:$B$33,2,FALSE)</f>
        <v xml:space="preserve"> Washington Capitals</v>
      </c>
      <c r="Z184">
        <f t="shared" si="5"/>
        <v>18.790697674418606</v>
      </c>
    </row>
    <row r="185" spans="1:26" x14ac:dyDescent="0.3">
      <c r="A185" t="s">
        <v>218</v>
      </c>
      <c r="B185" t="s">
        <v>19</v>
      </c>
      <c r="C185" t="s">
        <v>78</v>
      </c>
      <c r="D185" t="s">
        <v>50</v>
      </c>
      <c r="E185">
        <v>51</v>
      </c>
      <c r="F185">
        <v>947.8</v>
      </c>
      <c r="G185">
        <v>4.8</v>
      </c>
      <c r="H185">
        <v>-2.2999999999999998</v>
      </c>
      <c r="I185">
        <v>-0.4</v>
      </c>
      <c r="J185">
        <v>0.6</v>
      </c>
      <c r="K185">
        <v>0.5</v>
      </c>
      <c r="L185">
        <v>0.1</v>
      </c>
      <c r="M185">
        <v>4.3</v>
      </c>
      <c r="N185">
        <v>-1.8</v>
      </c>
      <c r="O185">
        <v>0.6</v>
      </c>
      <c r="P185">
        <v>3.1</v>
      </c>
      <c r="Q185">
        <v>0.5</v>
      </c>
      <c r="R185">
        <v>1</v>
      </c>
      <c r="T185">
        <f>IF(ISNUMBER(MATCH(A185, Debuts_Table[Name], 0)), "1", 0)</f>
        <v>0</v>
      </c>
      <c r="U185" t="str">
        <f t="shared" ca="1" si="4"/>
        <v/>
      </c>
      <c r="V185">
        <f>IF(COUNTIF(Injuries!$A$2:$A$154, A185) &gt; 0, 0, Skater2024!P185)</f>
        <v>3.1</v>
      </c>
      <c r="W185">
        <f>IF(COUNTIF(Injuries!$A$2:$A$154, A185) &gt; 0, 0, Skater2024!M185)</f>
        <v>4.3</v>
      </c>
      <c r="X185">
        <f>IF(COUNTIF(Injuries!$A$2:$A$154, A185) &gt; 0, 0, Skater2024!N185)</f>
        <v>-1.8</v>
      </c>
      <c r="Y185" t="str">
        <f>VLOOKUP(C185,'2024'!$A$1:$B$33,2,FALSE)</f>
        <v xml:space="preserve"> San Jose Sharks</v>
      </c>
      <c r="Z185">
        <f t="shared" si="5"/>
        <v>18.584313725490194</v>
      </c>
    </row>
    <row r="186" spans="1:26" x14ac:dyDescent="0.3">
      <c r="A186" t="s">
        <v>219</v>
      </c>
      <c r="B186" t="s">
        <v>19</v>
      </c>
      <c r="C186" t="s">
        <v>44</v>
      </c>
      <c r="D186" t="s">
        <v>50</v>
      </c>
      <c r="E186">
        <v>51</v>
      </c>
      <c r="F186">
        <v>972.7</v>
      </c>
      <c r="G186">
        <v>8.3000000000000007</v>
      </c>
      <c r="H186">
        <v>2.1</v>
      </c>
      <c r="I186">
        <v>-1.4</v>
      </c>
      <c r="J186">
        <v>0</v>
      </c>
      <c r="K186">
        <v>-0.6</v>
      </c>
      <c r="L186">
        <v>0.7</v>
      </c>
      <c r="M186">
        <v>6.8</v>
      </c>
      <c r="N186">
        <v>2.1</v>
      </c>
      <c r="O186">
        <v>0.1</v>
      </c>
      <c r="P186">
        <v>9</v>
      </c>
      <c r="Q186">
        <v>1.4</v>
      </c>
      <c r="R186">
        <v>2.8</v>
      </c>
      <c r="T186">
        <f>IF(ISNUMBER(MATCH(A186, Debuts_Table[Name], 0)), "1", 0)</f>
        <v>0</v>
      </c>
      <c r="U186" t="str">
        <f t="shared" ca="1" si="4"/>
        <v/>
      </c>
      <c r="V186">
        <f>IF(COUNTIF(Injuries!$A$2:$A$154, A186) &gt; 0, 0, Skater2024!P186)</f>
        <v>9</v>
      </c>
      <c r="W186">
        <f>IF(COUNTIF(Injuries!$A$2:$A$154, A186) &gt; 0, 0, Skater2024!M186)</f>
        <v>6.8</v>
      </c>
      <c r="X186">
        <f>IF(COUNTIF(Injuries!$A$2:$A$154, A186) &gt; 0, 0, Skater2024!N186)</f>
        <v>2.1</v>
      </c>
      <c r="Y186" t="str">
        <f>VLOOKUP(C186,'2024'!$A$1:$B$33,2,FALSE)</f>
        <v xml:space="preserve"> Nashville Predators</v>
      </c>
      <c r="Z186">
        <f t="shared" si="5"/>
        <v>19.072549019607845</v>
      </c>
    </row>
    <row r="187" spans="1:26" x14ac:dyDescent="0.3">
      <c r="A187" t="s">
        <v>220</v>
      </c>
      <c r="B187" t="s">
        <v>19</v>
      </c>
      <c r="C187" t="s">
        <v>72</v>
      </c>
      <c r="D187" t="s">
        <v>24</v>
      </c>
      <c r="E187">
        <v>49</v>
      </c>
      <c r="F187">
        <v>1154.8</v>
      </c>
      <c r="G187">
        <v>0.2</v>
      </c>
      <c r="H187">
        <v>-3.1</v>
      </c>
      <c r="I187">
        <v>0.9</v>
      </c>
      <c r="J187">
        <v>-1.7</v>
      </c>
      <c r="K187">
        <v>0.3</v>
      </c>
      <c r="L187">
        <v>0.8</v>
      </c>
      <c r="M187">
        <v>1.1000000000000001</v>
      </c>
      <c r="N187">
        <v>-4.8</v>
      </c>
      <c r="O187">
        <v>1.1000000000000001</v>
      </c>
      <c r="P187">
        <v>-2.6</v>
      </c>
      <c r="Q187">
        <v>-0.4</v>
      </c>
      <c r="R187">
        <v>-0.8</v>
      </c>
      <c r="T187">
        <f>IF(ISNUMBER(MATCH(A187, Debuts_Table[Name], 0)), "1", 0)</f>
        <v>0</v>
      </c>
      <c r="U187" t="str">
        <f t="shared" ca="1" si="4"/>
        <v/>
      </c>
      <c r="V187">
        <f>IF(COUNTIF(Injuries!$A$2:$A$154, A187) &gt; 0, 0, Skater2024!P187)</f>
        <v>-2.6</v>
      </c>
      <c r="W187">
        <f>IF(COUNTIF(Injuries!$A$2:$A$154, A187) &gt; 0, 0, Skater2024!M187)</f>
        <v>1.1000000000000001</v>
      </c>
      <c r="X187">
        <f>IF(COUNTIF(Injuries!$A$2:$A$154, A187) &gt; 0, 0, Skater2024!N187)</f>
        <v>-4.8</v>
      </c>
      <c r="Y187" t="str">
        <f>VLOOKUP(C187,'2024'!$A$1:$B$33,2,FALSE)</f>
        <v xml:space="preserve"> Vancouver Canucks</v>
      </c>
      <c r="Z187">
        <f t="shared" si="5"/>
        <v>23.567346938775508</v>
      </c>
    </row>
    <row r="188" spans="1:26" x14ac:dyDescent="0.3">
      <c r="A188" t="s">
        <v>221</v>
      </c>
      <c r="B188" t="s">
        <v>19</v>
      </c>
      <c r="C188" t="s">
        <v>78</v>
      </c>
      <c r="D188" t="s">
        <v>37</v>
      </c>
      <c r="E188">
        <v>46</v>
      </c>
      <c r="F188">
        <v>588.4</v>
      </c>
      <c r="G188">
        <v>-0.2</v>
      </c>
      <c r="H188">
        <v>-4.7</v>
      </c>
      <c r="I188">
        <v>0</v>
      </c>
      <c r="J188">
        <v>0</v>
      </c>
      <c r="K188">
        <v>0.6</v>
      </c>
      <c r="L188">
        <v>0.2</v>
      </c>
      <c r="M188">
        <v>-0.2</v>
      </c>
      <c r="N188">
        <v>-4.7</v>
      </c>
      <c r="O188">
        <v>0.8</v>
      </c>
      <c r="P188">
        <v>-4.0999999999999996</v>
      </c>
      <c r="Q188">
        <v>-0.7</v>
      </c>
      <c r="R188">
        <v>-1.3</v>
      </c>
      <c r="T188">
        <f>IF(ISNUMBER(MATCH(A188, Debuts_Table[Name], 0)), "1", 0)</f>
        <v>0</v>
      </c>
      <c r="U188" t="str">
        <f t="shared" ca="1" si="4"/>
        <v/>
      </c>
      <c r="V188">
        <f>IF(COUNTIF(Injuries!$A$2:$A$154, A188) &gt; 0, 0, Skater2024!P188)</f>
        <v>-4.0999999999999996</v>
      </c>
      <c r="W188">
        <f>IF(COUNTIF(Injuries!$A$2:$A$154, A188) &gt; 0, 0, Skater2024!M188)</f>
        <v>-0.2</v>
      </c>
      <c r="X188">
        <f>IF(COUNTIF(Injuries!$A$2:$A$154, A188) &gt; 0, 0, Skater2024!N188)</f>
        <v>-4.7</v>
      </c>
      <c r="Y188" t="str">
        <f>VLOOKUP(C188,'2024'!$A$1:$B$33,2,FALSE)</f>
        <v xml:space="preserve"> San Jose Sharks</v>
      </c>
      <c r="Z188">
        <f t="shared" si="5"/>
        <v>12.791304347826086</v>
      </c>
    </row>
    <row r="189" spans="1:26" x14ac:dyDescent="0.3">
      <c r="A189" t="s">
        <v>222</v>
      </c>
      <c r="B189" t="s">
        <v>19</v>
      </c>
      <c r="C189" t="s">
        <v>26</v>
      </c>
      <c r="D189" t="s">
        <v>37</v>
      </c>
      <c r="E189">
        <v>50</v>
      </c>
      <c r="F189">
        <v>913.4</v>
      </c>
      <c r="G189">
        <v>3.3</v>
      </c>
      <c r="H189">
        <v>-1.2</v>
      </c>
      <c r="I189">
        <v>3.6</v>
      </c>
      <c r="J189">
        <v>-0.7</v>
      </c>
      <c r="K189">
        <v>-0.9</v>
      </c>
      <c r="L189">
        <v>-0.5</v>
      </c>
      <c r="M189">
        <v>6.9</v>
      </c>
      <c r="N189">
        <v>-2</v>
      </c>
      <c r="O189">
        <v>-1.4</v>
      </c>
      <c r="P189">
        <v>3.6</v>
      </c>
      <c r="Q189">
        <v>0.6</v>
      </c>
      <c r="R189">
        <v>1.1000000000000001</v>
      </c>
      <c r="T189">
        <f>IF(ISNUMBER(MATCH(A189, Debuts_Table[Name], 0)), "1", 0)</f>
        <v>0</v>
      </c>
      <c r="U189" t="str">
        <f t="shared" ca="1" si="4"/>
        <v/>
      </c>
      <c r="V189">
        <f>IF(COUNTIF(Injuries!$A$2:$A$154, A189) &gt; 0, 0, Skater2024!P189)</f>
        <v>3.6</v>
      </c>
      <c r="W189">
        <f>IF(COUNTIF(Injuries!$A$2:$A$154, A189) &gt; 0, 0, Skater2024!M189)</f>
        <v>6.9</v>
      </c>
      <c r="X189">
        <f>IF(COUNTIF(Injuries!$A$2:$A$154, A189) &gt; 0, 0, Skater2024!N189)</f>
        <v>-2</v>
      </c>
      <c r="Y189" t="str">
        <f>VLOOKUP(C189,'2024'!$A$1:$B$33,2,FALSE)</f>
        <v xml:space="preserve"> Anaheim Ducks</v>
      </c>
      <c r="Z189">
        <f t="shared" si="5"/>
        <v>18.268000000000001</v>
      </c>
    </row>
    <row r="190" spans="1:26" x14ac:dyDescent="0.3">
      <c r="A190" t="s">
        <v>651</v>
      </c>
      <c r="B190" t="s">
        <v>19</v>
      </c>
      <c r="C190" t="s">
        <v>110</v>
      </c>
      <c r="D190" t="s">
        <v>21</v>
      </c>
      <c r="E190">
        <v>37</v>
      </c>
      <c r="F190">
        <v>518.5</v>
      </c>
      <c r="G190">
        <v>-1.3</v>
      </c>
      <c r="H190">
        <v>-1.8</v>
      </c>
      <c r="I190">
        <v>-0.7</v>
      </c>
      <c r="J190">
        <v>-0.1</v>
      </c>
      <c r="K190">
        <v>0.6</v>
      </c>
      <c r="L190">
        <v>-1.1000000000000001</v>
      </c>
      <c r="M190">
        <v>-2</v>
      </c>
      <c r="N190">
        <v>-1.9</v>
      </c>
      <c r="O190">
        <v>-0.5</v>
      </c>
      <c r="P190">
        <v>-4.4000000000000004</v>
      </c>
      <c r="Q190">
        <v>-0.7</v>
      </c>
      <c r="R190">
        <v>-1.4</v>
      </c>
      <c r="T190">
        <f>IF(ISNUMBER(MATCH(A190, Debuts_Table[Name], 0)), "1", 0)</f>
        <v>0</v>
      </c>
      <c r="U190" t="str">
        <f t="shared" ca="1" si="4"/>
        <v/>
      </c>
      <c r="V190">
        <f>IF(COUNTIF(Injuries!$A$2:$A$154, A190) &gt; 0, 0, Skater2024!P190)</f>
        <v>-4.4000000000000004</v>
      </c>
      <c r="W190">
        <f>IF(COUNTIF(Injuries!$A$2:$A$154, A190) &gt; 0, 0, Skater2024!M190)</f>
        <v>-2</v>
      </c>
      <c r="X190">
        <f>IF(COUNTIF(Injuries!$A$2:$A$154, A190) &gt; 0, 0, Skater2024!N190)</f>
        <v>-1.9</v>
      </c>
      <c r="Y190" t="str">
        <f>VLOOKUP(C190,'2024'!$A$1:$B$33,2,FALSE)</f>
        <v xml:space="preserve"> Minnesota Wild</v>
      </c>
      <c r="Z190">
        <f t="shared" si="5"/>
        <v>14.013513513513514</v>
      </c>
    </row>
    <row r="191" spans="1:26" x14ac:dyDescent="0.3">
      <c r="A191" t="s">
        <v>223</v>
      </c>
      <c r="B191" t="s">
        <v>19</v>
      </c>
      <c r="C191" t="s">
        <v>85</v>
      </c>
      <c r="D191" t="s">
        <v>50</v>
      </c>
      <c r="E191">
        <v>48</v>
      </c>
      <c r="F191">
        <v>485.8</v>
      </c>
      <c r="G191">
        <v>-1.9</v>
      </c>
      <c r="H191">
        <v>-0.8</v>
      </c>
      <c r="I191">
        <v>0</v>
      </c>
      <c r="J191">
        <v>-1.3</v>
      </c>
      <c r="K191">
        <v>0.3</v>
      </c>
      <c r="L191">
        <v>0.3</v>
      </c>
      <c r="M191">
        <v>-1.9</v>
      </c>
      <c r="N191">
        <v>-2.1</v>
      </c>
      <c r="O191">
        <v>0.6</v>
      </c>
      <c r="P191">
        <v>-3.4</v>
      </c>
      <c r="Q191">
        <v>-0.5</v>
      </c>
      <c r="R191">
        <v>-1.1000000000000001</v>
      </c>
      <c r="T191">
        <f>IF(ISNUMBER(MATCH(A191, Debuts_Table[Name], 0)), "1", 0)</f>
        <v>0</v>
      </c>
      <c r="U191" t="str">
        <f t="shared" ca="1" si="4"/>
        <v/>
      </c>
      <c r="V191">
        <f>IF(COUNTIF(Injuries!$A$2:$A$154, A191) &gt; 0, 0, Skater2024!P191)</f>
        <v>-3.4</v>
      </c>
      <c r="W191">
        <f>IF(COUNTIF(Injuries!$A$2:$A$154, A191) &gt; 0, 0, Skater2024!M191)</f>
        <v>-1.9</v>
      </c>
      <c r="X191">
        <f>IF(COUNTIF(Injuries!$A$2:$A$154, A191) &gt; 0, 0, Skater2024!N191)</f>
        <v>-2.1</v>
      </c>
      <c r="Y191" t="str">
        <f>VLOOKUP(C191,'2024'!$A$1:$B$33,2,FALSE)</f>
        <v xml:space="preserve"> Colorado Avalanche</v>
      </c>
      <c r="Z191">
        <f t="shared" si="5"/>
        <v>10.120833333333334</v>
      </c>
    </row>
    <row r="192" spans="1:26" x14ac:dyDescent="0.3">
      <c r="A192" t="s">
        <v>652</v>
      </c>
      <c r="B192" t="s">
        <v>19</v>
      </c>
      <c r="C192" t="s">
        <v>30</v>
      </c>
      <c r="D192" t="s">
        <v>21</v>
      </c>
      <c r="E192">
        <v>27</v>
      </c>
      <c r="F192">
        <v>459.3</v>
      </c>
      <c r="G192">
        <v>5.8</v>
      </c>
      <c r="H192">
        <v>0.1</v>
      </c>
      <c r="I192">
        <v>0.5</v>
      </c>
      <c r="J192">
        <v>0</v>
      </c>
      <c r="K192">
        <v>0.5</v>
      </c>
      <c r="L192">
        <v>0.9</v>
      </c>
      <c r="M192">
        <v>6.3</v>
      </c>
      <c r="N192">
        <v>0.1</v>
      </c>
      <c r="O192">
        <v>1.4</v>
      </c>
      <c r="P192">
        <v>7.8</v>
      </c>
      <c r="Q192">
        <v>1.2</v>
      </c>
      <c r="R192">
        <v>2.4</v>
      </c>
      <c r="T192">
        <f>IF(ISNUMBER(MATCH(A192, Debuts_Table[Name], 0)), "1", 0)</f>
        <v>0</v>
      </c>
      <c r="U192" t="str">
        <f t="shared" ca="1" si="4"/>
        <v/>
      </c>
      <c r="V192">
        <f>IF(COUNTIF(Injuries!$A$2:$A$154, A192) &gt; 0, 0, Skater2024!P192)</f>
        <v>7.8</v>
      </c>
      <c r="W192">
        <f>IF(COUNTIF(Injuries!$A$2:$A$154, A192) &gt; 0, 0, Skater2024!M192)</f>
        <v>6.3</v>
      </c>
      <c r="X192">
        <f>IF(COUNTIF(Injuries!$A$2:$A$154, A192) &gt; 0, 0, Skater2024!N192)</f>
        <v>0.1</v>
      </c>
      <c r="Y192" t="str">
        <f>VLOOKUP(C192,'2024'!$A$1:$B$33,2,FALSE)</f>
        <v xml:space="preserve"> Winnipeg Jets</v>
      </c>
      <c r="Z192">
        <f t="shared" si="5"/>
        <v>17.011111111111113</v>
      </c>
    </row>
    <row r="193" spans="1:26" x14ac:dyDescent="0.3">
      <c r="A193" t="s">
        <v>224</v>
      </c>
      <c r="B193" t="s">
        <v>19</v>
      </c>
      <c r="C193" t="s">
        <v>98</v>
      </c>
      <c r="D193" t="s">
        <v>37</v>
      </c>
      <c r="E193">
        <v>50</v>
      </c>
      <c r="F193">
        <v>564.9</v>
      </c>
      <c r="G193">
        <v>-1.9</v>
      </c>
      <c r="H193">
        <v>2.6</v>
      </c>
      <c r="I193">
        <v>0</v>
      </c>
      <c r="J193">
        <v>0.8</v>
      </c>
      <c r="K193">
        <v>-1.1000000000000001</v>
      </c>
      <c r="L193">
        <v>1.7</v>
      </c>
      <c r="M193">
        <v>-2</v>
      </c>
      <c r="N193">
        <v>3.4</v>
      </c>
      <c r="O193">
        <v>0.6</v>
      </c>
      <c r="P193">
        <v>2</v>
      </c>
      <c r="Q193">
        <v>0.3</v>
      </c>
      <c r="R193">
        <v>0.6</v>
      </c>
      <c r="T193">
        <f>IF(ISNUMBER(MATCH(A193, Debuts_Table[Name], 0)), "1", 0)</f>
        <v>0</v>
      </c>
      <c r="U193" t="str">
        <f t="shared" ca="1" si="4"/>
        <v/>
      </c>
      <c r="V193">
        <f>IF(COUNTIF(Injuries!$A$2:$A$154, A193) &gt; 0, 0, Skater2024!P193)</f>
        <v>2</v>
      </c>
      <c r="W193">
        <f>IF(COUNTIF(Injuries!$A$2:$A$154, A193) &gt; 0, 0, Skater2024!M193)</f>
        <v>-2</v>
      </c>
      <c r="X193">
        <f>IF(COUNTIF(Injuries!$A$2:$A$154, A193) &gt; 0, 0, Skater2024!N193)</f>
        <v>3.4</v>
      </c>
      <c r="Y193" t="str">
        <f>VLOOKUP(C193,'2024'!$A$1:$B$33,2,FALSE)</f>
        <v xml:space="preserve"> Philadelphia Flyers</v>
      </c>
      <c r="Z193">
        <f t="shared" si="5"/>
        <v>11.298</v>
      </c>
    </row>
    <row r="194" spans="1:26" x14ac:dyDescent="0.3">
      <c r="A194" t="s">
        <v>225</v>
      </c>
      <c r="B194" t="s">
        <v>19</v>
      </c>
      <c r="C194" t="s">
        <v>41</v>
      </c>
      <c r="D194" t="s">
        <v>24</v>
      </c>
      <c r="E194">
        <v>48</v>
      </c>
      <c r="F194">
        <v>1067.3</v>
      </c>
      <c r="G194">
        <v>5.4</v>
      </c>
      <c r="H194">
        <v>4.5999999999999996</v>
      </c>
      <c r="I194">
        <v>0.3</v>
      </c>
      <c r="J194">
        <v>1.1000000000000001</v>
      </c>
      <c r="K194">
        <v>0.8</v>
      </c>
      <c r="L194">
        <v>-0.1</v>
      </c>
      <c r="M194">
        <v>5.7</v>
      </c>
      <c r="N194">
        <v>5.8</v>
      </c>
      <c r="O194">
        <v>0.7</v>
      </c>
      <c r="P194">
        <v>12.2</v>
      </c>
      <c r="Q194">
        <v>1.9</v>
      </c>
      <c r="R194">
        <v>3.8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IF(COUNTIF(Injuries!$A$2:$A$154, A194) &gt; 0, 0, Skater2024!P194)</f>
        <v>12.2</v>
      </c>
      <c r="W194">
        <f>IF(COUNTIF(Injuries!$A$2:$A$154, A194) &gt; 0, 0, Skater2024!M194)</f>
        <v>5.7</v>
      </c>
      <c r="X194">
        <f>IF(COUNTIF(Injuries!$A$2:$A$154, A194) &gt; 0, 0, Skater2024!N194)</f>
        <v>5.8</v>
      </c>
      <c r="Y194" t="str">
        <f>VLOOKUP(C194,'2024'!$A$1:$B$33,2,FALSE)</f>
        <v xml:space="preserve"> Florida Panthers</v>
      </c>
      <c r="Z194">
        <f t="shared" si="5"/>
        <v>22.235416666666666</v>
      </c>
    </row>
    <row r="195" spans="1:26" x14ac:dyDescent="0.3">
      <c r="A195" t="s">
        <v>226</v>
      </c>
      <c r="B195" t="s">
        <v>19</v>
      </c>
      <c r="C195" t="s">
        <v>44</v>
      </c>
      <c r="D195" t="s">
        <v>21</v>
      </c>
      <c r="E195">
        <v>51</v>
      </c>
      <c r="F195">
        <v>905.7</v>
      </c>
      <c r="G195">
        <v>2.2000000000000002</v>
      </c>
      <c r="H195">
        <v>-3.9</v>
      </c>
      <c r="I195">
        <v>1.2</v>
      </c>
      <c r="J195">
        <v>-0.8</v>
      </c>
      <c r="K195">
        <v>1.5</v>
      </c>
      <c r="L195">
        <v>0.3</v>
      </c>
      <c r="M195">
        <v>3.3</v>
      </c>
      <c r="N195">
        <v>-4.7</v>
      </c>
      <c r="O195">
        <v>1.8</v>
      </c>
      <c r="P195">
        <v>0.4</v>
      </c>
      <c r="Q195">
        <v>0.1</v>
      </c>
      <c r="R195">
        <v>0.1</v>
      </c>
      <c r="T195">
        <f>IF(ISNUMBER(MATCH(A195, Debuts_Table[Name], 0)), "1", 0)</f>
        <v>0</v>
      </c>
      <c r="U195" t="str">
        <f t="shared" ca="1" si="6"/>
        <v/>
      </c>
      <c r="V195">
        <f>IF(COUNTIF(Injuries!$A$2:$A$154, A195) &gt; 0, 0, Skater2024!P195)</f>
        <v>0.4</v>
      </c>
      <c r="W195">
        <f>IF(COUNTIF(Injuries!$A$2:$A$154, A195) &gt; 0, 0, Skater2024!M195)</f>
        <v>3.3</v>
      </c>
      <c r="X195">
        <f>IF(COUNTIF(Injuries!$A$2:$A$154, A195) &gt; 0, 0, Skater2024!N195)</f>
        <v>-4.7</v>
      </c>
      <c r="Y195" t="str">
        <f>VLOOKUP(C195,'2024'!$A$1:$B$33,2,FALSE)</f>
        <v xml:space="preserve"> Nashville Predators</v>
      </c>
      <c r="Z195">
        <f t="shared" ref="Z195:Z258" si="7">F195/E195</f>
        <v>17.758823529411767</v>
      </c>
    </row>
    <row r="196" spans="1:26" x14ac:dyDescent="0.3">
      <c r="A196" t="s">
        <v>227</v>
      </c>
      <c r="B196" t="s">
        <v>19</v>
      </c>
      <c r="C196" t="s">
        <v>102</v>
      </c>
      <c r="D196" t="s">
        <v>24</v>
      </c>
      <c r="E196">
        <v>49</v>
      </c>
      <c r="F196">
        <v>1168.7</v>
      </c>
      <c r="G196">
        <v>0.6</v>
      </c>
      <c r="H196">
        <v>4</v>
      </c>
      <c r="I196">
        <v>0.3</v>
      </c>
      <c r="J196">
        <v>-1.2</v>
      </c>
      <c r="K196">
        <v>-1.3</v>
      </c>
      <c r="L196">
        <v>0.6</v>
      </c>
      <c r="M196">
        <v>0.9</v>
      </c>
      <c r="N196">
        <v>2.8</v>
      </c>
      <c r="O196">
        <v>-0.7</v>
      </c>
      <c r="P196">
        <v>3</v>
      </c>
      <c r="Q196">
        <v>0.5</v>
      </c>
      <c r="R196">
        <v>0.9</v>
      </c>
      <c r="T196">
        <f>IF(ISNUMBER(MATCH(A196, Debuts_Table[Name], 0)), "1", 0)</f>
        <v>0</v>
      </c>
      <c r="U196" t="str">
        <f t="shared" ca="1" si="6"/>
        <v/>
      </c>
      <c r="V196">
        <f>IF(COUNTIF(Injuries!$A$2:$A$154, A196) &gt; 0, 0, Skater2024!P196)</f>
        <v>3</v>
      </c>
      <c r="W196">
        <f>IF(COUNTIF(Injuries!$A$2:$A$154, A196) &gt; 0, 0, Skater2024!M196)</f>
        <v>0.9</v>
      </c>
      <c r="X196">
        <f>IF(COUNTIF(Injuries!$A$2:$A$154, A196) &gt; 0, 0, Skater2024!N196)</f>
        <v>2.8</v>
      </c>
      <c r="Y196" t="str">
        <f>VLOOKUP(C196,'2024'!$A$1:$B$33,2,FALSE)</f>
        <v xml:space="preserve"> Boston Bruins</v>
      </c>
      <c r="Z196">
        <f t="shared" si="7"/>
        <v>23.851020408163265</v>
      </c>
    </row>
    <row r="197" spans="1:26" x14ac:dyDescent="0.3">
      <c r="A197" t="s">
        <v>228</v>
      </c>
      <c r="B197" t="s">
        <v>19</v>
      </c>
      <c r="C197" t="s">
        <v>62</v>
      </c>
      <c r="D197" t="s">
        <v>24</v>
      </c>
      <c r="E197">
        <v>41</v>
      </c>
      <c r="F197">
        <v>715.2</v>
      </c>
      <c r="G197">
        <v>-0.6</v>
      </c>
      <c r="H197">
        <v>0.1</v>
      </c>
      <c r="I197">
        <v>-0.1</v>
      </c>
      <c r="J197">
        <v>0.2</v>
      </c>
      <c r="K197">
        <v>0.5</v>
      </c>
      <c r="L197">
        <v>-0.2</v>
      </c>
      <c r="M197">
        <v>-0.7</v>
      </c>
      <c r="N197">
        <v>0.4</v>
      </c>
      <c r="O197">
        <v>0.3</v>
      </c>
      <c r="P197">
        <v>0</v>
      </c>
      <c r="Q197">
        <v>0</v>
      </c>
      <c r="R197">
        <v>0</v>
      </c>
      <c r="T197">
        <f>IF(ISNUMBER(MATCH(A197, Debuts_Table[Name], 0)), "1", 0)</f>
        <v>0</v>
      </c>
      <c r="U197" t="str">
        <f t="shared" ca="1" si="6"/>
        <v/>
      </c>
      <c r="V197">
        <f>IF(COUNTIF(Injuries!$A$2:$A$154, A197) &gt; 0, 0, Skater2024!P197)</f>
        <v>0</v>
      </c>
      <c r="W197">
        <f>IF(COUNTIF(Injuries!$A$2:$A$154, A197) &gt; 0, 0, Skater2024!M197)</f>
        <v>-0.7</v>
      </c>
      <c r="X197">
        <f>IF(COUNTIF(Injuries!$A$2:$A$154, A197) &gt; 0, 0, Skater2024!N197)</f>
        <v>0.4</v>
      </c>
      <c r="Y197" t="str">
        <f>VLOOKUP(C197,'2024'!$A$1:$B$33,2,FALSE)</f>
        <v xml:space="preserve"> Buffalo Sabres</v>
      </c>
      <c r="Z197">
        <f t="shared" si="7"/>
        <v>17.443902439024392</v>
      </c>
    </row>
    <row r="198" spans="1:26" x14ac:dyDescent="0.3">
      <c r="A198" t="s">
        <v>1027</v>
      </c>
      <c r="B198" t="s">
        <v>19</v>
      </c>
      <c r="C198" t="s">
        <v>78</v>
      </c>
      <c r="D198" t="s">
        <v>24</v>
      </c>
      <c r="E198">
        <v>23</v>
      </c>
      <c r="F198">
        <v>449.5</v>
      </c>
      <c r="G198">
        <v>-0.9</v>
      </c>
      <c r="H198">
        <v>3.1</v>
      </c>
      <c r="I198">
        <v>0.4</v>
      </c>
      <c r="J198">
        <v>0.9</v>
      </c>
      <c r="K198">
        <v>0.6</v>
      </c>
      <c r="L198">
        <v>-0.5</v>
      </c>
      <c r="M198">
        <v>-0.6</v>
      </c>
      <c r="N198">
        <v>3.9</v>
      </c>
      <c r="O198">
        <v>0.1</v>
      </c>
      <c r="P198">
        <v>3.5</v>
      </c>
      <c r="Q198">
        <v>0.6</v>
      </c>
      <c r="R198">
        <v>1.1000000000000001</v>
      </c>
      <c r="T198">
        <f>IF(ISNUMBER(MATCH(A198, Debuts_Table[Name], 0)), "1", 0)</f>
        <v>0</v>
      </c>
      <c r="U198" t="str">
        <f t="shared" ca="1" si="6"/>
        <v/>
      </c>
      <c r="V198">
        <f>IF(COUNTIF(Injuries!$A$2:$A$154, A198) &gt; 0, 0, Skater2024!P198)</f>
        <v>0</v>
      </c>
      <c r="W198">
        <f>IF(COUNTIF(Injuries!$A$2:$A$154, A198) &gt; 0, 0, Skater2024!M198)</f>
        <v>0</v>
      </c>
      <c r="X198">
        <f>IF(COUNTIF(Injuries!$A$2:$A$154, A198) &gt; 0, 0, Skater2024!N198)</f>
        <v>0</v>
      </c>
      <c r="Y198" t="str">
        <f>VLOOKUP(C198,'2024'!$A$1:$B$33,2,FALSE)</f>
        <v xml:space="preserve"> San Jose Sharks</v>
      </c>
      <c r="Z198">
        <f t="shared" si="7"/>
        <v>19.543478260869566</v>
      </c>
    </row>
    <row r="199" spans="1:26" x14ac:dyDescent="0.3">
      <c r="A199" t="s">
        <v>655</v>
      </c>
      <c r="B199" t="s">
        <v>19</v>
      </c>
      <c r="C199" t="s">
        <v>32</v>
      </c>
      <c r="D199" t="s">
        <v>37</v>
      </c>
      <c r="E199">
        <v>35</v>
      </c>
      <c r="F199">
        <v>416.3</v>
      </c>
      <c r="G199">
        <v>-1.2</v>
      </c>
      <c r="H199">
        <v>1.9</v>
      </c>
      <c r="I199">
        <v>-0.1</v>
      </c>
      <c r="J199">
        <v>0.1</v>
      </c>
      <c r="K199">
        <v>0.4</v>
      </c>
      <c r="L199">
        <v>-0.5</v>
      </c>
      <c r="M199">
        <v>-1.3</v>
      </c>
      <c r="N199">
        <v>2</v>
      </c>
      <c r="O199">
        <v>-0.1</v>
      </c>
      <c r="P199">
        <v>0.6</v>
      </c>
      <c r="Q199">
        <v>0.1</v>
      </c>
      <c r="R199">
        <v>0.2</v>
      </c>
      <c r="T199">
        <f>IF(ISNUMBER(MATCH(A199, Debuts_Table[Name], 0)), "1", 0)</f>
        <v>0</v>
      </c>
      <c r="U199" t="str">
        <f t="shared" ca="1" si="6"/>
        <v/>
      </c>
      <c r="V199">
        <f>IF(COUNTIF(Injuries!$A$2:$A$154, A199) &gt; 0, 0, Skater2024!P199)</f>
        <v>0</v>
      </c>
      <c r="W199">
        <f>IF(COUNTIF(Injuries!$A$2:$A$154, A199) &gt; 0, 0, Skater2024!M199)</f>
        <v>0</v>
      </c>
      <c r="X199">
        <f>IF(COUNTIF(Injuries!$A$2:$A$154, A199) &gt; 0, 0, Skater2024!N199)</f>
        <v>0</v>
      </c>
      <c r="Y199" t="str">
        <f>VLOOKUP(C199,'2024'!$A$1:$B$33,2,FALSE)</f>
        <v xml:space="preserve"> New York Islanders</v>
      </c>
      <c r="Z199">
        <f t="shared" si="7"/>
        <v>11.894285714285715</v>
      </c>
    </row>
    <row r="200" spans="1:26" x14ac:dyDescent="0.3">
      <c r="A200" t="s">
        <v>229</v>
      </c>
      <c r="B200" t="s">
        <v>19</v>
      </c>
      <c r="C200" t="s">
        <v>72</v>
      </c>
      <c r="D200" t="s">
        <v>24</v>
      </c>
      <c r="E200">
        <v>48</v>
      </c>
      <c r="F200">
        <v>918.3</v>
      </c>
      <c r="G200">
        <v>0.5</v>
      </c>
      <c r="H200">
        <v>3.2</v>
      </c>
      <c r="I200">
        <v>0</v>
      </c>
      <c r="J200">
        <v>0.2</v>
      </c>
      <c r="K200">
        <v>-0.7</v>
      </c>
      <c r="L200">
        <v>0.1</v>
      </c>
      <c r="M200">
        <v>0.5</v>
      </c>
      <c r="N200">
        <v>3.4</v>
      </c>
      <c r="O200">
        <v>-0.6</v>
      </c>
      <c r="P200">
        <v>3.3</v>
      </c>
      <c r="Q200">
        <v>0.5</v>
      </c>
      <c r="R200">
        <v>1</v>
      </c>
      <c r="T200">
        <f>IF(ISNUMBER(MATCH(A200, Debuts_Table[Name], 0)), "1", 0)</f>
        <v>0</v>
      </c>
      <c r="U200" t="str">
        <f t="shared" ca="1" si="6"/>
        <v/>
      </c>
      <c r="V200">
        <f>IF(COUNTIF(Injuries!$A$2:$A$154, A200) &gt; 0, 0, Skater2024!P200)</f>
        <v>3.3</v>
      </c>
      <c r="W200">
        <f>IF(COUNTIF(Injuries!$A$2:$A$154, A200) &gt; 0, 0, Skater2024!M200)</f>
        <v>0.5</v>
      </c>
      <c r="X200">
        <f>IF(COUNTIF(Injuries!$A$2:$A$154, A200) &gt; 0, 0, Skater2024!N200)</f>
        <v>3.4</v>
      </c>
      <c r="Y200" t="str">
        <f>VLOOKUP(C200,'2024'!$A$1:$B$33,2,FALSE)</f>
        <v xml:space="preserve"> Vancouver Canucks</v>
      </c>
      <c r="Z200">
        <f t="shared" si="7"/>
        <v>19.131249999999998</v>
      </c>
    </row>
    <row r="201" spans="1:26" x14ac:dyDescent="0.3">
      <c r="A201" t="s">
        <v>230</v>
      </c>
      <c r="B201" t="s">
        <v>19</v>
      </c>
      <c r="C201" t="s">
        <v>26</v>
      </c>
      <c r="D201" t="s">
        <v>24</v>
      </c>
      <c r="E201">
        <v>47</v>
      </c>
      <c r="F201">
        <v>801</v>
      </c>
      <c r="G201">
        <v>-4.8</v>
      </c>
      <c r="H201">
        <v>-2.8</v>
      </c>
      <c r="I201">
        <v>0</v>
      </c>
      <c r="J201">
        <v>-3.1</v>
      </c>
      <c r="K201">
        <v>-1.3</v>
      </c>
      <c r="L201">
        <v>0.3</v>
      </c>
      <c r="M201">
        <v>-4.8</v>
      </c>
      <c r="N201">
        <v>-5.9</v>
      </c>
      <c r="O201">
        <v>-1</v>
      </c>
      <c r="P201">
        <v>-11.7</v>
      </c>
      <c r="Q201">
        <v>-1.9</v>
      </c>
      <c r="R201">
        <v>-3.7</v>
      </c>
      <c r="T201">
        <f>IF(ISNUMBER(MATCH(A201, Debuts_Table[Name], 0)), "1", 0)</f>
        <v>0</v>
      </c>
      <c r="U201" t="str">
        <f t="shared" ca="1" si="6"/>
        <v/>
      </c>
      <c r="V201">
        <f>IF(COUNTIF(Injuries!$A$2:$A$154, A201) &gt; 0, 0, Skater2024!P201)</f>
        <v>-11.7</v>
      </c>
      <c r="W201">
        <f>IF(COUNTIF(Injuries!$A$2:$A$154, A201) &gt; 0, 0, Skater2024!M201)</f>
        <v>-4.8</v>
      </c>
      <c r="X201">
        <f>IF(COUNTIF(Injuries!$A$2:$A$154, A201) &gt; 0, 0, Skater2024!N201)</f>
        <v>-5.9</v>
      </c>
      <c r="Y201" t="str">
        <f>VLOOKUP(C201,'2024'!$A$1:$B$33,2,FALSE)</f>
        <v xml:space="preserve"> Anaheim Ducks</v>
      </c>
      <c r="Z201">
        <f t="shared" si="7"/>
        <v>17.042553191489361</v>
      </c>
    </row>
    <row r="202" spans="1:26" x14ac:dyDescent="0.3">
      <c r="A202" t="s">
        <v>231</v>
      </c>
      <c r="B202" t="s">
        <v>19</v>
      </c>
      <c r="C202" t="s">
        <v>72</v>
      </c>
      <c r="D202" t="s">
        <v>37</v>
      </c>
      <c r="E202">
        <v>45</v>
      </c>
      <c r="F202">
        <v>659.7</v>
      </c>
      <c r="G202">
        <v>3.8</v>
      </c>
      <c r="H202">
        <v>2.4</v>
      </c>
      <c r="I202">
        <v>-0.4</v>
      </c>
      <c r="J202">
        <v>-0.1</v>
      </c>
      <c r="K202">
        <v>1.2</v>
      </c>
      <c r="L202">
        <v>0.7</v>
      </c>
      <c r="M202">
        <v>3.4</v>
      </c>
      <c r="N202">
        <v>2.2000000000000002</v>
      </c>
      <c r="O202">
        <v>1.9</v>
      </c>
      <c r="P202">
        <v>7.5</v>
      </c>
      <c r="Q202">
        <v>1.2</v>
      </c>
      <c r="R202">
        <v>2.2999999999999998</v>
      </c>
      <c r="T202">
        <f>IF(ISNUMBER(MATCH(A202, Debuts_Table[Name], 0)), "1", 0)</f>
        <v>0</v>
      </c>
      <c r="U202" t="str">
        <f t="shared" ca="1" si="6"/>
        <v/>
      </c>
      <c r="V202">
        <f>IF(COUNTIF(Injuries!$A$2:$A$154, A202) &gt; 0, 0, Skater2024!P202)</f>
        <v>7.5</v>
      </c>
      <c r="W202">
        <f>IF(COUNTIF(Injuries!$A$2:$A$154, A202) &gt; 0, 0, Skater2024!M202)</f>
        <v>3.4</v>
      </c>
      <c r="X202">
        <f>IF(COUNTIF(Injuries!$A$2:$A$154, A202) &gt; 0, 0, Skater2024!N202)</f>
        <v>2.2000000000000002</v>
      </c>
      <c r="Y202" t="str">
        <f>VLOOKUP(C202,'2024'!$A$1:$B$33,2,FALSE)</f>
        <v xml:space="preserve"> Vancouver Canucks</v>
      </c>
      <c r="Z202">
        <f t="shared" si="7"/>
        <v>14.66</v>
      </c>
    </row>
    <row r="203" spans="1:26" x14ac:dyDescent="0.3">
      <c r="A203" t="s">
        <v>904</v>
      </c>
      <c r="B203" t="s">
        <v>19</v>
      </c>
      <c r="C203" t="s">
        <v>64</v>
      </c>
      <c r="D203" t="s">
        <v>24</v>
      </c>
      <c r="E203">
        <v>26</v>
      </c>
      <c r="F203">
        <v>455.1</v>
      </c>
      <c r="G203">
        <v>-3.2</v>
      </c>
      <c r="H203">
        <v>-5.2</v>
      </c>
      <c r="I203">
        <v>0</v>
      </c>
      <c r="J203">
        <v>0.7</v>
      </c>
      <c r="K203">
        <v>-0.1</v>
      </c>
      <c r="L203">
        <v>-0.2</v>
      </c>
      <c r="M203">
        <v>-3.2</v>
      </c>
      <c r="N203">
        <v>-4.5</v>
      </c>
      <c r="O203">
        <v>-0.3</v>
      </c>
      <c r="P203">
        <v>-8</v>
      </c>
      <c r="Q203">
        <v>-1.3</v>
      </c>
      <c r="R203">
        <v>-2.5</v>
      </c>
      <c r="T203">
        <f>IF(ISNUMBER(MATCH(A203, Debuts_Table[Name], 0)), "1", 0)</f>
        <v>0</v>
      </c>
      <c r="U203" t="str">
        <f t="shared" ca="1" si="6"/>
        <v/>
      </c>
      <c r="V203">
        <f>IF(COUNTIF(Injuries!$A$2:$A$154, A203) &gt; 0, 0, Skater2024!P203)</f>
        <v>-8</v>
      </c>
      <c r="W203">
        <f>IF(COUNTIF(Injuries!$A$2:$A$154, A203) &gt; 0, 0, Skater2024!M203)</f>
        <v>-3.2</v>
      </c>
      <c r="X203">
        <f>IF(COUNTIF(Injuries!$A$2:$A$154, A203) &gt; 0, 0, Skater2024!N203)</f>
        <v>-4.5</v>
      </c>
      <c r="Y203" t="str">
        <f>VLOOKUP(C203,'2024'!$A$1:$B$33,2,FALSE)</f>
        <v xml:space="preserve"> Chicago Blackhawks</v>
      </c>
      <c r="Z203">
        <f t="shared" si="7"/>
        <v>17.503846153846155</v>
      </c>
    </row>
    <row r="204" spans="1:26" x14ac:dyDescent="0.3">
      <c r="A204" t="s">
        <v>232</v>
      </c>
      <c r="B204" t="s">
        <v>19</v>
      </c>
      <c r="C204" t="s">
        <v>39</v>
      </c>
      <c r="D204" t="s">
        <v>21</v>
      </c>
      <c r="E204">
        <v>50</v>
      </c>
      <c r="F204">
        <v>774.7</v>
      </c>
      <c r="G204">
        <v>5.7</v>
      </c>
      <c r="H204">
        <v>-3</v>
      </c>
      <c r="I204">
        <v>0.7</v>
      </c>
      <c r="J204">
        <v>0</v>
      </c>
      <c r="K204">
        <v>-0.7</v>
      </c>
      <c r="L204">
        <v>1</v>
      </c>
      <c r="M204">
        <v>6.4</v>
      </c>
      <c r="N204">
        <v>-3</v>
      </c>
      <c r="O204">
        <v>0.4</v>
      </c>
      <c r="P204">
        <v>3.7</v>
      </c>
      <c r="Q204">
        <v>0.6</v>
      </c>
      <c r="R204">
        <v>1.2</v>
      </c>
      <c r="T204">
        <f>IF(ISNUMBER(MATCH(A204, Debuts_Table[Name], 0)), "1", 0)</f>
        <v>0</v>
      </c>
      <c r="U204" t="str">
        <f t="shared" ca="1" si="6"/>
        <v/>
      </c>
      <c r="V204">
        <f>IF(COUNTIF(Injuries!$A$2:$A$154, A204) &gt; 0, 0, Skater2024!P204)</f>
        <v>3.7</v>
      </c>
      <c r="W204">
        <f>IF(COUNTIF(Injuries!$A$2:$A$154, A204) &gt; 0, 0, Skater2024!M204)</f>
        <v>6.4</v>
      </c>
      <c r="X204">
        <f>IF(COUNTIF(Injuries!$A$2:$A$154, A204) &gt; 0, 0, Skater2024!N204)</f>
        <v>-3</v>
      </c>
      <c r="Y204" t="str">
        <f>VLOOKUP(C204,'2024'!$A$1:$B$33,2,FALSE)</f>
        <v xml:space="preserve"> Vegas Golden Knights</v>
      </c>
      <c r="Z204">
        <f t="shared" si="7"/>
        <v>15.494000000000002</v>
      </c>
    </row>
    <row r="205" spans="1:26" x14ac:dyDescent="0.3">
      <c r="A205" t="s">
        <v>233</v>
      </c>
      <c r="B205" t="s">
        <v>19</v>
      </c>
      <c r="C205" t="s">
        <v>20</v>
      </c>
      <c r="D205" t="s">
        <v>24</v>
      </c>
      <c r="E205">
        <v>50</v>
      </c>
      <c r="F205">
        <v>1134</v>
      </c>
      <c r="G205">
        <v>4.2</v>
      </c>
      <c r="H205">
        <v>0.8</v>
      </c>
      <c r="I205">
        <v>-0.5</v>
      </c>
      <c r="J205">
        <v>-1.1000000000000001</v>
      </c>
      <c r="K205">
        <v>2</v>
      </c>
      <c r="L205">
        <v>-0.1</v>
      </c>
      <c r="M205">
        <v>3.6</v>
      </c>
      <c r="N205">
        <v>-0.3</v>
      </c>
      <c r="O205">
        <v>1.8</v>
      </c>
      <c r="P205">
        <v>5.2</v>
      </c>
      <c r="Q205">
        <v>0.8</v>
      </c>
      <c r="R205">
        <v>1.6</v>
      </c>
      <c r="T205">
        <f>IF(ISNUMBER(MATCH(A205, Debuts_Table[Name], 0)), "1", 0)</f>
        <v>0</v>
      </c>
      <c r="U205" t="str">
        <f t="shared" ca="1" si="6"/>
        <v/>
      </c>
      <c r="V205">
        <f>IF(COUNTIF(Injuries!$A$2:$A$154, A205) &gt; 0, 0, Skater2024!P205)</f>
        <v>5.2</v>
      </c>
      <c r="W205">
        <f>IF(COUNTIF(Injuries!$A$2:$A$154, A205) &gt; 0, 0, Skater2024!M205)</f>
        <v>3.6</v>
      </c>
      <c r="X205">
        <f>IF(COUNTIF(Injuries!$A$2:$A$154, A205) &gt; 0, 0, Skater2024!N205)</f>
        <v>-0.3</v>
      </c>
      <c r="Y205" t="str">
        <f>VLOOKUP(C205,'2024'!$A$1:$B$33,2,FALSE)</f>
        <v xml:space="preserve"> Columbus Blue Jackets</v>
      </c>
      <c r="Z205">
        <f t="shared" si="7"/>
        <v>22.68</v>
      </c>
    </row>
    <row r="206" spans="1:26" x14ac:dyDescent="0.3">
      <c r="A206" t="s">
        <v>234</v>
      </c>
      <c r="B206" t="s">
        <v>19</v>
      </c>
      <c r="C206" t="s">
        <v>46</v>
      </c>
      <c r="D206" t="s">
        <v>50</v>
      </c>
      <c r="E206">
        <v>45</v>
      </c>
      <c r="F206">
        <v>868</v>
      </c>
      <c r="G206">
        <v>1.2</v>
      </c>
      <c r="H206">
        <v>0</v>
      </c>
      <c r="I206">
        <v>1.5</v>
      </c>
      <c r="J206">
        <v>-1.9</v>
      </c>
      <c r="K206">
        <v>1</v>
      </c>
      <c r="L206">
        <v>-1</v>
      </c>
      <c r="M206">
        <v>2.7</v>
      </c>
      <c r="N206">
        <v>-1.9</v>
      </c>
      <c r="O206">
        <v>0</v>
      </c>
      <c r="P206">
        <v>0.8</v>
      </c>
      <c r="Q206">
        <v>0.1</v>
      </c>
      <c r="R206">
        <v>0.3</v>
      </c>
      <c r="T206">
        <f>IF(ISNUMBER(MATCH(A206, Debuts_Table[Name], 0)), "1", 0)</f>
        <v>0</v>
      </c>
      <c r="U206" t="str">
        <f t="shared" ca="1" si="6"/>
        <v/>
      </c>
      <c r="V206">
        <f>IF(COUNTIF(Injuries!$A$2:$A$154, A206) &gt; 0, 0, Skater2024!P206)</f>
        <v>0.8</v>
      </c>
      <c r="W206">
        <f>IF(COUNTIF(Injuries!$A$2:$A$154, A206) &gt; 0, 0, Skater2024!M206)</f>
        <v>2.7</v>
      </c>
      <c r="X206">
        <f>IF(COUNTIF(Injuries!$A$2:$A$154, A206) &gt; 0, 0, Skater2024!N206)</f>
        <v>-1.9</v>
      </c>
      <c r="Y206" t="str">
        <f>VLOOKUP(C206,'2024'!$A$1:$B$33,2,FALSE)</f>
        <v xml:space="preserve"> Detroit Red Wings</v>
      </c>
      <c r="Z206">
        <f t="shared" si="7"/>
        <v>19.288888888888888</v>
      </c>
    </row>
    <row r="207" spans="1:26" x14ac:dyDescent="0.3">
      <c r="A207" t="s">
        <v>235</v>
      </c>
      <c r="B207" t="s">
        <v>19</v>
      </c>
      <c r="C207" t="s">
        <v>72</v>
      </c>
      <c r="D207" t="s">
        <v>21</v>
      </c>
      <c r="E207">
        <v>49</v>
      </c>
      <c r="F207">
        <v>967</v>
      </c>
      <c r="G207">
        <v>5.2</v>
      </c>
      <c r="H207">
        <v>1.3</v>
      </c>
      <c r="I207">
        <v>4</v>
      </c>
      <c r="J207">
        <v>-1.7</v>
      </c>
      <c r="K207">
        <v>0.3</v>
      </c>
      <c r="L207">
        <v>-0.9</v>
      </c>
      <c r="M207">
        <v>9.1999999999999993</v>
      </c>
      <c r="N207">
        <v>-0.4</v>
      </c>
      <c r="O207">
        <v>-0.6</v>
      </c>
      <c r="P207">
        <v>8.1999999999999993</v>
      </c>
      <c r="Q207">
        <v>1.3</v>
      </c>
      <c r="R207">
        <v>2.5</v>
      </c>
      <c r="T207">
        <f>IF(ISNUMBER(MATCH(A207, Debuts_Table[Name], 0)), "1", 0)</f>
        <v>0</v>
      </c>
      <c r="U207" t="str">
        <f t="shared" ca="1" si="6"/>
        <v/>
      </c>
      <c r="V207">
        <f>IF(COUNTIF(Injuries!$A$2:$A$154, A207) &gt; 0, 0, Skater2024!P207)</f>
        <v>8.1999999999999993</v>
      </c>
      <c r="W207">
        <f>IF(COUNTIF(Injuries!$A$2:$A$154, A207) &gt; 0, 0, Skater2024!M207)</f>
        <v>9.1999999999999993</v>
      </c>
      <c r="X207">
        <f>IF(COUNTIF(Injuries!$A$2:$A$154, A207) &gt; 0, 0, Skater2024!N207)</f>
        <v>-0.4</v>
      </c>
      <c r="Y207" t="str">
        <f>VLOOKUP(C207,'2024'!$A$1:$B$33,2,FALSE)</f>
        <v xml:space="preserve"> Vancouver Canucks</v>
      </c>
      <c r="Z207">
        <f t="shared" si="7"/>
        <v>19.73469387755102</v>
      </c>
    </row>
    <row r="208" spans="1:26" x14ac:dyDescent="0.3">
      <c r="A208" t="s">
        <v>236</v>
      </c>
      <c r="B208" t="s">
        <v>19</v>
      </c>
      <c r="C208" t="s">
        <v>105</v>
      </c>
      <c r="D208" t="s">
        <v>24</v>
      </c>
      <c r="E208">
        <v>48</v>
      </c>
      <c r="F208">
        <v>1004.6</v>
      </c>
      <c r="G208">
        <v>2</v>
      </c>
      <c r="H208">
        <v>3.3</v>
      </c>
      <c r="I208">
        <v>0</v>
      </c>
      <c r="J208">
        <v>1.6</v>
      </c>
      <c r="K208">
        <v>1.7</v>
      </c>
      <c r="L208">
        <v>0.2</v>
      </c>
      <c r="M208">
        <v>1.9</v>
      </c>
      <c r="N208">
        <v>4.9000000000000004</v>
      </c>
      <c r="O208">
        <v>2</v>
      </c>
      <c r="P208">
        <v>8.8000000000000007</v>
      </c>
      <c r="Q208">
        <v>1.4</v>
      </c>
      <c r="R208">
        <v>2.7</v>
      </c>
      <c r="T208">
        <f>IF(ISNUMBER(MATCH(A208, Debuts_Table[Name], 0)), "1", 0)</f>
        <v>0</v>
      </c>
      <c r="U208" t="str">
        <f t="shared" ca="1" si="6"/>
        <v/>
      </c>
      <c r="V208">
        <f>IF(COUNTIF(Injuries!$A$2:$A$154, A208) &gt; 0, 0, Skater2024!P208)</f>
        <v>8.8000000000000007</v>
      </c>
      <c r="W208">
        <f>IF(COUNTIF(Injuries!$A$2:$A$154, A208) &gt; 0, 0, Skater2024!M208)</f>
        <v>1.9</v>
      </c>
      <c r="X208">
        <f>IF(COUNTIF(Injuries!$A$2:$A$154, A208) &gt; 0, 0, Skater2024!N208)</f>
        <v>4.9000000000000004</v>
      </c>
      <c r="Y208" t="str">
        <f>VLOOKUP(C208,'2024'!$A$1:$B$33,2,FALSE)</f>
        <v xml:space="preserve"> Carolina Hurricanes</v>
      </c>
      <c r="Z208">
        <f t="shared" si="7"/>
        <v>20.929166666666667</v>
      </c>
    </row>
    <row r="209" spans="1:26" x14ac:dyDescent="0.3">
      <c r="A209" t="s">
        <v>237</v>
      </c>
      <c r="B209" t="s">
        <v>19</v>
      </c>
      <c r="C209" t="s">
        <v>105</v>
      </c>
      <c r="D209" t="s">
        <v>21</v>
      </c>
      <c r="E209">
        <v>48</v>
      </c>
      <c r="F209">
        <v>553.9</v>
      </c>
      <c r="G209">
        <v>0.4</v>
      </c>
      <c r="H209">
        <v>3.8</v>
      </c>
      <c r="I209">
        <v>0.6</v>
      </c>
      <c r="J209">
        <v>0.6</v>
      </c>
      <c r="K209">
        <v>0.7</v>
      </c>
      <c r="L209">
        <v>-0.1</v>
      </c>
      <c r="M209">
        <v>1</v>
      </c>
      <c r="N209">
        <v>4.5</v>
      </c>
      <c r="O209">
        <v>0.6</v>
      </c>
      <c r="P209">
        <v>6.1</v>
      </c>
      <c r="Q209">
        <v>1</v>
      </c>
      <c r="R209">
        <v>1.9</v>
      </c>
      <c r="T209">
        <f>IF(ISNUMBER(MATCH(A209, Debuts_Table[Name], 0)), "1", 0)</f>
        <v>0</v>
      </c>
      <c r="U209" t="str">
        <f t="shared" ca="1" si="6"/>
        <v/>
      </c>
      <c r="V209">
        <f>IF(COUNTIF(Injuries!$A$2:$A$154, A209) &gt; 0, 0, Skater2024!P209)</f>
        <v>6.1</v>
      </c>
      <c r="W209">
        <f>IF(COUNTIF(Injuries!$A$2:$A$154, A209) &gt; 0, 0, Skater2024!M209)</f>
        <v>1</v>
      </c>
      <c r="X209">
        <f>IF(COUNTIF(Injuries!$A$2:$A$154, A209) &gt; 0, 0, Skater2024!N209)</f>
        <v>4.5</v>
      </c>
      <c r="Y209" t="str">
        <f>VLOOKUP(C209,'2024'!$A$1:$B$33,2,FALSE)</f>
        <v xml:space="preserve"> Carolina Hurricanes</v>
      </c>
      <c r="Z209">
        <f t="shared" si="7"/>
        <v>11.539583333333333</v>
      </c>
    </row>
    <row r="210" spans="1:26" x14ac:dyDescent="0.3">
      <c r="A210" t="s">
        <v>238</v>
      </c>
      <c r="B210" t="s">
        <v>19</v>
      </c>
      <c r="C210" t="s">
        <v>39</v>
      </c>
      <c r="D210" t="s">
        <v>21</v>
      </c>
      <c r="E210">
        <v>42</v>
      </c>
      <c r="F210">
        <v>862.1</v>
      </c>
      <c r="G210">
        <v>3.4</v>
      </c>
      <c r="H210">
        <v>2.8</v>
      </c>
      <c r="I210">
        <v>2.4</v>
      </c>
      <c r="J210">
        <v>-0.5</v>
      </c>
      <c r="K210">
        <v>1.1000000000000001</v>
      </c>
      <c r="L210">
        <v>2.2999999999999998</v>
      </c>
      <c r="M210">
        <v>5.8</v>
      </c>
      <c r="N210">
        <v>2.2999999999999998</v>
      </c>
      <c r="O210">
        <v>3.3</v>
      </c>
      <c r="P210">
        <v>11.4</v>
      </c>
      <c r="Q210">
        <v>1.8</v>
      </c>
      <c r="R210">
        <v>3.6</v>
      </c>
      <c r="T210">
        <f>IF(ISNUMBER(MATCH(A210, Debuts_Table[Name], 0)), "1", 0)</f>
        <v>0</v>
      </c>
      <c r="U210" t="str">
        <f t="shared" ca="1" si="6"/>
        <v/>
      </c>
      <c r="V210">
        <f>IF(COUNTIF(Injuries!$A$2:$A$154, A210) &gt; 0, 0, Skater2024!P210)</f>
        <v>0</v>
      </c>
      <c r="W210">
        <f>IF(COUNTIF(Injuries!$A$2:$A$154, A210) &gt; 0, 0, Skater2024!M210)</f>
        <v>0</v>
      </c>
      <c r="X210">
        <f>IF(COUNTIF(Injuries!$A$2:$A$154, A210) &gt; 0, 0, Skater2024!N210)</f>
        <v>0</v>
      </c>
      <c r="Y210" t="str">
        <f>VLOOKUP(C210,'2024'!$A$1:$B$33,2,FALSE)</f>
        <v xml:space="preserve"> Vegas Golden Knights</v>
      </c>
      <c r="Z210">
        <f t="shared" si="7"/>
        <v>20.526190476190475</v>
      </c>
    </row>
    <row r="211" spans="1:26" x14ac:dyDescent="0.3">
      <c r="A211" t="s">
        <v>239</v>
      </c>
      <c r="B211" t="s">
        <v>19</v>
      </c>
      <c r="C211" t="s">
        <v>48</v>
      </c>
      <c r="D211" t="s">
        <v>21</v>
      </c>
      <c r="E211">
        <v>32</v>
      </c>
      <c r="F211">
        <v>656.3</v>
      </c>
      <c r="G211">
        <v>0.9</v>
      </c>
      <c r="H211">
        <v>1.3</v>
      </c>
      <c r="I211">
        <v>3.5</v>
      </c>
      <c r="J211">
        <v>0</v>
      </c>
      <c r="K211">
        <v>0.6</v>
      </c>
      <c r="L211">
        <v>1.5</v>
      </c>
      <c r="M211">
        <v>4.4000000000000004</v>
      </c>
      <c r="N211">
        <v>1.3</v>
      </c>
      <c r="O211">
        <v>2.1</v>
      </c>
      <c r="P211">
        <v>7.8</v>
      </c>
      <c r="Q211">
        <v>1.2</v>
      </c>
      <c r="R211">
        <v>2.4</v>
      </c>
      <c r="T211">
        <f>IF(ISNUMBER(MATCH(A211, Debuts_Table[Name], 0)), "1", 0)</f>
        <v>0</v>
      </c>
      <c r="U211" t="str">
        <f t="shared" ca="1" si="6"/>
        <v/>
      </c>
      <c r="V211">
        <f>IF(COUNTIF(Injuries!$A$2:$A$154, A211) &gt; 0, 0, Skater2024!P211)</f>
        <v>0</v>
      </c>
      <c r="W211">
        <f>IF(COUNTIF(Injuries!$A$2:$A$154, A211) &gt; 0, 0, Skater2024!M211)</f>
        <v>0</v>
      </c>
      <c r="X211">
        <f>IF(COUNTIF(Injuries!$A$2:$A$154, A211) &gt; 0, 0, Skater2024!N211)</f>
        <v>0</v>
      </c>
      <c r="Y211" t="str">
        <f>VLOOKUP(C211,'2024'!$A$1:$B$33,2,FALSE)</f>
        <v xml:space="preserve"> New Jersey Devils</v>
      </c>
      <c r="Z211">
        <f t="shared" si="7"/>
        <v>20.509374999999999</v>
      </c>
    </row>
    <row r="212" spans="1:26" x14ac:dyDescent="0.3">
      <c r="A212" t="s">
        <v>240</v>
      </c>
      <c r="B212" t="s">
        <v>19</v>
      </c>
      <c r="C212" t="s">
        <v>85</v>
      </c>
      <c r="D212" t="s">
        <v>24</v>
      </c>
      <c r="E212">
        <v>49</v>
      </c>
      <c r="F212">
        <v>726.2</v>
      </c>
      <c r="G212">
        <v>-0.3</v>
      </c>
      <c r="H212">
        <v>-3</v>
      </c>
      <c r="I212">
        <v>0</v>
      </c>
      <c r="J212">
        <v>0.8</v>
      </c>
      <c r="K212">
        <v>0.3</v>
      </c>
      <c r="L212">
        <v>0.2</v>
      </c>
      <c r="M212">
        <v>-0.3</v>
      </c>
      <c r="N212">
        <v>-2.1</v>
      </c>
      <c r="O212">
        <v>0.5</v>
      </c>
      <c r="P212">
        <v>-1.9</v>
      </c>
      <c r="Q212">
        <v>-0.3</v>
      </c>
      <c r="R212">
        <v>-0.6</v>
      </c>
      <c r="T212">
        <f>IF(ISNUMBER(MATCH(A212, Debuts_Table[Name], 0)), "1", 0)</f>
        <v>0</v>
      </c>
      <c r="U212" t="str">
        <f t="shared" ca="1" si="6"/>
        <v/>
      </c>
      <c r="V212">
        <f>IF(COUNTIF(Injuries!$A$2:$A$154, A212) &gt; 0, 0, Skater2024!P212)</f>
        <v>-1.9</v>
      </c>
      <c r="W212">
        <f>IF(COUNTIF(Injuries!$A$2:$A$154, A212) &gt; 0, 0, Skater2024!M212)</f>
        <v>-0.3</v>
      </c>
      <c r="X212">
        <f>IF(COUNTIF(Injuries!$A$2:$A$154, A212) &gt; 0, 0, Skater2024!N212)</f>
        <v>-2.1</v>
      </c>
      <c r="Y212" t="str">
        <f>VLOOKUP(C212,'2024'!$A$1:$B$33,2,FALSE)</f>
        <v xml:space="preserve"> Colorado Avalanche</v>
      </c>
      <c r="Z212">
        <f t="shared" si="7"/>
        <v>14.820408163265308</v>
      </c>
    </row>
    <row r="213" spans="1:26" x14ac:dyDescent="0.3">
      <c r="A213" t="s">
        <v>658</v>
      </c>
      <c r="B213" t="s">
        <v>19</v>
      </c>
      <c r="C213" t="s">
        <v>52</v>
      </c>
      <c r="D213" t="s">
        <v>21</v>
      </c>
      <c r="E213">
        <v>33</v>
      </c>
      <c r="F213">
        <v>429.6</v>
      </c>
      <c r="G213">
        <v>5.0999999999999996</v>
      </c>
      <c r="H213">
        <v>0.3</v>
      </c>
      <c r="I213">
        <v>0</v>
      </c>
      <c r="J213">
        <v>0.7</v>
      </c>
      <c r="K213">
        <v>0.1</v>
      </c>
      <c r="L213">
        <v>0.2</v>
      </c>
      <c r="M213">
        <v>5.0999999999999996</v>
      </c>
      <c r="N213">
        <v>1.1000000000000001</v>
      </c>
      <c r="O213">
        <v>0.4</v>
      </c>
      <c r="P213">
        <v>6.5</v>
      </c>
      <c r="Q213">
        <v>1</v>
      </c>
      <c r="R213">
        <v>2</v>
      </c>
      <c r="T213">
        <f>IF(ISNUMBER(MATCH(A213, Debuts_Table[Name], 0)), "1", 0)</f>
        <v>0</v>
      </c>
      <c r="U213" t="str">
        <f t="shared" ca="1" si="6"/>
        <v/>
      </c>
      <c r="V213">
        <f>IF(COUNTIF(Injuries!$A$2:$A$154, A213) &gt; 0, 0, Skater2024!P213)</f>
        <v>6.5</v>
      </c>
      <c r="W213">
        <f>IF(COUNTIF(Injuries!$A$2:$A$154, A213) &gt; 0, 0, Skater2024!M213)</f>
        <v>5.0999999999999996</v>
      </c>
      <c r="X213">
        <f>IF(COUNTIF(Injuries!$A$2:$A$154, A213) &gt; 0, 0, Skater2024!N213)</f>
        <v>1.1000000000000001</v>
      </c>
      <c r="Y213" t="str">
        <f>VLOOKUP(C213,'2024'!$A$1:$B$33,2,FALSE)</f>
        <v xml:space="preserve"> Arizona Coyotes</v>
      </c>
      <c r="Z213">
        <f t="shared" si="7"/>
        <v>13.018181818181819</v>
      </c>
    </row>
    <row r="214" spans="1:26" x14ac:dyDescent="0.3">
      <c r="A214" t="s">
        <v>241</v>
      </c>
      <c r="B214" t="s">
        <v>19</v>
      </c>
      <c r="C214" t="s">
        <v>20</v>
      </c>
      <c r="D214" t="s">
        <v>21</v>
      </c>
      <c r="E214">
        <v>27</v>
      </c>
      <c r="F214">
        <v>423.2</v>
      </c>
      <c r="G214">
        <v>-0.9</v>
      </c>
      <c r="H214">
        <v>-0.6</v>
      </c>
      <c r="I214">
        <v>0.1</v>
      </c>
      <c r="J214">
        <v>-0.1</v>
      </c>
      <c r="K214">
        <v>0</v>
      </c>
      <c r="L214">
        <v>0.2</v>
      </c>
      <c r="M214">
        <v>-0.9</v>
      </c>
      <c r="N214">
        <v>-0.7</v>
      </c>
      <c r="O214">
        <v>0.2</v>
      </c>
      <c r="P214">
        <v>-1.4</v>
      </c>
      <c r="Q214">
        <v>-0.2</v>
      </c>
      <c r="R214">
        <v>-0.4</v>
      </c>
      <c r="T214">
        <f>IF(ISNUMBER(MATCH(A214, Debuts_Table[Name], 0)), "1", 0)</f>
        <v>0</v>
      </c>
      <c r="U214" t="str">
        <f t="shared" ca="1" si="6"/>
        <v/>
      </c>
      <c r="V214">
        <f>IF(COUNTIF(Injuries!$A$2:$A$154, A214) &gt; 0, 0, Skater2024!P214)</f>
        <v>-1.4</v>
      </c>
      <c r="W214">
        <f>IF(COUNTIF(Injuries!$A$2:$A$154, A214) &gt; 0, 0, Skater2024!M214)</f>
        <v>-0.9</v>
      </c>
      <c r="X214">
        <f>IF(COUNTIF(Injuries!$A$2:$A$154, A214) &gt; 0, 0, Skater2024!N214)</f>
        <v>-0.7</v>
      </c>
      <c r="Y214" t="str">
        <f>VLOOKUP(C214,'2024'!$A$1:$B$33,2,FALSE)</f>
        <v xml:space="preserve"> Columbus Blue Jackets</v>
      </c>
      <c r="Z214">
        <f t="shared" si="7"/>
        <v>15.674074074074074</v>
      </c>
    </row>
    <row r="215" spans="1:26" x14ac:dyDescent="0.3">
      <c r="A215" t="s">
        <v>242</v>
      </c>
      <c r="B215" t="s">
        <v>19</v>
      </c>
      <c r="C215" t="s">
        <v>26</v>
      </c>
      <c r="D215" t="s">
        <v>24</v>
      </c>
      <c r="E215">
        <v>46</v>
      </c>
      <c r="F215">
        <v>910.2</v>
      </c>
      <c r="G215">
        <v>-1.1000000000000001</v>
      </c>
      <c r="H215">
        <v>-1.3</v>
      </c>
      <c r="I215">
        <v>0</v>
      </c>
      <c r="J215">
        <v>0.5</v>
      </c>
      <c r="K215">
        <v>0.9</v>
      </c>
      <c r="L215">
        <v>-0.5</v>
      </c>
      <c r="M215">
        <v>-1.1000000000000001</v>
      </c>
      <c r="N215">
        <v>-0.8</v>
      </c>
      <c r="O215">
        <v>0.4</v>
      </c>
      <c r="P215">
        <v>-1.5</v>
      </c>
      <c r="Q215">
        <v>-0.2</v>
      </c>
      <c r="R215">
        <v>-0.5</v>
      </c>
      <c r="T215">
        <f>IF(ISNUMBER(MATCH(A215, Debuts_Table[Name], 0)), "1", 0)</f>
        <v>0</v>
      </c>
      <c r="U215" t="str">
        <f t="shared" ca="1" si="6"/>
        <v/>
      </c>
      <c r="V215">
        <f>IF(COUNTIF(Injuries!$A$2:$A$154, A215) &gt; 0, 0, Skater2024!P215)</f>
        <v>-1.5</v>
      </c>
      <c r="W215">
        <f>IF(COUNTIF(Injuries!$A$2:$A$154, A215) &gt; 0, 0, Skater2024!M215)</f>
        <v>-1.1000000000000001</v>
      </c>
      <c r="X215">
        <f>IF(COUNTIF(Injuries!$A$2:$A$154, A215) &gt; 0, 0, Skater2024!N215)</f>
        <v>-0.8</v>
      </c>
      <c r="Y215" t="str">
        <f>VLOOKUP(C215,'2024'!$A$1:$B$33,2,FALSE)</f>
        <v xml:space="preserve"> Anaheim Ducks</v>
      </c>
      <c r="Z215">
        <f t="shared" si="7"/>
        <v>19.786956521739132</v>
      </c>
    </row>
    <row r="216" spans="1:26" x14ac:dyDescent="0.3">
      <c r="A216" t="s">
        <v>243</v>
      </c>
      <c r="B216" t="s">
        <v>19</v>
      </c>
      <c r="C216" t="s">
        <v>107</v>
      </c>
      <c r="D216" t="s">
        <v>24</v>
      </c>
      <c r="E216">
        <v>39</v>
      </c>
      <c r="F216">
        <v>588</v>
      </c>
      <c r="G216">
        <v>1.6</v>
      </c>
      <c r="H216">
        <v>-0.2</v>
      </c>
      <c r="I216">
        <v>0</v>
      </c>
      <c r="J216">
        <v>-0.6</v>
      </c>
      <c r="K216">
        <v>-0.2</v>
      </c>
      <c r="L216">
        <v>-0.2</v>
      </c>
      <c r="M216">
        <v>1.6</v>
      </c>
      <c r="N216">
        <v>-0.8</v>
      </c>
      <c r="O216">
        <v>-0.4</v>
      </c>
      <c r="P216">
        <v>0.4</v>
      </c>
      <c r="Q216">
        <v>0.1</v>
      </c>
      <c r="R216">
        <v>0.1</v>
      </c>
      <c r="T216">
        <f>IF(ISNUMBER(MATCH(A216, Debuts_Table[Name], 0)), "1", 0)</f>
        <v>0</v>
      </c>
      <c r="U216" t="str">
        <f t="shared" ca="1" si="6"/>
        <v/>
      </c>
      <c r="V216">
        <f>IF(COUNTIF(Injuries!$A$2:$A$154, A216) &gt; 0, 0, Skater2024!P216)</f>
        <v>0.4</v>
      </c>
      <c r="W216">
        <f>IF(COUNTIF(Injuries!$A$2:$A$154, A216) &gt; 0, 0, Skater2024!M216)</f>
        <v>1.6</v>
      </c>
      <c r="X216">
        <f>IF(COUNTIF(Injuries!$A$2:$A$154, A216) &gt; 0, 0, Skater2024!N216)</f>
        <v>-0.8</v>
      </c>
      <c r="Y216" t="str">
        <f>VLOOKUP(C216,'2024'!$A$1:$B$33,2,FALSE)</f>
        <v xml:space="preserve"> Ottawa Senators</v>
      </c>
      <c r="Z216">
        <f t="shared" si="7"/>
        <v>15.076923076923077</v>
      </c>
    </row>
    <row r="217" spans="1:26" x14ac:dyDescent="0.3">
      <c r="A217" t="s">
        <v>244</v>
      </c>
      <c r="B217" t="s">
        <v>19</v>
      </c>
      <c r="C217" t="s">
        <v>110</v>
      </c>
      <c r="D217" t="s">
        <v>24</v>
      </c>
      <c r="E217">
        <v>49</v>
      </c>
      <c r="F217">
        <v>989.7</v>
      </c>
      <c r="G217">
        <v>2.6</v>
      </c>
      <c r="H217">
        <v>1</v>
      </c>
      <c r="I217">
        <v>0</v>
      </c>
      <c r="J217">
        <v>-1.4</v>
      </c>
      <c r="K217">
        <v>0.2</v>
      </c>
      <c r="L217">
        <v>0.7</v>
      </c>
      <c r="M217">
        <v>2.6</v>
      </c>
      <c r="N217">
        <v>-0.4</v>
      </c>
      <c r="O217">
        <v>1</v>
      </c>
      <c r="P217">
        <v>3.2</v>
      </c>
      <c r="Q217">
        <v>0.5</v>
      </c>
      <c r="R217">
        <v>1</v>
      </c>
      <c r="T217">
        <f>IF(ISNUMBER(MATCH(A217, Debuts_Table[Name], 0)), "1", 0)</f>
        <v>0</v>
      </c>
      <c r="U217" t="str">
        <f t="shared" ca="1" si="6"/>
        <v/>
      </c>
      <c r="V217">
        <f>IF(COUNTIF(Injuries!$A$2:$A$154, A217) &gt; 0, 0, Skater2024!P217)</f>
        <v>3.2</v>
      </c>
      <c r="W217">
        <f>IF(COUNTIF(Injuries!$A$2:$A$154, A217) &gt; 0, 0, Skater2024!M217)</f>
        <v>2.6</v>
      </c>
      <c r="X217">
        <f>IF(COUNTIF(Injuries!$A$2:$A$154, A217) &gt; 0, 0, Skater2024!N217)</f>
        <v>-0.4</v>
      </c>
      <c r="Y217" t="str">
        <f>VLOOKUP(C217,'2024'!$A$1:$B$33,2,FALSE)</f>
        <v xml:space="preserve"> Minnesota Wild</v>
      </c>
      <c r="Z217">
        <f t="shared" si="7"/>
        <v>20.197959183673472</v>
      </c>
    </row>
    <row r="218" spans="1:26" x14ac:dyDescent="0.3">
      <c r="A218" t="s">
        <v>245</v>
      </c>
      <c r="B218" t="s">
        <v>19</v>
      </c>
      <c r="C218" t="s">
        <v>23</v>
      </c>
      <c r="D218" t="s">
        <v>24</v>
      </c>
      <c r="E218">
        <v>48</v>
      </c>
      <c r="F218">
        <v>1050.5999999999999</v>
      </c>
      <c r="G218">
        <v>-1.6</v>
      </c>
      <c r="H218">
        <v>-1.4</v>
      </c>
      <c r="I218">
        <v>-0.1</v>
      </c>
      <c r="J218">
        <v>0.8</v>
      </c>
      <c r="K218">
        <v>0.3</v>
      </c>
      <c r="L218">
        <v>0.1</v>
      </c>
      <c r="M218">
        <v>-1.7</v>
      </c>
      <c r="N218">
        <v>-0.6</v>
      </c>
      <c r="O218">
        <v>0.5</v>
      </c>
      <c r="P218">
        <v>-1.8</v>
      </c>
      <c r="Q218">
        <v>-0.3</v>
      </c>
      <c r="R218">
        <v>-0.6</v>
      </c>
      <c r="T218">
        <f>IF(ISNUMBER(MATCH(A218, Debuts_Table[Name], 0)), "1", 0)</f>
        <v>0</v>
      </c>
      <c r="U218" t="str">
        <f t="shared" ca="1" si="6"/>
        <v/>
      </c>
      <c r="V218">
        <f>IF(COUNTIF(Injuries!$A$2:$A$154, A218) &gt; 0, 0, Skater2024!P218)</f>
        <v>-1.8</v>
      </c>
      <c r="W218">
        <f>IF(COUNTIF(Injuries!$A$2:$A$154, A218) &gt; 0, 0, Skater2024!M218)</f>
        <v>-1.7</v>
      </c>
      <c r="X218">
        <f>IF(COUNTIF(Injuries!$A$2:$A$154, A218) &gt; 0, 0, Skater2024!N218)</f>
        <v>-0.6</v>
      </c>
      <c r="Y218" t="str">
        <f>VLOOKUP(C218,'2024'!$A$1:$B$33,2,FALSE)</f>
        <v xml:space="preserve"> New York Rangers</v>
      </c>
      <c r="Z218">
        <f t="shared" si="7"/>
        <v>21.887499999999999</v>
      </c>
    </row>
    <row r="219" spans="1:26" x14ac:dyDescent="0.3">
      <c r="A219" t="s">
        <v>246</v>
      </c>
      <c r="B219" t="s">
        <v>19</v>
      </c>
      <c r="C219" t="s">
        <v>28</v>
      </c>
      <c r="D219" t="s">
        <v>21</v>
      </c>
      <c r="E219">
        <v>34</v>
      </c>
      <c r="F219">
        <v>569.4</v>
      </c>
      <c r="G219">
        <v>-1.8</v>
      </c>
      <c r="H219">
        <v>1</v>
      </c>
      <c r="I219">
        <v>3</v>
      </c>
      <c r="J219">
        <v>0</v>
      </c>
      <c r="K219">
        <v>0.4</v>
      </c>
      <c r="L219">
        <v>0</v>
      </c>
      <c r="M219">
        <v>1.2</v>
      </c>
      <c r="N219">
        <v>1</v>
      </c>
      <c r="O219">
        <v>0.5</v>
      </c>
      <c r="P219">
        <v>2.6</v>
      </c>
      <c r="Q219">
        <v>0.4</v>
      </c>
      <c r="R219">
        <v>0.8</v>
      </c>
      <c r="T219">
        <f>IF(ISNUMBER(MATCH(A219, Debuts_Table[Name], 0)), "1", 0)</f>
        <v>0</v>
      </c>
      <c r="U219" t="str">
        <f t="shared" ca="1" si="6"/>
        <v/>
      </c>
      <c r="V219">
        <f>IF(COUNTIF(Injuries!$A$2:$A$154, A219) &gt; 0, 0, Skater2024!P219)</f>
        <v>2.6</v>
      </c>
      <c r="W219">
        <f>IF(COUNTIF(Injuries!$A$2:$A$154, A219) &gt; 0, 0, Skater2024!M219)</f>
        <v>1.2</v>
      </c>
      <c r="X219">
        <f>IF(COUNTIF(Injuries!$A$2:$A$154, A219) &gt; 0, 0, Skater2024!N219)</f>
        <v>1</v>
      </c>
      <c r="Y219" t="str">
        <f>VLOOKUP(C219,'2024'!$A$1:$B$33,2,FALSE)</f>
        <v>Seattle Kraken</v>
      </c>
      <c r="Z219">
        <f t="shared" si="7"/>
        <v>16.747058823529411</v>
      </c>
    </row>
    <row r="220" spans="1:26" x14ac:dyDescent="0.3">
      <c r="A220" t="s">
        <v>247</v>
      </c>
      <c r="B220" t="s">
        <v>19</v>
      </c>
      <c r="C220" t="s">
        <v>20</v>
      </c>
      <c r="D220" t="s">
        <v>24</v>
      </c>
      <c r="E220">
        <v>47</v>
      </c>
      <c r="F220">
        <v>768.2</v>
      </c>
      <c r="G220">
        <v>3.9</v>
      </c>
      <c r="H220">
        <v>-0.5</v>
      </c>
      <c r="I220">
        <v>0</v>
      </c>
      <c r="J220">
        <v>0.1</v>
      </c>
      <c r="K220">
        <v>-0.3</v>
      </c>
      <c r="L220">
        <v>0.1</v>
      </c>
      <c r="M220">
        <v>4</v>
      </c>
      <c r="N220">
        <v>-0.4</v>
      </c>
      <c r="O220">
        <v>-0.2</v>
      </c>
      <c r="P220">
        <v>3.4</v>
      </c>
      <c r="Q220">
        <v>0.5</v>
      </c>
      <c r="R220">
        <v>1</v>
      </c>
      <c r="T220">
        <f>IF(ISNUMBER(MATCH(A220, Debuts_Table[Name], 0)), "1", 0)</f>
        <v>0</v>
      </c>
      <c r="U220" t="str">
        <f t="shared" ca="1" si="6"/>
        <v/>
      </c>
      <c r="V220">
        <f>IF(COUNTIF(Injuries!$A$2:$A$154, A220) &gt; 0, 0, Skater2024!P220)</f>
        <v>3.4</v>
      </c>
      <c r="W220">
        <f>IF(COUNTIF(Injuries!$A$2:$A$154, A220) &gt; 0, 0, Skater2024!M220)</f>
        <v>4</v>
      </c>
      <c r="X220">
        <f>IF(COUNTIF(Injuries!$A$2:$A$154, A220) &gt; 0, 0, Skater2024!N220)</f>
        <v>-0.4</v>
      </c>
      <c r="Y220" t="str">
        <f>VLOOKUP(C220,'2024'!$A$1:$B$33,2,FALSE)</f>
        <v xml:space="preserve"> Columbus Blue Jackets</v>
      </c>
      <c r="Z220">
        <f t="shared" si="7"/>
        <v>16.344680851063831</v>
      </c>
    </row>
    <row r="221" spans="1:26" x14ac:dyDescent="0.3">
      <c r="A221" t="s">
        <v>248</v>
      </c>
      <c r="B221" t="s">
        <v>19</v>
      </c>
      <c r="C221" t="s">
        <v>102</v>
      </c>
      <c r="D221" t="s">
        <v>50</v>
      </c>
      <c r="E221">
        <v>47</v>
      </c>
      <c r="F221">
        <v>785.2</v>
      </c>
      <c r="G221">
        <v>3.1</v>
      </c>
      <c r="H221">
        <v>1</v>
      </c>
      <c r="I221">
        <v>0.5</v>
      </c>
      <c r="J221">
        <v>-0.1</v>
      </c>
      <c r="K221">
        <v>1</v>
      </c>
      <c r="L221">
        <v>-1</v>
      </c>
      <c r="M221">
        <v>3.6</v>
      </c>
      <c r="N221">
        <v>0.9</v>
      </c>
      <c r="O221">
        <v>0</v>
      </c>
      <c r="P221">
        <v>4.5</v>
      </c>
      <c r="Q221">
        <v>0.7</v>
      </c>
      <c r="R221">
        <v>1.4</v>
      </c>
      <c r="T221">
        <f>IF(ISNUMBER(MATCH(A221, Debuts_Table[Name], 0)), "1", 0)</f>
        <v>0</v>
      </c>
      <c r="U221" t="str">
        <f t="shared" ca="1" si="6"/>
        <v/>
      </c>
      <c r="V221">
        <f>IF(COUNTIF(Injuries!$A$2:$A$154, A221) &gt; 0, 0, Skater2024!P221)</f>
        <v>0</v>
      </c>
      <c r="W221">
        <f>IF(COUNTIF(Injuries!$A$2:$A$154, A221) &gt; 0, 0, Skater2024!M221)</f>
        <v>0</v>
      </c>
      <c r="X221">
        <f>IF(COUNTIF(Injuries!$A$2:$A$154, A221) &gt; 0, 0, Skater2024!N221)</f>
        <v>0</v>
      </c>
      <c r="Y221" t="str">
        <f>VLOOKUP(C221,'2024'!$A$1:$B$33,2,FALSE)</f>
        <v xml:space="preserve"> Boston Bruins</v>
      </c>
      <c r="Z221">
        <f t="shared" si="7"/>
        <v>16.706382978723404</v>
      </c>
    </row>
    <row r="222" spans="1:26" x14ac:dyDescent="0.3">
      <c r="A222" t="s">
        <v>249</v>
      </c>
      <c r="B222" t="s">
        <v>19</v>
      </c>
      <c r="C222" t="s">
        <v>55</v>
      </c>
      <c r="D222" t="s">
        <v>21</v>
      </c>
      <c r="E222">
        <v>49</v>
      </c>
      <c r="F222">
        <v>771.7</v>
      </c>
      <c r="G222">
        <v>-1.4</v>
      </c>
      <c r="H222">
        <v>-1.2</v>
      </c>
      <c r="I222">
        <v>0</v>
      </c>
      <c r="J222">
        <v>-2.6</v>
      </c>
      <c r="K222">
        <v>0.7</v>
      </c>
      <c r="L222">
        <v>0.3</v>
      </c>
      <c r="M222">
        <v>-1.4</v>
      </c>
      <c r="N222">
        <v>-3.7</v>
      </c>
      <c r="O222">
        <v>0.9</v>
      </c>
      <c r="P222">
        <v>-4.2</v>
      </c>
      <c r="Q222">
        <v>-0.7</v>
      </c>
      <c r="R222">
        <v>-1.3</v>
      </c>
      <c r="T222">
        <f>IF(ISNUMBER(MATCH(A222, Debuts_Table[Name], 0)), "1", 0)</f>
        <v>0</v>
      </c>
      <c r="U222" t="str">
        <f t="shared" ca="1" si="6"/>
        <v/>
      </c>
      <c r="V222">
        <f>IF(COUNTIF(Injuries!$A$2:$A$154, A222) &gt; 0, 0, Skater2024!P222)</f>
        <v>-4.2</v>
      </c>
      <c r="W222">
        <f>IF(COUNTIF(Injuries!$A$2:$A$154, A222) &gt; 0, 0, Skater2024!M222)</f>
        <v>-1.4</v>
      </c>
      <c r="X222">
        <f>IF(COUNTIF(Injuries!$A$2:$A$154, A222) &gt; 0, 0, Skater2024!N222)</f>
        <v>-3.7</v>
      </c>
      <c r="Y222" t="str">
        <f>VLOOKUP(C222,'2024'!$A$1:$B$33,2,FALSE)</f>
        <v xml:space="preserve"> Montreal Canadiens</v>
      </c>
      <c r="Z222">
        <f t="shared" si="7"/>
        <v>15.748979591836736</v>
      </c>
    </row>
    <row r="223" spans="1:26" x14ac:dyDescent="0.3">
      <c r="A223" t="s">
        <v>250</v>
      </c>
      <c r="B223" t="s">
        <v>19</v>
      </c>
      <c r="C223" t="s">
        <v>130</v>
      </c>
      <c r="D223" t="s">
        <v>50</v>
      </c>
      <c r="E223">
        <v>46</v>
      </c>
      <c r="F223">
        <v>966.2</v>
      </c>
      <c r="G223">
        <v>8.4</v>
      </c>
      <c r="H223">
        <v>-4.8</v>
      </c>
      <c r="I223">
        <v>0.4</v>
      </c>
      <c r="J223">
        <v>0</v>
      </c>
      <c r="K223">
        <v>1.2</v>
      </c>
      <c r="L223">
        <v>0.6</v>
      </c>
      <c r="M223">
        <v>8.8000000000000007</v>
      </c>
      <c r="N223">
        <v>-4.7</v>
      </c>
      <c r="O223">
        <v>1.8</v>
      </c>
      <c r="P223">
        <v>5.8</v>
      </c>
      <c r="Q223">
        <v>0.9</v>
      </c>
      <c r="R223">
        <v>1.8</v>
      </c>
      <c r="T223">
        <f>IF(ISNUMBER(MATCH(A223, Debuts_Table[Name], 0)), "1", 0)</f>
        <v>0</v>
      </c>
      <c r="U223" t="str">
        <f t="shared" ca="1" si="6"/>
        <v/>
      </c>
      <c r="V223">
        <f>IF(COUNTIF(Injuries!$A$2:$A$154, A223) &gt; 0, 0, Skater2024!P223)</f>
        <v>5.8</v>
      </c>
      <c r="W223">
        <f>IF(COUNTIF(Injuries!$A$2:$A$154, A223) &gt; 0, 0, Skater2024!M223)</f>
        <v>8.8000000000000007</v>
      </c>
      <c r="X223">
        <f>IF(COUNTIF(Injuries!$A$2:$A$154, A223) &gt; 0, 0, Skater2024!N223)</f>
        <v>-4.7</v>
      </c>
      <c r="Y223" t="str">
        <f>VLOOKUP(C223,'2024'!$A$1:$B$33,2,FALSE)</f>
        <v xml:space="preserve"> Pittsburgh Penguins</v>
      </c>
      <c r="Z223">
        <f t="shared" si="7"/>
        <v>21.004347826086956</v>
      </c>
    </row>
    <row r="224" spans="1:26" x14ac:dyDescent="0.3">
      <c r="A224" t="s">
        <v>251</v>
      </c>
      <c r="B224" t="s">
        <v>19</v>
      </c>
      <c r="C224" t="s">
        <v>87</v>
      </c>
      <c r="D224" t="s">
        <v>24</v>
      </c>
      <c r="E224">
        <v>42</v>
      </c>
      <c r="F224">
        <v>850.5</v>
      </c>
      <c r="G224">
        <v>2.2999999999999998</v>
      </c>
      <c r="H224">
        <v>0.6</v>
      </c>
      <c r="I224">
        <v>0.3</v>
      </c>
      <c r="J224">
        <v>0.3</v>
      </c>
      <c r="K224">
        <v>0.4</v>
      </c>
      <c r="L224">
        <v>0.2</v>
      </c>
      <c r="M224">
        <v>2.7</v>
      </c>
      <c r="N224">
        <v>0.8</v>
      </c>
      <c r="O224">
        <v>0.6</v>
      </c>
      <c r="P224">
        <v>4.0999999999999996</v>
      </c>
      <c r="Q224">
        <v>0.7</v>
      </c>
      <c r="R224">
        <v>1.3</v>
      </c>
      <c r="T224">
        <f>IF(ISNUMBER(MATCH(A224, Debuts_Table[Name], 0)), "1", 0)</f>
        <v>0</v>
      </c>
      <c r="U224" t="str">
        <f t="shared" ca="1" si="6"/>
        <v/>
      </c>
      <c r="V224">
        <f>IF(COUNTIF(Injuries!$A$2:$A$154, A224) &gt; 0, 0, Skater2024!P224)</f>
        <v>4.0999999999999996</v>
      </c>
      <c r="W224">
        <f>IF(COUNTIF(Injuries!$A$2:$A$154, A224) &gt; 0, 0, Skater2024!M224)</f>
        <v>2.7</v>
      </c>
      <c r="X224">
        <f>IF(COUNTIF(Injuries!$A$2:$A$154, A224) &gt; 0, 0, Skater2024!N224)</f>
        <v>0.8</v>
      </c>
      <c r="Y224" t="str">
        <f>VLOOKUP(C224,'2024'!$A$1:$B$33,2,FALSE)</f>
        <v xml:space="preserve"> Toronto Maple Leafs</v>
      </c>
      <c r="Z224">
        <f t="shared" si="7"/>
        <v>20.25</v>
      </c>
    </row>
    <row r="225" spans="1:26" x14ac:dyDescent="0.3">
      <c r="A225" t="s">
        <v>252</v>
      </c>
      <c r="B225" t="s">
        <v>19</v>
      </c>
      <c r="C225" t="s">
        <v>67</v>
      </c>
      <c r="D225" t="s">
        <v>50</v>
      </c>
      <c r="E225">
        <v>49</v>
      </c>
      <c r="F225">
        <v>730.7</v>
      </c>
      <c r="G225">
        <v>4.2</v>
      </c>
      <c r="H225">
        <v>-2.7</v>
      </c>
      <c r="I225">
        <v>1.8</v>
      </c>
      <c r="J225">
        <v>-0.6</v>
      </c>
      <c r="K225">
        <v>1.2</v>
      </c>
      <c r="L225">
        <v>0.2</v>
      </c>
      <c r="M225">
        <v>5.9</v>
      </c>
      <c r="N225">
        <v>-3.2</v>
      </c>
      <c r="O225">
        <v>1.4</v>
      </c>
      <c r="P225">
        <v>4.0999999999999996</v>
      </c>
      <c r="Q225">
        <v>0.7</v>
      </c>
      <c r="R225">
        <v>1.3</v>
      </c>
      <c r="T225">
        <f>IF(ISNUMBER(MATCH(A225, Debuts_Table[Name], 0)), "1", 0)</f>
        <v>0</v>
      </c>
      <c r="U225" t="str">
        <f t="shared" ca="1" si="6"/>
        <v/>
      </c>
      <c r="V225">
        <f>IF(COUNTIF(Injuries!$A$2:$A$154, A225) &gt; 0, 0, Skater2024!P225)</f>
        <v>4.0999999999999996</v>
      </c>
      <c r="W225">
        <f>IF(COUNTIF(Injuries!$A$2:$A$154, A225) &gt; 0, 0, Skater2024!M225)</f>
        <v>5.9</v>
      </c>
      <c r="X225">
        <f>IF(COUNTIF(Injuries!$A$2:$A$154, A225) &gt; 0, 0, Skater2024!N225)</f>
        <v>-3.2</v>
      </c>
      <c r="Y225" t="str">
        <f>VLOOKUP(C225,'2024'!$A$1:$B$33,2,FALSE)</f>
        <v xml:space="preserve"> St. Louis Blues</v>
      </c>
      <c r="Z225">
        <f t="shared" si="7"/>
        <v>14.912244897959184</v>
      </c>
    </row>
    <row r="226" spans="1:26" x14ac:dyDescent="0.3">
      <c r="A226" t="s">
        <v>253</v>
      </c>
      <c r="B226" t="s">
        <v>19</v>
      </c>
      <c r="C226" t="s">
        <v>107</v>
      </c>
      <c r="D226" t="s">
        <v>24</v>
      </c>
      <c r="E226">
        <v>47</v>
      </c>
      <c r="F226">
        <v>1079.5</v>
      </c>
      <c r="G226">
        <v>4.3</v>
      </c>
      <c r="H226">
        <v>2.9</v>
      </c>
      <c r="I226">
        <v>0.6</v>
      </c>
      <c r="J226">
        <v>1.1000000000000001</v>
      </c>
      <c r="K226">
        <v>1.5</v>
      </c>
      <c r="L226">
        <v>-0.7</v>
      </c>
      <c r="M226">
        <v>4.9000000000000004</v>
      </c>
      <c r="N226">
        <v>4</v>
      </c>
      <c r="O226">
        <v>0.8</v>
      </c>
      <c r="P226">
        <v>9.6999999999999993</v>
      </c>
      <c r="Q226">
        <v>1.5</v>
      </c>
      <c r="R226">
        <v>3</v>
      </c>
      <c r="T226">
        <f>IF(ISNUMBER(MATCH(A226, Debuts_Table[Name], 0)), "1", 0)</f>
        <v>0</v>
      </c>
      <c r="U226" t="str">
        <f t="shared" ca="1" si="6"/>
        <v/>
      </c>
      <c r="V226">
        <f>IF(COUNTIF(Injuries!$A$2:$A$154, A226) &gt; 0, 0, Skater2024!P226)</f>
        <v>0</v>
      </c>
      <c r="W226">
        <f>IF(COUNTIF(Injuries!$A$2:$A$154, A226) &gt; 0, 0, Skater2024!M226)</f>
        <v>0</v>
      </c>
      <c r="X226">
        <f>IF(COUNTIF(Injuries!$A$2:$A$154, A226) &gt; 0, 0, Skater2024!N226)</f>
        <v>0</v>
      </c>
      <c r="Y226" t="str">
        <f>VLOOKUP(C226,'2024'!$A$1:$B$33,2,FALSE)</f>
        <v xml:space="preserve"> Ottawa Senators</v>
      </c>
      <c r="Z226">
        <f t="shared" si="7"/>
        <v>22.968085106382979</v>
      </c>
    </row>
    <row r="227" spans="1:26" x14ac:dyDescent="0.3">
      <c r="A227" t="s">
        <v>254</v>
      </c>
      <c r="B227" t="s">
        <v>19</v>
      </c>
      <c r="C227" t="s">
        <v>46</v>
      </c>
      <c r="D227" t="s">
        <v>24</v>
      </c>
      <c r="E227">
        <v>44</v>
      </c>
      <c r="F227">
        <v>882.1</v>
      </c>
      <c r="G227">
        <v>8</v>
      </c>
      <c r="H227">
        <v>0.4</v>
      </c>
      <c r="I227">
        <v>0.6</v>
      </c>
      <c r="J227">
        <v>-2.5</v>
      </c>
      <c r="K227">
        <v>0.1</v>
      </c>
      <c r="L227">
        <v>1</v>
      </c>
      <c r="M227">
        <v>8.6</v>
      </c>
      <c r="N227">
        <v>-2.1</v>
      </c>
      <c r="O227">
        <v>1.1000000000000001</v>
      </c>
      <c r="P227">
        <v>7.6</v>
      </c>
      <c r="Q227">
        <v>1.2</v>
      </c>
      <c r="R227">
        <v>2.4</v>
      </c>
      <c r="T227">
        <f>IF(ISNUMBER(MATCH(A227, Debuts_Table[Name], 0)), "1", 0)</f>
        <v>0</v>
      </c>
      <c r="U227" t="str">
        <f t="shared" ca="1" si="6"/>
        <v/>
      </c>
      <c r="V227">
        <f>IF(COUNTIF(Injuries!$A$2:$A$154, A227) &gt; 0, 0, Skater2024!P227)</f>
        <v>7.6</v>
      </c>
      <c r="W227">
        <f>IF(COUNTIF(Injuries!$A$2:$A$154, A227) &gt; 0, 0, Skater2024!M227)</f>
        <v>8.6</v>
      </c>
      <c r="X227">
        <f>IF(COUNTIF(Injuries!$A$2:$A$154, A227) &gt; 0, 0, Skater2024!N227)</f>
        <v>-2.1</v>
      </c>
      <c r="Y227" t="str">
        <f>VLOOKUP(C227,'2024'!$A$1:$B$33,2,FALSE)</f>
        <v xml:space="preserve"> Detroit Red Wings</v>
      </c>
      <c r="Z227">
        <f t="shared" si="7"/>
        <v>20.047727272727272</v>
      </c>
    </row>
    <row r="228" spans="1:26" x14ac:dyDescent="0.3">
      <c r="A228" t="s">
        <v>255</v>
      </c>
      <c r="B228" t="s">
        <v>19</v>
      </c>
      <c r="C228" t="s">
        <v>107</v>
      </c>
      <c r="D228" t="s">
        <v>24</v>
      </c>
      <c r="E228">
        <v>47</v>
      </c>
      <c r="F228">
        <v>1066.0999999999999</v>
      </c>
      <c r="G228">
        <v>4.2</v>
      </c>
      <c r="H228">
        <v>3</v>
      </c>
      <c r="I228">
        <v>1.1000000000000001</v>
      </c>
      <c r="J228">
        <v>0.2</v>
      </c>
      <c r="K228">
        <v>0.4</v>
      </c>
      <c r="L228">
        <v>0.2</v>
      </c>
      <c r="M228">
        <v>5.3</v>
      </c>
      <c r="N228">
        <v>3.3</v>
      </c>
      <c r="O228">
        <v>0.5</v>
      </c>
      <c r="P228">
        <v>9.1</v>
      </c>
      <c r="Q228">
        <v>1.4</v>
      </c>
      <c r="R228">
        <v>2.8</v>
      </c>
      <c r="T228">
        <f>IF(ISNUMBER(MATCH(A228, Debuts_Table[Name], 0)), "1", 0)</f>
        <v>0</v>
      </c>
      <c r="U228" t="str">
        <f t="shared" ca="1" si="6"/>
        <v/>
      </c>
      <c r="V228">
        <f>IF(COUNTIF(Injuries!$A$2:$A$154, A228) &gt; 0, 0, Skater2024!P228)</f>
        <v>9.1</v>
      </c>
      <c r="W228">
        <f>IF(COUNTIF(Injuries!$A$2:$A$154, A228) &gt; 0, 0, Skater2024!M228)</f>
        <v>5.3</v>
      </c>
      <c r="X228">
        <f>IF(COUNTIF(Injuries!$A$2:$A$154, A228) &gt; 0, 0, Skater2024!N228)</f>
        <v>3.3</v>
      </c>
      <c r="Y228" t="str">
        <f>VLOOKUP(C228,'2024'!$A$1:$B$33,2,FALSE)</f>
        <v xml:space="preserve"> Ottawa Senators</v>
      </c>
      <c r="Z228">
        <f t="shared" si="7"/>
        <v>22.682978723404254</v>
      </c>
    </row>
    <row r="229" spans="1:26" x14ac:dyDescent="0.3">
      <c r="A229" t="s">
        <v>256</v>
      </c>
      <c r="B229" t="s">
        <v>19</v>
      </c>
      <c r="C229" t="s">
        <v>26</v>
      </c>
      <c r="D229" t="s">
        <v>37</v>
      </c>
      <c r="E229">
        <v>49</v>
      </c>
      <c r="F229">
        <v>599.79999999999995</v>
      </c>
      <c r="G229">
        <v>2.2000000000000002</v>
      </c>
      <c r="H229">
        <v>5.5</v>
      </c>
      <c r="I229">
        <v>-1.1000000000000001</v>
      </c>
      <c r="J229">
        <v>0.2</v>
      </c>
      <c r="K229">
        <v>0.5</v>
      </c>
      <c r="L229">
        <v>0.1</v>
      </c>
      <c r="M229">
        <v>1.1000000000000001</v>
      </c>
      <c r="N229">
        <v>5.7</v>
      </c>
      <c r="O229">
        <v>0.5</v>
      </c>
      <c r="P229">
        <v>7.3</v>
      </c>
      <c r="Q229">
        <v>1.2</v>
      </c>
      <c r="R229">
        <v>2.2999999999999998</v>
      </c>
      <c r="T229">
        <f>IF(ISNUMBER(MATCH(A229, Debuts_Table[Name], 0)), "1", 0)</f>
        <v>0</v>
      </c>
      <c r="U229" t="str">
        <f t="shared" ca="1" si="6"/>
        <v/>
      </c>
      <c r="V229">
        <f>IF(COUNTIF(Injuries!$A$2:$A$154, A229) &gt; 0, 0, Skater2024!P229)</f>
        <v>7.3</v>
      </c>
      <c r="W229">
        <f>IF(COUNTIF(Injuries!$A$2:$A$154, A229) &gt; 0, 0, Skater2024!M229)</f>
        <v>1.1000000000000001</v>
      </c>
      <c r="X229">
        <f>IF(COUNTIF(Injuries!$A$2:$A$154, A229) &gt; 0, 0, Skater2024!N229)</f>
        <v>5.7</v>
      </c>
      <c r="Y229" t="str">
        <f>VLOOKUP(C229,'2024'!$A$1:$B$33,2,FALSE)</f>
        <v xml:space="preserve"> Anaheim Ducks</v>
      </c>
      <c r="Z229">
        <f t="shared" si="7"/>
        <v>12.240816326530611</v>
      </c>
    </row>
    <row r="230" spans="1:26" x14ac:dyDescent="0.3">
      <c r="A230" t="s">
        <v>257</v>
      </c>
      <c r="B230" t="s">
        <v>19</v>
      </c>
      <c r="C230" t="s">
        <v>105</v>
      </c>
      <c r="D230" t="s">
        <v>24</v>
      </c>
      <c r="E230">
        <v>43</v>
      </c>
      <c r="F230">
        <v>640</v>
      </c>
      <c r="G230">
        <v>2.1</v>
      </c>
      <c r="H230">
        <v>3</v>
      </c>
      <c r="I230">
        <v>0</v>
      </c>
      <c r="J230">
        <v>0.7</v>
      </c>
      <c r="K230">
        <v>0.4</v>
      </c>
      <c r="L230">
        <v>0.4</v>
      </c>
      <c r="M230">
        <v>2.2000000000000002</v>
      </c>
      <c r="N230">
        <v>3.6</v>
      </c>
      <c r="O230">
        <v>0.8</v>
      </c>
      <c r="P230">
        <v>6.6</v>
      </c>
      <c r="Q230">
        <v>1</v>
      </c>
      <c r="R230">
        <v>2.1</v>
      </c>
      <c r="T230">
        <f>IF(ISNUMBER(MATCH(A230, Debuts_Table[Name], 0)), "1", 0)</f>
        <v>0</v>
      </c>
      <c r="U230" t="str">
        <f t="shared" ca="1" si="6"/>
        <v/>
      </c>
      <c r="V230">
        <f>IF(COUNTIF(Injuries!$A$2:$A$154, A230) &gt; 0, 0, Skater2024!P230)</f>
        <v>6.6</v>
      </c>
      <c r="W230">
        <f>IF(COUNTIF(Injuries!$A$2:$A$154, A230) &gt; 0, 0, Skater2024!M230)</f>
        <v>2.2000000000000002</v>
      </c>
      <c r="X230">
        <f>IF(COUNTIF(Injuries!$A$2:$A$154, A230) &gt; 0, 0, Skater2024!N230)</f>
        <v>3.6</v>
      </c>
      <c r="Y230" t="str">
        <f>VLOOKUP(C230,'2024'!$A$1:$B$33,2,FALSE)</f>
        <v xml:space="preserve"> Carolina Hurricanes</v>
      </c>
      <c r="Z230">
        <f t="shared" si="7"/>
        <v>14.883720930232558</v>
      </c>
    </row>
    <row r="231" spans="1:26" x14ac:dyDescent="0.3">
      <c r="A231" t="s">
        <v>258</v>
      </c>
      <c r="B231" t="s">
        <v>19</v>
      </c>
      <c r="C231" t="s">
        <v>102</v>
      </c>
      <c r="D231" t="s">
        <v>50</v>
      </c>
      <c r="E231">
        <v>45</v>
      </c>
      <c r="F231">
        <v>621.79999999999995</v>
      </c>
      <c r="G231">
        <v>3.2</v>
      </c>
      <c r="H231">
        <v>0.3</v>
      </c>
      <c r="I231">
        <v>1.9</v>
      </c>
      <c r="J231">
        <v>0</v>
      </c>
      <c r="K231">
        <v>0.7</v>
      </c>
      <c r="L231">
        <v>-0.8</v>
      </c>
      <c r="M231">
        <v>5.0999999999999996</v>
      </c>
      <c r="N231">
        <v>0.3</v>
      </c>
      <c r="O231">
        <v>0</v>
      </c>
      <c r="P231">
        <v>5.3</v>
      </c>
      <c r="Q231">
        <v>0.8</v>
      </c>
      <c r="R231">
        <v>1.7</v>
      </c>
      <c r="T231">
        <f>IF(ISNUMBER(MATCH(A231, Debuts_Table[Name], 0)), "1", 0)</f>
        <v>0</v>
      </c>
      <c r="U231" t="str">
        <f t="shared" ca="1" si="6"/>
        <v/>
      </c>
      <c r="V231">
        <f>IF(COUNTIF(Injuries!$A$2:$A$154, A231) &gt; 0, 0, Skater2024!P231)</f>
        <v>5.3</v>
      </c>
      <c r="W231">
        <f>IF(COUNTIF(Injuries!$A$2:$A$154, A231) &gt; 0, 0, Skater2024!M231)</f>
        <v>5.0999999999999996</v>
      </c>
      <c r="X231">
        <f>IF(COUNTIF(Injuries!$A$2:$A$154, A231) &gt; 0, 0, Skater2024!N231)</f>
        <v>0.3</v>
      </c>
      <c r="Y231" t="str">
        <f>VLOOKUP(C231,'2024'!$A$1:$B$33,2,FALSE)</f>
        <v xml:space="preserve"> Boston Bruins</v>
      </c>
      <c r="Z231">
        <f t="shared" si="7"/>
        <v>13.817777777777776</v>
      </c>
    </row>
    <row r="232" spans="1:26" x14ac:dyDescent="0.3">
      <c r="A232" t="s">
        <v>259</v>
      </c>
      <c r="B232" t="s">
        <v>19</v>
      </c>
      <c r="C232" t="s">
        <v>168</v>
      </c>
      <c r="D232" t="s">
        <v>50</v>
      </c>
      <c r="E232">
        <v>49</v>
      </c>
      <c r="F232">
        <v>735</v>
      </c>
      <c r="G232">
        <v>4.5999999999999996</v>
      </c>
      <c r="H232">
        <v>-2.4</v>
      </c>
      <c r="I232">
        <v>-1.1000000000000001</v>
      </c>
      <c r="J232">
        <v>0.8</v>
      </c>
      <c r="K232">
        <v>-0.4</v>
      </c>
      <c r="L232">
        <v>0</v>
      </c>
      <c r="M232">
        <v>3.5</v>
      </c>
      <c r="N232">
        <v>-1.6</v>
      </c>
      <c r="O232">
        <v>-0.4</v>
      </c>
      <c r="P232">
        <v>1.5</v>
      </c>
      <c r="Q232">
        <v>0.2</v>
      </c>
      <c r="R232">
        <v>0.5</v>
      </c>
      <c r="T232">
        <f>IF(ISNUMBER(MATCH(A232, Debuts_Table[Name], 0)), "1", 0)</f>
        <v>0</v>
      </c>
      <c r="U232" t="str">
        <f t="shared" ca="1" si="6"/>
        <v/>
      </c>
      <c r="V232">
        <f>IF(COUNTIF(Injuries!$A$2:$A$154, A232) &gt; 0, 0, Skater2024!P232)</f>
        <v>1.5</v>
      </c>
      <c r="W232">
        <f>IF(COUNTIF(Injuries!$A$2:$A$154, A232) &gt; 0, 0, Skater2024!M232)</f>
        <v>3.5</v>
      </c>
      <c r="X232">
        <f>IF(COUNTIF(Injuries!$A$2:$A$154, A232) &gt; 0, 0, Skater2024!N232)</f>
        <v>-1.6</v>
      </c>
      <c r="Y232" t="str">
        <f>VLOOKUP(C232,'2024'!$A$1:$B$33,2,FALSE)</f>
        <v xml:space="preserve"> Dallas Stars</v>
      </c>
      <c r="Z232">
        <f t="shared" si="7"/>
        <v>15</v>
      </c>
    </row>
    <row r="233" spans="1:26" x14ac:dyDescent="0.3">
      <c r="A233" t="s">
        <v>260</v>
      </c>
      <c r="B233" t="s">
        <v>19</v>
      </c>
      <c r="C233" t="s">
        <v>28</v>
      </c>
      <c r="D233" t="s">
        <v>24</v>
      </c>
      <c r="E233">
        <v>50</v>
      </c>
      <c r="F233">
        <v>1001.8</v>
      </c>
      <c r="G233">
        <v>2.9</v>
      </c>
      <c r="H233">
        <v>3.2</v>
      </c>
      <c r="I233">
        <v>0</v>
      </c>
      <c r="J233">
        <v>0.6</v>
      </c>
      <c r="K233">
        <v>0.5</v>
      </c>
      <c r="L233">
        <v>-0.6</v>
      </c>
      <c r="M233">
        <v>2.9</v>
      </c>
      <c r="N233">
        <v>3.8</v>
      </c>
      <c r="O233">
        <v>0</v>
      </c>
      <c r="P233">
        <v>6.6</v>
      </c>
      <c r="Q233">
        <v>1.1000000000000001</v>
      </c>
      <c r="R233">
        <v>2.1</v>
      </c>
      <c r="T233">
        <f>IF(ISNUMBER(MATCH(A233, Debuts_Table[Name], 0)), "1", 0)</f>
        <v>0</v>
      </c>
      <c r="U233" t="str">
        <f t="shared" ca="1" si="6"/>
        <v/>
      </c>
      <c r="V233">
        <f>IF(COUNTIF(Injuries!$A$2:$A$154, A233) &gt; 0, 0, Skater2024!P233)</f>
        <v>6.6</v>
      </c>
      <c r="W233">
        <f>IF(COUNTIF(Injuries!$A$2:$A$154, A233) &gt; 0, 0, Skater2024!M233)</f>
        <v>2.9</v>
      </c>
      <c r="X233">
        <f>IF(COUNTIF(Injuries!$A$2:$A$154, A233) &gt; 0, 0, Skater2024!N233)</f>
        <v>3.8</v>
      </c>
      <c r="Y233" t="str">
        <f>VLOOKUP(C233,'2024'!$A$1:$B$33,2,FALSE)</f>
        <v>Seattle Kraken</v>
      </c>
      <c r="Z233">
        <f t="shared" si="7"/>
        <v>20.035999999999998</v>
      </c>
    </row>
    <row r="234" spans="1:26" x14ac:dyDescent="0.3">
      <c r="A234" t="s">
        <v>261</v>
      </c>
      <c r="B234" t="s">
        <v>19</v>
      </c>
      <c r="C234" t="s">
        <v>78</v>
      </c>
      <c r="D234" t="s">
        <v>24</v>
      </c>
      <c r="E234">
        <v>45</v>
      </c>
      <c r="F234">
        <v>873.8</v>
      </c>
      <c r="G234">
        <v>-0.7</v>
      </c>
      <c r="H234">
        <v>1.3</v>
      </c>
      <c r="I234">
        <v>0</v>
      </c>
      <c r="J234">
        <v>-1.2</v>
      </c>
      <c r="K234">
        <v>0.8</v>
      </c>
      <c r="L234">
        <v>-0.6</v>
      </c>
      <c r="M234">
        <v>-0.7</v>
      </c>
      <c r="N234">
        <v>0.1</v>
      </c>
      <c r="O234">
        <v>0.2</v>
      </c>
      <c r="P234">
        <v>-0.4</v>
      </c>
      <c r="Q234">
        <v>-0.1</v>
      </c>
      <c r="R234">
        <v>-0.1</v>
      </c>
      <c r="T234">
        <f>IF(ISNUMBER(MATCH(A234, Debuts_Table[Name], 0)), "1", 0)</f>
        <v>0</v>
      </c>
      <c r="U234" t="str">
        <f t="shared" ca="1" si="6"/>
        <v/>
      </c>
      <c r="V234">
        <f>IF(COUNTIF(Injuries!$A$2:$A$154, A234) &gt; 0, 0, Skater2024!P234)</f>
        <v>-0.4</v>
      </c>
      <c r="W234">
        <f>IF(COUNTIF(Injuries!$A$2:$A$154, A234) &gt; 0, 0, Skater2024!M234)</f>
        <v>-0.7</v>
      </c>
      <c r="X234">
        <f>IF(COUNTIF(Injuries!$A$2:$A$154, A234) &gt; 0, 0, Skater2024!N234)</f>
        <v>0.1</v>
      </c>
      <c r="Y234" t="str">
        <f>VLOOKUP(C234,'2024'!$A$1:$B$33,2,FALSE)</f>
        <v xml:space="preserve"> San Jose Sharks</v>
      </c>
      <c r="Z234">
        <f t="shared" si="7"/>
        <v>19.417777777777776</v>
      </c>
    </row>
    <row r="235" spans="1:26" x14ac:dyDescent="0.3">
      <c r="A235" t="s">
        <v>262</v>
      </c>
      <c r="B235" t="s">
        <v>19</v>
      </c>
      <c r="C235" t="s">
        <v>168</v>
      </c>
      <c r="D235" t="s">
        <v>24</v>
      </c>
      <c r="E235">
        <v>49</v>
      </c>
      <c r="F235">
        <v>934.1</v>
      </c>
      <c r="G235">
        <v>-2.4</v>
      </c>
      <c r="H235">
        <v>1.9</v>
      </c>
      <c r="I235">
        <v>0</v>
      </c>
      <c r="J235">
        <v>-0.3</v>
      </c>
      <c r="K235">
        <v>-0.2</v>
      </c>
      <c r="L235">
        <v>-0.5</v>
      </c>
      <c r="M235">
        <v>-2.4</v>
      </c>
      <c r="N235">
        <v>1.6</v>
      </c>
      <c r="O235">
        <v>-0.7</v>
      </c>
      <c r="P235">
        <v>-1.5</v>
      </c>
      <c r="Q235">
        <v>-0.2</v>
      </c>
      <c r="R235">
        <v>-0.5</v>
      </c>
      <c r="T235">
        <f>IF(ISNUMBER(MATCH(A235, Debuts_Table[Name], 0)), "1", 0)</f>
        <v>0</v>
      </c>
      <c r="U235" t="str">
        <f t="shared" ca="1" si="6"/>
        <v/>
      </c>
      <c r="V235">
        <f>IF(COUNTIF(Injuries!$A$2:$A$154, A235) &gt; 0, 0, Skater2024!P235)</f>
        <v>-1.5</v>
      </c>
      <c r="W235">
        <f>IF(COUNTIF(Injuries!$A$2:$A$154, A235) &gt; 0, 0, Skater2024!M235)</f>
        <v>-2.4</v>
      </c>
      <c r="X235">
        <f>IF(COUNTIF(Injuries!$A$2:$A$154, A235) &gt; 0, 0, Skater2024!N235)</f>
        <v>1.6</v>
      </c>
      <c r="Y235" t="str">
        <f>VLOOKUP(C235,'2024'!$A$1:$B$33,2,FALSE)</f>
        <v xml:space="preserve"> Dallas Stars</v>
      </c>
      <c r="Z235">
        <f t="shared" si="7"/>
        <v>19.06326530612245</v>
      </c>
    </row>
    <row r="236" spans="1:26" x14ac:dyDescent="0.3">
      <c r="A236" t="s">
        <v>263</v>
      </c>
      <c r="B236" t="s">
        <v>19</v>
      </c>
      <c r="C236" t="s">
        <v>52</v>
      </c>
      <c r="D236" t="s">
        <v>24</v>
      </c>
      <c r="E236">
        <v>46</v>
      </c>
      <c r="F236">
        <v>935.8</v>
      </c>
      <c r="G236">
        <v>2.9</v>
      </c>
      <c r="H236">
        <v>2.7</v>
      </c>
      <c r="I236">
        <v>-0.2</v>
      </c>
      <c r="J236">
        <v>-2.6</v>
      </c>
      <c r="K236">
        <v>1.2</v>
      </c>
      <c r="L236">
        <v>-0.1</v>
      </c>
      <c r="M236">
        <v>2.8</v>
      </c>
      <c r="N236">
        <v>0.1</v>
      </c>
      <c r="O236">
        <v>1.1000000000000001</v>
      </c>
      <c r="P236">
        <v>4</v>
      </c>
      <c r="Q236">
        <v>0.6</v>
      </c>
      <c r="R236">
        <v>1.3</v>
      </c>
      <c r="T236">
        <f>IF(ISNUMBER(MATCH(A236, Debuts_Table[Name], 0)), "1", 0)</f>
        <v>0</v>
      </c>
      <c r="U236" t="str">
        <f t="shared" ca="1" si="6"/>
        <v/>
      </c>
      <c r="V236">
        <f>IF(COUNTIF(Injuries!$A$2:$A$154, A236) &gt; 0, 0, Skater2024!P236)</f>
        <v>4</v>
      </c>
      <c r="W236">
        <f>IF(COUNTIF(Injuries!$A$2:$A$154, A236) &gt; 0, 0, Skater2024!M236)</f>
        <v>2.8</v>
      </c>
      <c r="X236">
        <f>IF(COUNTIF(Injuries!$A$2:$A$154, A236) &gt; 0, 0, Skater2024!N236)</f>
        <v>0.1</v>
      </c>
      <c r="Y236" t="str">
        <f>VLOOKUP(C236,'2024'!$A$1:$B$33,2,FALSE)</f>
        <v xml:space="preserve"> Arizona Coyotes</v>
      </c>
      <c r="Z236">
        <f t="shared" si="7"/>
        <v>20.343478260869563</v>
      </c>
    </row>
    <row r="237" spans="1:26" x14ac:dyDescent="0.3">
      <c r="A237" t="s">
        <v>264</v>
      </c>
      <c r="B237" t="s">
        <v>19</v>
      </c>
      <c r="C237" t="s">
        <v>28</v>
      </c>
      <c r="D237" t="s">
        <v>50</v>
      </c>
      <c r="E237">
        <v>49</v>
      </c>
      <c r="F237">
        <v>806.9</v>
      </c>
      <c r="G237">
        <v>6.3</v>
      </c>
      <c r="H237">
        <v>-1.3</v>
      </c>
      <c r="I237">
        <v>3.6</v>
      </c>
      <c r="J237">
        <v>-0.9</v>
      </c>
      <c r="K237">
        <v>0.8</v>
      </c>
      <c r="L237">
        <v>1</v>
      </c>
      <c r="M237">
        <v>9.9</v>
      </c>
      <c r="N237">
        <v>-2.2000000000000002</v>
      </c>
      <c r="O237">
        <v>1.8</v>
      </c>
      <c r="P237">
        <v>9.5</v>
      </c>
      <c r="Q237">
        <v>1.5</v>
      </c>
      <c r="R237">
        <v>3</v>
      </c>
      <c r="T237">
        <f>IF(ISNUMBER(MATCH(A237, Debuts_Table[Name], 0)), "1", 0)</f>
        <v>0</v>
      </c>
      <c r="U237" t="str">
        <f t="shared" ca="1" si="6"/>
        <v/>
      </c>
      <c r="V237">
        <f>IF(COUNTIF(Injuries!$A$2:$A$154, A237) &gt; 0, 0, Skater2024!P237)</f>
        <v>9.5</v>
      </c>
      <c r="W237">
        <f>IF(COUNTIF(Injuries!$A$2:$A$154, A237) &gt; 0, 0, Skater2024!M237)</f>
        <v>9.9</v>
      </c>
      <c r="X237">
        <f>IF(COUNTIF(Injuries!$A$2:$A$154, A237) &gt; 0, 0, Skater2024!N237)</f>
        <v>-2.2000000000000002</v>
      </c>
      <c r="Y237" t="str">
        <f>VLOOKUP(C237,'2024'!$A$1:$B$33,2,FALSE)</f>
        <v>Seattle Kraken</v>
      </c>
      <c r="Z237">
        <f t="shared" si="7"/>
        <v>16.46734693877551</v>
      </c>
    </row>
    <row r="238" spans="1:26" x14ac:dyDescent="0.3">
      <c r="A238" t="s">
        <v>662</v>
      </c>
      <c r="B238" t="s">
        <v>19</v>
      </c>
      <c r="C238" t="s">
        <v>110</v>
      </c>
      <c r="D238" t="s">
        <v>24</v>
      </c>
      <c r="E238">
        <v>16</v>
      </c>
      <c r="F238">
        <v>373.2</v>
      </c>
      <c r="G238">
        <v>0.7</v>
      </c>
      <c r="H238">
        <v>2.6</v>
      </c>
      <c r="I238">
        <v>0.7</v>
      </c>
      <c r="J238">
        <v>-1.2</v>
      </c>
      <c r="K238">
        <v>0.7</v>
      </c>
      <c r="L238">
        <v>-0.2</v>
      </c>
      <c r="M238">
        <v>1.3</v>
      </c>
      <c r="N238">
        <v>1.4</v>
      </c>
      <c r="O238">
        <v>0.4</v>
      </c>
      <c r="P238">
        <v>3.2</v>
      </c>
      <c r="Q238">
        <v>0.5</v>
      </c>
      <c r="R238">
        <v>1</v>
      </c>
      <c r="T238">
        <f>IF(ISNUMBER(MATCH(A238, Debuts_Table[Name], 0)), "1", 0)</f>
        <v>0</v>
      </c>
      <c r="U238" t="str">
        <f t="shared" ca="1" si="6"/>
        <v/>
      </c>
      <c r="V238">
        <f>IF(COUNTIF(Injuries!$A$2:$A$154, A238) &gt; 0, 0, Skater2024!P238)</f>
        <v>0</v>
      </c>
      <c r="W238">
        <f>IF(COUNTIF(Injuries!$A$2:$A$154, A238) &gt; 0, 0, Skater2024!M238)</f>
        <v>0</v>
      </c>
      <c r="X238">
        <f>IF(COUNTIF(Injuries!$A$2:$A$154, A238) &gt; 0, 0, Skater2024!N238)</f>
        <v>0</v>
      </c>
      <c r="Y238" t="str">
        <f>VLOOKUP(C238,'2024'!$A$1:$B$33,2,FALSE)</f>
        <v xml:space="preserve"> Minnesota Wild</v>
      </c>
      <c r="Z238">
        <f t="shared" si="7"/>
        <v>23.324999999999999</v>
      </c>
    </row>
    <row r="239" spans="1:26" x14ac:dyDescent="0.3">
      <c r="A239" t="s">
        <v>664</v>
      </c>
      <c r="B239" t="s">
        <v>19</v>
      </c>
      <c r="C239" t="s">
        <v>64</v>
      </c>
      <c r="D239" t="s">
        <v>24</v>
      </c>
      <c r="E239">
        <v>29</v>
      </c>
      <c r="F239">
        <v>460</v>
      </c>
      <c r="G239">
        <v>-1.3</v>
      </c>
      <c r="H239">
        <v>-1.3</v>
      </c>
      <c r="I239">
        <v>0</v>
      </c>
      <c r="J239">
        <v>-1.5</v>
      </c>
      <c r="K239">
        <v>-0.6</v>
      </c>
      <c r="L239">
        <v>-0.5</v>
      </c>
      <c r="M239">
        <v>-1.3</v>
      </c>
      <c r="N239">
        <v>-2.8</v>
      </c>
      <c r="O239">
        <v>-1.1000000000000001</v>
      </c>
      <c r="P239">
        <v>-5.0999999999999996</v>
      </c>
      <c r="Q239">
        <v>-0.8</v>
      </c>
      <c r="R239">
        <v>-1.6</v>
      </c>
      <c r="T239">
        <f>IF(ISNUMBER(MATCH(A239, Debuts_Table[Name], 0)), "1", 0)</f>
        <v>0</v>
      </c>
      <c r="U239" t="str">
        <f t="shared" ca="1" si="6"/>
        <v/>
      </c>
      <c r="V239">
        <f>IF(COUNTIF(Injuries!$A$2:$A$154, A239) &gt; 0, 0, Skater2024!P239)</f>
        <v>-5.0999999999999996</v>
      </c>
      <c r="W239">
        <f>IF(COUNTIF(Injuries!$A$2:$A$154, A239) &gt; 0, 0, Skater2024!M239)</f>
        <v>-1.3</v>
      </c>
      <c r="X239">
        <f>IF(COUNTIF(Injuries!$A$2:$A$154, A239) &gt; 0, 0, Skater2024!N239)</f>
        <v>-2.8</v>
      </c>
      <c r="Y239" t="str">
        <f>VLOOKUP(C239,'2024'!$A$1:$B$33,2,FALSE)</f>
        <v xml:space="preserve"> Chicago Blackhawks</v>
      </c>
      <c r="Z239">
        <f t="shared" si="7"/>
        <v>15.862068965517242</v>
      </c>
    </row>
    <row r="240" spans="1:26" x14ac:dyDescent="0.3">
      <c r="A240" t="s">
        <v>265</v>
      </c>
      <c r="B240" t="s">
        <v>19</v>
      </c>
      <c r="C240" t="s">
        <v>64</v>
      </c>
      <c r="D240" t="s">
        <v>21</v>
      </c>
      <c r="E240">
        <v>50</v>
      </c>
      <c r="F240">
        <v>815.6</v>
      </c>
      <c r="G240">
        <v>9.6999999999999993</v>
      </c>
      <c r="H240">
        <v>0.8</v>
      </c>
      <c r="I240">
        <v>0.2</v>
      </c>
      <c r="J240">
        <v>0.5</v>
      </c>
      <c r="K240">
        <v>0.7</v>
      </c>
      <c r="L240">
        <v>-0.7</v>
      </c>
      <c r="M240">
        <v>9.9</v>
      </c>
      <c r="N240">
        <v>1.3</v>
      </c>
      <c r="O240">
        <v>-0.1</v>
      </c>
      <c r="P240">
        <v>11.2</v>
      </c>
      <c r="Q240">
        <v>1.8</v>
      </c>
      <c r="R240">
        <v>3.5</v>
      </c>
      <c r="T240">
        <f>IF(ISNUMBER(MATCH(A240, Debuts_Table[Name], 0)), "1", 0)</f>
        <v>0</v>
      </c>
      <c r="U240" t="str">
        <f t="shared" ca="1" si="6"/>
        <v/>
      </c>
      <c r="V240">
        <f>IF(COUNTIF(Injuries!$A$2:$A$154, A240) &gt; 0, 0, Skater2024!P240)</f>
        <v>11.2</v>
      </c>
      <c r="W240">
        <f>IF(COUNTIF(Injuries!$A$2:$A$154, A240) &gt; 0, 0, Skater2024!M240)</f>
        <v>9.9</v>
      </c>
      <c r="X240">
        <f>IF(COUNTIF(Injuries!$A$2:$A$154, A240) &gt; 0, 0, Skater2024!N240)</f>
        <v>1.3</v>
      </c>
      <c r="Y240" t="str">
        <f>VLOOKUP(C240,'2024'!$A$1:$B$33,2,FALSE)</f>
        <v xml:space="preserve"> Chicago Blackhawks</v>
      </c>
      <c r="Z240">
        <f t="shared" si="7"/>
        <v>16.312000000000001</v>
      </c>
    </row>
    <row r="241" spans="1:26" x14ac:dyDescent="0.3">
      <c r="A241" t="s">
        <v>266</v>
      </c>
      <c r="B241" t="s">
        <v>19</v>
      </c>
      <c r="C241" t="s">
        <v>168</v>
      </c>
      <c r="D241" t="s">
        <v>50</v>
      </c>
      <c r="E241">
        <v>49</v>
      </c>
      <c r="F241">
        <v>893.5</v>
      </c>
      <c r="G241">
        <v>3</v>
      </c>
      <c r="H241">
        <v>5.7</v>
      </c>
      <c r="I241">
        <v>1.7</v>
      </c>
      <c r="J241">
        <v>0</v>
      </c>
      <c r="K241">
        <v>0.9</v>
      </c>
      <c r="L241">
        <v>0.1</v>
      </c>
      <c r="M241">
        <v>4.5999999999999996</v>
      </c>
      <c r="N241">
        <v>5.7</v>
      </c>
      <c r="O241">
        <v>1</v>
      </c>
      <c r="P241">
        <v>11.4</v>
      </c>
      <c r="Q241">
        <v>1.8</v>
      </c>
      <c r="R241">
        <v>3.5</v>
      </c>
      <c r="T241">
        <f>IF(ISNUMBER(MATCH(A241, Debuts_Table[Name], 0)), "1", 0)</f>
        <v>0</v>
      </c>
      <c r="U241" t="str">
        <f t="shared" ca="1" si="6"/>
        <v/>
      </c>
      <c r="V241">
        <f>IF(COUNTIF(Injuries!$A$2:$A$154, A241) &gt; 0, 0, Skater2024!P241)</f>
        <v>11.4</v>
      </c>
      <c r="W241">
        <f>IF(COUNTIF(Injuries!$A$2:$A$154, A241) &gt; 0, 0, Skater2024!M241)</f>
        <v>4.5999999999999996</v>
      </c>
      <c r="X241">
        <f>IF(COUNTIF(Injuries!$A$2:$A$154, A241) &gt; 0, 0, Skater2024!N241)</f>
        <v>5.7</v>
      </c>
      <c r="Y241" t="str">
        <f>VLOOKUP(C241,'2024'!$A$1:$B$33,2,FALSE)</f>
        <v xml:space="preserve"> Dallas Stars</v>
      </c>
      <c r="Z241">
        <f t="shared" si="7"/>
        <v>18.23469387755102</v>
      </c>
    </row>
    <row r="242" spans="1:26" x14ac:dyDescent="0.3">
      <c r="A242" t="s">
        <v>665</v>
      </c>
      <c r="B242" t="s">
        <v>19</v>
      </c>
      <c r="C242" t="s">
        <v>52</v>
      </c>
      <c r="D242" t="s">
        <v>50</v>
      </c>
      <c r="E242">
        <v>38</v>
      </c>
      <c r="F242">
        <v>550.4</v>
      </c>
      <c r="G242">
        <v>-0.9</v>
      </c>
      <c r="H242">
        <v>0.1</v>
      </c>
      <c r="I242">
        <v>0.8</v>
      </c>
      <c r="J242">
        <v>0</v>
      </c>
      <c r="K242">
        <v>0</v>
      </c>
      <c r="L242">
        <v>0.2</v>
      </c>
      <c r="M242">
        <v>0</v>
      </c>
      <c r="N242">
        <v>0.1</v>
      </c>
      <c r="O242">
        <v>0.1</v>
      </c>
      <c r="P242">
        <v>0.2</v>
      </c>
      <c r="Q242">
        <v>0</v>
      </c>
      <c r="R242">
        <v>0.1</v>
      </c>
      <c r="T242">
        <f>IF(ISNUMBER(MATCH(A242, Debuts_Table[Name], 0)), "1", 0)</f>
        <v>0</v>
      </c>
      <c r="U242" t="str">
        <f t="shared" ca="1" si="6"/>
        <v/>
      </c>
      <c r="V242">
        <f>IF(COUNTIF(Injuries!$A$2:$A$154, A242) &gt; 0, 0, Skater2024!P242)</f>
        <v>0.2</v>
      </c>
      <c r="W242">
        <f>IF(COUNTIF(Injuries!$A$2:$A$154, A242) &gt; 0, 0, Skater2024!M242)</f>
        <v>0</v>
      </c>
      <c r="X242">
        <f>IF(COUNTIF(Injuries!$A$2:$A$154, A242) &gt; 0, 0, Skater2024!N242)</f>
        <v>0.1</v>
      </c>
      <c r="Y242" t="str">
        <f>VLOOKUP(C242,'2024'!$A$1:$B$33,2,FALSE)</f>
        <v xml:space="preserve"> Arizona Coyotes</v>
      </c>
      <c r="Z242">
        <f t="shared" si="7"/>
        <v>14.484210526315788</v>
      </c>
    </row>
    <row r="243" spans="1:26" x14ac:dyDescent="0.3">
      <c r="A243" t="s">
        <v>1028</v>
      </c>
      <c r="B243" t="s">
        <v>19</v>
      </c>
      <c r="C243" t="s">
        <v>55</v>
      </c>
      <c r="D243" t="s">
        <v>24</v>
      </c>
      <c r="E243">
        <v>31</v>
      </c>
      <c r="F243">
        <v>486.6</v>
      </c>
      <c r="G243">
        <v>-0.4</v>
      </c>
      <c r="H243">
        <v>0.8</v>
      </c>
      <c r="I243">
        <v>0</v>
      </c>
      <c r="J243">
        <v>0.2</v>
      </c>
      <c r="K243">
        <v>0.5</v>
      </c>
      <c r="L243">
        <v>0.5</v>
      </c>
      <c r="M243">
        <v>-0.4</v>
      </c>
      <c r="N243">
        <v>1</v>
      </c>
      <c r="O243">
        <v>1</v>
      </c>
      <c r="P243">
        <v>1.6</v>
      </c>
      <c r="Q243">
        <v>0.3</v>
      </c>
      <c r="R243">
        <v>0.5</v>
      </c>
      <c r="T243" t="str">
        <f>IF(ISNUMBER(MATCH(A243, Debuts_Table[Name], 0)), "1", 0)</f>
        <v>1</v>
      </c>
      <c r="U243">
        <f t="shared" ca="1" si="6"/>
        <v>1.6000009029575462</v>
      </c>
      <c r="V243">
        <f>IF(COUNTIF(Injuries!$A$2:$A$154, A243) &gt; 0, 0, Skater2024!P243)</f>
        <v>1.6</v>
      </c>
      <c r="W243">
        <f>IF(COUNTIF(Injuries!$A$2:$A$154, A243) &gt; 0, 0, Skater2024!M243)</f>
        <v>-0.4</v>
      </c>
      <c r="X243">
        <f>IF(COUNTIF(Injuries!$A$2:$A$154, A243) &gt; 0, 0, Skater2024!N243)</f>
        <v>1</v>
      </c>
      <c r="Y243" t="str">
        <f>VLOOKUP(C243,'2024'!$A$1:$B$33,2,FALSE)</f>
        <v xml:space="preserve"> Montreal Canadiens</v>
      </c>
      <c r="Z243">
        <f t="shared" si="7"/>
        <v>15.696774193548388</v>
      </c>
    </row>
    <row r="244" spans="1:26" x14ac:dyDescent="0.3">
      <c r="A244" t="s">
        <v>267</v>
      </c>
      <c r="B244" t="s">
        <v>19</v>
      </c>
      <c r="C244" t="s">
        <v>32</v>
      </c>
      <c r="D244" t="s">
        <v>21</v>
      </c>
      <c r="E244">
        <v>50</v>
      </c>
      <c r="F244">
        <v>793.3</v>
      </c>
      <c r="G244">
        <v>-0.7</v>
      </c>
      <c r="H244">
        <v>-1.9</v>
      </c>
      <c r="I244">
        <v>0</v>
      </c>
      <c r="J244">
        <v>0</v>
      </c>
      <c r="K244">
        <v>1.3</v>
      </c>
      <c r="L244">
        <v>-1.3</v>
      </c>
      <c r="M244">
        <v>-0.7</v>
      </c>
      <c r="N244">
        <v>-1.8</v>
      </c>
      <c r="O244">
        <v>0</v>
      </c>
      <c r="P244">
        <v>-2.5</v>
      </c>
      <c r="Q244">
        <v>-0.4</v>
      </c>
      <c r="R244">
        <v>-0.8</v>
      </c>
      <c r="T244">
        <f>IF(ISNUMBER(MATCH(A244, Debuts_Table[Name], 0)), "1", 0)</f>
        <v>0</v>
      </c>
      <c r="U244" t="str">
        <f t="shared" ca="1" si="6"/>
        <v/>
      </c>
      <c r="V244">
        <f>IF(COUNTIF(Injuries!$A$2:$A$154, A244) &gt; 0, 0, Skater2024!P244)</f>
        <v>-2.5</v>
      </c>
      <c r="W244">
        <f>IF(COUNTIF(Injuries!$A$2:$A$154, A244) &gt; 0, 0, Skater2024!M244)</f>
        <v>-0.7</v>
      </c>
      <c r="X244">
        <f>IF(COUNTIF(Injuries!$A$2:$A$154, A244) &gt; 0, 0, Skater2024!N244)</f>
        <v>-1.8</v>
      </c>
      <c r="Y244" t="str">
        <f>VLOOKUP(C244,'2024'!$A$1:$B$33,2,FALSE)</f>
        <v xml:space="preserve"> New York Islanders</v>
      </c>
      <c r="Z244">
        <f t="shared" si="7"/>
        <v>15.866</v>
      </c>
    </row>
    <row r="245" spans="1:26" x14ac:dyDescent="0.3">
      <c r="A245" t="s">
        <v>667</v>
      </c>
      <c r="B245" t="s">
        <v>19</v>
      </c>
      <c r="C245" t="s">
        <v>130</v>
      </c>
      <c r="D245" t="s">
        <v>21</v>
      </c>
      <c r="E245">
        <v>40</v>
      </c>
      <c r="F245">
        <v>467.2</v>
      </c>
      <c r="G245">
        <v>0</v>
      </c>
      <c r="H245">
        <v>1.8</v>
      </c>
      <c r="I245">
        <v>-0.6</v>
      </c>
      <c r="J245">
        <v>-0.8</v>
      </c>
      <c r="K245">
        <v>0.2</v>
      </c>
      <c r="L245">
        <v>-0.7</v>
      </c>
      <c r="M245">
        <v>-0.6</v>
      </c>
      <c r="N245">
        <v>1</v>
      </c>
      <c r="O245">
        <v>-0.5</v>
      </c>
      <c r="P245">
        <v>-0.1</v>
      </c>
      <c r="Q245">
        <v>0</v>
      </c>
      <c r="R245">
        <v>0</v>
      </c>
      <c r="T245">
        <f>IF(ISNUMBER(MATCH(A245, Debuts_Table[Name], 0)), "1", 0)</f>
        <v>0</v>
      </c>
      <c r="U245" t="str">
        <f t="shared" ca="1" si="6"/>
        <v/>
      </c>
      <c r="V245">
        <f>IF(COUNTIF(Injuries!$A$2:$A$154, A245) &gt; 0, 0, Skater2024!P245)</f>
        <v>-0.1</v>
      </c>
      <c r="W245">
        <f>IF(COUNTIF(Injuries!$A$2:$A$154, A245) &gt; 0, 0, Skater2024!M245)</f>
        <v>-0.6</v>
      </c>
      <c r="X245">
        <f>IF(COUNTIF(Injuries!$A$2:$A$154, A245) &gt; 0, 0, Skater2024!N245)</f>
        <v>1</v>
      </c>
      <c r="Y245" t="str">
        <f>VLOOKUP(C245,'2024'!$A$1:$B$33,2,FALSE)</f>
        <v xml:space="preserve"> Pittsburgh Penguins</v>
      </c>
      <c r="Z245">
        <f t="shared" si="7"/>
        <v>11.68</v>
      </c>
    </row>
    <row r="246" spans="1:26" x14ac:dyDescent="0.3">
      <c r="A246" t="s">
        <v>268</v>
      </c>
      <c r="B246" t="s">
        <v>19</v>
      </c>
      <c r="C246" t="s">
        <v>46</v>
      </c>
      <c r="D246" t="s">
        <v>24</v>
      </c>
      <c r="E246">
        <v>41</v>
      </c>
      <c r="F246">
        <v>762.9</v>
      </c>
      <c r="G246">
        <v>-0.1</v>
      </c>
      <c r="H246">
        <v>-0.6</v>
      </c>
      <c r="I246">
        <v>-0.2</v>
      </c>
      <c r="J246">
        <v>-0.2</v>
      </c>
      <c r="K246">
        <v>-0.5</v>
      </c>
      <c r="L246">
        <v>0.1</v>
      </c>
      <c r="M246">
        <v>-0.3</v>
      </c>
      <c r="N246">
        <v>-0.8</v>
      </c>
      <c r="O246">
        <v>-0.5</v>
      </c>
      <c r="P246">
        <v>-1.6</v>
      </c>
      <c r="Q246">
        <v>-0.3</v>
      </c>
      <c r="R246">
        <v>-0.5</v>
      </c>
      <c r="T246">
        <f>IF(ISNUMBER(MATCH(A246, Debuts_Table[Name], 0)), "1", 0)</f>
        <v>0</v>
      </c>
      <c r="U246" t="str">
        <f t="shared" ca="1" si="6"/>
        <v/>
      </c>
      <c r="V246">
        <f>IF(COUNTIF(Injuries!$A$2:$A$154, A246) &gt; 0, 0, Skater2024!P246)</f>
        <v>-1.6</v>
      </c>
      <c r="W246">
        <f>IF(COUNTIF(Injuries!$A$2:$A$154, A246) &gt; 0, 0, Skater2024!M246)</f>
        <v>-0.3</v>
      </c>
      <c r="X246">
        <f>IF(COUNTIF(Injuries!$A$2:$A$154, A246) &gt; 0, 0, Skater2024!N246)</f>
        <v>-0.8</v>
      </c>
      <c r="Y246" t="str">
        <f>VLOOKUP(C246,'2024'!$A$1:$B$33,2,FALSE)</f>
        <v xml:space="preserve"> Detroit Red Wings</v>
      </c>
      <c r="Z246">
        <f t="shared" si="7"/>
        <v>18.60731707317073</v>
      </c>
    </row>
    <row r="247" spans="1:26" x14ac:dyDescent="0.3">
      <c r="A247" t="s">
        <v>269</v>
      </c>
      <c r="B247" t="s">
        <v>19</v>
      </c>
      <c r="C247" t="s">
        <v>62</v>
      </c>
      <c r="D247" t="s">
        <v>50</v>
      </c>
      <c r="E247">
        <v>41</v>
      </c>
      <c r="F247">
        <v>714</v>
      </c>
      <c r="G247">
        <v>6.2</v>
      </c>
      <c r="H247">
        <v>-6.2</v>
      </c>
      <c r="I247">
        <v>2.2999999999999998</v>
      </c>
      <c r="J247">
        <v>0</v>
      </c>
      <c r="K247">
        <v>0.5</v>
      </c>
      <c r="L247">
        <v>0.5</v>
      </c>
      <c r="M247">
        <v>8.4</v>
      </c>
      <c r="N247">
        <v>-6.2</v>
      </c>
      <c r="O247">
        <v>1</v>
      </c>
      <c r="P247">
        <v>3.3</v>
      </c>
      <c r="Q247">
        <v>0.5</v>
      </c>
      <c r="R247">
        <v>1</v>
      </c>
      <c r="T247">
        <f>IF(ISNUMBER(MATCH(A247, Debuts_Table[Name], 0)), "1", 0)</f>
        <v>0</v>
      </c>
      <c r="U247" t="str">
        <f t="shared" ca="1" si="6"/>
        <v/>
      </c>
      <c r="V247">
        <f>IF(COUNTIF(Injuries!$A$2:$A$154, A247) &gt; 0, 0, Skater2024!P247)</f>
        <v>3.3</v>
      </c>
      <c r="W247">
        <f>IF(COUNTIF(Injuries!$A$2:$A$154, A247) &gt; 0, 0, Skater2024!M247)</f>
        <v>8.4</v>
      </c>
      <c r="X247">
        <f>IF(COUNTIF(Injuries!$A$2:$A$154, A247) &gt; 0, 0, Skater2024!N247)</f>
        <v>-6.2</v>
      </c>
      <c r="Y247" t="str">
        <f>VLOOKUP(C247,'2024'!$A$1:$B$33,2,FALSE)</f>
        <v xml:space="preserve"> Buffalo Sabres</v>
      </c>
      <c r="Z247">
        <f t="shared" si="7"/>
        <v>17.414634146341463</v>
      </c>
    </row>
    <row r="248" spans="1:26" x14ac:dyDescent="0.3">
      <c r="A248" t="s">
        <v>270</v>
      </c>
      <c r="B248" t="s">
        <v>19</v>
      </c>
      <c r="C248" t="s">
        <v>44</v>
      </c>
      <c r="D248" t="s">
        <v>24</v>
      </c>
      <c r="E248">
        <v>51</v>
      </c>
      <c r="F248">
        <v>912.7</v>
      </c>
      <c r="G248">
        <v>1</v>
      </c>
      <c r="H248">
        <v>3.3</v>
      </c>
      <c r="I248">
        <v>0</v>
      </c>
      <c r="J248">
        <v>-0.4</v>
      </c>
      <c r="K248">
        <v>-0.8</v>
      </c>
      <c r="L248">
        <v>0.7</v>
      </c>
      <c r="M248">
        <v>1</v>
      </c>
      <c r="N248">
        <v>2.9</v>
      </c>
      <c r="O248">
        <v>-0.1</v>
      </c>
      <c r="P248">
        <v>3.9</v>
      </c>
      <c r="Q248">
        <v>0.6</v>
      </c>
      <c r="R248">
        <v>1.2</v>
      </c>
      <c r="T248">
        <f>IF(ISNUMBER(MATCH(A248, Debuts_Table[Name], 0)), "1", 0)</f>
        <v>0</v>
      </c>
      <c r="U248" t="str">
        <f t="shared" ca="1" si="6"/>
        <v/>
      </c>
      <c r="V248">
        <f>IF(COUNTIF(Injuries!$A$2:$A$154, A248) &gt; 0, 0, Skater2024!P248)</f>
        <v>3.9</v>
      </c>
      <c r="W248">
        <f>IF(COUNTIF(Injuries!$A$2:$A$154, A248) &gt; 0, 0, Skater2024!M248)</f>
        <v>1</v>
      </c>
      <c r="X248">
        <f>IF(COUNTIF(Injuries!$A$2:$A$154, A248) &gt; 0, 0, Skater2024!N248)</f>
        <v>2.9</v>
      </c>
      <c r="Y248" t="str">
        <f>VLOOKUP(C248,'2024'!$A$1:$B$33,2,FALSE)</f>
        <v xml:space="preserve"> Nashville Predators</v>
      </c>
      <c r="Z248">
        <f t="shared" si="7"/>
        <v>17.896078431372551</v>
      </c>
    </row>
    <row r="249" spans="1:26" x14ac:dyDescent="0.3">
      <c r="A249" t="s">
        <v>271</v>
      </c>
      <c r="B249" t="s">
        <v>19</v>
      </c>
      <c r="C249" t="s">
        <v>48</v>
      </c>
      <c r="D249" t="s">
        <v>50</v>
      </c>
      <c r="E249">
        <v>47</v>
      </c>
      <c r="F249">
        <v>893.8</v>
      </c>
      <c r="G249">
        <v>9.5</v>
      </c>
      <c r="H249">
        <v>-2</v>
      </c>
      <c r="I249">
        <v>1.3</v>
      </c>
      <c r="J249">
        <v>0.1</v>
      </c>
      <c r="K249">
        <v>1.5</v>
      </c>
      <c r="L249">
        <v>-0.7</v>
      </c>
      <c r="M249">
        <v>10.8</v>
      </c>
      <c r="N249">
        <v>-1.8</v>
      </c>
      <c r="O249">
        <v>0.9</v>
      </c>
      <c r="P249">
        <v>9.8000000000000007</v>
      </c>
      <c r="Q249">
        <v>1.6</v>
      </c>
      <c r="R249">
        <v>3.1</v>
      </c>
      <c r="T249">
        <f>IF(ISNUMBER(MATCH(A249, Debuts_Table[Name], 0)), "1", 0)</f>
        <v>0</v>
      </c>
      <c r="U249" t="str">
        <f t="shared" ca="1" si="6"/>
        <v/>
      </c>
      <c r="V249">
        <f>IF(COUNTIF(Injuries!$A$2:$A$154, A249) &gt; 0, 0, Skater2024!P249)</f>
        <v>9.8000000000000007</v>
      </c>
      <c r="W249">
        <f>IF(COUNTIF(Injuries!$A$2:$A$154, A249) &gt; 0, 0, Skater2024!M249)</f>
        <v>10.8</v>
      </c>
      <c r="X249">
        <f>IF(COUNTIF(Injuries!$A$2:$A$154, A249) &gt; 0, 0, Skater2024!N249)</f>
        <v>-1.8</v>
      </c>
      <c r="Y249" t="str">
        <f>VLOOKUP(C249,'2024'!$A$1:$B$33,2,FALSE)</f>
        <v xml:space="preserve"> New Jersey Devils</v>
      </c>
      <c r="Z249">
        <f t="shared" si="7"/>
        <v>19.017021276595745</v>
      </c>
    </row>
    <row r="250" spans="1:26" x14ac:dyDescent="0.3">
      <c r="A250" t="s">
        <v>272</v>
      </c>
      <c r="B250" t="s">
        <v>19</v>
      </c>
      <c r="C250" t="s">
        <v>105</v>
      </c>
      <c r="D250" t="s">
        <v>37</v>
      </c>
      <c r="E250">
        <v>45</v>
      </c>
      <c r="F250">
        <v>583.6</v>
      </c>
      <c r="G250">
        <v>2.2000000000000002</v>
      </c>
      <c r="H250">
        <v>4</v>
      </c>
      <c r="I250">
        <v>0</v>
      </c>
      <c r="J250">
        <v>1</v>
      </c>
      <c r="K250">
        <v>0.7</v>
      </c>
      <c r="L250">
        <v>0.3</v>
      </c>
      <c r="M250">
        <v>2.1</v>
      </c>
      <c r="N250">
        <v>5</v>
      </c>
      <c r="O250">
        <v>1</v>
      </c>
      <c r="P250">
        <v>8.1</v>
      </c>
      <c r="Q250">
        <v>1.3</v>
      </c>
      <c r="R250">
        <v>2.5</v>
      </c>
      <c r="T250">
        <f>IF(ISNUMBER(MATCH(A250, Debuts_Table[Name], 0)), "1", 0)</f>
        <v>0</v>
      </c>
      <c r="U250" t="str">
        <f t="shared" ca="1" si="6"/>
        <v/>
      </c>
      <c r="V250">
        <f>IF(COUNTIF(Injuries!$A$2:$A$154, A250) &gt; 0, 0, Skater2024!P250)</f>
        <v>8.1</v>
      </c>
      <c r="W250">
        <f>IF(COUNTIF(Injuries!$A$2:$A$154, A250) &gt; 0, 0, Skater2024!M250)</f>
        <v>2.1</v>
      </c>
      <c r="X250">
        <f>IF(COUNTIF(Injuries!$A$2:$A$154, A250) &gt; 0, 0, Skater2024!N250)</f>
        <v>5</v>
      </c>
      <c r="Y250" t="str">
        <f>VLOOKUP(C250,'2024'!$A$1:$B$33,2,FALSE)</f>
        <v xml:space="preserve"> Carolina Hurricanes</v>
      </c>
      <c r="Z250">
        <f t="shared" si="7"/>
        <v>12.968888888888889</v>
      </c>
    </row>
    <row r="251" spans="1:26" x14ac:dyDescent="0.3">
      <c r="A251" t="s">
        <v>273</v>
      </c>
      <c r="B251" t="s">
        <v>19</v>
      </c>
      <c r="C251" t="s">
        <v>105</v>
      </c>
      <c r="D251" t="s">
        <v>21</v>
      </c>
      <c r="E251">
        <v>48</v>
      </c>
      <c r="F251">
        <v>686.3</v>
      </c>
      <c r="G251">
        <v>4.3</v>
      </c>
      <c r="H251">
        <v>-2</v>
      </c>
      <c r="I251">
        <v>0.1</v>
      </c>
      <c r="J251">
        <v>0.1</v>
      </c>
      <c r="K251">
        <v>-0.7</v>
      </c>
      <c r="L251">
        <v>0.5</v>
      </c>
      <c r="M251">
        <v>4.5</v>
      </c>
      <c r="N251">
        <v>-2</v>
      </c>
      <c r="O251">
        <v>-0.3</v>
      </c>
      <c r="P251">
        <v>2.2000000000000002</v>
      </c>
      <c r="Q251">
        <v>0.4</v>
      </c>
      <c r="R251">
        <v>0.7</v>
      </c>
      <c r="T251">
        <f>IF(ISNUMBER(MATCH(A251, Debuts_Table[Name], 0)), "1", 0)</f>
        <v>0</v>
      </c>
      <c r="U251" t="str">
        <f t="shared" ca="1" si="6"/>
        <v/>
      </c>
      <c r="V251">
        <f>IF(COUNTIF(Injuries!$A$2:$A$154, A251) &gt; 0, 0, Skater2024!P251)</f>
        <v>2.2000000000000002</v>
      </c>
      <c r="W251">
        <f>IF(COUNTIF(Injuries!$A$2:$A$154, A251) &gt; 0, 0, Skater2024!M251)</f>
        <v>4.5</v>
      </c>
      <c r="X251">
        <f>IF(COUNTIF(Injuries!$A$2:$A$154, A251) &gt; 0, 0, Skater2024!N251)</f>
        <v>-2</v>
      </c>
      <c r="Y251" t="str">
        <f>VLOOKUP(C251,'2024'!$A$1:$B$33,2,FALSE)</f>
        <v xml:space="preserve"> Carolina Hurricanes</v>
      </c>
      <c r="Z251">
        <f t="shared" si="7"/>
        <v>14.297916666666666</v>
      </c>
    </row>
    <row r="252" spans="1:26" x14ac:dyDescent="0.3">
      <c r="A252" t="s">
        <v>670</v>
      </c>
      <c r="B252" t="s">
        <v>19</v>
      </c>
      <c r="C252" t="s">
        <v>55</v>
      </c>
      <c r="D252" t="s">
        <v>37</v>
      </c>
      <c r="E252">
        <v>39</v>
      </c>
      <c r="F252">
        <v>403.1</v>
      </c>
      <c r="G252">
        <v>1.6</v>
      </c>
      <c r="H252">
        <v>-1.7</v>
      </c>
      <c r="I252">
        <v>-0.1</v>
      </c>
      <c r="J252">
        <v>-1.1000000000000001</v>
      </c>
      <c r="K252">
        <v>-0.2</v>
      </c>
      <c r="L252">
        <v>-0.5</v>
      </c>
      <c r="M252">
        <v>1.5</v>
      </c>
      <c r="N252">
        <v>-2.9</v>
      </c>
      <c r="O252">
        <v>-0.7</v>
      </c>
      <c r="P252">
        <v>-2</v>
      </c>
      <c r="Q252">
        <v>-0.3</v>
      </c>
      <c r="R252">
        <v>-0.6</v>
      </c>
      <c r="T252">
        <f>IF(ISNUMBER(MATCH(A252, Debuts_Table[Name], 0)), "1", 0)</f>
        <v>0</v>
      </c>
      <c r="U252" t="str">
        <f t="shared" ca="1" si="6"/>
        <v/>
      </c>
      <c r="V252">
        <f>IF(COUNTIF(Injuries!$A$2:$A$154, A252) &gt; 0, 0, Skater2024!P252)</f>
        <v>-2</v>
      </c>
      <c r="W252">
        <f>IF(COUNTIF(Injuries!$A$2:$A$154, A252) &gt; 0, 0, Skater2024!M252)</f>
        <v>1.5</v>
      </c>
      <c r="X252">
        <f>IF(COUNTIF(Injuries!$A$2:$A$154, A252) &gt; 0, 0, Skater2024!N252)</f>
        <v>-2.9</v>
      </c>
      <c r="Y252" t="str">
        <f>VLOOKUP(C252,'2024'!$A$1:$B$33,2,FALSE)</f>
        <v xml:space="preserve"> Montreal Canadiens</v>
      </c>
      <c r="Z252">
        <f t="shared" si="7"/>
        <v>10.335897435897436</v>
      </c>
    </row>
    <row r="253" spans="1:26" x14ac:dyDescent="0.3">
      <c r="A253" t="s">
        <v>671</v>
      </c>
      <c r="B253" t="s">
        <v>19</v>
      </c>
      <c r="C253" t="s">
        <v>23</v>
      </c>
      <c r="D253" t="s">
        <v>50</v>
      </c>
      <c r="E253">
        <v>48</v>
      </c>
      <c r="F253">
        <v>592.5</v>
      </c>
      <c r="G253">
        <v>4.9000000000000004</v>
      </c>
      <c r="H253">
        <v>3.8</v>
      </c>
      <c r="I253">
        <v>-0.1</v>
      </c>
      <c r="J253">
        <v>0.4</v>
      </c>
      <c r="K253">
        <v>0.8</v>
      </c>
      <c r="L253">
        <v>-0.2</v>
      </c>
      <c r="M253">
        <v>4.8</v>
      </c>
      <c r="N253">
        <v>4.3</v>
      </c>
      <c r="O253">
        <v>0.7</v>
      </c>
      <c r="P253">
        <v>9.6999999999999993</v>
      </c>
      <c r="Q253">
        <v>1.5</v>
      </c>
      <c r="R253">
        <v>3</v>
      </c>
      <c r="T253">
        <f>IF(ISNUMBER(MATCH(A253, Debuts_Table[Name], 0)), "1", 0)</f>
        <v>0</v>
      </c>
      <c r="U253" t="str">
        <f t="shared" ca="1" si="6"/>
        <v/>
      </c>
      <c r="V253">
        <f>IF(COUNTIF(Injuries!$A$2:$A$154, A253) &gt; 0, 0, Skater2024!P253)</f>
        <v>9.6999999999999993</v>
      </c>
      <c r="W253">
        <f>IF(COUNTIF(Injuries!$A$2:$A$154, A253) &gt; 0, 0, Skater2024!M253)</f>
        <v>4.8</v>
      </c>
      <c r="X253">
        <f>IF(COUNTIF(Injuries!$A$2:$A$154, A253) &gt; 0, 0, Skater2024!N253)</f>
        <v>4.3</v>
      </c>
      <c r="Y253" t="str">
        <f>VLOOKUP(C253,'2024'!$A$1:$B$33,2,FALSE)</f>
        <v xml:space="preserve"> New York Rangers</v>
      </c>
      <c r="Z253">
        <f t="shared" si="7"/>
        <v>12.34375</v>
      </c>
    </row>
    <row r="254" spans="1:26" x14ac:dyDescent="0.3">
      <c r="A254" t="s">
        <v>274</v>
      </c>
      <c r="B254" t="s">
        <v>19</v>
      </c>
      <c r="C254" t="s">
        <v>62</v>
      </c>
      <c r="D254" t="s">
        <v>37</v>
      </c>
      <c r="E254">
        <v>49</v>
      </c>
      <c r="F254">
        <v>783.6</v>
      </c>
      <c r="G254">
        <v>9.9</v>
      </c>
      <c r="H254">
        <v>1.2</v>
      </c>
      <c r="I254">
        <v>-1.3</v>
      </c>
      <c r="J254">
        <v>0</v>
      </c>
      <c r="K254">
        <v>0.7</v>
      </c>
      <c r="L254">
        <v>2.2999999999999998</v>
      </c>
      <c r="M254">
        <v>8.5</v>
      </c>
      <c r="N254">
        <v>1.2</v>
      </c>
      <c r="O254">
        <v>3</v>
      </c>
      <c r="P254">
        <v>12.8</v>
      </c>
      <c r="Q254">
        <v>2</v>
      </c>
      <c r="R254">
        <v>4</v>
      </c>
      <c r="T254">
        <f>IF(ISNUMBER(MATCH(A254, Debuts_Table[Name], 0)), "1", 0)</f>
        <v>0</v>
      </c>
      <c r="U254" t="str">
        <f t="shared" ca="1" si="6"/>
        <v/>
      </c>
      <c r="V254">
        <f>IF(COUNTIF(Injuries!$A$2:$A$154, A254) &gt; 0, 0, Skater2024!P254)</f>
        <v>12.8</v>
      </c>
      <c r="W254">
        <f>IF(COUNTIF(Injuries!$A$2:$A$154, A254) &gt; 0, 0, Skater2024!M254)</f>
        <v>8.5</v>
      </c>
      <c r="X254">
        <f>IF(COUNTIF(Injuries!$A$2:$A$154, A254) &gt; 0, 0, Skater2024!N254)</f>
        <v>1.2</v>
      </c>
      <c r="Y254" t="str">
        <f>VLOOKUP(C254,'2024'!$A$1:$B$33,2,FALSE)</f>
        <v xml:space="preserve"> Buffalo Sabres</v>
      </c>
      <c r="Z254">
        <f t="shared" si="7"/>
        <v>15.991836734693878</v>
      </c>
    </row>
    <row r="255" spans="1:26" x14ac:dyDescent="0.3">
      <c r="A255" t="s">
        <v>275</v>
      </c>
      <c r="B255" t="s">
        <v>19</v>
      </c>
      <c r="C255" t="s">
        <v>168</v>
      </c>
      <c r="D255" t="s">
        <v>21</v>
      </c>
      <c r="E255">
        <v>49</v>
      </c>
      <c r="F255">
        <v>814.1</v>
      </c>
      <c r="G255">
        <v>-1.5</v>
      </c>
      <c r="H255">
        <v>-2.2999999999999998</v>
      </c>
      <c r="I255">
        <v>4.4000000000000004</v>
      </c>
      <c r="J255">
        <v>0</v>
      </c>
      <c r="K255">
        <v>0.8</v>
      </c>
      <c r="L255">
        <v>-0.1</v>
      </c>
      <c r="M255">
        <v>3</v>
      </c>
      <c r="N255">
        <v>-2.2999999999999998</v>
      </c>
      <c r="O255">
        <v>0.7</v>
      </c>
      <c r="P255">
        <v>1.4</v>
      </c>
      <c r="Q255">
        <v>0.2</v>
      </c>
      <c r="R255">
        <v>0.4</v>
      </c>
      <c r="T255">
        <f>IF(ISNUMBER(MATCH(A255, Debuts_Table[Name], 0)), "1", 0)</f>
        <v>0</v>
      </c>
      <c r="U255" t="str">
        <f t="shared" ca="1" si="6"/>
        <v/>
      </c>
      <c r="V255">
        <f>IF(COUNTIF(Injuries!$A$2:$A$154, A255) &gt; 0, 0, Skater2024!P255)</f>
        <v>1.4</v>
      </c>
      <c r="W255">
        <f>IF(COUNTIF(Injuries!$A$2:$A$154, A255) &gt; 0, 0, Skater2024!M255)</f>
        <v>3</v>
      </c>
      <c r="X255">
        <f>IF(COUNTIF(Injuries!$A$2:$A$154, A255) &gt; 0, 0, Skater2024!N255)</f>
        <v>-2.2999999999999998</v>
      </c>
      <c r="Y255" t="str">
        <f>VLOOKUP(C255,'2024'!$A$1:$B$33,2,FALSE)</f>
        <v xml:space="preserve"> Dallas Stars</v>
      </c>
      <c r="Z255">
        <f t="shared" si="7"/>
        <v>16.614285714285714</v>
      </c>
    </row>
    <row r="256" spans="1:26" x14ac:dyDescent="0.3">
      <c r="A256" t="s">
        <v>276</v>
      </c>
      <c r="B256" t="s">
        <v>19</v>
      </c>
      <c r="C256" t="s">
        <v>46</v>
      </c>
      <c r="D256" t="s">
        <v>21</v>
      </c>
      <c r="E256">
        <v>48</v>
      </c>
      <c r="F256">
        <v>706.6</v>
      </c>
      <c r="G256">
        <v>2.2999999999999998</v>
      </c>
      <c r="H256">
        <v>-0.7</v>
      </c>
      <c r="I256">
        <v>0.7</v>
      </c>
      <c r="J256">
        <v>0.1</v>
      </c>
      <c r="K256">
        <v>1.1000000000000001</v>
      </c>
      <c r="L256">
        <v>0.4</v>
      </c>
      <c r="M256">
        <v>2.9</v>
      </c>
      <c r="N256">
        <v>-0.6</v>
      </c>
      <c r="O256">
        <v>1.6</v>
      </c>
      <c r="P256">
        <v>3.9</v>
      </c>
      <c r="Q256">
        <v>0.6</v>
      </c>
      <c r="R256">
        <v>1.2</v>
      </c>
      <c r="T256">
        <f>IF(ISNUMBER(MATCH(A256, Debuts_Table[Name], 0)), "1", 0)</f>
        <v>0</v>
      </c>
      <c r="U256" t="str">
        <f t="shared" ca="1" si="6"/>
        <v/>
      </c>
      <c r="V256">
        <f>IF(COUNTIF(Injuries!$A$2:$A$154, A256) &gt; 0, 0, Skater2024!P256)</f>
        <v>3.9</v>
      </c>
      <c r="W256">
        <f>IF(COUNTIF(Injuries!$A$2:$A$154, A256) &gt; 0, 0, Skater2024!M256)</f>
        <v>2.9</v>
      </c>
      <c r="X256">
        <f>IF(COUNTIF(Injuries!$A$2:$A$154, A256) &gt; 0, 0, Skater2024!N256)</f>
        <v>-0.6</v>
      </c>
      <c r="Y256" t="str">
        <f>VLOOKUP(C256,'2024'!$A$1:$B$33,2,FALSE)</f>
        <v xml:space="preserve"> Detroit Red Wings</v>
      </c>
      <c r="Z256">
        <f t="shared" si="7"/>
        <v>14.720833333333333</v>
      </c>
    </row>
    <row r="257" spans="1:26" x14ac:dyDescent="0.3">
      <c r="A257" t="s">
        <v>672</v>
      </c>
      <c r="B257" t="s">
        <v>19</v>
      </c>
      <c r="C257" t="s">
        <v>55</v>
      </c>
      <c r="D257" t="s">
        <v>37</v>
      </c>
      <c r="E257">
        <v>33</v>
      </c>
      <c r="F257">
        <v>483.5</v>
      </c>
      <c r="G257">
        <v>3.6</v>
      </c>
      <c r="H257">
        <v>3</v>
      </c>
      <c r="I257">
        <v>0</v>
      </c>
      <c r="J257">
        <v>1</v>
      </c>
      <c r="K257">
        <v>-0.6</v>
      </c>
      <c r="L257">
        <v>-0.7</v>
      </c>
      <c r="M257">
        <v>3.6</v>
      </c>
      <c r="N257">
        <v>4</v>
      </c>
      <c r="O257">
        <v>-1.2</v>
      </c>
      <c r="P257">
        <v>6.3</v>
      </c>
      <c r="Q257">
        <v>1</v>
      </c>
      <c r="R257">
        <v>2</v>
      </c>
      <c r="T257">
        <f>IF(ISNUMBER(MATCH(A257, Debuts_Table[Name], 0)), "1", 0)</f>
        <v>0</v>
      </c>
      <c r="U257" t="str">
        <f t="shared" ca="1" si="6"/>
        <v/>
      </c>
      <c r="V257">
        <f>IF(COUNTIF(Injuries!$A$2:$A$154, A257) &gt; 0, 0, Skater2024!P257)</f>
        <v>6.3</v>
      </c>
      <c r="W257">
        <f>IF(COUNTIF(Injuries!$A$2:$A$154, A257) &gt; 0, 0, Skater2024!M257)</f>
        <v>3.6</v>
      </c>
      <c r="X257">
        <f>IF(COUNTIF(Injuries!$A$2:$A$154, A257) &gt; 0, 0, Skater2024!N257)</f>
        <v>4</v>
      </c>
      <c r="Y257" t="str">
        <f>VLOOKUP(C257,'2024'!$A$1:$B$33,2,FALSE)</f>
        <v xml:space="preserve"> Montreal Canadiens</v>
      </c>
      <c r="Z257">
        <f t="shared" si="7"/>
        <v>14.651515151515152</v>
      </c>
    </row>
    <row r="258" spans="1:26" x14ac:dyDescent="0.3">
      <c r="A258" t="s">
        <v>673</v>
      </c>
      <c r="B258" t="s">
        <v>19</v>
      </c>
      <c r="C258" t="s">
        <v>57</v>
      </c>
      <c r="D258" t="s">
        <v>24</v>
      </c>
      <c r="E258">
        <v>31</v>
      </c>
      <c r="F258">
        <v>500.3</v>
      </c>
      <c r="G258">
        <v>0.3</v>
      </c>
      <c r="H258">
        <v>-2.1</v>
      </c>
      <c r="I258">
        <v>0</v>
      </c>
      <c r="J258">
        <v>-0.1</v>
      </c>
      <c r="K258">
        <v>0</v>
      </c>
      <c r="L258">
        <v>-0.4</v>
      </c>
      <c r="M258">
        <v>0.3</v>
      </c>
      <c r="N258">
        <v>-2.2000000000000002</v>
      </c>
      <c r="O258">
        <v>-0.4</v>
      </c>
      <c r="P258">
        <v>-2.4</v>
      </c>
      <c r="Q258">
        <v>-0.4</v>
      </c>
      <c r="R258">
        <v>-0.7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IF(COUNTIF(Injuries!$A$2:$A$154, A258) &gt; 0, 0, Skater2024!P258)</f>
        <v>-2.4</v>
      </c>
      <c r="W258">
        <f>IF(COUNTIF(Injuries!$A$2:$A$154, A258) &gt; 0, 0, Skater2024!M258)</f>
        <v>0.3</v>
      </c>
      <c r="X258">
        <f>IF(COUNTIF(Injuries!$A$2:$A$154, A258) &gt; 0, 0, Skater2024!N258)</f>
        <v>-2.2000000000000002</v>
      </c>
      <c r="Y258" t="str">
        <f>VLOOKUP(C258,'2024'!$A$1:$B$33,2,FALSE)</f>
        <v xml:space="preserve"> Washington Capitals</v>
      </c>
      <c r="Z258">
        <f t="shared" si="7"/>
        <v>16.138709677419357</v>
      </c>
    </row>
    <row r="259" spans="1:26" x14ac:dyDescent="0.3">
      <c r="A259" t="s">
        <v>277</v>
      </c>
      <c r="B259" t="s">
        <v>19</v>
      </c>
      <c r="C259" t="s">
        <v>110</v>
      </c>
      <c r="D259" t="s">
        <v>21</v>
      </c>
      <c r="E259">
        <v>49</v>
      </c>
      <c r="F259">
        <v>1004.3</v>
      </c>
      <c r="G259">
        <v>2.2999999999999998</v>
      </c>
      <c r="H259">
        <v>1.9</v>
      </c>
      <c r="I259">
        <v>3.9</v>
      </c>
      <c r="J259">
        <v>-3.1</v>
      </c>
      <c r="K259">
        <v>0.1</v>
      </c>
      <c r="L259">
        <v>0.5</v>
      </c>
      <c r="M259">
        <v>6.1</v>
      </c>
      <c r="N259">
        <v>-1.2</v>
      </c>
      <c r="O259">
        <v>0.6</v>
      </c>
      <c r="P259">
        <v>5.6</v>
      </c>
      <c r="Q259">
        <v>0.9</v>
      </c>
      <c r="R259">
        <v>1.8</v>
      </c>
      <c r="T259">
        <f>IF(ISNUMBER(MATCH(A259, Debuts_Table[Name], 0)), "1", 0)</f>
        <v>0</v>
      </c>
      <c r="U259" t="str">
        <f t="shared" ca="1" si="8"/>
        <v/>
      </c>
      <c r="V259">
        <f>IF(COUNTIF(Injuries!$A$2:$A$154, A259) &gt; 0, 0, Skater2024!P259)</f>
        <v>5.6</v>
      </c>
      <c r="W259">
        <f>IF(COUNTIF(Injuries!$A$2:$A$154, A259) &gt; 0, 0, Skater2024!M259)</f>
        <v>6.1</v>
      </c>
      <c r="X259">
        <f>IF(COUNTIF(Injuries!$A$2:$A$154, A259) &gt; 0, 0, Skater2024!N259)</f>
        <v>-1.2</v>
      </c>
      <c r="Y259" t="str">
        <f>VLOOKUP(C259,'2024'!$A$1:$B$33,2,FALSE)</f>
        <v xml:space="preserve"> Minnesota Wild</v>
      </c>
      <c r="Z259">
        <f t="shared" ref="Z259:Z322" si="9">F259/E259</f>
        <v>20.495918367346938</v>
      </c>
    </row>
    <row r="260" spans="1:26" x14ac:dyDescent="0.3">
      <c r="A260" t="s">
        <v>278</v>
      </c>
      <c r="B260" t="s">
        <v>19</v>
      </c>
      <c r="C260" t="s">
        <v>98</v>
      </c>
      <c r="D260" t="s">
        <v>50</v>
      </c>
      <c r="E260">
        <v>50</v>
      </c>
      <c r="F260">
        <v>804.5</v>
      </c>
      <c r="G260">
        <v>9.1999999999999993</v>
      </c>
      <c r="H260">
        <v>1</v>
      </c>
      <c r="I260">
        <v>-0.9</v>
      </c>
      <c r="J260">
        <v>0</v>
      </c>
      <c r="K260">
        <v>0.8</v>
      </c>
      <c r="L260">
        <v>-0.5</v>
      </c>
      <c r="M260">
        <v>8.3000000000000007</v>
      </c>
      <c r="N260">
        <v>1</v>
      </c>
      <c r="O260">
        <v>0.3</v>
      </c>
      <c r="P260">
        <v>9.6</v>
      </c>
      <c r="Q260">
        <v>1.5</v>
      </c>
      <c r="R260">
        <v>3</v>
      </c>
      <c r="T260">
        <f>IF(ISNUMBER(MATCH(A260, Debuts_Table[Name], 0)), "1", 0)</f>
        <v>0</v>
      </c>
      <c r="U260" t="str">
        <f t="shared" ca="1" si="8"/>
        <v/>
      </c>
      <c r="V260">
        <f>IF(COUNTIF(Injuries!$A$2:$A$154, A260) &gt; 0, 0, Skater2024!P260)</f>
        <v>9.6</v>
      </c>
      <c r="W260">
        <f>IF(COUNTIF(Injuries!$A$2:$A$154, A260) &gt; 0, 0, Skater2024!M260)</f>
        <v>8.3000000000000007</v>
      </c>
      <c r="X260">
        <f>IF(COUNTIF(Injuries!$A$2:$A$154, A260) &gt; 0, 0, Skater2024!N260)</f>
        <v>1</v>
      </c>
      <c r="Y260" t="str">
        <f>VLOOKUP(C260,'2024'!$A$1:$B$33,2,FALSE)</f>
        <v xml:space="preserve"> Philadelphia Flyers</v>
      </c>
      <c r="Z260">
        <f t="shared" si="9"/>
        <v>16.09</v>
      </c>
    </row>
    <row r="261" spans="1:26" x14ac:dyDescent="0.3">
      <c r="A261" t="s">
        <v>674</v>
      </c>
      <c r="B261" t="s">
        <v>19</v>
      </c>
      <c r="C261" t="s">
        <v>85</v>
      </c>
      <c r="D261" t="s">
        <v>50</v>
      </c>
      <c r="E261">
        <v>35</v>
      </c>
      <c r="F261">
        <v>363.9</v>
      </c>
      <c r="G261">
        <v>-1</v>
      </c>
      <c r="H261">
        <v>1.9</v>
      </c>
      <c r="I261">
        <v>0</v>
      </c>
      <c r="J261">
        <v>1</v>
      </c>
      <c r="K261">
        <v>0.1</v>
      </c>
      <c r="L261">
        <v>0.9</v>
      </c>
      <c r="M261">
        <v>-1</v>
      </c>
      <c r="N261">
        <v>2.8</v>
      </c>
      <c r="O261">
        <v>1</v>
      </c>
      <c r="P261">
        <v>2.8</v>
      </c>
      <c r="Q261">
        <v>0.4</v>
      </c>
      <c r="R261">
        <v>0.9</v>
      </c>
      <c r="T261">
        <f>IF(ISNUMBER(MATCH(A261, Debuts_Table[Name], 0)), "1", 0)</f>
        <v>0</v>
      </c>
      <c r="U261" t="str">
        <f t="shared" ca="1" si="8"/>
        <v/>
      </c>
      <c r="V261">
        <f>IF(COUNTIF(Injuries!$A$2:$A$154, A261) &gt; 0, 0, Skater2024!P261)</f>
        <v>2.8</v>
      </c>
      <c r="W261">
        <f>IF(COUNTIF(Injuries!$A$2:$A$154, A261) &gt; 0, 0, Skater2024!M261)</f>
        <v>-1</v>
      </c>
      <c r="X261">
        <f>IF(COUNTIF(Injuries!$A$2:$A$154, A261) &gt; 0, 0, Skater2024!N261)</f>
        <v>2.8</v>
      </c>
      <c r="Y261" t="str">
        <f>VLOOKUP(C261,'2024'!$A$1:$B$33,2,FALSE)</f>
        <v xml:space="preserve"> Colorado Avalanche</v>
      </c>
      <c r="Z261">
        <f t="shared" si="9"/>
        <v>10.397142857142857</v>
      </c>
    </row>
    <row r="262" spans="1:26" x14ac:dyDescent="0.3">
      <c r="A262" t="s">
        <v>279</v>
      </c>
      <c r="B262" t="s">
        <v>19</v>
      </c>
      <c r="C262" t="s">
        <v>102</v>
      </c>
      <c r="D262" t="s">
        <v>21</v>
      </c>
      <c r="E262">
        <v>39</v>
      </c>
      <c r="F262">
        <v>402.7</v>
      </c>
      <c r="G262">
        <v>1.8</v>
      </c>
      <c r="H262">
        <v>0.2</v>
      </c>
      <c r="I262">
        <v>0</v>
      </c>
      <c r="J262">
        <v>-0.1</v>
      </c>
      <c r="K262">
        <v>0.1</v>
      </c>
      <c r="L262">
        <v>-0.5</v>
      </c>
      <c r="M262">
        <v>1.8</v>
      </c>
      <c r="N262">
        <v>0.2</v>
      </c>
      <c r="O262">
        <v>-0.3</v>
      </c>
      <c r="P262">
        <v>1.6</v>
      </c>
      <c r="Q262">
        <v>0.3</v>
      </c>
      <c r="R262">
        <v>0.5</v>
      </c>
      <c r="T262" t="str">
        <f>IF(ISNUMBER(MATCH(A262, Debuts_Table[Name], 0)), "1", 0)</f>
        <v>1</v>
      </c>
      <c r="U262">
        <f t="shared" ca="1" si="8"/>
        <v>1.600000241043096</v>
      </c>
      <c r="V262">
        <f>IF(COUNTIF(Injuries!$A$2:$A$154, A262) &gt; 0, 0, Skater2024!P262)</f>
        <v>1.6</v>
      </c>
      <c r="W262">
        <f>IF(COUNTIF(Injuries!$A$2:$A$154, A262) &gt; 0, 0, Skater2024!M262)</f>
        <v>1.8</v>
      </c>
      <c r="X262">
        <f>IF(COUNTIF(Injuries!$A$2:$A$154, A262) &gt; 0, 0, Skater2024!N262)</f>
        <v>0.2</v>
      </c>
      <c r="Y262" t="str">
        <f>VLOOKUP(C262,'2024'!$A$1:$B$33,2,FALSE)</f>
        <v xml:space="preserve"> Boston Bruins</v>
      </c>
      <c r="Z262">
        <f t="shared" si="9"/>
        <v>10.325641025641024</v>
      </c>
    </row>
    <row r="263" spans="1:26" x14ac:dyDescent="0.3">
      <c r="A263" t="s">
        <v>280</v>
      </c>
      <c r="B263" t="s">
        <v>19</v>
      </c>
      <c r="C263" t="s">
        <v>57</v>
      </c>
      <c r="D263" t="s">
        <v>24</v>
      </c>
      <c r="E263">
        <v>47</v>
      </c>
      <c r="F263">
        <v>1206.8</v>
      </c>
      <c r="G263">
        <v>2.1</v>
      </c>
      <c r="H263">
        <v>-1.7</v>
      </c>
      <c r="I263">
        <v>0.7</v>
      </c>
      <c r="J263">
        <v>-0.8</v>
      </c>
      <c r="K263">
        <v>1.2</v>
      </c>
      <c r="L263">
        <v>1.2</v>
      </c>
      <c r="M263">
        <v>2.9</v>
      </c>
      <c r="N263">
        <v>-2.4</v>
      </c>
      <c r="O263">
        <v>2.5</v>
      </c>
      <c r="P263">
        <v>2.9</v>
      </c>
      <c r="Q263">
        <v>0.5</v>
      </c>
      <c r="R263">
        <v>0.9</v>
      </c>
      <c r="T263">
        <f>IF(ISNUMBER(MATCH(A263, Debuts_Table[Name], 0)), "1", 0)</f>
        <v>0</v>
      </c>
      <c r="U263" t="str">
        <f t="shared" ca="1" si="8"/>
        <v/>
      </c>
      <c r="V263">
        <f>IF(COUNTIF(Injuries!$A$2:$A$154, A263) &gt; 0, 0, Skater2024!P263)</f>
        <v>2.9</v>
      </c>
      <c r="W263">
        <f>IF(COUNTIF(Injuries!$A$2:$A$154, A263) &gt; 0, 0, Skater2024!M263)</f>
        <v>2.9</v>
      </c>
      <c r="X263">
        <f>IF(COUNTIF(Injuries!$A$2:$A$154, A263) &gt; 0, 0, Skater2024!N263)</f>
        <v>-2.4</v>
      </c>
      <c r="Y263" t="str">
        <f>VLOOKUP(C263,'2024'!$A$1:$B$33,2,FALSE)</f>
        <v xml:space="preserve"> Washington Capitals</v>
      </c>
      <c r="Z263">
        <f t="shared" si="9"/>
        <v>25.676595744680849</v>
      </c>
    </row>
    <row r="264" spans="1:26" x14ac:dyDescent="0.3">
      <c r="A264" t="s">
        <v>282</v>
      </c>
      <c r="B264" t="s">
        <v>19</v>
      </c>
      <c r="C264" t="s">
        <v>48</v>
      </c>
      <c r="D264" t="s">
        <v>24</v>
      </c>
      <c r="E264">
        <v>47</v>
      </c>
      <c r="F264">
        <v>991.5</v>
      </c>
      <c r="G264">
        <v>1.3</v>
      </c>
      <c r="H264">
        <v>1.1000000000000001</v>
      </c>
      <c r="I264">
        <v>0</v>
      </c>
      <c r="J264">
        <v>0.8</v>
      </c>
      <c r="K264">
        <v>0.9</v>
      </c>
      <c r="L264">
        <v>0.7</v>
      </c>
      <c r="M264">
        <v>1.4</v>
      </c>
      <c r="N264">
        <v>1.8</v>
      </c>
      <c r="O264">
        <v>1.6</v>
      </c>
      <c r="P264">
        <v>4.8</v>
      </c>
      <c r="Q264">
        <v>0.8</v>
      </c>
      <c r="R264">
        <v>1.5</v>
      </c>
      <c r="T264">
        <f>IF(ISNUMBER(MATCH(A264, Debuts_Table[Name], 0)), "1", 0)</f>
        <v>0</v>
      </c>
      <c r="U264" t="str">
        <f t="shared" ca="1" si="8"/>
        <v/>
      </c>
      <c r="V264">
        <f>IF(COUNTIF(Injuries!$A$2:$A$154, A264) &gt; 0, 0, Skater2024!P264)</f>
        <v>4.8</v>
      </c>
      <c r="W264">
        <f>IF(COUNTIF(Injuries!$A$2:$A$154, A264) &gt; 0, 0, Skater2024!M264)</f>
        <v>1.4</v>
      </c>
      <c r="X264">
        <f>IF(COUNTIF(Injuries!$A$2:$A$154, A264) &gt; 0, 0, Skater2024!N264)</f>
        <v>1.8</v>
      </c>
      <c r="Y264" t="str">
        <f>VLOOKUP(C264,'2024'!$A$1:$B$33,2,FALSE)</f>
        <v xml:space="preserve"> New Jersey Devils</v>
      </c>
      <c r="Z264">
        <f t="shared" si="9"/>
        <v>21.095744680851062</v>
      </c>
    </row>
    <row r="265" spans="1:26" x14ac:dyDescent="0.3">
      <c r="A265" t="s">
        <v>283</v>
      </c>
      <c r="B265" t="s">
        <v>19</v>
      </c>
      <c r="C265" t="s">
        <v>87</v>
      </c>
      <c r="D265" t="s">
        <v>21</v>
      </c>
      <c r="E265">
        <v>48</v>
      </c>
      <c r="F265">
        <v>881.7</v>
      </c>
      <c r="G265">
        <v>0.6</v>
      </c>
      <c r="H265">
        <v>-0.7</v>
      </c>
      <c r="I265">
        <v>0.3</v>
      </c>
      <c r="J265">
        <v>0</v>
      </c>
      <c r="K265">
        <v>1.2</v>
      </c>
      <c r="L265">
        <v>0.2</v>
      </c>
      <c r="M265">
        <v>0.9</v>
      </c>
      <c r="N265">
        <v>-0.7</v>
      </c>
      <c r="O265">
        <v>1.3</v>
      </c>
      <c r="P265">
        <v>1.5</v>
      </c>
      <c r="Q265">
        <v>0.2</v>
      </c>
      <c r="R265">
        <v>0.5</v>
      </c>
      <c r="T265">
        <f>IF(ISNUMBER(MATCH(A265, Debuts_Table[Name], 0)), "1", 0)</f>
        <v>0</v>
      </c>
      <c r="U265" t="str">
        <f t="shared" ca="1" si="8"/>
        <v/>
      </c>
      <c r="V265">
        <f>IF(COUNTIF(Injuries!$A$2:$A$154, A265) &gt; 0, 0, Skater2024!P265)</f>
        <v>1.5</v>
      </c>
      <c r="W265">
        <f>IF(COUNTIF(Injuries!$A$2:$A$154, A265) &gt; 0, 0, Skater2024!M265)</f>
        <v>0.9</v>
      </c>
      <c r="X265">
        <f>IF(COUNTIF(Injuries!$A$2:$A$154, A265) &gt; 0, 0, Skater2024!N265)</f>
        <v>-0.7</v>
      </c>
      <c r="Y265" t="str">
        <f>VLOOKUP(C265,'2024'!$A$1:$B$33,2,FALSE)</f>
        <v xml:space="preserve"> Toronto Maple Leafs</v>
      </c>
      <c r="Z265">
        <f t="shared" si="9"/>
        <v>18.368750000000002</v>
      </c>
    </row>
    <row r="266" spans="1:26" x14ac:dyDescent="0.3">
      <c r="A266" t="s">
        <v>284</v>
      </c>
      <c r="B266" t="s">
        <v>19</v>
      </c>
      <c r="C266" t="s">
        <v>55</v>
      </c>
      <c r="D266" t="s">
        <v>24</v>
      </c>
      <c r="E266">
        <v>41</v>
      </c>
      <c r="F266">
        <v>694.9</v>
      </c>
      <c r="G266">
        <v>5.9</v>
      </c>
      <c r="H266">
        <v>-1</v>
      </c>
      <c r="I266">
        <v>0</v>
      </c>
      <c r="J266">
        <v>1</v>
      </c>
      <c r="K266">
        <v>0.2</v>
      </c>
      <c r="L266">
        <v>-0.1</v>
      </c>
      <c r="M266">
        <v>5.9</v>
      </c>
      <c r="N266">
        <v>-0.1</v>
      </c>
      <c r="O266">
        <v>0.1</v>
      </c>
      <c r="P266">
        <v>5.9</v>
      </c>
      <c r="Q266">
        <v>0.9</v>
      </c>
      <c r="R266">
        <v>1.8</v>
      </c>
      <c r="T266">
        <f>IF(ISNUMBER(MATCH(A266, Debuts_Table[Name], 0)), "1", 0)</f>
        <v>0</v>
      </c>
      <c r="U266" t="str">
        <f t="shared" ca="1" si="8"/>
        <v/>
      </c>
      <c r="V266">
        <f>IF(COUNTIF(Injuries!$A$2:$A$154, A266) &gt; 0, 0, Skater2024!P266)</f>
        <v>5.9</v>
      </c>
      <c r="W266">
        <f>IF(COUNTIF(Injuries!$A$2:$A$154, A266) &gt; 0, 0, Skater2024!M266)</f>
        <v>5.9</v>
      </c>
      <c r="X266">
        <f>IF(COUNTIF(Injuries!$A$2:$A$154, A266) &gt; 0, 0, Skater2024!N266)</f>
        <v>-0.1</v>
      </c>
      <c r="Y266" t="str">
        <f>VLOOKUP(C266,'2024'!$A$1:$B$33,2,FALSE)</f>
        <v xml:space="preserve"> Montreal Canadiens</v>
      </c>
      <c r="Z266">
        <f t="shared" si="9"/>
        <v>16.948780487804878</v>
      </c>
    </row>
    <row r="267" spans="1:26" x14ac:dyDescent="0.3">
      <c r="A267" t="s">
        <v>285</v>
      </c>
      <c r="B267" t="s">
        <v>19</v>
      </c>
      <c r="C267" t="s">
        <v>20</v>
      </c>
      <c r="D267" t="s">
        <v>50</v>
      </c>
      <c r="E267">
        <v>50</v>
      </c>
      <c r="F267">
        <v>942.3</v>
      </c>
      <c r="G267">
        <v>1.2</v>
      </c>
      <c r="H267">
        <v>0</v>
      </c>
      <c r="I267">
        <v>-0.4</v>
      </c>
      <c r="J267">
        <v>0</v>
      </c>
      <c r="K267">
        <v>1.3</v>
      </c>
      <c r="L267">
        <v>0.2</v>
      </c>
      <c r="M267">
        <v>0.8</v>
      </c>
      <c r="N267">
        <v>0</v>
      </c>
      <c r="O267">
        <v>1.5</v>
      </c>
      <c r="P267">
        <v>2.2999999999999998</v>
      </c>
      <c r="Q267">
        <v>0.4</v>
      </c>
      <c r="R267">
        <v>0.7</v>
      </c>
      <c r="T267">
        <f>IF(ISNUMBER(MATCH(A267, Debuts_Table[Name], 0)), "1", 0)</f>
        <v>0</v>
      </c>
      <c r="U267" t="str">
        <f t="shared" ca="1" si="8"/>
        <v/>
      </c>
      <c r="V267">
        <f>IF(COUNTIF(Injuries!$A$2:$A$154, A267) &gt; 0, 0, Skater2024!P267)</f>
        <v>2.2999999999999998</v>
      </c>
      <c r="W267">
        <f>IF(COUNTIF(Injuries!$A$2:$A$154, A267) &gt; 0, 0, Skater2024!M267)</f>
        <v>0.8</v>
      </c>
      <c r="X267">
        <f>IF(COUNTIF(Injuries!$A$2:$A$154, A267) &gt; 0, 0, Skater2024!N267)</f>
        <v>0</v>
      </c>
      <c r="Y267" t="str">
        <f>VLOOKUP(C267,'2024'!$A$1:$B$33,2,FALSE)</f>
        <v xml:space="preserve"> Columbus Blue Jackets</v>
      </c>
      <c r="Z267">
        <f t="shared" si="9"/>
        <v>18.846</v>
      </c>
    </row>
    <row r="268" spans="1:26" x14ac:dyDescent="0.3">
      <c r="A268" t="s">
        <v>286</v>
      </c>
      <c r="B268" t="s">
        <v>19</v>
      </c>
      <c r="C268" t="s">
        <v>110</v>
      </c>
      <c r="D268" t="s">
        <v>24</v>
      </c>
      <c r="E268">
        <v>33</v>
      </c>
      <c r="F268">
        <v>435.6</v>
      </c>
      <c r="G268">
        <v>0.3</v>
      </c>
      <c r="H268">
        <v>-0.1</v>
      </c>
      <c r="I268">
        <v>0</v>
      </c>
      <c r="J268">
        <v>-0.2</v>
      </c>
      <c r="K268">
        <v>-1.1000000000000001</v>
      </c>
      <c r="L268">
        <v>-0.1</v>
      </c>
      <c r="M268">
        <v>0.3</v>
      </c>
      <c r="N268">
        <v>-0.2</v>
      </c>
      <c r="O268">
        <v>-1.2</v>
      </c>
      <c r="P268">
        <v>-1.2</v>
      </c>
      <c r="Q268">
        <v>-0.2</v>
      </c>
      <c r="R268">
        <v>-0.4</v>
      </c>
      <c r="T268">
        <f>IF(ISNUMBER(MATCH(A268, Debuts_Table[Name], 0)), "1", 0)</f>
        <v>0</v>
      </c>
      <c r="U268" t="str">
        <f t="shared" ca="1" si="8"/>
        <v/>
      </c>
      <c r="V268">
        <f>IF(COUNTIF(Injuries!$A$2:$A$154, A268) &gt; 0, 0, Skater2024!P268)</f>
        <v>-1.2</v>
      </c>
      <c r="W268">
        <f>IF(COUNTIF(Injuries!$A$2:$A$154, A268) &gt; 0, 0, Skater2024!M268)</f>
        <v>0.3</v>
      </c>
      <c r="X268">
        <f>IF(COUNTIF(Injuries!$A$2:$A$154, A268) &gt; 0, 0, Skater2024!N268)</f>
        <v>-0.2</v>
      </c>
      <c r="Y268" t="str">
        <f>VLOOKUP(C268,'2024'!$A$1:$B$33,2,FALSE)</f>
        <v xml:space="preserve"> Minnesota Wild</v>
      </c>
      <c r="Z268">
        <f t="shared" si="9"/>
        <v>13.200000000000001</v>
      </c>
    </row>
    <row r="269" spans="1:26" x14ac:dyDescent="0.3">
      <c r="A269" t="s">
        <v>287</v>
      </c>
      <c r="B269" t="s">
        <v>19</v>
      </c>
      <c r="C269" t="s">
        <v>110</v>
      </c>
      <c r="D269" t="s">
        <v>24</v>
      </c>
      <c r="E269">
        <v>32</v>
      </c>
      <c r="F269">
        <v>758.9</v>
      </c>
      <c r="G269">
        <v>-1.9</v>
      </c>
      <c r="H269">
        <v>4</v>
      </c>
      <c r="I269">
        <v>0</v>
      </c>
      <c r="J269">
        <v>-0.6</v>
      </c>
      <c r="K269">
        <v>0.9</v>
      </c>
      <c r="L269">
        <v>-0.3</v>
      </c>
      <c r="M269">
        <v>-1.8</v>
      </c>
      <c r="N269">
        <v>3.4</v>
      </c>
      <c r="O269">
        <v>0.6</v>
      </c>
      <c r="P269">
        <v>2.1</v>
      </c>
      <c r="Q269">
        <v>0.3</v>
      </c>
      <c r="R269">
        <v>0.7</v>
      </c>
      <c r="T269">
        <f>IF(ISNUMBER(MATCH(A269, Debuts_Table[Name], 0)), "1", 0)</f>
        <v>0</v>
      </c>
      <c r="U269" t="str">
        <f t="shared" ca="1" si="8"/>
        <v/>
      </c>
      <c r="V269">
        <f>IF(COUNTIF(Injuries!$A$2:$A$154, A269) &gt; 0, 0, Skater2024!P269)</f>
        <v>2.1</v>
      </c>
      <c r="W269">
        <f>IF(COUNTIF(Injuries!$A$2:$A$154, A269) &gt; 0, 0, Skater2024!M269)</f>
        <v>-1.8</v>
      </c>
      <c r="X269">
        <f>IF(COUNTIF(Injuries!$A$2:$A$154, A269) &gt; 0, 0, Skater2024!N269)</f>
        <v>3.4</v>
      </c>
      <c r="Y269" t="str">
        <f>VLOOKUP(C269,'2024'!$A$1:$B$33,2,FALSE)</f>
        <v xml:space="preserve"> Minnesota Wild</v>
      </c>
      <c r="Z269">
        <f t="shared" si="9"/>
        <v>23.715624999999999</v>
      </c>
    </row>
    <row r="270" spans="1:26" x14ac:dyDescent="0.3">
      <c r="A270" t="s">
        <v>288</v>
      </c>
      <c r="B270" t="s">
        <v>19</v>
      </c>
      <c r="C270" t="s">
        <v>48</v>
      </c>
      <c r="D270" t="s">
        <v>24</v>
      </c>
      <c r="E270">
        <v>38</v>
      </c>
      <c r="F270">
        <v>756.5</v>
      </c>
      <c r="G270">
        <v>-1.7</v>
      </c>
      <c r="H270">
        <v>-0.1</v>
      </c>
      <c r="I270">
        <v>0</v>
      </c>
      <c r="J270">
        <v>-1.5</v>
      </c>
      <c r="K270">
        <v>0.4</v>
      </c>
      <c r="L270">
        <v>-0.3</v>
      </c>
      <c r="M270">
        <v>-1.7</v>
      </c>
      <c r="N270">
        <v>-1.6</v>
      </c>
      <c r="O270">
        <v>0.1</v>
      </c>
      <c r="P270">
        <v>-3.3</v>
      </c>
      <c r="Q270">
        <v>-0.5</v>
      </c>
      <c r="R270">
        <v>-1</v>
      </c>
      <c r="T270">
        <f>IF(ISNUMBER(MATCH(A270, Debuts_Table[Name], 0)), "1", 0)</f>
        <v>0</v>
      </c>
      <c r="U270" t="str">
        <f t="shared" ca="1" si="8"/>
        <v/>
      </c>
      <c r="V270">
        <f>IF(COUNTIF(Injuries!$A$2:$A$154, A270) &gt; 0, 0, Skater2024!P270)</f>
        <v>0</v>
      </c>
      <c r="W270">
        <f>IF(COUNTIF(Injuries!$A$2:$A$154, A270) &gt; 0, 0, Skater2024!M270)</f>
        <v>0</v>
      </c>
      <c r="X270">
        <f>IF(COUNTIF(Injuries!$A$2:$A$154, A270) &gt; 0, 0, Skater2024!N270)</f>
        <v>0</v>
      </c>
      <c r="Y270" t="str">
        <f>VLOOKUP(C270,'2024'!$A$1:$B$33,2,FALSE)</f>
        <v xml:space="preserve"> New Jersey Devils</v>
      </c>
      <c r="Z270">
        <f t="shared" si="9"/>
        <v>19.907894736842106</v>
      </c>
    </row>
    <row r="271" spans="1:26" x14ac:dyDescent="0.3">
      <c r="A271" t="s">
        <v>289</v>
      </c>
      <c r="B271" t="s">
        <v>19</v>
      </c>
      <c r="C271" t="s">
        <v>85</v>
      </c>
      <c r="D271" t="s">
        <v>50</v>
      </c>
      <c r="E271">
        <v>48</v>
      </c>
      <c r="F271">
        <v>825.4</v>
      </c>
      <c r="G271">
        <v>3.8</v>
      </c>
      <c r="H271">
        <v>-0.5</v>
      </c>
      <c r="I271">
        <v>3.3</v>
      </c>
      <c r="J271">
        <v>0</v>
      </c>
      <c r="K271">
        <v>0.3</v>
      </c>
      <c r="L271">
        <v>-0.9</v>
      </c>
      <c r="M271">
        <v>7.1</v>
      </c>
      <c r="N271">
        <v>-0.5</v>
      </c>
      <c r="O271">
        <v>-0.5</v>
      </c>
      <c r="P271">
        <v>6.1</v>
      </c>
      <c r="Q271">
        <v>1</v>
      </c>
      <c r="R271">
        <v>1.9</v>
      </c>
      <c r="T271">
        <f>IF(ISNUMBER(MATCH(A271, Debuts_Table[Name], 0)), "1", 0)</f>
        <v>0</v>
      </c>
      <c r="U271" t="str">
        <f t="shared" ca="1" si="8"/>
        <v/>
      </c>
      <c r="V271">
        <f>IF(COUNTIF(Injuries!$A$2:$A$154, A271) &gt; 0, 0, Skater2024!P271)</f>
        <v>6.1</v>
      </c>
      <c r="W271">
        <f>IF(COUNTIF(Injuries!$A$2:$A$154, A271) &gt; 0, 0, Skater2024!M271)</f>
        <v>7.1</v>
      </c>
      <c r="X271">
        <f>IF(COUNTIF(Injuries!$A$2:$A$154, A271) &gt; 0, 0, Skater2024!N271)</f>
        <v>-0.5</v>
      </c>
      <c r="Y271" t="str">
        <f>VLOOKUP(C271,'2024'!$A$1:$B$33,2,FALSE)</f>
        <v xml:space="preserve"> Colorado Avalanche</v>
      </c>
      <c r="Z271">
        <f t="shared" si="9"/>
        <v>17.195833333333333</v>
      </c>
    </row>
    <row r="272" spans="1:26" x14ac:dyDescent="0.3">
      <c r="A272" t="s">
        <v>290</v>
      </c>
      <c r="B272" t="s">
        <v>19</v>
      </c>
      <c r="C272" t="s">
        <v>34</v>
      </c>
      <c r="D272" t="s">
        <v>21</v>
      </c>
      <c r="E272">
        <v>48</v>
      </c>
      <c r="F272">
        <v>827.6</v>
      </c>
      <c r="G272">
        <v>3.1</v>
      </c>
      <c r="H272">
        <v>-3.2</v>
      </c>
      <c r="I272">
        <v>-0.2</v>
      </c>
      <c r="J272">
        <v>0</v>
      </c>
      <c r="K272">
        <v>0.3</v>
      </c>
      <c r="L272">
        <v>-0.2</v>
      </c>
      <c r="M272">
        <v>2.9</v>
      </c>
      <c r="N272">
        <v>-3.1</v>
      </c>
      <c r="O272">
        <v>0.1</v>
      </c>
      <c r="P272">
        <v>-0.2</v>
      </c>
      <c r="Q272">
        <v>0</v>
      </c>
      <c r="R272">
        <v>0</v>
      </c>
      <c r="T272">
        <f>IF(ISNUMBER(MATCH(A272, Debuts_Table[Name], 0)), "1", 0)</f>
        <v>0</v>
      </c>
      <c r="U272" t="str">
        <f t="shared" ca="1" si="8"/>
        <v/>
      </c>
      <c r="V272">
        <f>IF(COUNTIF(Injuries!$A$2:$A$154, A272) &gt; 0, 0, Skater2024!P272)</f>
        <v>-0.2</v>
      </c>
      <c r="W272">
        <f>IF(COUNTIF(Injuries!$A$2:$A$154, A272) &gt; 0, 0, Skater2024!M272)</f>
        <v>2.9</v>
      </c>
      <c r="X272">
        <f>IF(COUNTIF(Injuries!$A$2:$A$154, A272) &gt; 0, 0, Skater2024!N272)</f>
        <v>-3.1</v>
      </c>
      <c r="Y272" t="str">
        <f>VLOOKUP(C272,'2024'!$A$1:$B$33,2,FALSE)</f>
        <v xml:space="preserve"> Calgary Flames</v>
      </c>
      <c r="Z272">
        <f t="shared" si="9"/>
        <v>17.241666666666667</v>
      </c>
    </row>
    <row r="273" spans="1:26" x14ac:dyDescent="0.3">
      <c r="A273" t="s">
        <v>291</v>
      </c>
      <c r="B273" t="s">
        <v>19</v>
      </c>
      <c r="C273" t="s">
        <v>39</v>
      </c>
      <c r="D273" t="s">
        <v>37</v>
      </c>
      <c r="E273">
        <v>50</v>
      </c>
      <c r="F273">
        <v>877.9</v>
      </c>
      <c r="G273">
        <v>7.9</v>
      </c>
      <c r="H273">
        <v>0.3</v>
      </c>
      <c r="I273">
        <v>0.7</v>
      </c>
      <c r="J273">
        <v>0</v>
      </c>
      <c r="K273">
        <v>0.2</v>
      </c>
      <c r="L273">
        <v>-0.3</v>
      </c>
      <c r="M273">
        <v>8.6</v>
      </c>
      <c r="N273">
        <v>0.3</v>
      </c>
      <c r="O273">
        <v>-0.1</v>
      </c>
      <c r="P273">
        <v>8.9</v>
      </c>
      <c r="Q273">
        <v>1.4</v>
      </c>
      <c r="R273">
        <v>2.8</v>
      </c>
      <c r="T273">
        <f>IF(ISNUMBER(MATCH(A273, Debuts_Table[Name], 0)), "1", 0)</f>
        <v>0</v>
      </c>
      <c r="U273" t="str">
        <f t="shared" ca="1" si="8"/>
        <v/>
      </c>
      <c r="V273">
        <f>IF(COUNTIF(Injuries!$A$2:$A$154, A273) &gt; 0, 0, Skater2024!P273)</f>
        <v>8.9</v>
      </c>
      <c r="W273">
        <f>IF(COUNTIF(Injuries!$A$2:$A$154, A273) &gt; 0, 0, Skater2024!M273)</f>
        <v>8.6</v>
      </c>
      <c r="X273">
        <f>IF(COUNTIF(Injuries!$A$2:$A$154, A273) &gt; 0, 0, Skater2024!N273)</f>
        <v>0.3</v>
      </c>
      <c r="Y273" t="str">
        <f>VLOOKUP(C273,'2024'!$A$1:$B$33,2,FALSE)</f>
        <v xml:space="preserve"> Vegas Golden Knights</v>
      </c>
      <c r="Z273">
        <f t="shared" si="9"/>
        <v>17.558</v>
      </c>
    </row>
    <row r="274" spans="1:26" x14ac:dyDescent="0.3">
      <c r="A274" t="s">
        <v>292</v>
      </c>
      <c r="B274" t="s">
        <v>19</v>
      </c>
      <c r="C274" t="s">
        <v>28</v>
      </c>
      <c r="D274" t="s">
        <v>37</v>
      </c>
      <c r="E274">
        <v>46</v>
      </c>
      <c r="F274">
        <v>790.8</v>
      </c>
      <c r="G274">
        <v>4.4000000000000004</v>
      </c>
      <c r="H274">
        <v>1.4</v>
      </c>
      <c r="I274">
        <v>0.4</v>
      </c>
      <c r="J274">
        <v>0</v>
      </c>
      <c r="K274">
        <v>1.5</v>
      </c>
      <c r="L274">
        <v>-0.9</v>
      </c>
      <c r="M274">
        <v>4.8</v>
      </c>
      <c r="N274">
        <v>1.4</v>
      </c>
      <c r="O274">
        <v>0.7</v>
      </c>
      <c r="P274">
        <v>6.8</v>
      </c>
      <c r="Q274">
        <v>1.1000000000000001</v>
      </c>
      <c r="R274">
        <v>2.1</v>
      </c>
      <c r="T274">
        <f>IF(ISNUMBER(MATCH(A274, Debuts_Table[Name], 0)), "1", 0)</f>
        <v>0</v>
      </c>
      <c r="U274" t="str">
        <f t="shared" ca="1" si="8"/>
        <v/>
      </c>
      <c r="V274">
        <f>IF(COUNTIF(Injuries!$A$2:$A$154, A274) &gt; 0, 0, Skater2024!P274)</f>
        <v>6.8</v>
      </c>
      <c r="W274">
        <f>IF(COUNTIF(Injuries!$A$2:$A$154, A274) &gt; 0, 0, Skater2024!M274)</f>
        <v>4.8</v>
      </c>
      <c r="X274">
        <f>IF(COUNTIF(Injuries!$A$2:$A$154, A274) &gt; 0, 0, Skater2024!N274)</f>
        <v>1.4</v>
      </c>
      <c r="Y274" t="str">
        <f>VLOOKUP(C274,'2024'!$A$1:$B$33,2,FALSE)</f>
        <v>Seattle Kraken</v>
      </c>
      <c r="Z274">
        <f t="shared" si="9"/>
        <v>17.191304347826087</v>
      </c>
    </row>
    <row r="275" spans="1:26" x14ac:dyDescent="0.3">
      <c r="A275" t="s">
        <v>293</v>
      </c>
      <c r="B275" t="s">
        <v>19</v>
      </c>
      <c r="C275" t="s">
        <v>62</v>
      </c>
      <c r="D275" t="s">
        <v>50</v>
      </c>
      <c r="E275">
        <v>37</v>
      </c>
      <c r="F275">
        <v>610.20000000000005</v>
      </c>
      <c r="G275">
        <v>-0.6</v>
      </c>
      <c r="H275">
        <v>1.4</v>
      </c>
      <c r="I275">
        <v>0</v>
      </c>
      <c r="J275">
        <v>0.9</v>
      </c>
      <c r="K275">
        <v>-0.2</v>
      </c>
      <c r="L275">
        <v>-0.4</v>
      </c>
      <c r="M275">
        <v>-0.6</v>
      </c>
      <c r="N275">
        <v>2.2999999999999998</v>
      </c>
      <c r="O275">
        <v>-0.5</v>
      </c>
      <c r="P275">
        <v>1.2</v>
      </c>
      <c r="Q275">
        <v>0.2</v>
      </c>
      <c r="R275">
        <v>0.4</v>
      </c>
      <c r="T275">
        <f>IF(ISNUMBER(MATCH(A275, Debuts_Table[Name], 0)), "1", 0)</f>
        <v>0</v>
      </c>
      <c r="U275" t="str">
        <f t="shared" ca="1" si="8"/>
        <v/>
      </c>
      <c r="V275">
        <f>IF(COUNTIF(Injuries!$A$2:$A$154, A275) &gt; 0, 0, Skater2024!P275)</f>
        <v>1.2</v>
      </c>
      <c r="W275">
        <f>IF(COUNTIF(Injuries!$A$2:$A$154, A275) &gt; 0, 0, Skater2024!M275)</f>
        <v>-0.6</v>
      </c>
      <c r="X275">
        <f>IF(COUNTIF(Injuries!$A$2:$A$154, A275) &gt; 0, 0, Skater2024!N275)</f>
        <v>2.2999999999999998</v>
      </c>
      <c r="Y275" t="str">
        <f>VLOOKUP(C275,'2024'!$A$1:$B$33,2,FALSE)</f>
        <v xml:space="preserve"> Buffalo Sabres</v>
      </c>
      <c r="Z275">
        <f t="shared" si="9"/>
        <v>16.491891891891893</v>
      </c>
    </row>
    <row r="276" spans="1:26" x14ac:dyDescent="0.3">
      <c r="A276" t="s">
        <v>294</v>
      </c>
      <c r="B276" t="s">
        <v>19</v>
      </c>
      <c r="C276" t="s">
        <v>55</v>
      </c>
      <c r="D276" t="s">
        <v>24</v>
      </c>
      <c r="E276">
        <v>30</v>
      </c>
      <c r="F276">
        <v>526.6</v>
      </c>
      <c r="G276">
        <v>0.2</v>
      </c>
      <c r="H276">
        <v>1.2</v>
      </c>
      <c r="I276">
        <v>0</v>
      </c>
      <c r="J276">
        <v>-0.2</v>
      </c>
      <c r="K276">
        <v>-0.3</v>
      </c>
      <c r="L276">
        <v>0.2</v>
      </c>
      <c r="M276">
        <v>0.2</v>
      </c>
      <c r="N276">
        <v>0.9</v>
      </c>
      <c r="O276">
        <v>-0.1</v>
      </c>
      <c r="P276">
        <v>1</v>
      </c>
      <c r="Q276">
        <v>0.2</v>
      </c>
      <c r="R276">
        <v>0.3</v>
      </c>
      <c r="T276">
        <f>IF(ISNUMBER(MATCH(A276, Debuts_Table[Name], 0)), "1", 0)</f>
        <v>0</v>
      </c>
      <c r="U276" t="str">
        <f t="shared" ca="1" si="8"/>
        <v/>
      </c>
      <c r="V276">
        <f>IF(COUNTIF(Injuries!$A$2:$A$154, A276) &gt; 0, 0, Skater2024!P276)</f>
        <v>1</v>
      </c>
      <c r="W276">
        <f>IF(COUNTIF(Injuries!$A$2:$A$154, A276) &gt; 0, 0, Skater2024!M276)</f>
        <v>0.2</v>
      </c>
      <c r="X276">
        <f>IF(COUNTIF(Injuries!$A$2:$A$154, A276) &gt; 0, 0, Skater2024!N276)</f>
        <v>0.9</v>
      </c>
      <c r="Y276" t="str">
        <f>VLOOKUP(C276,'2024'!$A$1:$B$33,2,FALSE)</f>
        <v xml:space="preserve"> Montreal Canadiens</v>
      </c>
      <c r="Z276">
        <f t="shared" si="9"/>
        <v>17.553333333333335</v>
      </c>
    </row>
    <row r="277" spans="1:26" x14ac:dyDescent="0.3">
      <c r="A277" t="s">
        <v>295</v>
      </c>
      <c r="B277" t="s">
        <v>19</v>
      </c>
      <c r="C277" t="s">
        <v>67</v>
      </c>
      <c r="D277" t="s">
        <v>21</v>
      </c>
      <c r="E277">
        <v>49</v>
      </c>
      <c r="F277">
        <v>904.2</v>
      </c>
      <c r="G277">
        <v>3.3</v>
      </c>
      <c r="H277">
        <v>1.6</v>
      </c>
      <c r="I277">
        <v>-1.7</v>
      </c>
      <c r="J277">
        <v>0</v>
      </c>
      <c r="K277">
        <v>0.6</v>
      </c>
      <c r="L277">
        <v>0</v>
      </c>
      <c r="M277">
        <v>1.7</v>
      </c>
      <c r="N277">
        <v>1.6</v>
      </c>
      <c r="O277">
        <v>0.6</v>
      </c>
      <c r="P277">
        <v>3.9</v>
      </c>
      <c r="Q277">
        <v>0.6</v>
      </c>
      <c r="R277">
        <v>1.2</v>
      </c>
      <c r="T277">
        <f>IF(ISNUMBER(MATCH(A277, Debuts_Table[Name], 0)), "1", 0)</f>
        <v>0</v>
      </c>
      <c r="U277" t="str">
        <f t="shared" ca="1" si="8"/>
        <v/>
      </c>
      <c r="V277">
        <f>IF(COUNTIF(Injuries!$A$2:$A$154, A277) &gt; 0, 0, Skater2024!P277)</f>
        <v>3.9</v>
      </c>
      <c r="W277">
        <f>IF(COUNTIF(Injuries!$A$2:$A$154, A277) &gt; 0, 0, Skater2024!M277)</f>
        <v>1.7</v>
      </c>
      <c r="X277">
        <f>IF(COUNTIF(Injuries!$A$2:$A$154, A277) &gt; 0, 0, Skater2024!N277)</f>
        <v>1.6</v>
      </c>
      <c r="Y277" t="str">
        <f>VLOOKUP(C277,'2024'!$A$1:$B$33,2,FALSE)</f>
        <v xml:space="preserve"> St. Louis Blues</v>
      </c>
      <c r="Z277">
        <f t="shared" si="9"/>
        <v>18.453061224489797</v>
      </c>
    </row>
    <row r="278" spans="1:26" x14ac:dyDescent="0.3">
      <c r="A278" t="s">
        <v>296</v>
      </c>
      <c r="B278" t="s">
        <v>19</v>
      </c>
      <c r="C278" t="s">
        <v>105</v>
      </c>
      <c r="D278" t="s">
        <v>50</v>
      </c>
      <c r="E278">
        <v>48</v>
      </c>
      <c r="F278">
        <v>718.5</v>
      </c>
      <c r="G278">
        <v>0.3</v>
      </c>
      <c r="H278">
        <v>3.9</v>
      </c>
      <c r="I278">
        <v>0</v>
      </c>
      <c r="J278">
        <v>1</v>
      </c>
      <c r="K278">
        <v>0.6</v>
      </c>
      <c r="L278">
        <v>0</v>
      </c>
      <c r="M278">
        <v>0.3</v>
      </c>
      <c r="N278">
        <v>4.9000000000000004</v>
      </c>
      <c r="O278">
        <v>0.6</v>
      </c>
      <c r="P278">
        <v>5.8</v>
      </c>
      <c r="Q278">
        <v>0.9</v>
      </c>
      <c r="R278">
        <v>1.8</v>
      </c>
      <c r="T278">
        <f>IF(ISNUMBER(MATCH(A278, Debuts_Table[Name], 0)), "1", 0)</f>
        <v>0</v>
      </c>
      <c r="U278" t="str">
        <f t="shared" ca="1" si="8"/>
        <v/>
      </c>
      <c r="V278">
        <f>IF(COUNTIF(Injuries!$A$2:$A$154, A278) &gt; 0, 0, Skater2024!P278)</f>
        <v>5.8</v>
      </c>
      <c r="W278">
        <f>IF(COUNTIF(Injuries!$A$2:$A$154, A278) &gt; 0, 0, Skater2024!M278)</f>
        <v>0.3</v>
      </c>
      <c r="X278">
        <f>IF(COUNTIF(Injuries!$A$2:$A$154, A278) &gt; 0, 0, Skater2024!N278)</f>
        <v>4.9000000000000004</v>
      </c>
      <c r="Y278" t="str">
        <f>VLOOKUP(C278,'2024'!$A$1:$B$33,2,FALSE)</f>
        <v xml:space="preserve"> Carolina Hurricanes</v>
      </c>
      <c r="Z278">
        <f t="shared" si="9"/>
        <v>14.96875</v>
      </c>
    </row>
    <row r="279" spans="1:26" x14ac:dyDescent="0.3">
      <c r="A279" t="s">
        <v>297</v>
      </c>
      <c r="B279" t="s">
        <v>19</v>
      </c>
      <c r="C279" t="s">
        <v>36</v>
      </c>
      <c r="D279" t="s">
        <v>24</v>
      </c>
      <c r="E279">
        <v>42</v>
      </c>
      <c r="F279">
        <v>627.70000000000005</v>
      </c>
      <c r="G279">
        <v>0.9</v>
      </c>
      <c r="H279">
        <v>0.6</v>
      </c>
      <c r="I279">
        <v>0.4</v>
      </c>
      <c r="J279">
        <v>0</v>
      </c>
      <c r="K279">
        <v>1</v>
      </c>
      <c r="L279">
        <v>-0.7</v>
      </c>
      <c r="M279">
        <v>1.3</v>
      </c>
      <c r="N279">
        <v>0.6</v>
      </c>
      <c r="O279">
        <v>0.3</v>
      </c>
      <c r="P279">
        <v>2.2999999999999998</v>
      </c>
      <c r="Q279">
        <v>0.4</v>
      </c>
      <c r="R279">
        <v>0.7</v>
      </c>
      <c r="T279">
        <f>IF(ISNUMBER(MATCH(A279, Debuts_Table[Name], 0)), "1", 0)</f>
        <v>0</v>
      </c>
      <c r="U279" t="str">
        <f t="shared" ca="1" si="8"/>
        <v/>
      </c>
      <c r="V279">
        <f>IF(COUNTIF(Injuries!$A$2:$A$154, A279) &gt; 0, 0, Skater2024!P279)</f>
        <v>2.2999999999999998</v>
      </c>
      <c r="W279">
        <f>IF(COUNTIF(Injuries!$A$2:$A$154, A279) &gt; 0, 0, Skater2024!M279)</f>
        <v>1.3</v>
      </c>
      <c r="X279">
        <f>IF(COUNTIF(Injuries!$A$2:$A$154, A279) &gt; 0, 0, Skater2024!N279)</f>
        <v>0.6</v>
      </c>
      <c r="Y279" t="str">
        <f>VLOOKUP(C279,'2024'!$A$1:$B$33,2,FALSE)</f>
        <v xml:space="preserve"> Los Angeles Kings</v>
      </c>
      <c r="Z279">
        <f t="shared" si="9"/>
        <v>14.945238095238096</v>
      </c>
    </row>
    <row r="280" spans="1:26" x14ac:dyDescent="0.3">
      <c r="A280" t="s">
        <v>298</v>
      </c>
      <c r="B280" t="s">
        <v>19</v>
      </c>
      <c r="C280" t="s">
        <v>105</v>
      </c>
      <c r="D280" t="s">
        <v>21</v>
      </c>
      <c r="E280">
        <v>48</v>
      </c>
      <c r="F280">
        <v>754.9</v>
      </c>
      <c r="G280">
        <v>1.8</v>
      </c>
      <c r="H280">
        <v>4.2</v>
      </c>
      <c r="I280">
        <v>0</v>
      </c>
      <c r="J280">
        <v>0.1</v>
      </c>
      <c r="K280">
        <v>-0.6</v>
      </c>
      <c r="L280">
        <v>-0.4</v>
      </c>
      <c r="M280">
        <v>1.8</v>
      </c>
      <c r="N280">
        <v>4.3</v>
      </c>
      <c r="O280">
        <v>-1</v>
      </c>
      <c r="P280">
        <v>5</v>
      </c>
      <c r="Q280">
        <v>0.8</v>
      </c>
      <c r="R280">
        <v>1.6</v>
      </c>
      <c r="T280">
        <f>IF(ISNUMBER(MATCH(A280, Debuts_Table[Name], 0)), "1", 0)</f>
        <v>0</v>
      </c>
      <c r="U280" t="str">
        <f t="shared" ca="1" si="8"/>
        <v/>
      </c>
      <c r="V280">
        <f>IF(COUNTIF(Injuries!$A$2:$A$154, A280) &gt; 0, 0, Skater2024!P280)</f>
        <v>5</v>
      </c>
      <c r="W280">
        <f>IF(COUNTIF(Injuries!$A$2:$A$154, A280) &gt; 0, 0, Skater2024!M280)</f>
        <v>1.8</v>
      </c>
      <c r="X280">
        <f>IF(COUNTIF(Injuries!$A$2:$A$154, A280) &gt; 0, 0, Skater2024!N280)</f>
        <v>4.3</v>
      </c>
      <c r="Y280" t="str">
        <f>VLOOKUP(C280,'2024'!$A$1:$B$33,2,FALSE)</f>
        <v xml:space="preserve"> Carolina Hurricanes</v>
      </c>
      <c r="Z280">
        <f t="shared" si="9"/>
        <v>15.727083333333333</v>
      </c>
    </row>
    <row r="281" spans="1:26" x14ac:dyDescent="0.3">
      <c r="A281" t="s">
        <v>299</v>
      </c>
      <c r="B281" t="s">
        <v>19</v>
      </c>
      <c r="C281" t="s">
        <v>55</v>
      </c>
      <c r="D281" t="s">
        <v>37</v>
      </c>
      <c r="E281">
        <v>45</v>
      </c>
      <c r="F281">
        <v>742.4</v>
      </c>
      <c r="G281">
        <v>-3.8</v>
      </c>
      <c r="H281">
        <v>-5.4</v>
      </c>
      <c r="I281">
        <v>-1.4</v>
      </c>
      <c r="J281">
        <v>-0.1</v>
      </c>
      <c r="K281">
        <v>0.4</v>
      </c>
      <c r="L281">
        <v>1.6</v>
      </c>
      <c r="M281">
        <v>-5.2</v>
      </c>
      <c r="N281">
        <v>-5.4</v>
      </c>
      <c r="O281">
        <v>2</v>
      </c>
      <c r="P281">
        <v>-8.6999999999999993</v>
      </c>
      <c r="Q281">
        <v>-1.4</v>
      </c>
      <c r="R281">
        <v>-2.7</v>
      </c>
      <c r="T281">
        <f>IF(ISNUMBER(MATCH(A281, Debuts_Table[Name], 0)), "1", 0)</f>
        <v>0</v>
      </c>
      <c r="U281" t="str">
        <f t="shared" ca="1" si="8"/>
        <v/>
      </c>
      <c r="V281">
        <f>IF(COUNTIF(Injuries!$A$2:$A$154, A281) &gt; 0, 0, Skater2024!P281)</f>
        <v>-8.6999999999999993</v>
      </c>
      <c r="W281">
        <f>IF(COUNTIF(Injuries!$A$2:$A$154, A281) &gt; 0, 0, Skater2024!M281)</f>
        <v>-5.2</v>
      </c>
      <c r="X281">
        <f>IF(COUNTIF(Injuries!$A$2:$A$154, A281) &gt; 0, 0, Skater2024!N281)</f>
        <v>-5.4</v>
      </c>
      <c r="Y281" t="str">
        <f>VLOOKUP(C281,'2024'!$A$1:$B$33,2,FALSE)</f>
        <v xml:space="preserve"> Montreal Canadiens</v>
      </c>
      <c r="Z281">
        <f t="shared" si="9"/>
        <v>16.497777777777777</v>
      </c>
    </row>
    <row r="282" spans="1:26" x14ac:dyDescent="0.3">
      <c r="A282" t="s">
        <v>300</v>
      </c>
      <c r="B282" t="s">
        <v>19</v>
      </c>
      <c r="C282" t="s">
        <v>52</v>
      </c>
      <c r="D282" t="s">
        <v>24</v>
      </c>
      <c r="E282">
        <v>28</v>
      </c>
      <c r="F282">
        <v>367.2</v>
      </c>
      <c r="G282">
        <v>-0.2</v>
      </c>
      <c r="H282">
        <v>-4.4000000000000004</v>
      </c>
      <c r="I282">
        <v>0</v>
      </c>
      <c r="J282">
        <v>-1</v>
      </c>
      <c r="K282">
        <v>-0.3</v>
      </c>
      <c r="L282">
        <v>-0.2</v>
      </c>
      <c r="M282">
        <v>-0.2</v>
      </c>
      <c r="N282">
        <v>-5.4</v>
      </c>
      <c r="O282">
        <v>-0.5</v>
      </c>
      <c r="P282">
        <v>-6.2</v>
      </c>
      <c r="Q282">
        <v>-1</v>
      </c>
      <c r="R282">
        <v>-1.9</v>
      </c>
      <c r="T282">
        <f>IF(ISNUMBER(MATCH(A282, Debuts_Table[Name], 0)), "1", 0)</f>
        <v>0</v>
      </c>
      <c r="U282" t="str">
        <f t="shared" ca="1" si="8"/>
        <v/>
      </c>
      <c r="V282">
        <f>IF(COUNTIF(Injuries!$A$2:$A$154, A282) &gt; 0, 0, Skater2024!P282)</f>
        <v>-6.2</v>
      </c>
      <c r="W282">
        <f>IF(COUNTIF(Injuries!$A$2:$A$154, A282) &gt; 0, 0, Skater2024!M282)</f>
        <v>-0.2</v>
      </c>
      <c r="X282">
        <f>IF(COUNTIF(Injuries!$A$2:$A$154, A282) &gt; 0, 0, Skater2024!N282)</f>
        <v>-5.4</v>
      </c>
      <c r="Y282" t="str">
        <f>VLOOKUP(C282,'2024'!$A$1:$B$33,2,FALSE)</f>
        <v xml:space="preserve"> Arizona Coyotes</v>
      </c>
      <c r="Z282">
        <f t="shared" si="9"/>
        <v>13.114285714285714</v>
      </c>
    </row>
    <row r="283" spans="1:26" x14ac:dyDescent="0.3">
      <c r="A283" t="s">
        <v>302</v>
      </c>
      <c r="B283" t="s">
        <v>19</v>
      </c>
      <c r="C283" t="s">
        <v>85</v>
      </c>
      <c r="D283" t="s">
        <v>24</v>
      </c>
      <c r="E283">
        <v>45</v>
      </c>
      <c r="F283">
        <v>793.6</v>
      </c>
      <c r="G283">
        <v>4.4000000000000004</v>
      </c>
      <c r="H283">
        <v>1.2</v>
      </c>
      <c r="I283">
        <v>0</v>
      </c>
      <c r="J283">
        <v>0.1</v>
      </c>
      <c r="K283">
        <v>-0.9</v>
      </c>
      <c r="L283">
        <v>0</v>
      </c>
      <c r="M283">
        <v>4.4000000000000004</v>
      </c>
      <c r="N283">
        <v>1.3</v>
      </c>
      <c r="O283">
        <v>-0.9</v>
      </c>
      <c r="P283">
        <v>4.8</v>
      </c>
      <c r="Q283">
        <v>0.8</v>
      </c>
      <c r="R283">
        <v>1.5</v>
      </c>
      <c r="T283">
        <f>IF(ISNUMBER(MATCH(A283, Debuts_Table[Name], 0)), "1", 0)</f>
        <v>0</v>
      </c>
      <c r="U283" t="str">
        <f t="shared" ca="1" si="8"/>
        <v/>
      </c>
      <c r="V283">
        <f>IF(COUNTIF(Injuries!$A$2:$A$154, A283) &gt; 0, 0, Skater2024!P283)</f>
        <v>4.8</v>
      </c>
      <c r="W283">
        <f>IF(COUNTIF(Injuries!$A$2:$A$154, A283) &gt; 0, 0, Skater2024!M283)</f>
        <v>4.4000000000000004</v>
      </c>
      <c r="X283">
        <f>IF(COUNTIF(Injuries!$A$2:$A$154, A283) &gt; 0, 0, Skater2024!N283)</f>
        <v>1.3</v>
      </c>
      <c r="Y283" t="str">
        <f>VLOOKUP(C283,'2024'!$A$1:$B$33,2,FALSE)</f>
        <v xml:space="preserve"> Colorado Avalanche</v>
      </c>
      <c r="Z283">
        <f t="shared" si="9"/>
        <v>17.635555555555555</v>
      </c>
    </row>
    <row r="284" spans="1:26" x14ac:dyDescent="0.3">
      <c r="A284" t="s">
        <v>303</v>
      </c>
      <c r="B284" t="s">
        <v>19</v>
      </c>
      <c r="C284" t="s">
        <v>30</v>
      </c>
      <c r="D284" t="s">
        <v>24</v>
      </c>
      <c r="E284">
        <v>47</v>
      </c>
      <c r="F284">
        <v>1139.5</v>
      </c>
      <c r="G284">
        <v>6.8</v>
      </c>
      <c r="H284">
        <v>0.3</v>
      </c>
      <c r="I284">
        <v>-0.3</v>
      </c>
      <c r="J284">
        <v>0.2</v>
      </c>
      <c r="K284">
        <v>-0.3</v>
      </c>
      <c r="L284">
        <v>0.9</v>
      </c>
      <c r="M284">
        <v>6.5</v>
      </c>
      <c r="N284">
        <v>0.5</v>
      </c>
      <c r="O284">
        <v>0.5</v>
      </c>
      <c r="P284">
        <v>7.5</v>
      </c>
      <c r="Q284">
        <v>1.2</v>
      </c>
      <c r="R284">
        <v>2.2999999999999998</v>
      </c>
      <c r="T284">
        <f>IF(ISNUMBER(MATCH(A284, Debuts_Table[Name], 0)), "1", 0)</f>
        <v>0</v>
      </c>
      <c r="U284" t="str">
        <f t="shared" ca="1" si="8"/>
        <v/>
      </c>
      <c r="V284">
        <f>IF(COUNTIF(Injuries!$A$2:$A$154, A284) &gt; 0, 0, Skater2024!P284)</f>
        <v>7.5</v>
      </c>
      <c r="W284">
        <f>IF(COUNTIF(Injuries!$A$2:$A$154, A284) &gt; 0, 0, Skater2024!M284)</f>
        <v>6.5</v>
      </c>
      <c r="X284">
        <f>IF(COUNTIF(Injuries!$A$2:$A$154, A284) &gt; 0, 0, Skater2024!N284)</f>
        <v>0.5</v>
      </c>
      <c r="Y284" t="str">
        <f>VLOOKUP(C284,'2024'!$A$1:$B$33,2,FALSE)</f>
        <v xml:space="preserve"> Winnipeg Jets</v>
      </c>
      <c r="Z284">
        <f t="shared" si="9"/>
        <v>24.24468085106383</v>
      </c>
    </row>
    <row r="285" spans="1:26" x14ac:dyDescent="0.3">
      <c r="A285" t="s">
        <v>304</v>
      </c>
      <c r="B285" t="s">
        <v>19</v>
      </c>
      <c r="C285" t="s">
        <v>107</v>
      </c>
      <c r="D285" t="s">
        <v>21</v>
      </c>
      <c r="E285">
        <v>40</v>
      </c>
      <c r="F285">
        <v>732.6</v>
      </c>
      <c r="G285">
        <v>-0.1</v>
      </c>
      <c r="H285">
        <v>-1.7</v>
      </c>
      <c r="I285">
        <v>2.2000000000000002</v>
      </c>
      <c r="J285">
        <v>-0.3</v>
      </c>
      <c r="K285">
        <v>-0.1</v>
      </c>
      <c r="L285">
        <v>1.3</v>
      </c>
      <c r="M285">
        <v>2.1</v>
      </c>
      <c r="N285">
        <v>-2.1</v>
      </c>
      <c r="O285">
        <v>1.2</v>
      </c>
      <c r="P285">
        <v>1.2</v>
      </c>
      <c r="Q285">
        <v>0.2</v>
      </c>
      <c r="R285">
        <v>0.4</v>
      </c>
      <c r="T285">
        <f>IF(ISNUMBER(MATCH(A285, Debuts_Table[Name], 0)), "1", 0)</f>
        <v>0</v>
      </c>
      <c r="U285" t="str">
        <f t="shared" ca="1" si="8"/>
        <v/>
      </c>
      <c r="V285">
        <f>IF(COUNTIF(Injuries!$A$2:$A$154, A285) &gt; 0, 0, Skater2024!P285)</f>
        <v>1.2</v>
      </c>
      <c r="W285">
        <f>IF(COUNTIF(Injuries!$A$2:$A$154, A285) &gt; 0, 0, Skater2024!M285)</f>
        <v>2.1</v>
      </c>
      <c r="X285">
        <f>IF(COUNTIF(Injuries!$A$2:$A$154, A285) &gt; 0, 0, Skater2024!N285)</f>
        <v>-2.1</v>
      </c>
      <c r="Y285" t="str">
        <f>VLOOKUP(C285,'2024'!$A$1:$B$33,2,FALSE)</f>
        <v xml:space="preserve"> Ottawa Senators</v>
      </c>
      <c r="Z285">
        <f t="shared" si="9"/>
        <v>18.315000000000001</v>
      </c>
    </row>
    <row r="286" spans="1:26" x14ac:dyDescent="0.3">
      <c r="A286" t="s">
        <v>305</v>
      </c>
      <c r="B286" t="s">
        <v>19</v>
      </c>
      <c r="C286" t="s">
        <v>55</v>
      </c>
      <c r="D286" t="s">
        <v>50</v>
      </c>
      <c r="E286">
        <v>49</v>
      </c>
      <c r="F286">
        <v>824.3</v>
      </c>
      <c r="G286">
        <v>0.8</v>
      </c>
      <c r="H286">
        <v>-0.9</v>
      </c>
      <c r="I286">
        <v>0.6</v>
      </c>
      <c r="J286">
        <v>0</v>
      </c>
      <c r="K286">
        <v>0</v>
      </c>
      <c r="L286">
        <v>-0.6</v>
      </c>
      <c r="M286">
        <v>1.5</v>
      </c>
      <c r="N286">
        <v>-0.9</v>
      </c>
      <c r="O286">
        <v>-0.6</v>
      </c>
      <c r="P286">
        <v>-0.1</v>
      </c>
      <c r="Q286">
        <v>0</v>
      </c>
      <c r="R286">
        <v>0</v>
      </c>
      <c r="T286">
        <f>IF(ISNUMBER(MATCH(A286, Debuts_Table[Name], 0)), "1", 0)</f>
        <v>0</v>
      </c>
      <c r="U286" t="str">
        <f t="shared" ca="1" si="8"/>
        <v/>
      </c>
      <c r="V286">
        <f>IF(COUNTIF(Injuries!$A$2:$A$154, A286) &gt; 0, 0, Skater2024!P286)</f>
        <v>-0.1</v>
      </c>
      <c r="W286">
        <f>IF(COUNTIF(Injuries!$A$2:$A$154, A286) &gt; 0, 0, Skater2024!M286)</f>
        <v>1.5</v>
      </c>
      <c r="X286">
        <f>IF(COUNTIF(Injuries!$A$2:$A$154, A286) &gt; 0, 0, Skater2024!N286)</f>
        <v>-0.9</v>
      </c>
      <c r="Y286" t="str">
        <f>VLOOKUP(C286,'2024'!$A$1:$B$33,2,FALSE)</f>
        <v xml:space="preserve"> Montreal Canadiens</v>
      </c>
      <c r="Z286">
        <f t="shared" si="9"/>
        <v>16.822448979591837</v>
      </c>
    </row>
    <row r="287" spans="1:26" x14ac:dyDescent="0.3">
      <c r="A287" t="s">
        <v>306</v>
      </c>
      <c r="B287" t="s">
        <v>19</v>
      </c>
      <c r="C287" t="s">
        <v>55</v>
      </c>
      <c r="D287" t="s">
        <v>24</v>
      </c>
      <c r="E287">
        <v>41</v>
      </c>
      <c r="F287">
        <v>770.5</v>
      </c>
      <c r="G287">
        <v>3</v>
      </c>
      <c r="H287">
        <v>-0.3</v>
      </c>
      <c r="I287">
        <v>1.1000000000000001</v>
      </c>
      <c r="J287">
        <v>-0.2</v>
      </c>
      <c r="K287">
        <v>0</v>
      </c>
      <c r="L287">
        <v>-0.2</v>
      </c>
      <c r="M287">
        <v>4.0999999999999996</v>
      </c>
      <c r="N287">
        <v>-0.5</v>
      </c>
      <c r="O287">
        <v>-0.2</v>
      </c>
      <c r="P287">
        <v>3.4</v>
      </c>
      <c r="Q287">
        <v>0.5</v>
      </c>
      <c r="R287">
        <v>1.1000000000000001</v>
      </c>
      <c r="T287">
        <f>IF(ISNUMBER(MATCH(A287, Debuts_Table[Name], 0)), "1", 0)</f>
        <v>0</v>
      </c>
      <c r="U287" t="str">
        <f t="shared" ca="1" si="8"/>
        <v/>
      </c>
      <c r="V287">
        <f>IF(COUNTIF(Injuries!$A$2:$A$154, A287) &gt; 0, 0, Skater2024!P287)</f>
        <v>3.4</v>
      </c>
      <c r="W287">
        <f>IF(COUNTIF(Injuries!$A$2:$A$154, A287) &gt; 0, 0, Skater2024!M287)</f>
        <v>4.0999999999999996</v>
      </c>
      <c r="X287">
        <f>IF(COUNTIF(Injuries!$A$2:$A$154, A287) &gt; 0, 0, Skater2024!N287)</f>
        <v>-0.5</v>
      </c>
      <c r="Y287" t="str">
        <f>VLOOKUP(C287,'2024'!$A$1:$B$33,2,FALSE)</f>
        <v xml:space="preserve"> Montreal Canadiens</v>
      </c>
      <c r="Z287">
        <f t="shared" si="9"/>
        <v>18.792682926829269</v>
      </c>
    </row>
    <row r="288" spans="1:26" x14ac:dyDescent="0.3">
      <c r="A288" t="s">
        <v>307</v>
      </c>
      <c r="B288" t="s">
        <v>19</v>
      </c>
      <c r="C288" t="s">
        <v>20</v>
      </c>
      <c r="D288" t="s">
        <v>37</v>
      </c>
      <c r="E288">
        <v>50</v>
      </c>
      <c r="F288">
        <v>758.3</v>
      </c>
      <c r="G288">
        <v>4.2</v>
      </c>
      <c r="H288">
        <v>2.2000000000000002</v>
      </c>
      <c r="I288">
        <v>-0.9</v>
      </c>
      <c r="J288">
        <v>-3.1</v>
      </c>
      <c r="K288">
        <v>1.1000000000000001</v>
      </c>
      <c r="L288">
        <v>-0.6</v>
      </c>
      <c r="M288">
        <v>3.3</v>
      </c>
      <c r="N288">
        <v>-0.9</v>
      </c>
      <c r="O288">
        <v>0.5</v>
      </c>
      <c r="P288">
        <v>2.9</v>
      </c>
      <c r="Q288">
        <v>0.5</v>
      </c>
      <c r="R288">
        <v>0.9</v>
      </c>
      <c r="T288">
        <f>IF(ISNUMBER(MATCH(A288, Debuts_Table[Name], 0)), "1", 0)</f>
        <v>0</v>
      </c>
      <c r="U288" t="str">
        <f t="shared" ca="1" si="8"/>
        <v/>
      </c>
      <c r="V288">
        <f>IF(COUNTIF(Injuries!$A$2:$A$154, A288) &gt; 0, 0, Skater2024!P288)</f>
        <v>2.9</v>
      </c>
      <c r="W288">
        <f>IF(COUNTIF(Injuries!$A$2:$A$154, A288) &gt; 0, 0, Skater2024!M288)</f>
        <v>3.3</v>
      </c>
      <c r="X288">
        <f>IF(COUNTIF(Injuries!$A$2:$A$154, A288) &gt; 0, 0, Skater2024!N288)</f>
        <v>-0.9</v>
      </c>
      <c r="Y288" t="str">
        <f>VLOOKUP(C288,'2024'!$A$1:$B$33,2,FALSE)</f>
        <v xml:space="preserve"> Columbus Blue Jackets</v>
      </c>
      <c r="Z288">
        <f t="shared" si="9"/>
        <v>15.165999999999999</v>
      </c>
    </row>
    <row r="289" spans="1:26" x14ac:dyDescent="0.3">
      <c r="A289" t="s">
        <v>308</v>
      </c>
      <c r="B289" t="s">
        <v>19</v>
      </c>
      <c r="C289" t="s">
        <v>67</v>
      </c>
      <c r="D289" t="s">
        <v>24</v>
      </c>
      <c r="E289">
        <v>40</v>
      </c>
      <c r="F289">
        <v>889.4</v>
      </c>
      <c r="G289">
        <v>-2.2999999999999998</v>
      </c>
      <c r="H289">
        <v>-0.8</v>
      </c>
      <c r="I289">
        <v>0</v>
      </c>
      <c r="J289">
        <v>0.5</v>
      </c>
      <c r="K289">
        <v>1.1000000000000001</v>
      </c>
      <c r="L289">
        <v>-1</v>
      </c>
      <c r="M289">
        <v>-2.2999999999999998</v>
      </c>
      <c r="N289">
        <v>-0.3</v>
      </c>
      <c r="O289">
        <v>0.1</v>
      </c>
      <c r="P289">
        <v>-2.5</v>
      </c>
      <c r="Q289">
        <v>-0.4</v>
      </c>
      <c r="R289">
        <v>-0.8</v>
      </c>
      <c r="T289">
        <f>IF(ISNUMBER(MATCH(A289, Debuts_Table[Name], 0)), "1", 0)</f>
        <v>0</v>
      </c>
      <c r="U289" t="str">
        <f t="shared" ca="1" si="8"/>
        <v/>
      </c>
      <c r="V289">
        <f>IF(COUNTIF(Injuries!$A$2:$A$154, A289) &gt; 0, 0, Skater2024!P289)</f>
        <v>0</v>
      </c>
      <c r="W289">
        <f>IF(COUNTIF(Injuries!$A$2:$A$154, A289) &gt; 0, 0, Skater2024!M289)</f>
        <v>0</v>
      </c>
      <c r="X289">
        <f>IF(COUNTIF(Injuries!$A$2:$A$154, A289) &gt; 0, 0, Skater2024!N289)</f>
        <v>0</v>
      </c>
      <c r="Y289" t="str">
        <f>VLOOKUP(C289,'2024'!$A$1:$B$33,2,FALSE)</f>
        <v xml:space="preserve"> St. Louis Blues</v>
      </c>
      <c r="Z289">
        <f t="shared" si="9"/>
        <v>22.234999999999999</v>
      </c>
    </row>
    <row r="290" spans="1:26" x14ac:dyDescent="0.3">
      <c r="A290" t="s">
        <v>309</v>
      </c>
      <c r="B290" t="s">
        <v>19</v>
      </c>
      <c r="C290" t="s">
        <v>46</v>
      </c>
      <c r="D290" t="s">
        <v>24</v>
      </c>
      <c r="E290">
        <v>35</v>
      </c>
      <c r="F290">
        <v>531.1</v>
      </c>
      <c r="G290">
        <v>-1.8</v>
      </c>
      <c r="H290">
        <v>-0.4</v>
      </c>
      <c r="I290">
        <v>0</v>
      </c>
      <c r="J290">
        <v>0.8</v>
      </c>
      <c r="K290">
        <v>-0.6</v>
      </c>
      <c r="L290">
        <v>-0.2</v>
      </c>
      <c r="M290">
        <v>-1.8</v>
      </c>
      <c r="N290">
        <v>0.4</v>
      </c>
      <c r="O290">
        <v>-0.8</v>
      </c>
      <c r="P290">
        <v>-2.2999999999999998</v>
      </c>
      <c r="Q290">
        <v>-0.4</v>
      </c>
      <c r="R290">
        <v>-0.7</v>
      </c>
      <c r="T290">
        <f>IF(ISNUMBER(MATCH(A290, Debuts_Table[Name], 0)), "1", 0)</f>
        <v>0</v>
      </c>
      <c r="U290" t="str">
        <f t="shared" ca="1" si="8"/>
        <v/>
      </c>
      <c r="V290">
        <f>IF(COUNTIF(Injuries!$A$2:$A$154, A290) &gt; 0, 0, Skater2024!P290)</f>
        <v>-2.2999999999999998</v>
      </c>
      <c r="W290">
        <f>IF(COUNTIF(Injuries!$A$2:$A$154, A290) &gt; 0, 0, Skater2024!M290)</f>
        <v>-1.8</v>
      </c>
      <c r="X290">
        <f>IF(COUNTIF(Injuries!$A$2:$A$154, A290) &gt; 0, 0, Skater2024!N290)</f>
        <v>0.4</v>
      </c>
      <c r="Y290" t="str">
        <f>VLOOKUP(C290,'2024'!$A$1:$B$33,2,FALSE)</f>
        <v xml:space="preserve"> Detroit Red Wings</v>
      </c>
      <c r="Z290">
        <f t="shared" si="9"/>
        <v>15.174285714285714</v>
      </c>
    </row>
    <row r="291" spans="1:26" x14ac:dyDescent="0.3">
      <c r="A291" t="s">
        <v>310</v>
      </c>
      <c r="B291" t="s">
        <v>19</v>
      </c>
      <c r="C291" t="s">
        <v>28</v>
      </c>
      <c r="D291" t="s">
        <v>24</v>
      </c>
      <c r="E291">
        <v>42</v>
      </c>
      <c r="F291">
        <v>671.1</v>
      </c>
      <c r="G291">
        <v>1.3</v>
      </c>
      <c r="H291">
        <v>0.9</v>
      </c>
      <c r="I291">
        <v>-1.2</v>
      </c>
      <c r="J291">
        <v>0</v>
      </c>
      <c r="K291">
        <v>-0.8</v>
      </c>
      <c r="L291">
        <v>-0.7</v>
      </c>
      <c r="M291">
        <v>0.1</v>
      </c>
      <c r="N291">
        <v>0.9</v>
      </c>
      <c r="O291">
        <v>-1.5</v>
      </c>
      <c r="P291">
        <v>-0.6</v>
      </c>
      <c r="Q291">
        <v>-0.1</v>
      </c>
      <c r="R291">
        <v>-0.2</v>
      </c>
      <c r="T291">
        <f>IF(ISNUMBER(MATCH(A291, Debuts_Table[Name], 0)), "1", 0)</f>
        <v>0</v>
      </c>
      <c r="U291" t="str">
        <f t="shared" ca="1" si="8"/>
        <v/>
      </c>
      <c r="V291">
        <f>IF(COUNTIF(Injuries!$A$2:$A$154, A291) &gt; 0, 0, Skater2024!P291)</f>
        <v>-0.6</v>
      </c>
      <c r="W291">
        <f>IF(COUNTIF(Injuries!$A$2:$A$154, A291) &gt; 0, 0, Skater2024!M291)</f>
        <v>0.1</v>
      </c>
      <c r="X291">
        <f>IF(COUNTIF(Injuries!$A$2:$A$154, A291) &gt; 0, 0, Skater2024!N291)</f>
        <v>0.9</v>
      </c>
      <c r="Y291" t="str">
        <f>VLOOKUP(C291,'2024'!$A$1:$B$33,2,FALSE)</f>
        <v>Seattle Kraken</v>
      </c>
      <c r="Z291">
        <f t="shared" si="9"/>
        <v>15.97857142857143</v>
      </c>
    </row>
    <row r="292" spans="1:26" x14ac:dyDescent="0.3">
      <c r="A292" t="s">
        <v>311</v>
      </c>
      <c r="B292" t="s">
        <v>19</v>
      </c>
      <c r="C292" t="s">
        <v>44</v>
      </c>
      <c r="D292" t="s">
        <v>21</v>
      </c>
      <c r="E292">
        <v>44</v>
      </c>
      <c r="F292">
        <v>642.4</v>
      </c>
      <c r="G292">
        <v>-2.1</v>
      </c>
      <c r="H292">
        <v>-3.3</v>
      </c>
      <c r="I292">
        <v>0.9</v>
      </c>
      <c r="J292">
        <v>0</v>
      </c>
      <c r="K292">
        <v>0.7</v>
      </c>
      <c r="L292">
        <v>1.4</v>
      </c>
      <c r="M292">
        <v>-1.2</v>
      </c>
      <c r="N292">
        <v>-3.2</v>
      </c>
      <c r="O292">
        <v>2</v>
      </c>
      <c r="P292">
        <v>-2.5</v>
      </c>
      <c r="Q292">
        <v>-0.4</v>
      </c>
      <c r="R292">
        <v>-0.8</v>
      </c>
      <c r="T292">
        <f>IF(ISNUMBER(MATCH(A292, Debuts_Table[Name], 0)), "1", 0)</f>
        <v>0</v>
      </c>
      <c r="U292" t="str">
        <f t="shared" ca="1" si="8"/>
        <v/>
      </c>
      <c r="V292">
        <f>IF(COUNTIF(Injuries!$A$2:$A$154, A292) &gt; 0, 0, Skater2024!P292)</f>
        <v>-2.5</v>
      </c>
      <c r="W292">
        <f>IF(COUNTIF(Injuries!$A$2:$A$154, A292) &gt; 0, 0, Skater2024!M292)</f>
        <v>-1.2</v>
      </c>
      <c r="X292">
        <f>IF(COUNTIF(Injuries!$A$2:$A$154, A292) &gt; 0, 0, Skater2024!N292)</f>
        <v>-3.2</v>
      </c>
      <c r="Y292" t="str">
        <f>VLOOKUP(C292,'2024'!$A$1:$B$33,2,FALSE)</f>
        <v xml:space="preserve"> Nashville Predators</v>
      </c>
      <c r="Z292">
        <f t="shared" si="9"/>
        <v>14.6</v>
      </c>
    </row>
    <row r="293" spans="1:26" x14ac:dyDescent="0.3">
      <c r="A293" t="s">
        <v>312</v>
      </c>
      <c r="B293" t="s">
        <v>19</v>
      </c>
      <c r="C293" t="s">
        <v>52</v>
      </c>
      <c r="D293" t="s">
        <v>24</v>
      </c>
      <c r="E293">
        <v>34</v>
      </c>
      <c r="F293">
        <v>636.70000000000005</v>
      </c>
      <c r="G293">
        <v>-0.3</v>
      </c>
      <c r="H293">
        <v>2.4</v>
      </c>
      <c r="I293">
        <v>-0.1</v>
      </c>
      <c r="J293">
        <v>0.1</v>
      </c>
      <c r="K293">
        <v>0.9</v>
      </c>
      <c r="L293">
        <v>0.8</v>
      </c>
      <c r="M293">
        <v>-0.4</v>
      </c>
      <c r="N293">
        <v>2.5</v>
      </c>
      <c r="O293">
        <v>1.7</v>
      </c>
      <c r="P293">
        <v>3.7</v>
      </c>
      <c r="Q293">
        <v>0.6</v>
      </c>
      <c r="R293">
        <v>1.2</v>
      </c>
      <c r="T293">
        <f>IF(ISNUMBER(MATCH(A293, Debuts_Table[Name], 0)), "1", 0)</f>
        <v>0</v>
      </c>
      <c r="U293" t="str">
        <f t="shared" ca="1" si="8"/>
        <v/>
      </c>
      <c r="V293">
        <f>IF(COUNTIF(Injuries!$A$2:$A$154, A293) &gt; 0, 0, Skater2024!P293)</f>
        <v>3.7</v>
      </c>
      <c r="W293">
        <f>IF(COUNTIF(Injuries!$A$2:$A$154, A293) &gt; 0, 0, Skater2024!M293)</f>
        <v>-0.4</v>
      </c>
      <c r="X293">
        <f>IF(COUNTIF(Injuries!$A$2:$A$154, A293) &gt; 0, 0, Skater2024!N293)</f>
        <v>2.5</v>
      </c>
      <c r="Y293" t="str">
        <f>VLOOKUP(C293,'2024'!$A$1:$B$33,2,FALSE)</f>
        <v xml:space="preserve"> Arizona Coyotes</v>
      </c>
      <c r="Z293">
        <f t="shared" si="9"/>
        <v>18.726470588235294</v>
      </c>
    </row>
    <row r="294" spans="1:26" x14ac:dyDescent="0.3">
      <c r="A294" t="s">
        <v>313</v>
      </c>
      <c r="B294" t="s">
        <v>19</v>
      </c>
      <c r="C294" t="s">
        <v>23</v>
      </c>
      <c r="D294" t="s">
        <v>24</v>
      </c>
      <c r="E294">
        <v>48</v>
      </c>
      <c r="F294">
        <v>1055</v>
      </c>
      <c r="G294">
        <v>4.3</v>
      </c>
      <c r="H294">
        <v>1.1000000000000001</v>
      </c>
      <c r="I294">
        <v>-0.1</v>
      </c>
      <c r="J294">
        <v>0</v>
      </c>
      <c r="K294">
        <v>0.3</v>
      </c>
      <c r="L294">
        <v>-0.4</v>
      </c>
      <c r="M294">
        <v>4.2</v>
      </c>
      <c r="N294">
        <v>1.2</v>
      </c>
      <c r="O294">
        <v>-0.1</v>
      </c>
      <c r="P294">
        <v>5.2</v>
      </c>
      <c r="Q294">
        <v>0.8</v>
      </c>
      <c r="R294">
        <v>1.6</v>
      </c>
      <c r="T294">
        <f>IF(ISNUMBER(MATCH(A294, Debuts_Table[Name], 0)), "1", 0)</f>
        <v>0</v>
      </c>
      <c r="U294" t="str">
        <f t="shared" ca="1" si="8"/>
        <v/>
      </c>
      <c r="V294">
        <f>IF(COUNTIF(Injuries!$A$2:$A$154, A294) &gt; 0, 0, Skater2024!P294)</f>
        <v>5.2</v>
      </c>
      <c r="W294">
        <f>IF(COUNTIF(Injuries!$A$2:$A$154, A294) &gt; 0, 0, Skater2024!M294)</f>
        <v>4.2</v>
      </c>
      <c r="X294">
        <f>IF(COUNTIF(Injuries!$A$2:$A$154, A294) &gt; 0, 0, Skater2024!N294)</f>
        <v>1.2</v>
      </c>
      <c r="Y294" t="str">
        <f>VLOOKUP(C294,'2024'!$A$1:$B$33,2,FALSE)</f>
        <v xml:space="preserve"> New York Rangers</v>
      </c>
      <c r="Z294">
        <f t="shared" si="9"/>
        <v>21.979166666666668</v>
      </c>
    </row>
    <row r="295" spans="1:26" x14ac:dyDescent="0.3">
      <c r="A295" t="s">
        <v>314</v>
      </c>
      <c r="B295" t="s">
        <v>19</v>
      </c>
      <c r="C295" t="s">
        <v>23</v>
      </c>
      <c r="D295" t="s">
        <v>37</v>
      </c>
      <c r="E295">
        <v>29</v>
      </c>
      <c r="F295">
        <v>390</v>
      </c>
      <c r="G295">
        <v>2.2000000000000002</v>
      </c>
      <c r="H295">
        <v>1.4</v>
      </c>
      <c r="I295">
        <v>0.1</v>
      </c>
      <c r="J295">
        <v>0</v>
      </c>
      <c r="K295">
        <v>0.5</v>
      </c>
      <c r="L295">
        <v>-0.2</v>
      </c>
      <c r="M295">
        <v>2.2000000000000002</v>
      </c>
      <c r="N295">
        <v>1.4</v>
      </c>
      <c r="O295">
        <v>0.3</v>
      </c>
      <c r="P295">
        <v>3.9</v>
      </c>
      <c r="Q295">
        <v>0.6</v>
      </c>
      <c r="R295">
        <v>1.2</v>
      </c>
      <c r="T295">
        <f>IF(ISNUMBER(MATCH(A295, Debuts_Table[Name], 0)), "1", 0)</f>
        <v>0</v>
      </c>
      <c r="U295" t="str">
        <f t="shared" ca="1" si="8"/>
        <v/>
      </c>
      <c r="V295">
        <f>IF(COUNTIF(Injuries!$A$2:$A$154, A295) &gt; 0, 0, Skater2024!P295)</f>
        <v>3.9</v>
      </c>
      <c r="W295">
        <f>IF(COUNTIF(Injuries!$A$2:$A$154, A295) &gt; 0, 0, Skater2024!M295)</f>
        <v>2.2000000000000002</v>
      </c>
      <c r="X295">
        <f>IF(COUNTIF(Injuries!$A$2:$A$154, A295) &gt; 0, 0, Skater2024!N295)</f>
        <v>1.4</v>
      </c>
      <c r="Y295" t="str">
        <f>VLOOKUP(C295,'2024'!$A$1:$B$33,2,FALSE)</f>
        <v xml:space="preserve"> New York Rangers</v>
      </c>
      <c r="Z295">
        <f t="shared" si="9"/>
        <v>13.448275862068966</v>
      </c>
    </row>
    <row r="296" spans="1:26" x14ac:dyDescent="0.3">
      <c r="A296" t="s">
        <v>2453</v>
      </c>
      <c r="B296" t="s">
        <v>19</v>
      </c>
      <c r="C296" t="s">
        <v>39</v>
      </c>
      <c r="D296" t="s">
        <v>24</v>
      </c>
      <c r="E296">
        <v>24</v>
      </c>
      <c r="F296">
        <v>390.3</v>
      </c>
      <c r="G296">
        <v>0.8</v>
      </c>
      <c r="H296">
        <v>1.6</v>
      </c>
      <c r="I296">
        <v>0</v>
      </c>
      <c r="J296">
        <v>0</v>
      </c>
      <c r="K296">
        <v>0.3</v>
      </c>
      <c r="L296">
        <v>-0.3</v>
      </c>
      <c r="M296">
        <v>0.8</v>
      </c>
      <c r="N296">
        <v>1.7</v>
      </c>
      <c r="O296">
        <v>0.1</v>
      </c>
      <c r="P296">
        <v>2.5</v>
      </c>
      <c r="Q296">
        <v>0.4</v>
      </c>
      <c r="R296">
        <v>0.8</v>
      </c>
      <c r="T296">
        <f>IF(ISNUMBER(MATCH(A296, Debuts_Table[Name], 0)), "1", 0)</f>
        <v>0</v>
      </c>
      <c r="U296" t="str">
        <f t="shared" ca="1" si="8"/>
        <v/>
      </c>
      <c r="V296">
        <f>IF(COUNTIF(Injuries!$A$2:$A$154, A296) &gt; 0, 0, Skater2024!P296)</f>
        <v>2.5</v>
      </c>
      <c r="W296">
        <f>IF(COUNTIF(Injuries!$A$2:$A$154, A296) &gt; 0, 0, Skater2024!M296)</f>
        <v>0.8</v>
      </c>
      <c r="X296">
        <f>IF(COUNTIF(Injuries!$A$2:$A$154, A296) &gt; 0, 0, Skater2024!N296)</f>
        <v>1.7</v>
      </c>
      <c r="Y296" t="str">
        <f>VLOOKUP(C296,'2024'!$A$1:$B$33,2,FALSE)</f>
        <v xml:space="preserve"> Vegas Golden Knights</v>
      </c>
      <c r="Z296">
        <f t="shared" si="9"/>
        <v>16.262499999999999</v>
      </c>
    </row>
    <row r="297" spans="1:26" x14ac:dyDescent="0.3">
      <c r="A297" t="s">
        <v>315</v>
      </c>
      <c r="B297" t="s">
        <v>19</v>
      </c>
      <c r="C297" t="s">
        <v>55</v>
      </c>
      <c r="D297" t="s">
        <v>24</v>
      </c>
      <c r="E297">
        <v>45</v>
      </c>
      <c r="F297">
        <v>938.8</v>
      </c>
      <c r="G297">
        <v>2.2999999999999998</v>
      </c>
      <c r="H297">
        <v>2.4</v>
      </c>
      <c r="I297">
        <v>0.1</v>
      </c>
      <c r="J297">
        <v>-0.6</v>
      </c>
      <c r="K297">
        <v>-1.2</v>
      </c>
      <c r="L297">
        <v>0.4</v>
      </c>
      <c r="M297">
        <v>2.4</v>
      </c>
      <c r="N297">
        <v>1.8</v>
      </c>
      <c r="O297">
        <v>-0.7</v>
      </c>
      <c r="P297">
        <v>3.4</v>
      </c>
      <c r="Q297">
        <v>0.5</v>
      </c>
      <c r="R297">
        <v>1.1000000000000001</v>
      </c>
      <c r="T297">
        <f>IF(ISNUMBER(MATCH(A297, Debuts_Table[Name], 0)), "1", 0)</f>
        <v>0</v>
      </c>
      <c r="U297" t="str">
        <f t="shared" ca="1" si="8"/>
        <v/>
      </c>
      <c r="V297">
        <f>IF(COUNTIF(Injuries!$A$2:$A$154, A297) &gt; 0, 0, Skater2024!P297)</f>
        <v>3.4</v>
      </c>
      <c r="W297">
        <f>IF(COUNTIF(Injuries!$A$2:$A$154, A297) &gt; 0, 0, Skater2024!M297)</f>
        <v>2.4</v>
      </c>
      <c r="X297">
        <f>IF(COUNTIF(Injuries!$A$2:$A$154, A297) &gt; 0, 0, Skater2024!N297)</f>
        <v>1.8</v>
      </c>
      <c r="Y297" t="str">
        <f>VLOOKUP(C297,'2024'!$A$1:$B$33,2,FALSE)</f>
        <v xml:space="preserve"> Montreal Canadiens</v>
      </c>
      <c r="Z297">
        <f t="shared" si="9"/>
        <v>20.862222222222222</v>
      </c>
    </row>
    <row r="298" spans="1:26" x14ac:dyDescent="0.3">
      <c r="A298" t="s">
        <v>316</v>
      </c>
      <c r="B298" t="s">
        <v>19</v>
      </c>
      <c r="C298" t="s">
        <v>28</v>
      </c>
      <c r="D298" t="s">
        <v>37</v>
      </c>
      <c r="E298">
        <v>43</v>
      </c>
      <c r="F298">
        <v>524.5</v>
      </c>
      <c r="G298">
        <v>2.4</v>
      </c>
      <c r="H298">
        <v>2.5</v>
      </c>
      <c r="I298">
        <v>0.6</v>
      </c>
      <c r="J298">
        <v>0.1</v>
      </c>
      <c r="K298">
        <v>0.1</v>
      </c>
      <c r="L298">
        <v>-0.6</v>
      </c>
      <c r="M298">
        <v>2.9</v>
      </c>
      <c r="N298">
        <v>2.5</v>
      </c>
      <c r="O298">
        <v>-0.5</v>
      </c>
      <c r="P298">
        <v>5</v>
      </c>
      <c r="Q298">
        <v>0.8</v>
      </c>
      <c r="R298">
        <v>1.6</v>
      </c>
      <c r="T298">
        <f>IF(ISNUMBER(MATCH(A298, Debuts_Table[Name], 0)), "1", 0)</f>
        <v>0</v>
      </c>
      <c r="U298" t="str">
        <f t="shared" ca="1" si="8"/>
        <v/>
      </c>
      <c r="V298">
        <f>IF(COUNTIF(Injuries!$A$2:$A$154, A298) &gt; 0, 0, Skater2024!P298)</f>
        <v>5</v>
      </c>
      <c r="W298">
        <f>IF(COUNTIF(Injuries!$A$2:$A$154, A298) &gt; 0, 0, Skater2024!M298)</f>
        <v>2.9</v>
      </c>
      <c r="X298">
        <f>IF(COUNTIF(Injuries!$A$2:$A$154, A298) &gt; 0, 0, Skater2024!N298)</f>
        <v>2.5</v>
      </c>
      <c r="Y298" t="str">
        <f>VLOOKUP(C298,'2024'!$A$1:$B$33,2,FALSE)</f>
        <v>Seattle Kraken</v>
      </c>
      <c r="Z298">
        <f t="shared" si="9"/>
        <v>12.197674418604651</v>
      </c>
    </row>
    <row r="299" spans="1:26" x14ac:dyDescent="0.3">
      <c r="A299" t="s">
        <v>317</v>
      </c>
      <c r="B299" t="s">
        <v>19</v>
      </c>
      <c r="C299" t="s">
        <v>67</v>
      </c>
      <c r="D299" t="s">
        <v>37</v>
      </c>
      <c r="E299">
        <v>42</v>
      </c>
      <c r="F299">
        <v>638.4</v>
      </c>
      <c r="G299">
        <v>-3.1</v>
      </c>
      <c r="H299">
        <v>0.3</v>
      </c>
      <c r="I299">
        <v>-0.3</v>
      </c>
      <c r="J299">
        <v>-1.9</v>
      </c>
      <c r="K299">
        <v>0.9</v>
      </c>
      <c r="L299">
        <v>0</v>
      </c>
      <c r="M299">
        <v>-3.5</v>
      </c>
      <c r="N299">
        <v>-1.6</v>
      </c>
      <c r="O299">
        <v>0.9</v>
      </c>
      <c r="P299">
        <v>-4.2</v>
      </c>
      <c r="Q299">
        <v>-0.7</v>
      </c>
      <c r="R299">
        <v>-1.3</v>
      </c>
      <c r="T299">
        <f>IF(ISNUMBER(MATCH(A299, Debuts_Table[Name], 0)), "1", 0)</f>
        <v>0</v>
      </c>
      <c r="U299" t="str">
        <f t="shared" ca="1" si="8"/>
        <v/>
      </c>
      <c r="V299">
        <f>IF(COUNTIF(Injuries!$A$2:$A$154, A299) &gt; 0, 0, Skater2024!P299)</f>
        <v>0</v>
      </c>
      <c r="W299">
        <f>IF(COUNTIF(Injuries!$A$2:$A$154, A299) &gt; 0, 0, Skater2024!M299)</f>
        <v>0</v>
      </c>
      <c r="X299">
        <f>IF(COUNTIF(Injuries!$A$2:$A$154, A299) &gt; 0, 0, Skater2024!N299)</f>
        <v>0</v>
      </c>
      <c r="Y299" t="str">
        <f>VLOOKUP(C299,'2024'!$A$1:$B$33,2,FALSE)</f>
        <v xml:space="preserve"> St. Louis Blues</v>
      </c>
      <c r="Z299">
        <f t="shared" si="9"/>
        <v>15.2</v>
      </c>
    </row>
    <row r="300" spans="1:26" x14ac:dyDescent="0.3">
      <c r="A300" t="s">
        <v>318</v>
      </c>
      <c r="B300" t="s">
        <v>19</v>
      </c>
      <c r="C300" t="s">
        <v>39</v>
      </c>
      <c r="D300" t="s">
        <v>37</v>
      </c>
      <c r="E300">
        <v>47</v>
      </c>
      <c r="F300">
        <v>510.1</v>
      </c>
      <c r="G300">
        <v>-1.6</v>
      </c>
      <c r="H300">
        <v>0.3</v>
      </c>
      <c r="I300">
        <v>0</v>
      </c>
      <c r="J300">
        <v>0</v>
      </c>
      <c r="K300">
        <v>0.3</v>
      </c>
      <c r="L300">
        <v>-0.4</v>
      </c>
      <c r="M300">
        <v>-1.6</v>
      </c>
      <c r="N300">
        <v>0.3</v>
      </c>
      <c r="O300">
        <v>-0.1</v>
      </c>
      <c r="P300">
        <v>-1.4</v>
      </c>
      <c r="Q300">
        <v>-0.2</v>
      </c>
      <c r="R300">
        <v>-0.4</v>
      </c>
      <c r="T300">
        <f>IF(ISNUMBER(MATCH(A300, Debuts_Table[Name], 0)), "1", 0)</f>
        <v>0</v>
      </c>
      <c r="U300" t="str">
        <f t="shared" ca="1" si="8"/>
        <v/>
      </c>
      <c r="V300">
        <f>IF(COUNTIF(Injuries!$A$2:$A$154, A300) &gt; 0, 0, Skater2024!P300)</f>
        <v>-1.4</v>
      </c>
      <c r="W300">
        <f>IF(COUNTIF(Injuries!$A$2:$A$154, A300) &gt; 0, 0, Skater2024!M300)</f>
        <v>-1.6</v>
      </c>
      <c r="X300">
        <f>IF(COUNTIF(Injuries!$A$2:$A$154, A300) &gt; 0, 0, Skater2024!N300)</f>
        <v>0.3</v>
      </c>
      <c r="Y300" t="str">
        <f>VLOOKUP(C300,'2024'!$A$1:$B$33,2,FALSE)</f>
        <v xml:space="preserve"> Vegas Golden Knights</v>
      </c>
      <c r="Z300">
        <f t="shared" si="9"/>
        <v>10.853191489361702</v>
      </c>
    </row>
    <row r="301" spans="1:26" x14ac:dyDescent="0.3">
      <c r="A301" t="s">
        <v>684</v>
      </c>
      <c r="B301" t="s">
        <v>19</v>
      </c>
      <c r="C301" t="s">
        <v>20</v>
      </c>
      <c r="D301" t="s">
        <v>21</v>
      </c>
      <c r="E301">
        <v>34</v>
      </c>
      <c r="F301">
        <v>471.2</v>
      </c>
      <c r="G301">
        <v>3.3</v>
      </c>
      <c r="H301">
        <v>0.4</v>
      </c>
      <c r="I301">
        <v>-1.3</v>
      </c>
      <c r="J301">
        <v>0</v>
      </c>
      <c r="K301">
        <v>0.7</v>
      </c>
      <c r="L301">
        <v>-0.7</v>
      </c>
      <c r="M301">
        <v>2</v>
      </c>
      <c r="N301">
        <v>0.4</v>
      </c>
      <c r="O301">
        <v>0.1</v>
      </c>
      <c r="P301">
        <v>2.5</v>
      </c>
      <c r="Q301">
        <v>0.4</v>
      </c>
      <c r="R301">
        <v>0.8</v>
      </c>
      <c r="T301">
        <f>IF(ISNUMBER(MATCH(A301, Debuts_Table[Name], 0)), "1", 0)</f>
        <v>0</v>
      </c>
      <c r="U301" t="str">
        <f t="shared" ca="1" si="8"/>
        <v/>
      </c>
      <c r="V301">
        <f>IF(COUNTIF(Injuries!$A$2:$A$154, A301) &gt; 0, 0, Skater2024!P301)</f>
        <v>2.5</v>
      </c>
      <c r="W301">
        <f>IF(COUNTIF(Injuries!$A$2:$A$154, A301) &gt; 0, 0, Skater2024!M301)</f>
        <v>2</v>
      </c>
      <c r="X301">
        <f>IF(COUNTIF(Injuries!$A$2:$A$154, A301) &gt; 0, 0, Skater2024!N301)</f>
        <v>0.4</v>
      </c>
      <c r="Y301" t="str">
        <f>VLOOKUP(C301,'2024'!$A$1:$B$33,2,FALSE)</f>
        <v xml:space="preserve"> Columbus Blue Jackets</v>
      </c>
      <c r="Z301">
        <f t="shared" si="9"/>
        <v>13.858823529411765</v>
      </c>
    </row>
    <row r="302" spans="1:26" x14ac:dyDescent="0.3">
      <c r="A302" t="s">
        <v>319</v>
      </c>
      <c r="B302" t="s">
        <v>19</v>
      </c>
      <c r="C302" t="s">
        <v>48</v>
      </c>
      <c r="D302" t="s">
        <v>24</v>
      </c>
      <c r="E302">
        <v>47</v>
      </c>
      <c r="F302">
        <v>824.9</v>
      </c>
      <c r="G302">
        <v>-4.9000000000000004</v>
      </c>
      <c r="H302">
        <v>1.6</v>
      </c>
      <c r="I302">
        <v>0</v>
      </c>
      <c r="J302">
        <v>0</v>
      </c>
      <c r="K302">
        <v>-1</v>
      </c>
      <c r="L302">
        <v>0.1</v>
      </c>
      <c r="M302">
        <v>-4.9000000000000004</v>
      </c>
      <c r="N302">
        <v>1.6</v>
      </c>
      <c r="O302">
        <v>-0.9</v>
      </c>
      <c r="P302">
        <v>-4.3</v>
      </c>
      <c r="Q302">
        <v>-0.7</v>
      </c>
      <c r="R302">
        <v>-1.3</v>
      </c>
      <c r="T302">
        <f>IF(ISNUMBER(MATCH(A302, Debuts_Table[Name], 0)), "1", 0)</f>
        <v>0</v>
      </c>
      <c r="U302" t="str">
        <f t="shared" ca="1" si="8"/>
        <v/>
      </c>
      <c r="V302">
        <f>IF(COUNTIF(Injuries!$A$2:$A$154, A302) &gt; 0, 0, Skater2024!P302)</f>
        <v>-4.3</v>
      </c>
      <c r="W302">
        <f>IF(COUNTIF(Injuries!$A$2:$A$154, A302) &gt; 0, 0, Skater2024!M302)</f>
        <v>-4.9000000000000004</v>
      </c>
      <c r="X302">
        <f>IF(COUNTIF(Injuries!$A$2:$A$154, A302) &gt; 0, 0, Skater2024!N302)</f>
        <v>1.6</v>
      </c>
      <c r="Y302" t="str">
        <f>VLOOKUP(C302,'2024'!$A$1:$B$33,2,FALSE)</f>
        <v xml:space="preserve"> New Jersey Devils</v>
      </c>
      <c r="Z302">
        <f t="shared" si="9"/>
        <v>17.551063829787232</v>
      </c>
    </row>
    <row r="303" spans="1:26" x14ac:dyDescent="0.3">
      <c r="A303" t="s">
        <v>320</v>
      </c>
      <c r="B303" t="s">
        <v>19</v>
      </c>
      <c r="C303" t="s">
        <v>36</v>
      </c>
      <c r="D303" t="s">
        <v>50</v>
      </c>
      <c r="E303">
        <v>48</v>
      </c>
      <c r="F303">
        <v>849.1</v>
      </c>
      <c r="G303">
        <v>3</v>
      </c>
      <c r="H303">
        <v>4</v>
      </c>
      <c r="I303">
        <v>0.8</v>
      </c>
      <c r="J303">
        <v>0</v>
      </c>
      <c r="K303">
        <v>-1.5</v>
      </c>
      <c r="L303">
        <v>0.8</v>
      </c>
      <c r="M303">
        <v>3.8</v>
      </c>
      <c r="N303">
        <v>4</v>
      </c>
      <c r="O303">
        <v>-0.7</v>
      </c>
      <c r="P303">
        <v>7.1</v>
      </c>
      <c r="Q303">
        <v>1.1000000000000001</v>
      </c>
      <c r="R303">
        <v>2.2000000000000002</v>
      </c>
      <c r="T303">
        <f>IF(ISNUMBER(MATCH(A303, Debuts_Table[Name], 0)), "1", 0)</f>
        <v>0</v>
      </c>
      <c r="U303" t="str">
        <f t="shared" ca="1" si="8"/>
        <v/>
      </c>
      <c r="V303">
        <f>IF(COUNTIF(Injuries!$A$2:$A$154, A303) &gt; 0, 0, Skater2024!P303)</f>
        <v>7.1</v>
      </c>
      <c r="W303">
        <f>IF(COUNTIF(Injuries!$A$2:$A$154, A303) &gt; 0, 0, Skater2024!M303)</f>
        <v>3.8</v>
      </c>
      <c r="X303">
        <f>IF(COUNTIF(Injuries!$A$2:$A$154, A303) &gt; 0, 0, Skater2024!N303)</f>
        <v>4</v>
      </c>
      <c r="Y303" t="str">
        <f>VLOOKUP(C303,'2024'!$A$1:$B$33,2,FALSE)</f>
        <v xml:space="preserve"> Los Angeles Kings</v>
      </c>
      <c r="Z303">
        <f t="shared" si="9"/>
        <v>17.689583333333335</v>
      </c>
    </row>
    <row r="304" spans="1:26" x14ac:dyDescent="0.3">
      <c r="A304" t="s">
        <v>321</v>
      </c>
      <c r="B304" t="s">
        <v>19</v>
      </c>
      <c r="C304" t="s">
        <v>67</v>
      </c>
      <c r="D304" t="s">
        <v>37</v>
      </c>
      <c r="E304">
        <v>49</v>
      </c>
      <c r="F304">
        <v>727.1</v>
      </c>
      <c r="G304">
        <v>3.5</v>
      </c>
      <c r="H304">
        <v>-0.1</v>
      </c>
      <c r="I304">
        <v>-1.3</v>
      </c>
      <c r="J304">
        <v>-0.2</v>
      </c>
      <c r="K304">
        <v>1</v>
      </c>
      <c r="L304">
        <v>0.4</v>
      </c>
      <c r="M304">
        <v>2.2000000000000002</v>
      </c>
      <c r="N304">
        <v>-0.4</v>
      </c>
      <c r="O304">
        <v>1.4</v>
      </c>
      <c r="P304">
        <v>3.3</v>
      </c>
      <c r="Q304">
        <v>0.5</v>
      </c>
      <c r="R304">
        <v>1</v>
      </c>
      <c r="T304">
        <f>IF(ISNUMBER(MATCH(A304, Debuts_Table[Name], 0)), "1", 0)</f>
        <v>0</v>
      </c>
      <c r="U304" t="str">
        <f t="shared" ca="1" si="8"/>
        <v/>
      </c>
      <c r="V304">
        <f>IF(COUNTIF(Injuries!$A$2:$A$154, A304) &gt; 0, 0, Skater2024!P304)</f>
        <v>3.3</v>
      </c>
      <c r="W304">
        <f>IF(COUNTIF(Injuries!$A$2:$A$154, A304) &gt; 0, 0, Skater2024!M304)</f>
        <v>2.2000000000000002</v>
      </c>
      <c r="X304">
        <f>IF(COUNTIF(Injuries!$A$2:$A$154, A304) &gt; 0, 0, Skater2024!N304)</f>
        <v>-0.4</v>
      </c>
      <c r="Y304" t="str">
        <f>VLOOKUP(C304,'2024'!$A$1:$B$33,2,FALSE)</f>
        <v xml:space="preserve"> St. Louis Blues</v>
      </c>
      <c r="Z304">
        <f t="shared" si="9"/>
        <v>14.838775510204082</v>
      </c>
    </row>
    <row r="305" spans="1:26" x14ac:dyDescent="0.3">
      <c r="A305" t="s">
        <v>322</v>
      </c>
      <c r="B305" t="s">
        <v>19</v>
      </c>
      <c r="C305" t="s">
        <v>64</v>
      </c>
      <c r="D305" t="s">
        <v>24</v>
      </c>
      <c r="E305">
        <v>44</v>
      </c>
      <c r="F305">
        <v>874.9</v>
      </c>
      <c r="G305">
        <v>0.9</v>
      </c>
      <c r="H305">
        <v>-4.8</v>
      </c>
      <c r="I305">
        <v>-0.7</v>
      </c>
      <c r="J305">
        <v>0.3</v>
      </c>
      <c r="K305">
        <v>1</v>
      </c>
      <c r="L305">
        <v>-0.6</v>
      </c>
      <c r="M305">
        <v>0.2</v>
      </c>
      <c r="N305">
        <v>-4.5</v>
      </c>
      <c r="O305">
        <v>0.4</v>
      </c>
      <c r="P305">
        <v>-4</v>
      </c>
      <c r="Q305">
        <v>-0.6</v>
      </c>
      <c r="R305">
        <v>-1.2</v>
      </c>
      <c r="T305" t="str">
        <f>IF(ISNUMBER(MATCH(A305, Debuts_Table[Name], 0)), "1", 0)</f>
        <v>1</v>
      </c>
      <c r="U305">
        <f t="shared" ca="1" si="8"/>
        <v>-3.9999993691073583</v>
      </c>
      <c r="V305">
        <f>IF(COUNTIF(Injuries!$A$2:$A$154, A305) &gt; 0, 0, Skater2024!P305)</f>
        <v>-4</v>
      </c>
      <c r="W305">
        <f>IF(COUNTIF(Injuries!$A$2:$A$154, A305) &gt; 0, 0, Skater2024!M305)</f>
        <v>0.2</v>
      </c>
      <c r="X305">
        <f>IF(COUNTIF(Injuries!$A$2:$A$154, A305) &gt; 0, 0, Skater2024!N305)</f>
        <v>-4.5</v>
      </c>
      <c r="Y305" t="str">
        <f>VLOOKUP(C305,'2024'!$A$1:$B$33,2,FALSE)</f>
        <v xml:space="preserve"> Chicago Blackhawks</v>
      </c>
      <c r="Z305">
        <f t="shared" si="9"/>
        <v>19.884090909090908</v>
      </c>
    </row>
    <row r="306" spans="1:26" x14ac:dyDescent="0.3">
      <c r="A306" t="s">
        <v>323</v>
      </c>
      <c r="B306" t="s">
        <v>19</v>
      </c>
      <c r="C306" t="s">
        <v>78</v>
      </c>
      <c r="D306" t="s">
        <v>37</v>
      </c>
      <c r="E306">
        <v>32</v>
      </c>
      <c r="F306">
        <v>377</v>
      </c>
      <c r="G306">
        <v>-0.2</v>
      </c>
      <c r="H306">
        <v>-1.5</v>
      </c>
      <c r="I306">
        <v>-0.2</v>
      </c>
      <c r="J306">
        <v>0</v>
      </c>
      <c r="K306">
        <v>0.1</v>
      </c>
      <c r="L306">
        <v>-0.3</v>
      </c>
      <c r="M306">
        <v>-0.3</v>
      </c>
      <c r="N306">
        <v>-1.5</v>
      </c>
      <c r="O306">
        <v>-0.2</v>
      </c>
      <c r="P306">
        <v>-2</v>
      </c>
      <c r="Q306">
        <v>-0.3</v>
      </c>
      <c r="R306">
        <v>-0.6</v>
      </c>
      <c r="T306">
        <f>IF(ISNUMBER(MATCH(A306, Debuts_Table[Name], 0)), "1", 0)</f>
        <v>0</v>
      </c>
      <c r="U306" t="str">
        <f t="shared" ca="1" si="8"/>
        <v/>
      </c>
      <c r="V306">
        <f>IF(COUNTIF(Injuries!$A$2:$A$154, A306) &gt; 0, 0, Skater2024!P306)</f>
        <v>-2</v>
      </c>
      <c r="W306">
        <f>IF(COUNTIF(Injuries!$A$2:$A$154, A306) &gt; 0, 0, Skater2024!M306)</f>
        <v>-0.3</v>
      </c>
      <c r="X306">
        <f>IF(COUNTIF(Injuries!$A$2:$A$154, A306) &gt; 0, 0, Skater2024!N306)</f>
        <v>-1.5</v>
      </c>
      <c r="Y306" t="str">
        <f>VLOOKUP(C306,'2024'!$A$1:$B$33,2,FALSE)</f>
        <v xml:space="preserve"> San Jose Sharks</v>
      </c>
      <c r="Z306">
        <f t="shared" si="9"/>
        <v>11.78125</v>
      </c>
    </row>
    <row r="307" spans="1:26" x14ac:dyDescent="0.3">
      <c r="A307" t="s">
        <v>324</v>
      </c>
      <c r="B307" t="s">
        <v>19</v>
      </c>
      <c r="C307" t="s">
        <v>102</v>
      </c>
      <c r="D307" t="s">
        <v>24</v>
      </c>
      <c r="E307">
        <v>41</v>
      </c>
      <c r="F307">
        <v>650.6</v>
      </c>
      <c r="G307">
        <v>1.1000000000000001</v>
      </c>
      <c r="H307">
        <v>0</v>
      </c>
      <c r="I307">
        <v>2.6</v>
      </c>
      <c r="J307">
        <v>0.1</v>
      </c>
      <c r="K307">
        <v>0.6</v>
      </c>
      <c r="L307">
        <v>-0.7</v>
      </c>
      <c r="M307">
        <v>3.8</v>
      </c>
      <c r="N307">
        <v>0.1</v>
      </c>
      <c r="O307">
        <v>-0.2</v>
      </c>
      <c r="P307">
        <v>3.7</v>
      </c>
      <c r="Q307">
        <v>0.6</v>
      </c>
      <c r="R307">
        <v>1.2</v>
      </c>
      <c r="T307">
        <f>IF(ISNUMBER(MATCH(A307, Debuts_Table[Name], 0)), "1", 0)</f>
        <v>0</v>
      </c>
      <c r="U307" t="str">
        <f t="shared" ca="1" si="8"/>
        <v/>
      </c>
      <c r="V307">
        <f>IF(COUNTIF(Injuries!$A$2:$A$154, A307) &gt; 0, 0, Skater2024!P307)</f>
        <v>3.7</v>
      </c>
      <c r="W307">
        <f>IF(COUNTIF(Injuries!$A$2:$A$154, A307) &gt; 0, 0, Skater2024!M307)</f>
        <v>3.8</v>
      </c>
      <c r="X307">
        <f>IF(COUNTIF(Injuries!$A$2:$A$154, A307) &gt; 0, 0, Skater2024!N307)</f>
        <v>0.1</v>
      </c>
      <c r="Y307" t="str">
        <f>VLOOKUP(C307,'2024'!$A$1:$B$33,2,FALSE)</f>
        <v xml:space="preserve"> Boston Bruins</v>
      </c>
      <c r="Z307">
        <f t="shared" si="9"/>
        <v>15.86829268292683</v>
      </c>
    </row>
    <row r="308" spans="1:26" x14ac:dyDescent="0.3">
      <c r="A308" t="s">
        <v>325</v>
      </c>
      <c r="B308" t="s">
        <v>19</v>
      </c>
      <c r="C308" t="s">
        <v>41</v>
      </c>
      <c r="D308" t="s">
        <v>21</v>
      </c>
      <c r="E308">
        <v>49</v>
      </c>
      <c r="F308">
        <v>625.79999999999995</v>
      </c>
      <c r="G308">
        <v>1</v>
      </c>
      <c r="H308">
        <v>0</v>
      </c>
      <c r="I308">
        <v>-0.2</v>
      </c>
      <c r="J308">
        <v>0.2</v>
      </c>
      <c r="K308">
        <v>-1.4</v>
      </c>
      <c r="L308">
        <v>-0.6</v>
      </c>
      <c r="M308">
        <v>0.8</v>
      </c>
      <c r="N308">
        <v>0.2</v>
      </c>
      <c r="O308">
        <v>-2</v>
      </c>
      <c r="P308">
        <v>-1.1000000000000001</v>
      </c>
      <c r="Q308">
        <v>-0.2</v>
      </c>
      <c r="R308">
        <v>-0.3</v>
      </c>
      <c r="T308">
        <f>IF(ISNUMBER(MATCH(A308, Debuts_Table[Name], 0)), "1", 0)</f>
        <v>0</v>
      </c>
      <c r="U308" t="str">
        <f t="shared" ca="1" si="8"/>
        <v/>
      </c>
      <c r="V308">
        <f>IF(COUNTIF(Injuries!$A$2:$A$154, A308) &gt; 0, 0, Skater2024!P308)</f>
        <v>-1.1000000000000001</v>
      </c>
      <c r="W308">
        <f>IF(COUNTIF(Injuries!$A$2:$A$154, A308) &gt; 0, 0, Skater2024!M308)</f>
        <v>0.8</v>
      </c>
      <c r="X308">
        <f>IF(COUNTIF(Injuries!$A$2:$A$154, A308) &gt; 0, 0, Skater2024!N308)</f>
        <v>0.2</v>
      </c>
      <c r="Y308" t="str">
        <f>VLOOKUP(C308,'2024'!$A$1:$B$33,2,FALSE)</f>
        <v xml:space="preserve"> Florida Panthers</v>
      </c>
      <c r="Z308">
        <f t="shared" si="9"/>
        <v>12.77142857142857</v>
      </c>
    </row>
    <row r="309" spans="1:26" x14ac:dyDescent="0.3">
      <c r="A309" t="s">
        <v>326</v>
      </c>
      <c r="B309" t="s">
        <v>19</v>
      </c>
      <c r="C309" t="s">
        <v>44</v>
      </c>
      <c r="D309" t="s">
        <v>50</v>
      </c>
      <c r="E309">
        <v>39</v>
      </c>
      <c r="F309">
        <v>464.4</v>
      </c>
      <c r="G309">
        <v>-0.3</v>
      </c>
      <c r="H309">
        <v>-0.1</v>
      </c>
      <c r="I309">
        <v>-0.1</v>
      </c>
      <c r="J309">
        <v>0.1</v>
      </c>
      <c r="K309">
        <v>0.2</v>
      </c>
      <c r="L309">
        <v>0.9</v>
      </c>
      <c r="M309">
        <v>-0.4</v>
      </c>
      <c r="N309">
        <v>0</v>
      </c>
      <c r="O309">
        <v>1.1000000000000001</v>
      </c>
      <c r="P309">
        <v>0.8</v>
      </c>
      <c r="Q309">
        <v>0.1</v>
      </c>
      <c r="R309">
        <v>0.2</v>
      </c>
      <c r="T309">
        <f>IF(ISNUMBER(MATCH(A309, Debuts_Table[Name], 0)), "1", 0)</f>
        <v>0</v>
      </c>
      <c r="U309" t="str">
        <f t="shared" ca="1" si="8"/>
        <v/>
      </c>
      <c r="V309">
        <f>IF(COUNTIF(Injuries!$A$2:$A$154, A309) &gt; 0, 0, Skater2024!P309)</f>
        <v>0.8</v>
      </c>
      <c r="W309">
        <f>IF(COUNTIF(Injuries!$A$2:$A$154, A309) &gt; 0, 0, Skater2024!M309)</f>
        <v>-0.4</v>
      </c>
      <c r="X309">
        <f>IF(COUNTIF(Injuries!$A$2:$A$154, A309) &gt; 0, 0, Skater2024!N309)</f>
        <v>0</v>
      </c>
      <c r="Y309" t="str">
        <f>VLOOKUP(C309,'2024'!$A$1:$B$33,2,FALSE)</f>
        <v xml:space="preserve"> Nashville Predators</v>
      </c>
      <c r="Z309">
        <f t="shared" si="9"/>
        <v>11.907692307692306</v>
      </c>
    </row>
    <row r="310" spans="1:26" x14ac:dyDescent="0.3">
      <c r="A310" t="s">
        <v>327</v>
      </c>
      <c r="B310" t="s">
        <v>19</v>
      </c>
      <c r="C310" t="s">
        <v>110</v>
      </c>
      <c r="D310" t="s">
        <v>50</v>
      </c>
      <c r="E310">
        <v>42</v>
      </c>
      <c r="F310">
        <v>885.9</v>
      </c>
      <c r="G310">
        <v>6.3</v>
      </c>
      <c r="H310">
        <v>-1</v>
      </c>
      <c r="I310">
        <v>3.8</v>
      </c>
      <c r="J310">
        <v>0</v>
      </c>
      <c r="K310">
        <v>-0.1</v>
      </c>
      <c r="L310">
        <v>0.5</v>
      </c>
      <c r="M310">
        <v>10.1</v>
      </c>
      <c r="N310">
        <v>-1</v>
      </c>
      <c r="O310">
        <v>0.4</v>
      </c>
      <c r="P310">
        <v>9.5</v>
      </c>
      <c r="Q310">
        <v>1.5</v>
      </c>
      <c r="R310">
        <v>3</v>
      </c>
      <c r="T310">
        <f>IF(ISNUMBER(MATCH(A310, Debuts_Table[Name], 0)), "1", 0)</f>
        <v>0</v>
      </c>
      <c r="U310" t="str">
        <f t="shared" ca="1" si="8"/>
        <v/>
      </c>
      <c r="V310">
        <f>IF(COUNTIF(Injuries!$A$2:$A$154, A310) &gt; 0, 0, Skater2024!P310)</f>
        <v>9.5</v>
      </c>
      <c r="W310">
        <f>IF(COUNTIF(Injuries!$A$2:$A$154, A310) &gt; 0, 0, Skater2024!M310)</f>
        <v>10.1</v>
      </c>
      <c r="X310">
        <f>IF(COUNTIF(Injuries!$A$2:$A$154, A310) &gt; 0, 0, Skater2024!N310)</f>
        <v>-1</v>
      </c>
      <c r="Y310" t="str">
        <f>VLOOKUP(C310,'2024'!$A$1:$B$33,2,FALSE)</f>
        <v xml:space="preserve"> Minnesota Wild</v>
      </c>
      <c r="Z310">
        <f t="shared" si="9"/>
        <v>21.092857142857142</v>
      </c>
    </row>
    <row r="311" spans="1:26" x14ac:dyDescent="0.3">
      <c r="A311" t="s">
        <v>328</v>
      </c>
      <c r="B311" t="s">
        <v>19</v>
      </c>
      <c r="C311" t="s">
        <v>20</v>
      </c>
      <c r="D311" t="s">
        <v>37</v>
      </c>
      <c r="E311">
        <v>48</v>
      </c>
      <c r="F311">
        <v>784.1</v>
      </c>
      <c r="G311">
        <v>1.5</v>
      </c>
      <c r="H311">
        <v>-0.9</v>
      </c>
      <c r="I311">
        <v>2.5</v>
      </c>
      <c r="J311">
        <v>0.1</v>
      </c>
      <c r="K311">
        <v>0.9</v>
      </c>
      <c r="L311">
        <v>-0.2</v>
      </c>
      <c r="M311">
        <v>4</v>
      </c>
      <c r="N311">
        <v>-0.8</v>
      </c>
      <c r="O311">
        <v>0.7</v>
      </c>
      <c r="P311">
        <v>3.9</v>
      </c>
      <c r="Q311">
        <v>0.6</v>
      </c>
      <c r="R311">
        <v>1.2</v>
      </c>
      <c r="T311">
        <f>IF(ISNUMBER(MATCH(A311, Debuts_Table[Name], 0)), "1", 0)</f>
        <v>0</v>
      </c>
      <c r="U311" t="str">
        <f t="shared" ca="1" si="8"/>
        <v/>
      </c>
      <c r="V311">
        <f>IF(COUNTIF(Injuries!$A$2:$A$154, A311) &gt; 0, 0, Skater2024!P311)</f>
        <v>3.9</v>
      </c>
      <c r="W311">
        <f>IF(COUNTIF(Injuries!$A$2:$A$154, A311) &gt; 0, 0, Skater2024!M311)</f>
        <v>4</v>
      </c>
      <c r="X311">
        <f>IF(COUNTIF(Injuries!$A$2:$A$154, A311) &gt; 0, 0, Skater2024!N311)</f>
        <v>-0.8</v>
      </c>
      <c r="Y311" t="str">
        <f>VLOOKUP(C311,'2024'!$A$1:$B$33,2,FALSE)</f>
        <v xml:space="preserve"> Columbus Blue Jackets</v>
      </c>
      <c r="Z311">
        <f t="shared" si="9"/>
        <v>16.335416666666667</v>
      </c>
    </row>
    <row r="312" spans="1:26" x14ac:dyDescent="0.3">
      <c r="A312" t="s">
        <v>329</v>
      </c>
      <c r="B312" t="s">
        <v>19</v>
      </c>
      <c r="C312" t="s">
        <v>130</v>
      </c>
      <c r="D312" t="s">
        <v>24</v>
      </c>
      <c r="E312">
        <v>46</v>
      </c>
      <c r="F312">
        <v>1143.3</v>
      </c>
      <c r="G312">
        <v>3.7</v>
      </c>
      <c r="H312">
        <v>-0.3</v>
      </c>
      <c r="I312">
        <v>0.1</v>
      </c>
      <c r="J312">
        <v>1.8</v>
      </c>
      <c r="K312">
        <v>-0.2</v>
      </c>
      <c r="L312">
        <v>0.4</v>
      </c>
      <c r="M312">
        <v>3.8</v>
      </c>
      <c r="N312">
        <v>1.5</v>
      </c>
      <c r="O312">
        <v>0.2</v>
      </c>
      <c r="P312">
        <v>5.5</v>
      </c>
      <c r="Q312">
        <v>0.9</v>
      </c>
      <c r="R312">
        <v>1.7</v>
      </c>
      <c r="T312">
        <f>IF(ISNUMBER(MATCH(A312, Debuts_Table[Name], 0)), "1", 0)</f>
        <v>0</v>
      </c>
      <c r="U312" t="str">
        <f t="shared" ca="1" si="8"/>
        <v/>
      </c>
      <c r="V312">
        <f>IF(COUNTIF(Injuries!$A$2:$A$154, A312) &gt; 0, 0, Skater2024!P312)</f>
        <v>5.5</v>
      </c>
      <c r="W312">
        <f>IF(COUNTIF(Injuries!$A$2:$A$154, A312) &gt; 0, 0, Skater2024!M312)</f>
        <v>3.8</v>
      </c>
      <c r="X312">
        <f>IF(COUNTIF(Injuries!$A$2:$A$154, A312) &gt; 0, 0, Skater2024!N312)</f>
        <v>1.5</v>
      </c>
      <c r="Y312" t="str">
        <f>VLOOKUP(C312,'2024'!$A$1:$B$33,2,FALSE)</f>
        <v xml:space="preserve"> Pittsburgh Penguins</v>
      </c>
      <c r="Z312">
        <f t="shared" si="9"/>
        <v>24.854347826086954</v>
      </c>
    </row>
    <row r="313" spans="1:26" x14ac:dyDescent="0.3">
      <c r="A313" t="s">
        <v>330</v>
      </c>
      <c r="B313" t="s">
        <v>19</v>
      </c>
      <c r="C313" t="s">
        <v>78</v>
      </c>
      <c r="D313" t="s">
        <v>24</v>
      </c>
      <c r="E313">
        <v>44</v>
      </c>
      <c r="F313">
        <v>841</v>
      </c>
      <c r="G313">
        <v>0.5</v>
      </c>
      <c r="H313">
        <v>-0.5</v>
      </c>
      <c r="I313">
        <v>-0.1</v>
      </c>
      <c r="J313">
        <v>0.3</v>
      </c>
      <c r="K313">
        <v>-0.7</v>
      </c>
      <c r="L313">
        <v>-0.2</v>
      </c>
      <c r="M313">
        <v>0.4</v>
      </c>
      <c r="N313">
        <v>-0.2</v>
      </c>
      <c r="O313">
        <v>-0.9</v>
      </c>
      <c r="P313">
        <v>-0.7</v>
      </c>
      <c r="Q313">
        <v>-0.1</v>
      </c>
      <c r="R313">
        <v>-0.2</v>
      </c>
      <c r="T313">
        <f>IF(ISNUMBER(MATCH(A313, Debuts_Table[Name], 0)), "1", 0)</f>
        <v>0</v>
      </c>
      <c r="U313" t="str">
        <f t="shared" ca="1" si="8"/>
        <v/>
      </c>
      <c r="V313">
        <f>IF(COUNTIF(Injuries!$A$2:$A$154, A313) &gt; 0, 0, Skater2024!P313)</f>
        <v>-0.7</v>
      </c>
      <c r="W313">
        <f>IF(COUNTIF(Injuries!$A$2:$A$154, A313) &gt; 0, 0, Skater2024!M313)</f>
        <v>0.4</v>
      </c>
      <c r="X313">
        <f>IF(COUNTIF(Injuries!$A$2:$A$154, A313) &gt; 0, 0, Skater2024!N313)</f>
        <v>-0.2</v>
      </c>
      <c r="Y313" t="str">
        <f>VLOOKUP(C313,'2024'!$A$1:$B$33,2,FALSE)</f>
        <v xml:space="preserve"> San Jose Sharks</v>
      </c>
      <c r="Z313">
        <f t="shared" si="9"/>
        <v>19.113636363636363</v>
      </c>
    </row>
    <row r="314" spans="1:26" x14ac:dyDescent="0.3">
      <c r="A314" t="s">
        <v>331</v>
      </c>
      <c r="B314" t="s">
        <v>19</v>
      </c>
      <c r="C314" t="s">
        <v>30</v>
      </c>
      <c r="D314" t="s">
        <v>50</v>
      </c>
      <c r="E314">
        <v>31</v>
      </c>
      <c r="F314">
        <v>625.29999999999995</v>
      </c>
      <c r="G314">
        <v>6.4</v>
      </c>
      <c r="H314">
        <v>-0.3</v>
      </c>
      <c r="I314">
        <v>-0.7</v>
      </c>
      <c r="J314">
        <v>0</v>
      </c>
      <c r="K314">
        <v>1.5</v>
      </c>
      <c r="L314">
        <v>-0.1</v>
      </c>
      <c r="M314">
        <v>5.7</v>
      </c>
      <c r="N314">
        <v>-0.2</v>
      </c>
      <c r="O314">
        <v>1.4</v>
      </c>
      <c r="P314">
        <v>6.8</v>
      </c>
      <c r="Q314">
        <v>1.1000000000000001</v>
      </c>
      <c r="R314">
        <v>2.1</v>
      </c>
      <c r="T314">
        <f>IF(ISNUMBER(MATCH(A314, Debuts_Table[Name], 0)), "1", 0)</f>
        <v>0</v>
      </c>
      <c r="U314" t="str">
        <f t="shared" ca="1" si="8"/>
        <v/>
      </c>
      <c r="V314">
        <f>IF(COUNTIF(Injuries!$A$2:$A$154, A314) &gt; 0, 0, Skater2024!P314)</f>
        <v>6.8</v>
      </c>
      <c r="W314">
        <f>IF(COUNTIF(Injuries!$A$2:$A$154, A314) &gt; 0, 0, Skater2024!M314)</f>
        <v>5.7</v>
      </c>
      <c r="X314">
        <f>IF(COUNTIF(Injuries!$A$2:$A$154, A314) &gt; 0, 0, Skater2024!N314)</f>
        <v>-0.2</v>
      </c>
      <c r="Y314" t="str">
        <f>VLOOKUP(C314,'2024'!$A$1:$B$33,2,FALSE)</f>
        <v xml:space="preserve"> Winnipeg Jets</v>
      </c>
      <c r="Z314">
        <f t="shared" si="9"/>
        <v>20.170967741935481</v>
      </c>
    </row>
    <row r="315" spans="1:26" x14ac:dyDescent="0.3">
      <c r="A315" t="s">
        <v>332</v>
      </c>
      <c r="B315" t="s">
        <v>19</v>
      </c>
      <c r="C315" t="s">
        <v>62</v>
      </c>
      <c r="D315" t="s">
        <v>37</v>
      </c>
      <c r="E315">
        <v>46</v>
      </c>
      <c r="F315">
        <v>638.6</v>
      </c>
      <c r="G315">
        <v>1.4</v>
      </c>
      <c r="H315">
        <v>1</v>
      </c>
      <c r="I315">
        <v>0.5</v>
      </c>
      <c r="J315">
        <v>-0.3</v>
      </c>
      <c r="K315">
        <v>0</v>
      </c>
      <c r="L315">
        <v>-0.8</v>
      </c>
      <c r="M315">
        <v>1.8</v>
      </c>
      <c r="N315">
        <v>0.7</v>
      </c>
      <c r="O315">
        <v>-0.8</v>
      </c>
      <c r="P315">
        <v>1.7</v>
      </c>
      <c r="Q315">
        <v>0.3</v>
      </c>
      <c r="R315">
        <v>0.5</v>
      </c>
      <c r="T315">
        <f>IF(ISNUMBER(MATCH(A315, Debuts_Table[Name], 0)), "1", 0)</f>
        <v>0</v>
      </c>
      <c r="U315" t="str">
        <f t="shared" ca="1" si="8"/>
        <v/>
      </c>
      <c r="V315">
        <f>IF(COUNTIF(Injuries!$A$2:$A$154, A315) &gt; 0, 0, Skater2024!P315)</f>
        <v>1.7</v>
      </c>
      <c r="W315">
        <f>IF(COUNTIF(Injuries!$A$2:$A$154, A315) &gt; 0, 0, Skater2024!M315)</f>
        <v>1.8</v>
      </c>
      <c r="X315">
        <f>IF(COUNTIF(Injuries!$A$2:$A$154, A315) &gt; 0, 0, Skater2024!N315)</f>
        <v>0.7</v>
      </c>
      <c r="Y315" t="str">
        <f>VLOOKUP(C315,'2024'!$A$1:$B$33,2,FALSE)</f>
        <v xml:space="preserve"> Buffalo Sabres</v>
      </c>
      <c r="Z315">
        <f t="shared" si="9"/>
        <v>13.882608695652175</v>
      </c>
    </row>
    <row r="316" spans="1:26" x14ac:dyDescent="0.3">
      <c r="A316" t="s">
        <v>333</v>
      </c>
      <c r="B316" t="s">
        <v>19</v>
      </c>
      <c r="C316" t="s">
        <v>32</v>
      </c>
      <c r="D316" t="s">
        <v>21</v>
      </c>
      <c r="E316">
        <v>50</v>
      </c>
      <c r="F316">
        <v>848.6</v>
      </c>
      <c r="G316">
        <v>4.0999999999999996</v>
      </c>
      <c r="H316">
        <v>-0.3</v>
      </c>
      <c r="I316">
        <v>2.2999999999999998</v>
      </c>
      <c r="J316">
        <v>-0.2</v>
      </c>
      <c r="K316">
        <v>0</v>
      </c>
      <c r="L316">
        <v>0.9</v>
      </c>
      <c r="M316">
        <v>6.4</v>
      </c>
      <c r="N316">
        <v>-0.5</v>
      </c>
      <c r="O316">
        <v>0.9</v>
      </c>
      <c r="P316">
        <v>6.8</v>
      </c>
      <c r="Q316">
        <v>1.1000000000000001</v>
      </c>
      <c r="R316">
        <v>2.1</v>
      </c>
      <c r="T316">
        <f>IF(ISNUMBER(MATCH(A316, Debuts_Table[Name], 0)), "1", 0)</f>
        <v>0</v>
      </c>
      <c r="U316" t="str">
        <f t="shared" ca="1" si="8"/>
        <v/>
      </c>
      <c r="V316">
        <f>IF(COUNTIF(Injuries!$A$2:$A$154, A316) &gt; 0, 0, Skater2024!P316)</f>
        <v>6.8</v>
      </c>
      <c r="W316">
        <f>IF(COUNTIF(Injuries!$A$2:$A$154, A316) &gt; 0, 0, Skater2024!M316)</f>
        <v>6.4</v>
      </c>
      <c r="X316">
        <f>IF(COUNTIF(Injuries!$A$2:$A$154, A316) &gt; 0, 0, Skater2024!N316)</f>
        <v>-0.5</v>
      </c>
      <c r="Y316" t="str">
        <f>VLOOKUP(C316,'2024'!$A$1:$B$33,2,FALSE)</f>
        <v xml:space="preserve"> New York Islanders</v>
      </c>
      <c r="Z316">
        <f t="shared" si="9"/>
        <v>16.972000000000001</v>
      </c>
    </row>
    <row r="317" spans="1:26" x14ac:dyDescent="0.3">
      <c r="A317" t="s">
        <v>334</v>
      </c>
      <c r="B317" t="s">
        <v>19</v>
      </c>
      <c r="C317" t="s">
        <v>130</v>
      </c>
      <c r="D317" t="s">
        <v>21</v>
      </c>
      <c r="E317">
        <v>46</v>
      </c>
      <c r="F317">
        <v>689.6</v>
      </c>
      <c r="G317">
        <v>0.3</v>
      </c>
      <c r="H317">
        <v>2.6</v>
      </c>
      <c r="I317">
        <v>0</v>
      </c>
      <c r="J317">
        <v>-1.2</v>
      </c>
      <c r="K317">
        <v>0.4</v>
      </c>
      <c r="L317">
        <v>0.2</v>
      </c>
      <c r="M317">
        <v>0.4</v>
      </c>
      <c r="N317">
        <v>1.4</v>
      </c>
      <c r="O317">
        <v>0.5</v>
      </c>
      <c r="P317">
        <v>2.2999999999999998</v>
      </c>
      <c r="Q317">
        <v>0.4</v>
      </c>
      <c r="R317">
        <v>0.7</v>
      </c>
      <c r="T317">
        <f>IF(ISNUMBER(MATCH(A317, Debuts_Table[Name], 0)), "1", 0)</f>
        <v>0</v>
      </c>
      <c r="U317" t="str">
        <f t="shared" ca="1" si="8"/>
        <v/>
      </c>
      <c r="V317">
        <f>IF(COUNTIF(Injuries!$A$2:$A$154, A317) &gt; 0, 0, Skater2024!P317)</f>
        <v>2.2999999999999998</v>
      </c>
      <c r="W317">
        <f>IF(COUNTIF(Injuries!$A$2:$A$154, A317) &gt; 0, 0, Skater2024!M317)</f>
        <v>0.4</v>
      </c>
      <c r="X317">
        <f>IF(COUNTIF(Injuries!$A$2:$A$154, A317) &gt; 0, 0, Skater2024!N317)</f>
        <v>1.4</v>
      </c>
      <c r="Y317" t="str">
        <f>VLOOKUP(C317,'2024'!$A$1:$B$33,2,FALSE)</f>
        <v xml:space="preserve"> Pittsburgh Penguins</v>
      </c>
      <c r="Z317">
        <f t="shared" si="9"/>
        <v>14.991304347826087</v>
      </c>
    </row>
    <row r="318" spans="1:26" x14ac:dyDescent="0.3">
      <c r="A318" t="s">
        <v>335</v>
      </c>
      <c r="B318" t="s">
        <v>19</v>
      </c>
      <c r="C318" t="s">
        <v>52</v>
      </c>
      <c r="D318" t="s">
        <v>50</v>
      </c>
      <c r="E318">
        <v>47</v>
      </c>
      <c r="F318">
        <v>804.9</v>
      </c>
      <c r="G318">
        <v>5.9</v>
      </c>
      <c r="H318">
        <v>-1.8</v>
      </c>
      <c r="I318">
        <v>2.5</v>
      </c>
      <c r="J318">
        <v>-0.5</v>
      </c>
      <c r="K318">
        <v>1</v>
      </c>
      <c r="L318">
        <v>-0.8</v>
      </c>
      <c r="M318">
        <v>8.4</v>
      </c>
      <c r="N318">
        <v>-2.2999999999999998</v>
      </c>
      <c r="O318">
        <v>0.3</v>
      </c>
      <c r="P318">
        <v>6.4</v>
      </c>
      <c r="Q318">
        <v>1</v>
      </c>
      <c r="R318">
        <v>2</v>
      </c>
      <c r="T318">
        <f>IF(ISNUMBER(MATCH(A318, Debuts_Table[Name], 0)), "1", 0)</f>
        <v>0</v>
      </c>
      <c r="U318" t="str">
        <f t="shared" ca="1" si="8"/>
        <v/>
      </c>
      <c r="V318">
        <f>IF(COUNTIF(Injuries!$A$2:$A$154, A318) &gt; 0, 0, Skater2024!P318)</f>
        <v>6.4</v>
      </c>
      <c r="W318">
        <f>IF(COUNTIF(Injuries!$A$2:$A$154, A318) &gt; 0, 0, Skater2024!M318)</f>
        <v>8.4</v>
      </c>
      <c r="X318">
        <f>IF(COUNTIF(Injuries!$A$2:$A$154, A318) &gt; 0, 0, Skater2024!N318)</f>
        <v>-2.2999999999999998</v>
      </c>
      <c r="Y318" t="str">
        <f>VLOOKUP(C318,'2024'!$A$1:$B$33,2,FALSE)</f>
        <v xml:space="preserve"> Arizona Coyotes</v>
      </c>
      <c r="Z318">
        <f t="shared" si="9"/>
        <v>17.125531914893617</v>
      </c>
    </row>
    <row r="319" spans="1:26" x14ac:dyDescent="0.3">
      <c r="A319" t="s">
        <v>336</v>
      </c>
      <c r="B319" t="s">
        <v>19</v>
      </c>
      <c r="C319" t="s">
        <v>26</v>
      </c>
      <c r="D319" t="s">
        <v>21</v>
      </c>
      <c r="E319">
        <v>31</v>
      </c>
      <c r="F319">
        <v>571.70000000000005</v>
      </c>
      <c r="G319">
        <v>2.1</v>
      </c>
      <c r="H319">
        <v>0.2</v>
      </c>
      <c r="I319">
        <v>2.4</v>
      </c>
      <c r="J319">
        <v>0</v>
      </c>
      <c r="K319">
        <v>0.6</v>
      </c>
      <c r="L319">
        <v>0.7</v>
      </c>
      <c r="M319">
        <v>4.5</v>
      </c>
      <c r="N319">
        <v>0.2</v>
      </c>
      <c r="O319">
        <v>1.3</v>
      </c>
      <c r="P319">
        <v>6</v>
      </c>
      <c r="Q319">
        <v>1</v>
      </c>
      <c r="R319">
        <v>1.9</v>
      </c>
      <c r="T319" t="str">
        <f>IF(ISNUMBER(MATCH(A319, Debuts_Table[Name], 0)), "1", 0)</f>
        <v>1</v>
      </c>
      <c r="U319">
        <f t="shared" ca="1" si="8"/>
        <v>6.0000009689293847</v>
      </c>
      <c r="V319">
        <f>IF(COUNTIF(Injuries!$A$2:$A$154, A319) &gt; 0, 0, Skater2024!P319)</f>
        <v>6</v>
      </c>
      <c r="W319">
        <f>IF(COUNTIF(Injuries!$A$2:$A$154, A319) &gt; 0, 0, Skater2024!M319)</f>
        <v>4.5</v>
      </c>
      <c r="X319">
        <f>IF(COUNTIF(Injuries!$A$2:$A$154, A319) &gt; 0, 0, Skater2024!N319)</f>
        <v>0.2</v>
      </c>
      <c r="Y319" t="str">
        <f>VLOOKUP(C319,'2024'!$A$1:$B$33,2,FALSE)</f>
        <v xml:space="preserve"> Anaheim Ducks</v>
      </c>
      <c r="Z319">
        <f t="shared" si="9"/>
        <v>18.441935483870971</v>
      </c>
    </row>
    <row r="320" spans="1:26" x14ac:dyDescent="0.3">
      <c r="A320" t="s">
        <v>337</v>
      </c>
      <c r="B320" t="s">
        <v>19</v>
      </c>
      <c r="C320" t="s">
        <v>122</v>
      </c>
      <c r="D320" t="s">
        <v>21</v>
      </c>
      <c r="E320">
        <v>45</v>
      </c>
      <c r="F320">
        <v>944.1</v>
      </c>
      <c r="G320">
        <v>10.9</v>
      </c>
      <c r="H320">
        <v>-1</v>
      </c>
      <c r="I320">
        <v>5.5</v>
      </c>
      <c r="J320">
        <v>-0.5</v>
      </c>
      <c r="K320">
        <v>-0.5</v>
      </c>
      <c r="L320">
        <v>0.5</v>
      </c>
      <c r="M320">
        <v>16.399999999999999</v>
      </c>
      <c r="N320">
        <v>-1.5</v>
      </c>
      <c r="O320">
        <v>0</v>
      </c>
      <c r="P320">
        <v>14.8</v>
      </c>
      <c r="Q320">
        <v>2.2999999999999998</v>
      </c>
      <c r="R320">
        <v>4.5999999999999996</v>
      </c>
      <c r="T320">
        <f>IF(ISNUMBER(MATCH(A320, Debuts_Table[Name], 0)), "1", 0)</f>
        <v>0</v>
      </c>
      <c r="U320" t="str">
        <f t="shared" ca="1" si="8"/>
        <v/>
      </c>
      <c r="V320">
        <f>IF(COUNTIF(Injuries!$A$2:$A$154, A320) &gt; 0, 0, Skater2024!P320)</f>
        <v>14.8</v>
      </c>
      <c r="W320">
        <f>IF(COUNTIF(Injuries!$A$2:$A$154, A320) &gt; 0, 0, Skater2024!M320)</f>
        <v>16.399999999999999</v>
      </c>
      <c r="X320">
        <f>IF(COUNTIF(Injuries!$A$2:$A$154, A320) &gt; 0, 0, Skater2024!N320)</f>
        <v>-1.5</v>
      </c>
      <c r="Y320" t="str">
        <f>VLOOKUP(C320,'2024'!$A$1:$B$33,2,FALSE)</f>
        <v xml:space="preserve"> Edmonton Oilers</v>
      </c>
      <c r="Z320">
        <f t="shared" si="9"/>
        <v>20.98</v>
      </c>
    </row>
    <row r="321" spans="1:26" x14ac:dyDescent="0.3">
      <c r="A321" t="s">
        <v>338</v>
      </c>
      <c r="B321" t="s">
        <v>19</v>
      </c>
      <c r="C321" t="s">
        <v>52</v>
      </c>
      <c r="D321" t="s">
        <v>21</v>
      </c>
      <c r="E321">
        <v>48</v>
      </c>
      <c r="F321">
        <v>476.1</v>
      </c>
      <c r="G321">
        <v>-0.9</v>
      </c>
      <c r="H321">
        <v>1.1000000000000001</v>
      </c>
      <c r="I321">
        <v>0</v>
      </c>
      <c r="J321">
        <v>0.1</v>
      </c>
      <c r="K321">
        <v>-1.5</v>
      </c>
      <c r="L321">
        <v>-0.7</v>
      </c>
      <c r="M321">
        <v>-0.9</v>
      </c>
      <c r="N321">
        <v>1.2</v>
      </c>
      <c r="O321">
        <v>-2.1</v>
      </c>
      <c r="P321">
        <v>-1.9</v>
      </c>
      <c r="Q321">
        <v>-0.3</v>
      </c>
      <c r="R321">
        <v>-0.6</v>
      </c>
      <c r="T321">
        <f>IF(ISNUMBER(MATCH(A321, Debuts_Table[Name], 0)), "1", 0)</f>
        <v>0</v>
      </c>
      <c r="U321" t="str">
        <f t="shared" ca="1" si="8"/>
        <v/>
      </c>
      <c r="V321">
        <f>IF(COUNTIF(Injuries!$A$2:$A$154, A321) &gt; 0, 0, Skater2024!P321)</f>
        <v>-1.9</v>
      </c>
      <c r="W321">
        <f>IF(COUNTIF(Injuries!$A$2:$A$154, A321) &gt; 0, 0, Skater2024!M321)</f>
        <v>-0.9</v>
      </c>
      <c r="X321">
        <f>IF(COUNTIF(Injuries!$A$2:$A$154, A321) &gt; 0, 0, Skater2024!N321)</f>
        <v>1.2</v>
      </c>
      <c r="Y321" t="str">
        <f>VLOOKUP(C321,'2024'!$A$1:$B$33,2,FALSE)</f>
        <v xml:space="preserve"> Arizona Coyotes</v>
      </c>
      <c r="Z321">
        <f t="shared" si="9"/>
        <v>9.9187500000000011</v>
      </c>
    </row>
    <row r="322" spans="1:26" x14ac:dyDescent="0.3">
      <c r="A322" t="s">
        <v>339</v>
      </c>
      <c r="B322" t="s">
        <v>19</v>
      </c>
      <c r="C322" t="s">
        <v>52</v>
      </c>
      <c r="D322" t="s">
        <v>21</v>
      </c>
      <c r="E322">
        <v>48</v>
      </c>
      <c r="F322">
        <v>771.2</v>
      </c>
      <c r="G322">
        <v>-2.5</v>
      </c>
      <c r="H322">
        <v>-1.8</v>
      </c>
      <c r="I322">
        <v>-0.5</v>
      </c>
      <c r="J322">
        <v>0</v>
      </c>
      <c r="K322">
        <v>0.6</v>
      </c>
      <c r="L322">
        <v>2</v>
      </c>
      <c r="M322">
        <v>-3</v>
      </c>
      <c r="N322">
        <v>-1.8</v>
      </c>
      <c r="O322">
        <v>2.6</v>
      </c>
      <c r="P322">
        <v>-2.2000000000000002</v>
      </c>
      <c r="Q322">
        <v>-0.3</v>
      </c>
      <c r="R322">
        <v>-0.7</v>
      </c>
      <c r="T322" t="str">
        <f>IF(ISNUMBER(MATCH(A322, Debuts_Table[Name], 0)), "1", 0)</f>
        <v>1</v>
      </c>
      <c r="U322">
        <f t="shared" ref="U322:U359" ca="1" si="10">IF(T322="1",P322+RAND() * 0.000001,"")</f>
        <v>-2.1999996580707015</v>
      </c>
      <c r="V322">
        <f>IF(COUNTIF(Injuries!$A$2:$A$154, A322) &gt; 0, 0, Skater2024!P322)</f>
        <v>-2.2000000000000002</v>
      </c>
      <c r="W322">
        <f>IF(COUNTIF(Injuries!$A$2:$A$154, A322) &gt; 0, 0, Skater2024!M322)</f>
        <v>-3</v>
      </c>
      <c r="X322">
        <f>IF(COUNTIF(Injuries!$A$2:$A$154, A322) &gt; 0, 0, Skater2024!N322)</f>
        <v>-1.8</v>
      </c>
      <c r="Y322" t="str">
        <f>VLOOKUP(C322,'2024'!$A$1:$B$33,2,FALSE)</f>
        <v xml:space="preserve"> Arizona Coyotes</v>
      </c>
      <c r="Z322">
        <f t="shared" si="9"/>
        <v>16.066666666666666</v>
      </c>
    </row>
    <row r="323" spans="1:26" x14ac:dyDescent="0.3">
      <c r="A323" t="s">
        <v>340</v>
      </c>
      <c r="B323" t="s">
        <v>19</v>
      </c>
      <c r="C323" t="s">
        <v>85</v>
      </c>
      <c r="D323" t="s">
        <v>37</v>
      </c>
      <c r="E323">
        <v>48</v>
      </c>
      <c r="F323">
        <v>717</v>
      </c>
      <c r="G323">
        <v>6.5</v>
      </c>
      <c r="H323">
        <v>4</v>
      </c>
      <c r="I323">
        <v>0</v>
      </c>
      <c r="J323">
        <v>0.7</v>
      </c>
      <c r="K323">
        <v>-0.3</v>
      </c>
      <c r="L323">
        <v>-0.7</v>
      </c>
      <c r="M323">
        <v>6.5</v>
      </c>
      <c r="N323">
        <v>4.7</v>
      </c>
      <c r="O323">
        <v>-0.9</v>
      </c>
      <c r="P323">
        <v>10.3</v>
      </c>
      <c r="Q323">
        <v>1.6</v>
      </c>
      <c r="R323">
        <v>3.2</v>
      </c>
      <c r="T323">
        <f>IF(ISNUMBER(MATCH(A323, Debuts_Table[Name], 0)), "1", 0)</f>
        <v>0</v>
      </c>
      <c r="U323" t="str">
        <f t="shared" ca="1" si="10"/>
        <v/>
      </c>
      <c r="V323">
        <f>IF(COUNTIF(Injuries!$A$2:$A$154, A323) &gt; 0, 0, Skater2024!P323)</f>
        <v>10.3</v>
      </c>
      <c r="W323">
        <f>IF(COUNTIF(Injuries!$A$2:$A$154, A323) &gt; 0, 0, Skater2024!M323)</f>
        <v>6.5</v>
      </c>
      <c r="X323">
        <f>IF(COUNTIF(Injuries!$A$2:$A$154, A323) &gt; 0, 0, Skater2024!N323)</f>
        <v>4.7</v>
      </c>
      <c r="Y323" t="str">
        <f>VLOOKUP(C323,'2024'!$A$1:$B$33,2,FALSE)</f>
        <v xml:space="preserve"> Colorado Avalanche</v>
      </c>
      <c r="Z323">
        <f t="shared" ref="Z323:Z386" si="11">F323/E323</f>
        <v>14.9375</v>
      </c>
    </row>
    <row r="324" spans="1:26" x14ac:dyDescent="0.3">
      <c r="A324" t="s">
        <v>341</v>
      </c>
      <c r="B324" t="s">
        <v>19</v>
      </c>
      <c r="C324" t="s">
        <v>46</v>
      </c>
      <c r="D324" t="s">
        <v>50</v>
      </c>
      <c r="E324">
        <v>50</v>
      </c>
      <c r="F324">
        <v>881.9</v>
      </c>
      <c r="G324">
        <v>4.2</v>
      </c>
      <c r="H324">
        <v>-0.6</v>
      </c>
      <c r="I324">
        <v>-0.2</v>
      </c>
      <c r="J324">
        <v>0</v>
      </c>
      <c r="K324">
        <v>1</v>
      </c>
      <c r="L324">
        <v>2.2000000000000002</v>
      </c>
      <c r="M324">
        <v>4</v>
      </c>
      <c r="N324">
        <v>-0.6</v>
      </c>
      <c r="O324">
        <v>3.2</v>
      </c>
      <c r="P324">
        <v>6.6</v>
      </c>
      <c r="Q324">
        <v>1</v>
      </c>
      <c r="R324">
        <v>2.1</v>
      </c>
      <c r="T324">
        <f>IF(ISNUMBER(MATCH(A324, Debuts_Table[Name], 0)), "1", 0)</f>
        <v>0</v>
      </c>
      <c r="U324" t="str">
        <f t="shared" ca="1" si="10"/>
        <v/>
      </c>
      <c r="V324">
        <f>IF(COUNTIF(Injuries!$A$2:$A$154, A324) &gt; 0, 0, Skater2024!P324)</f>
        <v>6.6</v>
      </c>
      <c r="W324">
        <f>IF(COUNTIF(Injuries!$A$2:$A$154, A324) &gt; 0, 0, Skater2024!M324)</f>
        <v>4</v>
      </c>
      <c r="X324">
        <f>IF(COUNTIF(Injuries!$A$2:$A$154, A324) &gt; 0, 0, Skater2024!N324)</f>
        <v>-0.6</v>
      </c>
      <c r="Y324" t="str">
        <f>VLOOKUP(C324,'2024'!$A$1:$B$33,2,FALSE)</f>
        <v xml:space="preserve"> Detroit Red Wings</v>
      </c>
      <c r="Z324">
        <f t="shared" si="11"/>
        <v>17.637999999999998</v>
      </c>
    </row>
    <row r="325" spans="1:26" x14ac:dyDescent="0.3">
      <c r="A325" t="s">
        <v>342</v>
      </c>
      <c r="B325" t="s">
        <v>19</v>
      </c>
      <c r="C325" t="s">
        <v>64</v>
      </c>
      <c r="D325" t="s">
        <v>50</v>
      </c>
      <c r="E325">
        <v>47</v>
      </c>
      <c r="F325">
        <v>683.7</v>
      </c>
      <c r="G325">
        <v>-3.5</v>
      </c>
      <c r="H325">
        <v>-4</v>
      </c>
      <c r="I325">
        <v>-0.1</v>
      </c>
      <c r="J325">
        <v>-0.2</v>
      </c>
      <c r="K325">
        <v>0.5</v>
      </c>
      <c r="L325">
        <v>-0.4</v>
      </c>
      <c r="M325">
        <v>-3.6</v>
      </c>
      <c r="N325">
        <v>-4.2</v>
      </c>
      <c r="O325">
        <v>0.1</v>
      </c>
      <c r="P325">
        <v>-7.7</v>
      </c>
      <c r="Q325">
        <v>-1.2</v>
      </c>
      <c r="R325">
        <v>-2.4</v>
      </c>
      <c r="T325">
        <f>IF(ISNUMBER(MATCH(A325, Debuts_Table[Name], 0)), "1", 0)</f>
        <v>0</v>
      </c>
      <c r="U325" t="str">
        <f t="shared" ca="1" si="10"/>
        <v/>
      </c>
      <c r="V325">
        <f>IF(COUNTIF(Injuries!$A$2:$A$154, A325) &gt; 0, 0, Skater2024!P325)</f>
        <v>-7.7</v>
      </c>
      <c r="W325">
        <f>IF(COUNTIF(Injuries!$A$2:$A$154, A325) &gt; 0, 0, Skater2024!M325)</f>
        <v>-3.6</v>
      </c>
      <c r="X325">
        <f>IF(COUNTIF(Injuries!$A$2:$A$154, A325) &gt; 0, 0, Skater2024!N325)</f>
        <v>-4.2</v>
      </c>
      <c r="Y325" t="str">
        <f>VLOOKUP(C325,'2024'!$A$1:$B$33,2,FALSE)</f>
        <v xml:space="preserve"> Chicago Blackhawks</v>
      </c>
      <c r="Z325">
        <f t="shared" si="11"/>
        <v>14.546808510638298</v>
      </c>
    </row>
    <row r="326" spans="1:26" x14ac:dyDescent="0.3">
      <c r="A326" t="s">
        <v>343</v>
      </c>
      <c r="B326" t="s">
        <v>19</v>
      </c>
      <c r="C326" t="s">
        <v>44</v>
      </c>
      <c r="D326" t="s">
        <v>37</v>
      </c>
      <c r="E326">
        <v>50</v>
      </c>
      <c r="F326">
        <v>679</v>
      </c>
      <c r="G326">
        <v>1.6</v>
      </c>
      <c r="H326">
        <v>0.2</v>
      </c>
      <c r="I326">
        <v>-1.8</v>
      </c>
      <c r="J326">
        <v>0</v>
      </c>
      <c r="K326">
        <v>0.2</v>
      </c>
      <c r="L326">
        <v>0.4</v>
      </c>
      <c r="M326">
        <v>-0.2</v>
      </c>
      <c r="N326">
        <v>0.2</v>
      </c>
      <c r="O326">
        <v>0.6</v>
      </c>
      <c r="P326">
        <v>0.6</v>
      </c>
      <c r="Q326">
        <v>0.1</v>
      </c>
      <c r="R326">
        <v>0.2</v>
      </c>
      <c r="T326">
        <f>IF(ISNUMBER(MATCH(A326, Debuts_Table[Name], 0)), "1", 0)</f>
        <v>0</v>
      </c>
      <c r="U326" t="str">
        <f t="shared" ca="1" si="10"/>
        <v/>
      </c>
      <c r="V326">
        <f>IF(COUNTIF(Injuries!$A$2:$A$154, A326) &gt; 0, 0, Skater2024!P326)</f>
        <v>0.6</v>
      </c>
      <c r="W326">
        <f>IF(COUNTIF(Injuries!$A$2:$A$154, A326) &gt; 0, 0, Skater2024!M326)</f>
        <v>-0.2</v>
      </c>
      <c r="X326">
        <f>IF(COUNTIF(Injuries!$A$2:$A$154, A326) &gt; 0, 0, Skater2024!N326)</f>
        <v>0.2</v>
      </c>
      <c r="Y326" t="str">
        <f>VLOOKUP(C326,'2024'!$A$1:$B$33,2,FALSE)</f>
        <v xml:space="preserve"> Nashville Predators</v>
      </c>
      <c r="Z326">
        <f t="shared" si="11"/>
        <v>13.58</v>
      </c>
    </row>
    <row r="327" spans="1:26" x14ac:dyDescent="0.3">
      <c r="A327" t="s">
        <v>344</v>
      </c>
      <c r="B327" t="s">
        <v>19</v>
      </c>
      <c r="C327" t="s">
        <v>42</v>
      </c>
      <c r="D327" t="s">
        <v>21</v>
      </c>
      <c r="E327">
        <v>50</v>
      </c>
      <c r="F327">
        <v>571.4</v>
      </c>
      <c r="G327">
        <v>0</v>
      </c>
      <c r="H327">
        <v>-2.4</v>
      </c>
      <c r="I327">
        <v>0</v>
      </c>
      <c r="J327">
        <v>-0.2</v>
      </c>
      <c r="K327">
        <v>0.3</v>
      </c>
      <c r="L327">
        <v>0.1</v>
      </c>
      <c r="M327">
        <v>0</v>
      </c>
      <c r="N327">
        <v>-2.7</v>
      </c>
      <c r="O327">
        <v>0.4</v>
      </c>
      <c r="P327">
        <v>-2.2999999999999998</v>
      </c>
      <c r="Q327">
        <v>-0.4</v>
      </c>
      <c r="R327">
        <v>-0.7</v>
      </c>
      <c r="T327">
        <f>IF(ISNUMBER(MATCH(A327, Debuts_Table[Name], 0)), "1", 0)</f>
        <v>0</v>
      </c>
      <c r="U327" t="str">
        <f t="shared" ca="1" si="10"/>
        <v/>
      </c>
      <c r="V327">
        <f>IF(COUNTIF(Injuries!$A$2:$A$154, A327) &gt; 0, 0, Skater2024!P327)</f>
        <v>-2.2999999999999998</v>
      </c>
      <c r="W327">
        <f>IF(COUNTIF(Injuries!$A$2:$A$154, A327) &gt; 0, 0, Skater2024!M327)</f>
        <v>0</v>
      </c>
      <c r="X327">
        <f>IF(COUNTIF(Injuries!$A$2:$A$154, A327) &gt; 0, 0, Skater2024!N327)</f>
        <v>-2.7</v>
      </c>
      <c r="Y327" t="str">
        <f>VLOOKUP(C327,'2024'!$A$1:$B$33,2,FALSE)</f>
        <v xml:space="preserve"> Tampa Bay Lightning</v>
      </c>
      <c r="Z327">
        <f t="shared" si="11"/>
        <v>11.427999999999999</v>
      </c>
    </row>
    <row r="328" spans="1:26" x14ac:dyDescent="0.3">
      <c r="A328" t="s">
        <v>345</v>
      </c>
      <c r="B328" t="s">
        <v>19</v>
      </c>
      <c r="C328" t="s">
        <v>48</v>
      </c>
      <c r="D328" t="s">
        <v>24</v>
      </c>
      <c r="E328">
        <v>47</v>
      </c>
      <c r="F328">
        <v>971.3</v>
      </c>
      <c r="G328">
        <v>3.7</v>
      </c>
      <c r="H328">
        <v>0.7</v>
      </c>
      <c r="I328">
        <v>3.1</v>
      </c>
      <c r="J328">
        <v>0</v>
      </c>
      <c r="K328">
        <v>0.7</v>
      </c>
      <c r="L328">
        <v>0.9</v>
      </c>
      <c r="M328">
        <v>6.8</v>
      </c>
      <c r="N328">
        <v>0.7</v>
      </c>
      <c r="O328">
        <v>1.6</v>
      </c>
      <c r="P328">
        <v>9.1</v>
      </c>
      <c r="Q328">
        <v>1.4</v>
      </c>
      <c r="R328">
        <v>2.8</v>
      </c>
      <c r="T328">
        <f>IF(ISNUMBER(MATCH(A328, Debuts_Table[Name], 0)), "1", 0)</f>
        <v>0</v>
      </c>
      <c r="U328" t="str">
        <f t="shared" ca="1" si="10"/>
        <v/>
      </c>
      <c r="V328">
        <f>IF(COUNTIF(Injuries!$A$2:$A$154, A328) &gt; 0, 0, Skater2024!P328)</f>
        <v>9.1</v>
      </c>
      <c r="W328">
        <f>IF(COUNTIF(Injuries!$A$2:$A$154, A328) &gt; 0, 0, Skater2024!M328)</f>
        <v>6.8</v>
      </c>
      <c r="X328">
        <f>IF(COUNTIF(Injuries!$A$2:$A$154, A328) &gt; 0, 0, Skater2024!N328)</f>
        <v>0.7</v>
      </c>
      <c r="Y328" t="str">
        <f>VLOOKUP(C328,'2024'!$A$1:$B$33,2,FALSE)</f>
        <v xml:space="preserve"> New Jersey Devils</v>
      </c>
      <c r="Z328">
        <f t="shared" si="11"/>
        <v>20.665957446808509</v>
      </c>
    </row>
    <row r="329" spans="1:26" x14ac:dyDescent="0.3">
      <c r="A329" t="s">
        <v>346</v>
      </c>
      <c r="B329" t="s">
        <v>19</v>
      </c>
      <c r="C329" t="s">
        <v>78</v>
      </c>
      <c r="D329" t="s">
        <v>21</v>
      </c>
      <c r="E329">
        <v>46</v>
      </c>
      <c r="F329">
        <v>686</v>
      </c>
      <c r="G329">
        <v>-0.2</v>
      </c>
      <c r="H329">
        <v>-6.2</v>
      </c>
      <c r="I329">
        <v>-0.3</v>
      </c>
      <c r="J329">
        <v>-1</v>
      </c>
      <c r="K329">
        <v>-0.2</v>
      </c>
      <c r="L329">
        <v>-0.5</v>
      </c>
      <c r="M329">
        <v>-0.5</v>
      </c>
      <c r="N329">
        <v>-7.2</v>
      </c>
      <c r="O329">
        <v>-0.7</v>
      </c>
      <c r="P329">
        <v>-8.4</v>
      </c>
      <c r="Q329">
        <v>-1.3</v>
      </c>
      <c r="R329">
        <v>-2.6</v>
      </c>
      <c r="T329">
        <f>IF(ISNUMBER(MATCH(A329, Debuts_Table[Name], 0)), "1", 0)</f>
        <v>0</v>
      </c>
      <c r="U329" t="str">
        <f t="shared" ca="1" si="10"/>
        <v/>
      </c>
      <c r="V329">
        <f>IF(COUNTIF(Injuries!$A$2:$A$154, A329) &gt; 0, 0, Skater2024!P329)</f>
        <v>-8.4</v>
      </c>
      <c r="W329">
        <f>IF(COUNTIF(Injuries!$A$2:$A$154, A329) &gt; 0, 0, Skater2024!M329)</f>
        <v>-0.5</v>
      </c>
      <c r="X329">
        <f>IF(COUNTIF(Injuries!$A$2:$A$154, A329) &gt; 0, 0, Skater2024!N329)</f>
        <v>-7.2</v>
      </c>
      <c r="Y329" t="str">
        <f>VLOOKUP(C329,'2024'!$A$1:$B$33,2,FALSE)</f>
        <v xml:space="preserve"> San Jose Sharks</v>
      </c>
      <c r="Z329">
        <f t="shared" si="11"/>
        <v>14.913043478260869</v>
      </c>
    </row>
    <row r="330" spans="1:26" x14ac:dyDescent="0.3">
      <c r="A330" t="s">
        <v>689</v>
      </c>
      <c r="B330" t="s">
        <v>19</v>
      </c>
      <c r="C330" t="s">
        <v>44</v>
      </c>
      <c r="D330" t="s">
        <v>24</v>
      </c>
      <c r="E330">
        <v>32</v>
      </c>
      <c r="F330">
        <v>476.6</v>
      </c>
      <c r="G330">
        <v>-1.5</v>
      </c>
      <c r="H330">
        <v>0.6</v>
      </c>
      <c r="I330">
        <v>0</v>
      </c>
      <c r="J330">
        <v>-0.7</v>
      </c>
      <c r="K330">
        <v>0</v>
      </c>
      <c r="L330">
        <v>-0.3</v>
      </c>
      <c r="M330">
        <v>-1.5</v>
      </c>
      <c r="N330">
        <v>0</v>
      </c>
      <c r="O330">
        <v>-0.4</v>
      </c>
      <c r="P330">
        <v>-1.9</v>
      </c>
      <c r="Q330">
        <v>-0.3</v>
      </c>
      <c r="R330">
        <v>-0.6</v>
      </c>
      <c r="T330">
        <f>IF(ISNUMBER(MATCH(A330, Debuts_Table[Name], 0)), "1", 0)</f>
        <v>0</v>
      </c>
      <c r="U330" t="str">
        <f t="shared" ca="1" si="10"/>
        <v/>
      </c>
      <c r="V330">
        <f>IF(COUNTIF(Injuries!$A$2:$A$154, A330) &gt; 0, 0, Skater2024!P330)</f>
        <v>-1.9</v>
      </c>
      <c r="W330">
        <f>IF(COUNTIF(Injuries!$A$2:$A$154, A330) &gt; 0, 0, Skater2024!M330)</f>
        <v>-1.5</v>
      </c>
      <c r="X330">
        <f>IF(COUNTIF(Injuries!$A$2:$A$154, A330) &gt; 0, 0, Skater2024!N330)</f>
        <v>0</v>
      </c>
      <c r="Y330" t="str">
        <f>VLOOKUP(C330,'2024'!$A$1:$B$33,2,FALSE)</f>
        <v xml:space="preserve"> Nashville Predators</v>
      </c>
      <c r="Z330">
        <f t="shared" si="11"/>
        <v>14.893750000000001</v>
      </c>
    </row>
    <row r="331" spans="1:26" x14ac:dyDescent="0.3">
      <c r="A331" t="s">
        <v>690</v>
      </c>
      <c r="B331" t="s">
        <v>19</v>
      </c>
      <c r="C331" t="s">
        <v>64</v>
      </c>
      <c r="D331" t="s">
        <v>37</v>
      </c>
      <c r="E331">
        <v>41</v>
      </c>
      <c r="F331">
        <v>475.5</v>
      </c>
      <c r="G331">
        <v>-1.7</v>
      </c>
      <c r="H331">
        <v>-2.1</v>
      </c>
      <c r="I331">
        <v>0</v>
      </c>
      <c r="J331">
        <v>-0.2</v>
      </c>
      <c r="K331">
        <v>-0.3</v>
      </c>
      <c r="L331">
        <v>0.5</v>
      </c>
      <c r="M331">
        <v>-1.7</v>
      </c>
      <c r="N331">
        <v>-2.2999999999999998</v>
      </c>
      <c r="O331">
        <v>0.2</v>
      </c>
      <c r="P331">
        <v>-3.8</v>
      </c>
      <c r="Q331">
        <v>-0.6</v>
      </c>
      <c r="R331">
        <v>-1.2</v>
      </c>
      <c r="T331">
        <f>IF(ISNUMBER(MATCH(A331, Debuts_Table[Name], 0)), "1", 0)</f>
        <v>0</v>
      </c>
      <c r="U331" t="str">
        <f t="shared" ca="1" si="10"/>
        <v/>
      </c>
      <c r="V331">
        <f>IF(COUNTIF(Injuries!$A$2:$A$154, A331) &gt; 0, 0, Skater2024!P331)</f>
        <v>-3.8</v>
      </c>
      <c r="W331">
        <f>IF(COUNTIF(Injuries!$A$2:$A$154, A331) &gt; 0, 0, Skater2024!M331)</f>
        <v>-1.7</v>
      </c>
      <c r="X331">
        <f>IF(COUNTIF(Injuries!$A$2:$A$154, A331) &gt; 0, 0, Skater2024!N331)</f>
        <v>-2.2999999999999998</v>
      </c>
      <c r="Y331" t="str">
        <f>VLOOKUP(C331,'2024'!$A$1:$B$33,2,FALSE)</f>
        <v xml:space="preserve"> Chicago Blackhawks</v>
      </c>
      <c r="Z331">
        <f t="shared" si="11"/>
        <v>11.597560975609756</v>
      </c>
    </row>
    <row r="332" spans="1:26" x14ac:dyDescent="0.3">
      <c r="A332" t="s">
        <v>347</v>
      </c>
      <c r="B332" t="s">
        <v>19</v>
      </c>
      <c r="C332" t="s">
        <v>34</v>
      </c>
      <c r="D332" t="s">
        <v>24</v>
      </c>
      <c r="E332">
        <v>49</v>
      </c>
      <c r="F332">
        <v>1089.4000000000001</v>
      </c>
      <c r="G332">
        <v>12.9</v>
      </c>
      <c r="H332">
        <v>-0.6</v>
      </c>
      <c r="I332">
        <v>-0.4</v>
      </c>
      <c r="J332">
        <v>-0.5</v>
      </c>
      <c r="K332">
        <v>-0.5</v>
      </c>
      <c r="L332">
        <v>-0.7</v>
      </c>
      <c r="M332">
        <v>12.5</v>
      </c>
      <c r="N332">
        <v>-1.1000000000000001</v>
      </c>
      <c r="O332">
        <v>-1.2</v>
      </c>
      <c r="P332">
        <v>10.199999999999999</v>
      </c>
      <c r="Q332">
        <v>1.6</v>
      </c>
      <c r="R332">
        <v>3.2</v>
      </c>
      <c r="T332">
        <f>IF(ISNUMBER(MATCH(A332, Debuts_Table[Name], 0)), "1", 0)</f>
        <v>0</v>
      </c>
      <c r="U332" t="str">
        <f t="shared" ca="1" si="10"/>
        <v/>
      </c>
      <c r="V332">
        <f>IF(COUNTIF(Injuries!$A$2:$A$154, A332) &gt; 0, 0, Skater2024!P332)</f>
        <v>10.199999999999999</v>
      </c>
      <c r="W332">
        <f>IF(COUNTIF(Injuries!$A$2:$A$154, A332) &gt; 0, 0, Skater2024!M332)</f>
        <v>12.5</v>
      </c>
      <c r="X332">
        <f>IF(COUNTIF(Injuries!$A$2:$A$154, A332) &gt; 0, 0, Skater2024!N332)</f>
        <v>-1.1000000000000001</v>
      </c>
      <c r="Y332" t="str">
        <f>VLOOKUP(C332,'2024'!$A$1:$B$33,2,FALSE)</f>
        <v xml:space="preserve"> Calgary Flames</v>
      </c>
      <c r="Z332">
        <f t="shared" si="11"/>
        <v>22.232653061224493</v>
      </c>
    </row>
    <row r="333" spans="1:26" x14ac:dyDescent="0.3">
      <c r="A333" t="s">
        <v>348</v>
      </c>
      <c r="B333" t="s">
        <v>19</v>
      </c>
      <c r="C333" t="s">
        <v>78</v>
      </c>
      <c r="D333" t="s">
        <v>24</v>
      </c>
      <c r="E333">
        <v>29</v>
      </c>
      <c r="F333">
        <v>457.7</v>
      </c>
      <c r="G333">
        <v>5.3</v>
      </c>
      <c r="H333">
        <v>-1.9</v>
      </c>
      <c r="I333">
        <v>0</v>
      </c>
      <c r="J333">
        <v>0</v>
      </c>
      <c r="K333">
        <v>0.5</v>
      </c>
      <c r="L333">
        <v>-0.2</v>
      </c>
      <c r="M333">
        <v>5.3</v>
      </c>
      <c r="N333">
        <v>-1.9</v>
      </c>
      <c r="O333">
        <v>0.3</v>
      </c>
      <c r="P333">
        <v>3.7</v>
      </c>
      <c r="Q333">
        <v>0.6</v>
      </c>
      <c r="R333">
        <v>1.2</v>
      </c>
      <c r="T333">
        <f>IF(ISNUMBER(MATCH(A333, Debuts_Table[Name], 0)), "1", 0)</f>
        <v>0</v>
      </c>
      <c r="U333" t="str">
        <f t="shared" ca="1" si="10"/>
        <v/>
      </c>
      <c r="V333">
        <f>IF(COUNTIF(Injuries!$A$2:$A$154, A333) &gt; 0, 0, Skater2024!P333)</f>
        <v>3.7</v>
      </c>
      <c r="W333">
        <f>IF(COUNTIF(Injuries!$A$2:$A$154, A333) &gt; 0, 0, Skater2024!M333)</f>
        <v>5.3</v>
      </c>
      <c r="X333">
        <f>IF(COUNTIF(Injuries!$A$2:$A$154, A333) &gt; 0, 0, Skater2024!N333)</f>
        <v>-1.9</v>
      </c>
      <c r="Y333" t="str">
        <f>VLOOKUP(C333,'2024'!$A$1:$B$33,2,FALSE)</f>
        <v xml:space="preserve"> San Jose Sharks</v>
      </c>
      <c r="Z333">
        <f t="shared" si="11"/>
        <v>15.782758620689656</v>
      </c>
    </row>
    <row r="334" spans="1:26" x14ac:dyDescent="0.3">
      <c r="A334" t="s">
        <v>349</v>
      </c>
      <c r="B334" t="s">
        <v>19</v>
      </c>
      <c r="C334" t="s">
        <v>110</v>
      </c>
      <c r="D334" t="s">
        <v>21</v>
      </c>
      <c r="E334">
        <v>49</v>
      </c>
      <c r="F334">
        <v>822</v>
      </c>
      <c r="G334">
        <v>6.1</v>
      </c>
      <c r="H334">
        <v>0.8</v>
      </c>
      <c r="I334">
        <v>-0.8</v>
      </c>
      <c r="J334">
        <v>-0.1</v>
      </c>
      <c r="K334">
        <v>0.3</v>
      </c>
      <c r="L334">
        <v>1.5</v>
      </c>
      <c r="M334">
        <v>5.3</v>
      </c>
      <c r="N334">
        <v>0.7</v>
      </c>
      <c r="O334">
        <v>1.8</v>
      </c>
      <c r="P334">
        <v>7.7</v>
      </c>
      <c r="Q334">
        <v>1.2</v>
      </c>
      <c r="R334">
        <v>2.4</v>
      </c>
      <c r="T334">
        <f>IF(ISNUMBER(MATCH(A334, Debuts_Table[Name], 0)), "1", 0)</f>
        <v>0</v>
      </c>
      <c r="U334" t="str">
        <f t="shared" ca="1" si="10"/>
        <v/>
      </c>
      <c r="V334">
        <f>IF(COUNTIF(Injuries!$A$2:$A$154, A334) &gt; 0, 0, Skater2024!P334)</f>
        <v>7.7</v>
      </c>
      <c r="W334">
        <f>IF(COUNTIF(Injuries!$A$2:$A$154, A334) &gt; 0, 0, Skater2024!M334)</f>
        <v>5.3</v>
      </c>
      <c r="X334">
        <f>IF(COUNTIF(Injuries!$A$2:$A$154, A334) &gt; 0, 0, Skater2024!N334)</f>
        <v>0.7</v>
      </c>
      <c r="Y334" t="str">
        <f>VLOOKUP(C334,'2024'!$A$1:$B$33,2,FALSE)</f>
        <v xml:space="preserve"> Minnesota Wild</v>
      </c>
      <c r="Z334">
        <f t="shared" si="11"/>
        <v>16.775510204081634</v>
      </c>
    </row>
    <row r="335" spans="1:26" x14ac:dyDescent="0.3">
      <c r="A335" t="s">
        <v>350</v>
      </c>
      <c r="B335" t="s">
        <v>19</v>
      </c>
      <c r="C335" t="s">
        <v>67</v>
      </c>
      <c r="D335" t="s">
        <v>24</v>
      </c>
      <c r="E335">
        <v>44</v>
      </c>
      <c r="F335">
        <v>558</v>
      </c>
      <c r="G335">
        <v>0.8</v>
      </c>
      <c r="H335">
        <v>0.3</v>
      </c>
      <c r="I335">
        <v>0</v>
      </c>
      <c r="J335">
        <v>1.1000000000000001</v>
      </c>
      <c r="K335">
        <v>0.5</v>
      </c>
      <c r="L335">
        <v>-0.1</v>
      </c>
      <c r="M335">
        <v>0.8</v>
      </c>
      <c r="N335">
        <v>1.3</v>
      </c>
      <c r="O335">
        <v>0.4</v>
      </c>
      <c r="P335">
        <v>2.6</v>
      </c>
      <c r="Q335">
        <v>0.4</v>
      </c>
      <c r="R335">
        <v>0.8</v>
      </c>
      <c r="T335">
        <f>IF(ISNUMBER(MATCH(A335, Debuts_Table[Name], 0)), "1", 0)</f>
        <v>0</v>
      </c>
      <c r="U335" t="str">
        <f t="shared" ca="1" si="10"/>
        <v/>
      </c>
      <c r="V335">
        <f>IF(COUNTIF(Injuries!$A$2:$A$154, A335) &gt; 0, 0, Skater2024!P335)</f>
        <v>2.6</v>
      </c>
      <c r="W335">
        <f>IF(COUNTIF(Injuries!$A$2:$A$154, A335) &gt; 0, 0, Skater2024!M335)</f>
        <v>0.8</v>
      </c>
      <c r="X335">
        <f>IF(COUNTIF(Injuries!$A$2:$A$154, A335) &gt; 0, 0, Skater2024!N335)</f>
        <v>1.3</v>
      </c>
      <c r="Y335" t="str">
        <f>VLOOKUP(C335,'2024'!$A$1:$B$33,2,FALSE)</f>
        <v xml:space="preserve"> St. Louis Blues</v>
      </c>
      <c r="Z335">
        <f t="shared" si="11"/>
        <v>12.681818181818182</v>
      </c>
    </row>
    <row r="336" spans="1:26" x14ac:dyDescent="0.3">
      <c r="A336" t="s">
        <v>351</v>
      </c>
      <c r="B336" t="s">
        <v>19</v>
      </c>
      <c r="C336" t="s">
        <v>110</v>
      </c>
      <c r="D336" t="s">
        <v>50</v>
      </c>
      <c r="E336">
        <v>45</v>
      </c>
      <c r="F336">
        <v>665.2</v>
      </c>
      <c r="G336">
        <v>3.8</v>
      </c>
      <c r="H336">
        <v>4.5</v>
      </c>
      <c r="I336">
        <v>-0.5</v>
      </c>
      <c r="J336">
        <v>-1.8</v>
      </c>
      <c r="K336">
        <v>0.2</v>
      </c>
      <c r="L336">
        <v>-0.3</v>
      </c>
      <c r="M336">
        <v>3.2</v>
      </c>
      <c r="N336">
        <v>2.6</v>
      </c>
      <c r="O336">
        <v>-0.1</v>
      </c>
      <c r="P336">
        <v>5.8</v>
      </c>
      <c r="Q336">
        <v>0.9</v>
      </c>
      <c r="R336">
        <v>1.8</v>
      </c>
      <c r="T336">
        <f>IF(ISNUMBER(MATCH(A336, Debuts_Table[Name], 0)), "1", 0)</f>
        <v>0</v>
      </c>
      <c r="U336" t="str">
        <f t="shared" ca="1" si="10"/>
        <v/>
      </c>
      <c r="V336">
        <f>IF(COUNTIF(Injuries!$A$2:$A$154, A336) &gt; 0, 0, Skater2024!P336)</f>
        <v>0</v>
      </c>
      <c r="W336">
        <f>IF(COUNTIF(Injuries!$A$2:$A$154, A336) &gt; 0, 0, Skater2024!M336)</f>
        <v>0</v>
      </c>
      <c r="X336">
        <f>IF(COUNTIF(Injuries!$A$2:$A$154, A336) &gt; 0, 0, Skater2024!N336)</f>
        <v>0</v>
      </c>
      <c r="Y336" t="str">
        <f>VLOOKUP(C336,'2024'!$A$1:$B$33,2,FALSE)</f>
        <v xml:space="preserve"> Minnesota Wild</v>
      </c>
      <c r="Z336">
        <f t="shared" si="11"/>
        <v>14.782222222222224</v>
      </c>
    </row>
    <row r="337" spans="1:26" x14ac:dyDescent="0.3">
      <c r="A337" t="s">
        <v>352</v>
      </c>
      <c r="B337" t="s">
        <v>19</v>
      </c>
      <c r="C337" t="s">
        <v>110</v>
      </c>
      <c r="D337" t="s">
        <v>50</v>
      </c>
      <c r="E337">
        <v>49</v>
      </c>
      <c r="F337">
        <v>788.5</v>
      </c>
      <c r="G337">
        <v>4.2</v>
      </c>
      <c r="H337">
        <v>0.2</v>
      </c>
      <c r="I337">
        <v>0.3</v>
      </c>
      <c r="J337">
        <v>0.2</v>
      </c>
      <c r="K337">
        <v>0.7</v>
      </c>
      <c r="L337">
        <v>0.8</v>
      </c>
      <c r="M337">
        <v>4.5</v>
      </c>
      <c r="N337">
        <v>0.4</v>
      </c>
      <c r="O337">
        <v>1.6</v>
      </c>
      <c r="P337">
        <v>6.4</v>
      </c>
      <c r="Q337">
        <v>1</v>
      </c>
      <c r="R337">
        <v>2</v>
      </c>
      <c r="T337">
        <f>IF(ISNUMBER(MATCH(A337, Debuts_Table[Name], 0)), "1", 0)</f>
        <v>0</v>
      </c>
      <c r="U337" t="str">
        <f t="shared" ca="1" si="10"/>
        <v/>
      </c>
      <c r="V337">
        <f>IF(COUNTIF(Injuries!$A$2:$A$154, A337) &gt; 0, 0, Skater2024!P337)</f>
        <v>6.4</v>
      </c>
      <c r="W337">
        <f>IF(COUNTIF(Injuries!$A$2:$A$154, A337) &gt; 0, 0, Skater2024!M337)</f>
        <v>4.5</v>
      </c>
      <c r="X337">
        <f>IF(COUNTIF(Injuries!$A$2:$A$154, A337) &gt; 0, 0, Skater2024!N337)</f>
        <v>0.4</v>
      </c>
      <c r="Y337" t="str">
        <f>VLOOKUP(C337,'2024'!$A$1:$B$33,2,FALSE)</f>
        <v xml:space="preserve"> Minnesota Wild</v>
      </c>
      <c r="Z337">
        <f t="shared" si="11"/>
        <v>16.091836734693878</v>
      </c>
    </row>
    <row r="338" spans="1:26" x14ac:dyDescent="0.3">
      <c r="A338" t="s">
        <v>353</v>
      </c>
      <c r="B338" t="s">
        <v>19</v>
      </c>
      <c r="C338" t="s">
        <v>130</v>
      </c>
      <c r="D338" t="s">
        <v>24</v>
      </c>
      <c r="E338">
        <v>46</v>
      </c>
      <c r="F338">
        <v>1039.8</v>
      </c>
      <c r="G338">
        <v>0</v>
      </c>
      <c r="H338">
        <v>1.1000000000000001</v>
      </c>
      <c r="I338">
        <v>-0.1</v>
      </c>
      <c r="J338">
        <v>1.5</v>
      </c>
      <c r="K338">
        <v>0.9</v>
      </c>
      <c r="L338">
        <v>-0.5</v>
      </c>
      <c r="M338">
        <v>-0.1</v>
      </c>
      <c r="N338">
        <v>2.6</v>
      </c>
      <c r="O338">
        <v>0.5</v>
      </c>
      <c r="P338">
        <v>3</v>
      </c>
      <c r="Q338">
        <v>0.5</v>
      </c>
      <c r="R338">
        <v>0.9</v>
      </c>
      <c r="T338">
        <f>IF(ISNUMBER(MATCH(A338, Debuts_Table[Name], 0)), "1", 0)</f>
        <v>0</v>
      </c>
      <c r="U338" t="str">
        <f t="shared" ca="1" si="10"/>
        <v/>
      </c>
      <c r="V338">
        <f>IF(COUNTIF(Injuries!$A$2:$A$154, A338) &gt; 0, 0, Skater2024!P338)</f>
        <v>3</v>
      </c>
      <c r="W338">
        <f>IF(COUNTIF(Injuries!$A$2:$A$154, A338) &gt; 0, 0, Skater2024!M338)</f>
        <v>-0.1</v>
      </c>
      <c r="X338">
        <f>IF(COUNTIF(Injuries!$A$2:$A$154, A338) &gt; 0, 0, Skater2024!N338)</f>
        <v>2.6</v>
      </c>
      <c r="Y338" t="str">
        <f>VLOOKUP(C338,'2024'!$A$1:$B$33,2,FALSE)</f>
        <v xml:space="preserve"> Pittsburgh Penguins</v>
      </c>
      <c r="Z338">
        <f t="shared" si="11"/>
        <v>22.604347826086954</v>
      </c>
    </row>
    <row r="339" spans="1:26" x14ac:dyDescent="0.3">
      <c r="A339" t="s">
        <v>354</v>
      </c>
      <c r="B339" t="s">
        <v>19</v>
      </c>
      <c r="C339" t="s">
        <v>78</v>
      </c>
      <c r="D339" t="s">
        <v>24</v>
      </c>
      <c r="E339">
        <v>47</v>
      </c>
      <c r="F339">
        <v>1069.4000000000001</v>
      </c>
      <c r="G339">
        <v>-0.7</v>
      </c>
      <c r="H339">
        <v>-2.2000000000000002</v>
      </c>
      <c r="I339">
        <v>0.1</v>
      </c>
      <c r="J339">
        <v>-2.9</v>
      </c>
      <c r="K339">
        <v>0.1</v>
      </c>
      <c r="L339">
        <v>-0.1</v>
      </c>
      <c r="M339">
        <v>-0.6</v>
      </c>
      <c r="N339">
        <v>-5.2</v>
      </c>
      <c r="O339">
        <v>0</v>
      </c>
      <c r="P339">
        <v>-5.7</v>
      </c>
      <c r="Q339">
        <v>-0.9</v>
      </c>
      <c r="R339">
        <v>-1.8</v>
      </c>
      <c r="T339">
        <f>IF(ISNUMBER(MATCH(A339, Debuts_Table[Name], 0)), "1", 0)</f>
        <v>0</v>
      </c>
      <c r="U339" t="str">
        <f t="shared" ca="1" si="10"/>
        <v/>
      </c>
      <c r="V339">
        <f>IF(COUNTIF(Injuries!$A$2:$A$154, A339) &gt; 0, 0, Skater2024!P339)</f>
        <v>0</v>
      </c>
      <c r="W339">
        <f>IF(COUNTIF(Injuries!$A$2:$A$154, A339) &gt; 0, 0, Skater2024!M339)</f>
        <v>0</v>
      </c>
      <c r="X339">
        <f>IF(COUNTIF(Injuries!$A$2:$A$154, A339) &gt; 0, 0, Skater2024!N339)</f>
        <v>0</v>
      </c>
      <c r="Y339" t="str">
        <f>VLOOKUP(C339,'2024'!$A$1:$B$33,2,FALSE)</f>
        <v xml:space="preserve"> San Jose Sharks</v>
      </c>
      <c r="Z339">
        <f t="shared" si="11"/>
        <v>22.753191489361704</v>
      </c>
    </row>
    <row r="340" spans="1:26" x14ac:dyDescent="0.3">
      <c r="A340" t="s">
        <v>355</v>
      </c>
      <c r="B340" t="s">
        <v>19</v>
      </c>
      <c r="C340" t="s">
        <v>87</v>
      </c>
      <c r="D340" t="s">
        <v>24</v>
      </c>
      <c r="E340">
        <v>33</v>
      </c>
      <c r="F340">
        <v>566.20000000000005</v>
      </c>
      <c r="G340">
        <v>0.9</v>
      </c>
      <c r="H340">
        <v>0.3</v>
      </c>
      <c r="I340">
        <v>-0.1</v>
      </c>
      <c r="J340">
        <v>0</v>
      </c>
      <c r="K340">
        <v>-0.4</v>
      </c>
      <c r="L340">
        <v>-0.3</v>
      </c>
      <c r="M340">
        <v>0.7</v>
      </c>
      <c r="N340">
        <v>0.3</v>
      </c>
      <c r="O340">
        <v>-0.6</v>
      </c>
      <c r="P340">
        <v>0.4</v>
      </c>
      <c r="Q340">
        <v>0.1</v>
      </c>
      <c r="R340">
        <v>0.1</v>
      </c>
      <c r="T340">
        <f>IF(ISNUMBER(MATCH(A340, Debuts_Table[Name], 0)), "1", 0)</f>
        <v>0</v>
      </c>
      <c r="U340" t="str">
        <f t="shared" ca="1" si="10"/>
        <v/>
      </c>
      <c r="V340">
        <f>IF(COUNTIF(Injuries!$A$2:$A$154, A340) &gt; 0, 0, Skater2024!P340)</f>
        <v>0.4</v>
      </c>
      <c r="W340">
        <f>IF(COUNTIF(Injuries!$A$2:$A$154, A340) &gt; 0, 0, Skater2024!M340)</f>
        <v>0.7</v>
      </c>
      <c r="X340">
        <f>IF(COUNTIF(Injuries!$A$2:$A$154, A340) &gt; 0, 0, Skater2024!N340)</f>
        <v>0.3</v>
      </c>
      <c r="Y340" t="str">
        <f>VLOOKUP(C340,'2024'!$A$1:$B$33,2,FALSE)</f>
        <v xml:space="preserve"> Toronto Maple Leafs</v>
      </c>
      <c r="Z340">
        <f t="shared" si="11"/>
        <v>17.15757575757576</v>
      </c>
    </row>
    <row r="341" spans="1:26" x14ac:dyDescent="0.3">
      <c r="A341" t="s">
        <v>356</v>
      </c>
      <c r="B341" t="s">
        <v>19</v>
      </c>
      <c r="C341" t="s">
        <v>30</v>
      </c>
      <c r="D341" t="s">
        <v>21</v>
      </c>
      <c r="E341">
        <v>41</v>
      </c>
      <c r="F341">
        <v>831.2</v>
      </c>
      <c r="G341">
        <v>3.1</v>
      </c>
      <c r="H341">
        <v>-2.9</v>
      </c>
      <c r="I341">
        <v>2.7</v>
      </c>
      <c r="J341">
        <v>0</v>
      </c>
      <c r="K341">
        <v>1.1000000000000001</v>
      </c>
      <c r="L341">
        <v>0.8</v>
      </c>
      <c r="M341">
        <v>5.7</v>
      </c>
      <c r="N341">
        <v>-2.9</v>
      </c>
      <c r="O341">
        <v>1.9</v>
      </c>
      <c r="P341">
        <v>4.7</v>
      </c>
      <c r="Q341">
        <v>0.8</v>
      </c>
      <c r="R341">
        <v>1.5</v>
      </c>
      <c r="T341">
        <f>IF(ISNUMBER(MATCH(A341, Debuts_Table[Name], 0)), "1", 0)</f>
        <v>0</v>
      </c>
      <c r="U341" t="str">
        <f t="shared" ca="1" si="10"/>
        <v/>
      </c>
      <c r="V341">
        <f>IF(COUNTIF(Injuries!$A$2:$A$154, A341) &gt; 0, 0, Skater2024!P341)</f>
        <v>4.7</v>
      </c>
      <c r="W341">
        <f>IF(COUNTIF(Injuries!$A$2:$A$154, A341) &gt; 0, 0, Skater2024!M341)</f>
        <v>5.7</v>
      </c>
      <c r="X341">
        <f>IF(COUNTIF(Injuries!$A$2:$A$154, A341) &gt; 0, 0, Skater2024!N341)</f>
        <v>-2.9</v>
      </c>
      <c r="Y341" t="str">
        <f>VLOOKUP(C341,'2024'!$A$1:$B$33,2,FALSE)</f>
        <v xml:space="preserve"> Winnipeg Jets</v>
      </c>
      <c r="Z341">
        <f t="shared" si="11"/>
        <v>20.273170731707317</v>
      </c>
    </row>
    <row r="342" spans="1:26" x14ac:dyDescent="0.3">
      <c r="A342" t="s">
        <v>357</v>
      </c>
      <c r="B342" t="s">
        <v>19</v>
      </c>
      <c r="C342" t="s">
        <v>39</v>
      </c>
      <c r="D342" t="s">
        <v>37</v>
      </c>
      <c r="E342">
        <v>50</v>
      </c>
      <c r="F342">
        <v>980.9</v>
      </c>
      <c r="G342">
        <v>5.9</v>
      </c>
      <c r="H342">
        <v>0.4</v>
      </c>
      <c r="I342">
        <v>1.1000000000000001</v>
      </c>
      <c r="J342">
        <v>1.1000000000000001</v>
      </c>
      <c r="K342">
        <v>0.3</v>
      </c>
      <c r="L342">
        <v>0.1</v>
      </c>
      <c r="M342">
        <v>7.1</v>
      </c>
      <c r="N342">
        <v>1.5</v>
      </c>
      <c r="O342">
        <v>0.4</v>
      </c>
      <c r="P342">
        <v>8.9</v>
      </c>
      <c r="Q342">
        <v>1.4</v>
      </c>
      <c r="R342">
        <v>2.8</v>
      </c>
      <c r="T342">
        <f>IF(ISNUMBER(MATCH(A342, Debuts_Table[Name], 0)), "1", 0)</f>
        <v>0</v>
      </c>
      <c r="U342" t="str">
        <f t="shared" ca="1" si="10"/>
        <v/>
      </c>
      <c r="V342">
        <f>IF(COUNTIF(Injuries!$A$2:$A$154, A342) &gt; 0, 0, Skater2024!P342)</f>
        <v>8.9</v>
      </c>
      <c r="W342">
        <f>IF(COUNTIF(Injuries!$A$2:$A$154, A342) &gt; 0, 0, Skater2024!M342)</f>
        <v>7.1</v>
      </c>
      <c r="X342">
        <f>IF(COUNTIF(Injuries!$A$2:$A$154, A342) &gt; 0, 0, Skater2024!N342)</f>
        <v>1.5</v>
      </c>
      <c r="Y342" t="str">
        <f>VLOOKUP(C342,'2024'!$A$1:$B$33,2,FALSE)</f>
        <v xml:space="preserve"> Vegas Golden Knights</v>
      </c>
      <c r="Z342">
        <f t="shared" si="11"/>
        <v>19.617999999999999</v>
      </c>
    </row>
    <row r="343" spans="1:26" x14ac:dyDescent="0.3">
      <c r="A343" t="s">
        <v>358</v>
      </c>
      <c r="B343" t="s">
        <v>19</v>
      </c>
      <c r="C343" t="s">
        <v>57</v>
      </c>
      <c r="D343" t="s">
        <v>24</v>
      </c>
      <c r="E343">
        <v>41</v>
      </c>
      <c r="F343">
        <v>776</v>
      </c>
      <c r="G343">
        <v>0.3</v>
      </c>
      <c r="H343">
        <v>2.8</v>
      </c>
      <c r="I343">
        <v>0</v>
      </c>
      <c r="J343">
        <v>1.4</v>
      </c>
      <c r="K343">
        <v>0.5</v>
      </c>
      <c r="L343">
        <v>0.6</v>
      </c>
      <c r="M343">
        <v>0.3</v>
      </c>
      <c r="N343">
        <v>4.2</v>
      </c>
      <c r="O343">
        <v>1.1000000000000001</v>
      </c>
      <c r="P343">
        <v>5.6</v>
      </c>
      <c r="Q343">
        <v>0.9</v>
      </c>
      <c r="R343">
        <v>1.7</v>
      </c>
      <c r="T343">
        <f>IF(ISNUMBER(MATCH(A343, Debuts_Table[Name], 0)), "1", 0)</f>
        <v>0</v>
      </c>
      <c r="U343" t="str">
        <f t="shared" ca="1" si="10"/>
        <v/>
      </c>
      <c r="V343">
        <f>IF(COUNTIF(Injuries!$A$2:$A$154, A343) &gt; 0, 0, Skater2024!P343)</f>
        <v>5.6</v>
      </c>
      <c r="W343">
        <f>IF(COUNTIF(Injuries!$A$2:$A$154, A343) &gt; 0, 0, Skater2024!M343)</f>
        <v>0.3</v>
      </c>
      <c r="X343">
        <f>IF(COUNTIF(Injuries!$A$2:$A$154, A343) &gt; 0, 0, Skater2024!N343)</f>
        <v>4.2</v>
      </c>
      <c r="Y343" t="str">
        <f>VLOOKUP(C343,'2024'!$A$1:$B$33,2,FALSE)</f>
        <v xml:space="preserve"> Washington Capitals</v>
      </c>
      <c r="Z343">
        <f t="shared" si="11"/>
        <v>18.926829268292682</v>
      </c>
    </row>
    <row r="344" spans="1:26" x14ac:dyDescent="0.3">
      <c r="A344" t="s">
        <v>359</v>
      </c>
      <c r="B344" t="s">
        <v>19</v>
      </c>
      <c r="C344" t="s">
        <v>105</v>
      </c>
      <c r="D344" t="s">
        <v>21</v>
      </c>
      <c r="E344">
        <v>43</v>
      </c>
      <c r="F344">
        <v>757.1</v>
      </c>
      <c r="G344">
        <v>2.9</v>
      </c>
      <c r="H344">
        <v>-2.6</v>
      </c>
      <c r="I344">
        <v>0.9</v>
      </c>
      <c r="J344">
        <v>0</v>
      </c>
      <c r="K344">
        <v>-0.6</v>
      </c>
      <c r="L344">
        <v>0.5</v>
      </c>
      <c r="M344">
        <v>3.7</v>
      </c>
      <c r="N344">
        <v>-2.5</v>
      </c>
      <c r="O344">
        <v>-0.1</v>
      </c>
      <c r="P344">
        <v>1.1000000000000001</v>
      </c>
      <c r="Q344">
        <v>0.2</v>
      </c>
      <c r="R344">
        <v>0.3</v>
      </c>
      <c r="T344">
        <f>IF(ISNUMBER(MATCH(A344, Debuts_Table[Name], 0)), "1", 0)</f>
        <v>0</v>
      </c>
      <c r="U344" t="str">
        <f t="shared" ca="1" si="10"/>
        <v/>
      </c>
      <c r="V344">
        <f>IF(COUNTIF(Injuries!$A$2:$A$154, A344) &gt; 0, 0, Skater2024!P344)</f>
        <v>1.1000000000000001</v>
      </c>
      <c r="W344">
        <f>IF(COUNTIF(Injuries!$A$2:$A$154, A344) &gt; 0, 0, Skater2024!M344)</f>
        <v>3.7</v>
      </c>
      <c r="X344">
        <f>IF(COUNTIF(Injuries!$A$2:$A$154, A344) &gt; 0, 0, Skater2024!N344)</f>
        <v>-2.5</v>
      </c>
      <c r="Y344" t="str">
        <f>VLOOKUP(C344,'2024'!$A$1:$B$33,2,FALSE)</f>
        <v xml:space="preserve"> Carolina Hurricanes</v>
      </c>
      <c r="Z344">
        <f t="shared" si="11"/>
        <v>17.606976744186046</v>
      </c>
    </row>
    <row r="345" spans="1:26" x14ac:dyDescent="0.3">
      <c r="A345" t="s">
        <v>900</v>
      </c>
      <c r="B345" t="s">
        <v>19</v>
      </c>
      <c r="C345" t="s">
        <v>34</v>
      </c>
      <c r="D345" t="s">
        <v>21</v>
      </c>
      <c r="E345">
        <v>33</v>
      </c>
      <c r="F345">
        <v>387.3</v>
      </c>
      <c r="G345">
        <v>0.7</v>
      </c>
      <c r="H345">
        <v>1.1000000000000001</v>
      </c>
      <c r="I345">
        <v>-0.1</v>
      </c>
      <c r="J345">
        <v>0</v>
      </c>
      <c r="K345">
        <v>-0.6</v>
      </c>
      <c r="L345">
        <v>0</v>
      </c>
      <c r="M345">
        <v>0.6</v>
      </c>
      <c r="N345">
        <v>1.1000000000000001</v>
      </c>
      <c r="O345">
        <v>-0.6</v>
      </c>
      <c r="P345">
        <v>1.2</v>
      </c>
      <c r="Q345">
        <v>0.2</v>
      </c>
      <c r="R345">
        <v>0.4</v>
      </c>
      <c r="T345" t="str">
        <f>IF(ISNUMBER(MATCH(A345, Debuts_Table[Name], 0)), "1", 0)</f>
        <v>1</v>
      </c>
      <c r="U345">
        <f t="shared" ca="1" si="10"/>
        <v>1.2000006987926355</v>
      </c>
      <c r="V345">
        <f>IF(COUNTIF(Injuries!$A$2:$A$154, A345) &gt; 0, 0, Skater2024!P345)</f>
        <v>1.2</v>
      </c>
      <c r="W345">
        <f>IF(COUNTIF(Injuries!$A$2:$A$154, A345) &gt; 0, 0, Skater2024!M345)</f>
        <v>0.6</v>
      </c>
      <c r="X345">
        <f>IF(COUNTIF(Injuries!$A$2:$A$154, A345) &gt; 0, 0, Skater2024!N345)</f>
        <v>1.1000000000000001</v>
      </c>
      <c r="Y345" t="str">
        <f>VLOOKUP(C345,'2024'!$A$1:$B$33,2,FALSE)</f>
        <v xml:space="preserve"> Calgary Flames</v>
      </c>
      <c r="Z345">
        <f t="shared" si="11"/>
        <v>11.736363636363636</v>
      </c>
    </row>
    <row r="346" spans="1:26" x14ac:dyDescent="0.3">
      <c r="A346" t="s">
        <v>360</v>
      </c>
      <c r="B346" t="s">
        <v>19</v>
      </c>
      <c r="C346" t="s">
        <v>30</v>
      </c>
      <c r="D346" t="s">
        <v>21</v>
      </c>
      <c r="E346">
        <v>47</v>
      </c>
      <c r="F346">
        <v>769.9</v>
      </c>
      <c r="G346">
        <v>1.7</v>
      </c>
      <c r="H346">
        <v>-3.2</v>
      </c>
      <c r="I346">
        <v>0</v>
      </c>
      <c r="J346">
        <v>0.5</v>
      </c>
      <c r="K346">
        <v>0.3</v>
      </c>
      <c r="L346">
        <v>-0.2</v>
      </c>
      <c r="M346">
        <v>1.7</v>
      </c>
      <c r="N346">
        <v>-2.7</v>
      </c>
      <c r="O346">
        <v>0.1</v>
      </c>
      <c r="P346">
        <v>-0.8</v>
      </c>
      <c r="Q346">
        <v>-0.1</v>
      </c>
      <c r="R346">
        <v>-0.3</v>
      </c>
      <c r="T346">
        <f>IF(ISNUMBER(MATCH(A346, Debuts_Table[Name], 0)), "1", 0)</f>
        <v>0</v>
      </c>
      <c r="U346" t="str">
        <f t="shared" ca="1" si="10"/>
        <v/>
      </c>
      <c r="V346">
        <f>IF(COUNTIF(Injuries!$A$2:$A$154, A346) &gt; 0, 0, Skater2024!P346)</f>
        <v>-0.8</v>
      </c>
      <c r="W346">
        <f>IF(COUNTIF(Injuries!$A$2:$A$154, A346) &gt; 0, 0, Skater2024!M346)</f>
        <v>1.7</v>
      </c>
      <c r="X346">
        <f>IF(COUNTIF(Injuries!$A$2:$A$154, A346) &gt; 0, 0, Skater2024!N346)</f>
        <v>-2.7</v>
      </c>
      <c r="Y346" t="str">
        <f>VLOOKUP(C346,'2024'!$A$1:$B$33,2,FALSE)</f>
        <v xml:space="preserve"> Winnipeg Jets</v>
      </c>
      <c r="Z346">
        <f t="shared" si="11"/>
        <v>16.380851063829788</v>
      </c>
    </row>
    <row r="347" spans="1:26" x14ac:dyDescent="0.3">
      <c r="A347" t="s">
        <v>896</v>
      </c>
      <c r="B347" t="s">
        <v>19</v>
      </c>
      <c r="C347" t="s">
        <v>102</v>
      </c>
      <c r="D347" t="s">
        <v>24</v>
      </c>
      <c r="E347">
        <v>27</v>
      </c>
      <c r="F347">
        <v>442.9</v>
      </c>
      <c r="G347">
        <v>0.4</v>
      </c>
      <c r="H347">
        <v>-1.7</v>
      </c>
      <c r="I347">
        <v>0</v>
      </c>
      <c r="J347">
        <v>0.3</v>
      </c>
      <c r="K347">
        <v>-0.1</v>
      </c>
      <c r="L347">
        <v>-0.1</v>
      </c>
      <c r="M347">
        <v>0.4</v>
      </c>
      <c r="N347">
        <v>-1.4</v>
      </c>
      <c r="O347">
        <v>-0.2</v>
      </c>
      <c r="P347">
        <v>-1.2</v>
      </c>
      <c r="Q347">
        <v>-0.2</v>
      </c>
      <c r="R347">
        <v>-0.4</v>
      </c>
      <c r="T347" t="str">
        <f>IF(ISNUMBER(MATCH(A347, Debuts_Table[Name], 0)), "1", 0)</f>
        <v>1</v>
      </c>
      <c r="U347">
        <f t="shared" ca="1" si="10"/>
        <v>-1.1999996016128354</v>
      </c>
      <c r="V347">
        <f>IF(COUNTIF(Injuries!$A$2:$A$154, A347) &gt; 0, 0, Skater2024!P347)</f>
        <v>-1.2</v>
      </c>
      <c r="W347">
        <f>IF(COUNTIF(Injuries!$A$2:$A$154, A347) &gt; 0, 0, Skater2024!M347)</f>
        <v>0.4</v>
      </c>
      <c r="X347">
        <f>IF(COUNTIF(Injuries!$A$2:$A$154, A347) &gt; 0, 0, Skater2024!N347)</f>
        <v>-1.4</v>
      </c>
      <c r="Y347" t="str">
        <f>VLOOKUP(C347,'2024'!$A$1:$B$33,2,FALSE)</f>
        <v xml:space="preserve"> Boston Bruins</v>
      </c>
      <c r="Z347">
        <f t="shared" si="11"/>
        <v>16.403703703703702</v>
      </c>
    </row>
    <row r="348" spans="1:26" x14ac:dyDescent="0.3">
      <c r="A348" t="s">
        <v>361</v>
      </c>
      <c r="B348" t="s">
        <v>19</v>
      </c>
      <c r="C348" t="s">
        <v>168</v>
      </c>
      <c r="D348" t="s">
        <v>50</v>
      </c>
      <c r="E348">
        <v>48</v>
      </c>
      <c r="F348">
        <v>706.1</v>
      </c>
      <c r="G348">
        <v>5.9</v>
      </c>
      <c r="H348">
        <v>3.5</v>
      </c>
      <c r="I348">
        <v>1.9</v>
      </c>
      <c r="J348">
        <v>0</v>
      </c>
      <c r="K348">
        <v>-0.7</v>
      </c>
      <c r="L348">
        <v>1.6</v>
      </c>
      <c r="M348">
        <v>7.9</v>
      </c>
      <c r="N348">
        <v>3.5</v>
      </c>
      <c r="O348">
        <v>0.9</v>
      </c>
      <c r="P348">
        <v>12.2</v>
      </c>
      <c r="Q348">
        <v>1.9</v>
      </c>
      <c r="R348">
        <v>3.8</v>
      </c>
      <c r="T348">
        <f>IF(ISNUMBER(MATCH(A348, Debuts_Table[Name], 0)), "1", 0)</f>
        <v>0</v>
      </c>
      <c r="U348" t="str">
        <f t="shared" ca="1" si="10"/>
        <v/>
      </c>
      <c r="V348">
        <f>IF(COUNTIF(Injuries!$A$2:$A$154, A348) &gt; 0, 0, Skater2024!P348)</f>
        <v>12.2</v>
      </c>
      <c r="W348">
        <f>IF(COUNTIF(Injuries!$A$2:$A$154, A348) &gt; 0, 0, Skater2024!M348)</f>
        <v>7.9</v>
      </c>
      <c r="X348">
        <f>IF(COUNTIF(Injuries!$A$2:$A$154, A348) &gt; 0, 0, Skater2024!N348)</f>
        <v>3.5</v>
      </c>
      <c r="Y348" t="str">
        <f>VLOOKUP(C348,'2024'!$A$1:$B$33,2,FALSE)</f>
        <v xml:space="preserve"> Dallas Stars</v>
      </c>
      <c r="Z348">
        <f t="shared" si="11"/>
        <v>14.710416666666667</v>
      </c>
    </row>
    <row r="349" spans="1:26" x14ac:dyDescent="0.3">
      <c r="A349" t="s">
        <v>362</v>
      </c>
      <c r="B349" t="s">
        <v>19</v>
      </c>
      <c r="C349" t="s">
        <v>26</v>
      </c>
      <c r="D349" t="s">
        <v>21</v>
      </c>
      <c r="E349">
        <v>43</v>
      </c>
      <c r="F349">
        <v>722.3</v>
      </c>
      <c r="G349">
        <v>4.3</v>
      </c>
      <c r="H349">
        <v>-3.4</v>
      </c>
      <c r="I349">
        <v>0</v>
      </c>
      <c r="J349">
        <v>0</v>
      </c>
      <c r="K349">
        <v>-2.2999999999999998</v>
      </c>
      <c r="L349">
        <v>1.6</v>
      </c>
      <c r="M349">
        <v>4.3</v>
      </c>
      <c r="N349">
        <v>-3.4</v>
      </c>
      <c r="O349">
        <v>-0.7</v>
      </c>
      <c r="P349">
        <v>0.2</v>
      </c>
      <c r="Q349">
        <v>0</v>
      </c>
      <c r="R349">
        <v>0.1</v>
      </c>
      <c r="T349">
        <f>IF(ISNUMBER(MATCH(A349, Debuts_Table[Name], 0)), "1", 0)</f>
        <v>0</v>
      </c>
      <c r="U349" t="str">
        <f t="shared" ca="1" si="10"/>
        <v/>
      </c>
      <c r="V349">
        <f>IF(COUNTIF(Injuries!$A$2:$A$154, A349) &gt; 0, 0, Skater2024!P349)</f>
        <v>0.2</v>
      </c>
      <c r="W349">
        <f>IF(COUNTIF(Injuries!$A$2:$A$154, A349) &gt; 0, 0, Skater2024!M349)</f>
        <v>4.3</v>
      </c>
      <c r="X349">
        <f>IF(COUNTIF(Injuries!$A$2:$A$154, A349) &gt; 0, 0, Skater2024!N349)</f>
        <v>-3.4</v>
      </c>
      <c r="Y349" t="str">
        <f>VLOOKUP(C349,'2024'!$A$1:$B$33,2,FALSE)</f>
        <v xml:space="preserve"> Anaheim Ducks</v>
      </c>
      <c r="Z349">
        <f t="shared" si="11"/>
        <v>16.79767441860465</v>
      </c>
    </row>
    <row r="350" spans="1:26" x14ac:dyDescent="0.3">
      <c r="A350" t="s">
        <v>363</v>
      </c>
      <c r="B350" t="s">
        <v>19</v>
      </c>
      <c r="C350" t="s">
        <v>32</v>
      </c>
      <c r="D350" t="s">
        <v>21</v>
      </c>
      <c r="E350">
        <v>49</v>
      </c>
      <c r="F350">
        <v>971.3</v>
      </c>
      <c r="G350">
        <v>5.2</v>
      </c>
      <c r="H350">
        <v>-3.1</v>
      </c>
      <c r="I350">
        <v>2</v>
      </c>
      <c r="J350">
        <v>0</v>
      </c>
      <c r="K350">
        <v>0.1</v>
      </c>
      <c r="L350">
        <v>-0.1</v>
      </c>
      <c r="M350">
        <v>7.2</v>
      </c>
      <c r="N350">
        <v>-3</v>
      </c>
      <c r="O350">
        <v>0</v>
      </c>
      <c r="P350">
        <v>4.0999999999999996</v>
      </c>
      <c r="Q350">
        <v>0.7</v>
      </c>
      <c r="R350">
        <v>1.3</v>
      </c>
      <c r="T350">
        <f>IF(ISNUMBER(MATCH(A350, Debuts_Table[Name], 0)), "1", 0)</f>
        <v>0</v>
      </c>
      <c r="U350" t="str">
        <f t="shared" ca="1" si="10"/>
        <v/>
      </c>
      <c r="V350">
        <f>IF(COUNTIF(Injuries!$A$2:$A$154, A350) &gt; 0, 0, Skater2024!P350)</f>
        <v>4.0999999999999996</v>
      </c>
      <c r="W350">
        <f>IF(COUNTIF(Injuries!$A$2:$A$154, A350) &gt; 0, 0, Skater2024!M350)</f>
        <v>7.2</v>
      </c>
      <c r="X350">
        <f>IF(COUNTIF(Injuries!$A$2:$A$154, A350) &gt; 0, 0, Skater2024!N350)</f>
        <v>-3</v>
      </c>
      <c r="Y350" t="str">
        <f>VLOOKUP(C350,'2024'!$A$1:$B$33,2,FALSE)</f>
        <v xml:space="preserve"> New York Islanders</v>
      </c>
      <c r="Z350">
        <f t="shared" si="11"/>
        <v>19.822448979591837</v>
      </c>
    </row>
    <row r="351" spans="1:26" x14ac:dyDescent="0.3">
      <c r="A351" t="s">
        <v>364</v>
      </c>
      <c r="B351" t="s">
        <v>19</v>
      </c>
      <c r="C351" t="s">
        <v>107</v>
      </c>
      <c r="D351" t="s">
        <v>37</v>
      </c>
      <c r="E351">
        <v>37</v>
      </c>
      <c r="F351">
        <v>607.20000000000005</v>
      </c>
      <c r="G351">
        <v>-0.8</v>
      </c>
      <c r="H351">
        <v>2.2000000000000002</v>
      </c>
      <c r="I351">
        <v>-0.6</v>
      </c>
      <c r="J351">
        <v>1.2</v>
      </c>
      <c r="K351">
        <v>0.4</v>
      </c>
      <c r="L351">
        <v>0</v>
      </c>
      <c r="M351">
        <v>-1.4</v>
      </c>
      <c r="N351">
        <v>3.3</v>
      </c>
      <c r="O351">
        <v>0.4</v>
      </c>
      <c r="P351">
        <v>2.2999999999999998</v>
      </c>
      <c r="Q351">
        <v>0.4</v>
      </c>
      <c r="R351">
        <v>0.7</v>
      </c>
      <c r="T351">
        <f>IF(ISNUMBER(MATCH(A351, Debuts_Table[Name], 0)), "1", 0)</f>
        <v>0</v>
      </c>
      <c r="U351" t="str">
        <f t="shared" ca="1" si="10"/>
        <v/>
      </c>
      <c r="V351">
        <f>IF(COUNTIF(Injuries!$A$2:$A$154, A351) &gt; 0, 0, Skater2024!P351)</f>
        <v>2.2999999999999998</v>
      </c>
      <c r="W351">
        <f>IF(COUNTIF(Injuries!$A$2:$A$154, A351) &gt; 0, 0, Skater2024!M351)</f>
        <v>-1.4</v>
      </c>
      <c r="X351">
        <f>IF(COUNTIF(Injuries!$A$2:$A$154, A351) &gt; 0, 0, Skater2024!N351)</f>
        <v>3.3</v>
      </c>
      <c r="Y351" t="str">
        <f>VLOOKUP(C351,'2024'!$A$1:$B$33,2,FALSE)</f>
        <v xml:space="preserve"> Ottawa Senators</v>
      </c>
      <c r="Z351">
        <f t="shared" si="11"/>
        <v>16.410810810810812</v>
      </c>
    </row>
    <row r="352" spans="1:26" x14ac:dyDescent="0.3">
      <c r="A352" t="s">
        <v>365</v>
      </c>
      <c r="B352" t="s">
        <v>19</v>
      </c>
      <c r="C352" t="s">
        <v>52</v>
      </c>
      <c r="D352" t="s">
        <v>50</v>
      </c>
      <c r="E352">
        <v>48</v>
      </c>
      <c r="F352">
        <v>793.7</v>
      </c>
      <c r="G352">
        <v>2.1</v>
      </c>
      <c r="H352">
        <v>-0.4</v>
      </c>
      <c r="I352">
        <v>-1.3</v>
      </c>
      <c r="J352">
        <v>0</v>
      </c>
      <c r="K352">
        <v>1.3</v>
      </c>
      <c r="L352">
        <v>-0.5</v>
      </c>
      <c r="M352">
        <v>0.8</v>
      </c>
      <c r="N352">
        <v>-0.3</v>
      </c>
      <c r="O352">
        <v>0.8</v>
      </c>
      <c r="P352">
        <v>1.3</v>
      </c>
      <c r="Q352">
        <v>0.2</v>
      </c>
      <c r="R352">
        <v>0.4</v>
      </c>
      <c r="T352">
        <f>IF(ISNUMBER(MATCH(A352, Debuts_Table[Name], 0)), "1", 0)</f>
        <v>0</v>
      </c>
      <c r="U352" t="str">
        <f t="shared" ca="1" si="10"/>
        <v/>
      </c>
      <c r="V352">
        <f>IF(COUNTIF(Injuries!$A$2:$A$154, A352) &gt; 0, 0, Skater2024!P352)</f>
        <v>1.3</v>
      </c>
      <c r="W352">
        <f>IF(COUNTIF(Injuries!$A$2:$A$154, A352) &gt; 0, 0, Skater2024!M352)</f>
        <v>0.8</v>
      </c>
      <c r="X352">
        <f>IF(COUNTIF(Injuries!$A$2:$A$154, A352) &gt; 0, 0, Skater2024!N352)</f>
        <v>-0.3</v>
      </c>
      <c r="Y352" t="str">
        <f>VLOOKUP(C352,'2024'!$A$1:$B$33,2,FALSE)</f>
        <v xml:space="preserve"> Arizona Coyotes</v>
      </c>
      <c r="Z352">
        <f t="shared" si="11"/>
        <v>16.535416666666666</v>
      </c>
    </row>
    <row r="353" spans="1:26" x14ac:dyDescent="0.3">
      <c r="A353" t="s">
        <v>366</v>
      </c>
      <c r="B353" t="s">
        <v>19</v>
      </c>
      <c r="C353" t="s">
        <v>110</v>
      </c>
      <c r="D353" t="s">
        <v>37</v>
      </c>
      <c r="E353">
        <v>40</v>
      </c>
      <c r="F353">
        <v>751.4</v>
      </c>
      <c r="G353">
        <v>0.6</v>
      </c>
      <c r="H353">
        <v>1.4</v>
      </c>
      <c r="I353">
        <v>1.2</v>
      </c>
      <c r="J353">
        <v>0</v>
      </c>
      <c r="K353">
        <v>0.3</v>
      </c>
      <c r="L353">
        <v>-0.2</v>
      </c>
      <c r="M353">
        <v>1.8</v>
      </c>
      <c r="N353">
        <v>1.5</v>
      </c>
      <c r="O353">
        <v>0.1</v>
      </c>
      <c r="P353">
        <v>3.3</v>
      </c>
      <c r="Q353">
        <v>0.5</v>
      </c>
      <c r="R353">
        <v>1</v>
      </c>
      <c r="T353">
        <f>IF(ISNUMBER(MATCH(A353, Debuts_Table[Name], 0)), "1", 0)</f>
        <v>0</v>
      </c>
      <c r="U353" t="str">
        <f t="shared" ca="1" si="10"/>
        <v/>
      </c>
      <c r="V353">
        <f>IF(COUNTIF(Injuries!$A$2:$A$154, A353) &gt; 0, 0, Skater2024!P353)</f>
        <v>3.3</v>
      </c>
      <c r="W353">
        <f>IF(COUNTIF(Injuries!$A$2:$A$154, A353) &gt; 0, 0, Skater2024!M353)</f>
        <v>1.8</v>
      </c>
      <c r="X353">
        <f>IF(COUNTIF(Injuries!$A$2:$A$154, A353) &gt; 0, 0, Skater2024!N353)</f>
        <v>1.5</v>
      </c>
      <c r="Y353" t="str">
        <f>VLOOKUP(C353,'2024'!$A$1:$B$33,2,FALSE)</f>
        <v xml:space="preserve"> Minnesota Wild</v>
      </c>
      <c r="Z353">
        <f t="shared" si="11"/>
        <v>18.785</v>
      </c>
    </row>
    <row r="354" spans="1:26" x14ac:dyDescent="0.3">
      <c r="A354" t="s">
        <v>367</v>
      </c>
      <c r="B354" t="s">
        <v>19</v>
      </c>
      <c r="C354" t="s">
        <v>110</v>
      </c>
      <c r="D354" t="s">
        <v>50</v>
      </c>
      <c r="E354">
        <v>42</v>
      </c>
      <c r="F354">
        <v>761.6</v>
      </c>
      <c r="G354">
        <v>5.3</v>
      </c>
      <c r="H354">
        <v>1.9</v>
      </c>
      <c r="I354">
        <v>2.5</v>
      </c>
      <c r="J354">
        <v>0.1</v>
      </c>
      <c r="K354">
        <v>-0.9</v>
      </c>
      <c r="L354">
        <v>-0.2</v>
      </c>
      <c r="M354">
        <v>7.8</v>
      </c>
      <c r="N354">
        <v>2</v>
      </c>
      <c r="O354">
        <v>-1.1000000000000001</v>
      </c>
      <c r="P354">
        <v>8.6999999999999993</v>
      </c>
      <c r="Q354">
        <v>1.4</v>
      </c>
      <c r="R354">
        <v>2.7</v>
      </c>
      <c r="T354">
        <f>IF(ISNUMBER(MATCH(A354, Debuts_Table[Name], 0)), "1", 0)</f>
        <v>0</v>
      </c>
      <c r="U354" t="str">
        <f t="shared" ca="1" si="10"/>
        <v/>
      </c>
      <c r="V354">
        <f>IF(COUNTIF(Injuries!$A$2:$A$154, A354) &gt; 0, 0, Skater2024!P354)</f>
        <v>8.6999999999999993</v>
      </c>
      <c r="W354">
        <f>IF(COUNTIF(Injuries!$A$2:$A$154, A354) &gt; 0, 0, Skater2024!M354)</f>
        <v>7.8</v>
      </c>
      <c r="X354">
        <f>IF(COUNTIF(Injuries!$A$2:$A$154, A354) &gt; 0, 0, Skater2024!N354)</f>
        <v>2</v>
      </c>
      <c r="Y354" t="str">
        <f>VLOOKUP(C354,'2024'!$A$1:$B$33,2,FALSE)</f>
        <v xml:space="preserve"> Minnesota Wild</v>
      </c>
      <c r="Z354">
        <f t="shared" si="11"/>
        <v>18.133333333333333</v>
      </c>
    </row>
    <row r="355" spans="1:26" x14ac:dyDescent="0.3">
      <c r="A355" t="s">
        <v>368</v>
      </c>
      <c r="B355" t="s">
        <v>19</v>
      </c>
      <c r="C355" t="s">
        <v>168</v>
      </c>
      <c r="D355" t="s">
        <v>21</v>
      </c>
      <c r="E355">
        <v>48</v>
      </c>
      <c r="F355">
        <v>812.7</v>
      </c>
      <c r="G355">
        <v>5.6</v>
      </c>
      <c r="H355">
        <v>-2.8</v>
      </c>
      <c r="I355">
        <v>1.5</v>
      </c>
      <c r="J355">
        <v>0.1</v>
      </c>
      <c r="K355">
        <v>1.2</v>
      </c>
      <c r="L355">
        <v>-0.7</v>
      </c>
      <c r="M355">
        <v>7.2</v>
      </c>
      <c r="N355">
        <v>-2.7</v>
      </c>
      <c r="O355">
        <v>0.5</v>
      </c>
      <c r="P355">
        <v>4.9000000000000004</v>
      </c>
      <c r="Q355">
        <v>0.8</v>
      </c>
      <c r="R355">
        <v>1.5</v>
      </c>
      <c r="T355">
        <f>IF(ISNUMBER(MATCH(A355, Debuts_Table[Name], 0)), "1", 0)</f>
        <v>0</v>
      </c>
      <c r="U355" t="str">
        <f t="shared" ca="1" si="10"/>
        <v/>
      </c>
      <c r="V355">
        <f>IF(COUNTIF(Injuries!$A$2:$A$154, A355) &gt; 0, 0, Skater2024!P355)</f>
        <v>4.9000000000000004</v>
      </c>
      <c r="W355">
        <f>IF(COUNTIF(Injuries!$A$2:$A$154, A355) &gt; 0, 0, Skater2024!M355)</f>
        <v>7.2</v>
      </c>
      <c r="X355">
        <f>IF(COUNTIF(Injuries!$A$2:$A$154, A355) &gt; 0, 0, Skater2024!N355)</f>
        <v>-2.7</v>
      </c>
      <c r="Y355" t="str">
        <f>VLOOKUP(C355,'2024'!$A$1:$B$33,2,FALSE)</f>
        <v xml:space="preserve"> Dallas Stars</v>
      </c>
      <c r="Z355">
        <f t="shared" si="11"/>
        <v>16.931250000000002</v>
      </c>
    </row>
    <row r="356" spans="1:26" x14ac:dyDescent="0.3">
      <c r="A356" t="s">
        <v>369</v>
      </c>
      <c r="B356" t="s">
        <v>19</v>
      </c>
      <c r="C356" t="s">
        <v>52</v>
      </c>
      <c r="D356" t="s">
        <v>24</v>
      </c>
      <c r="E356">
        <v>44</v>
      </c>
      <c r="F356">
        <v>883.2</v>
      </c>
      <c r="G356">
        <v>0.1</v>
      </c>
      <c r="H356">
        <v>0.1</v>
      </c>
      <c r="I356">
        <v>0</v>
      </c>
      <c r="J356">
        <v>-1</v>
      </c>
      <c r="K356">
        <v>-0.9</v>
      </c>
      <c r="L356">
        <v>-0.2</v>
      </c>
      <c r="M356">
        <v>0.1</v>
      </c>
      <c r="N356">
        <v>-0.9</v>
      </c>
      <c r="O356">
        <v>-1.1000000000000001</v>
      </c>
      <c r="P356">
        <v>-2</v>
      </c>
      <c r="Q356">
        <v>-0.3</v>
      </c>
      <c r="R356">
        <v>-0.6</v>
      </c>
      <c r="T356">
        <f>IF(ISNUMBER(MATCH(A356, Debuts_Table[Name], 0)), "1", 0)</f>
        <v>0</v>
      </c>
      <c r="U356" t="str">
        <f t="shared" ca="1" si="10"/>
        <v/>
      </c>
      <c r="V356">
        <f>IF(COUNTIF(Injuries!$A$2:$A$154, A356) &gt; 0, 0, Skater2024!P356)</f>
        <v>0</v>
      </c>
      <c r="W356">
        <f>IF(COUNTIF(Injuries!$A$2:$A$154, A356) &gt; 0, 0, Skater2024!M356)</f>
        <v>0</v>
      </c>
      <c r="X356">
        <f>IF(COUNTIF(Injuries!$A$2:$A$154, A356) &gt; 0, 0, Skater2024!N356)</f>
        <v>0</v>
      </c>
      <c r="Y356" t="str">
        <f>VLOOKUP(C356,'2024'!$A$1:$B$33,2,FALSE)</f>
        <v xml:space="preserve"> Arizona Coyotes</v>
      </c>
      <c r="Z356">
        <f t="shared" si="11"/>
        <v>20.072727272727274</v>
      </c>
    </row>
    <row r="357" spans="1:26" x14ac:dyDescent="0.3">
      <c r="A357" t="s">
        <v>698</v>
      </c>
      <c r="B357" t="s">
        <v>19</v>
      </c>
      <c r="C357" t="s">
        <v>102</v>
      </c>
      <c r="D357" t="s">
        <v>24</v>
      </c>
      <c r="E357">
        <v>35</v>
      </c>
      <c r="F357">
        <v>621.20000000000005</v>
      </c>
      <c r="G357">
        <v>0.9</v>
      </c>
      <c r="H357">
        <v>-3.1</v>
      </c>
      <c r="I357">
        <v>0</v>
      </c>
      <c r="J357">
        <v>0.9</v>
      </c>
      <c r="K357">
        <v>0</v>
      </c>
      <c r="L357">
        <v>-0.5</v>
      </c>
      <c r="M357">
        <v>0.9</v>
      </c>
      <c r="N357">
        <v>-2.2000000000000002</v>
      </c>
      <c r="O357">
        <v>-0.5</v>
      </c>
      <c r="P357">
        <v>-1.9</v>
      </c>
      <c r="Q357">
        <v>-0.3</v>
      </c>
      <c r="R357">
        <v>-0.6</v>
      </c>
      <c r="T357">
        <f>IF(ISNUMBER(MATCH(A357, Debuts_Table[Name], 0)), "1", 0)</f>
        <v>0</v>
      </c>
      <c r="U357" t="str">
        <f t="shared" ca="1" si="10"/>
        <v/>
      </c>
      <c r="V357">
        <f>IF(COUNTIF(Injuries!$A$2:$A$154, A357) &gt; 0, 0, Skater2024!P357)</f>
        <v>-1.9</v>
      </c>
      <c r="W357">
        <f>IF(COUNTIF(Injuries!$A$2:$A$154, A357) &gt; 0, 0, Skater2024!M357)</f>
        <v>0.9</v>
      </c>
      <c r="X357">
        <f>IF(COUNTIF(Injuries!$A$2:$A$154, A357) &gt; 0, 0, Skater2024!N357)</f>
        <v>-2.2000000000000002</v>
      </c>
      <c r="Y357" t="str">
        <f>VLOOKUP(C357,'2024'!$A$1:$B$33,2,FALSE)</f>
        <v xml:space="preserve"> Boston Bruins</v>
      </c>
      <c r="Z357">
        <f t="shared" si="11"/>
        <v>17.748571428571431</v>
      </c>
    </row>
    <row r="358" spans="1:26" x14ac:dyDescent="0.3">
      <c r="A358" t="s">
        <v>371</v>
      </c>
      <c r="B358" t="s">
        <v>19</v>
      </c>
      <c r="C358" t="s">
        <v>36</v>
      </c>
      <c r="D358" t="s">
        <v>24</v>
      </c>
      <c r="E358">
        <v>47</v>
      </c>
      <c r="F358">
        <v>976.2</v>
      </c>
      <c r="G358">
        <v>-0.6</v>
      </c>
      <c r="H358">
        <v>3.1</v>
      </c>
      <c r="I358">
        <v>0</v>
      </c>
      <c r="J358">
        <v>1.3</v>
      </c>
      <c r="K358">
        <v>0.8</v>
      </c>
      <c r="L358">
        <v>-0.7</v>
      </c>
      <c r="M358">
        <v>-0.5</v>
      </c>
      <c r="N358">
        <v>4.4000000000000004</v>
      </c>
      <c r="O358">
        <v>0.1</v>
      </c>
      <c r="P358">
        <v>4</v>
      </c>
      <c r="Q358">
        <v>0.6</v>
      </c>
      <c r="R358">
        <v>1.2</v>
      </c>
      <c r="T358">
        <f>IF(ISNUMBER(MATCH(A358, Debuts_Table[Name], 0)), "1", 0)</f>
        <v>0</v>
      </c>
      <c r="U358" t="str">
        <f t="shared" ca="1" si="10"/>
        <v/>
      </c>
      <c r="V358">
        <f>IF(COUNTIF(Injuries!$A$2:$A$154, A358) &gt; 0, 0, Skater2024!P358)</f>
        <v>4</v>
      </c>
      <c r="W358">
        <f>IF(COUNTIF(Injuries!$A$2:$A$154, A358) &gt; 0, 0, Skater2024!M358)</f>
        <v>-0.5</v>
      </c>
      <c r="X358">
        <f>IF(COUNTIF(Injuries!$A$2:$A$154, A358) &gt; 0, 0, Skater2024!N358)</f>
        <v>4.4000000000000004</v>
      </c>
      <c r="Y358" t="str">
        <f>VLOOKUP(C358,'2024'!$A$1:$B$33,2,FALSE)</f>
        <v xml:space="preserve"> Los Angeles Kings</v>
      </c>
      <c r="Z358">
        <f t="shared" si="11"/>
        <v>20.770212765957449</v>
      </c>
    </row>
    <row r="359" spans="1:26" x14ac:dyDescent="0.3">
      <c r="A359" t="s">
        <v>372</v>
      </c>
      <c r="B359" t="s">
        <v>19</v>
      </c>
      <c r="C359" t="s">
        <v>87</v>
      </c>
      <c r="D359" t="s">
        <v>50</v>
      </c>
      <c r="E359">
        <v>46</v>
      </c>
      <c r="F359">
        <v>655.8</v>
      </c>
      <c r="G359">
        <v>3.2</v>
      </c>
      <c r="H359">
        <v>-0.5</v>
      </c>
      <c r="I359">
        <v>0</v>
      </c>
      <c r="J359">
        <v>-0.2</v>
      </c>
      <c r="K359">
        <v>-0.3</v>
      </c>
      <c r="L359">
        <v>0.5</v>
      </c>
      <c r="M359">
        <v>3.1</v>
      </c>
      <c r="N359">
        <v>-0.8</v>
      </c>
      <c r="O359">
        <v>0.2</v>
      </c>
      <c r="P359">
        <v>2.6</v>
      </c>
      <c r="Q359">
        <v>0.4</v>
      </c>
      <c r="R359">
        <v>0.8</v>
      </c>
      <c r="T359">
        <f>IF(ISNUMBER(MATCH(A359, Debuts_Table[Name], 0)), "1", 0)</f>
        <v>0</v>
      </c>
      <c r="U359" t="str">
        <f t="shared" ca="1" si="10"/>
        <v/>
      </c>
      <c r="V359">
        <f>IF(COUNTIF(Injuries!$A$2:$A$154, A359) &gt; 0, 0, Skater2024!P359)</f>
        <v>2.6</v>
      </c>
      <c r="W359">
        <f>IF(COUNTIF(Injuries!$A$2:$A$154, A359) &gt; 0, 0, Skater2024!M359)</f>
        <v>3.1</v>
      </c>
      <c r="X359">
        <f>IF(COUNTIF(Injuries!$A$2:$A$154, A359) &gt; 0, 0, Skater2024!N359)</f>
        <v>-0.8</v>
      </c>
      <c r="Y359" t="str">
        <f>VLOOKUP(C359,'2024'!$A$1:$B$33,2,FALSE)</f>
        <v xml:space="preserve"> Toronto Maple Leafs</v>
      </c>
      <c r="Z359">
        <f t="shared" si="11"/>
        <v>14.256521739130434</v>
      </c>
    </row>
    <row r="360" spans="1:26" x14ac:dyDescent="0.3">
      <c r="A360" t="s">
        <v>373</v>
      </c>
      <c r="B360" t="s">
        <v>19</v>
      </c>
      <c r="C360" t="s">
        <v>102</v>
      </c>
      <c r="D360" t="s">
        <v>21</v>
      </c>
      <c r="E360">
        <v>33</v>
      </c>
      <c r="F360">
        <v>442.1</v>
      </c>
      <c r="G360">
        <v>2.7</v>
      </c>
      <c r="H360">
        <v>-1</v>
      </c>
      <c r="I360">
        <v>0.1</v>
      </c>
      <c r="J360">
        <v>0</v>
      </c>
      <c r="K360">
        <v>0.5</v>
      </c>
      <c r="L360">
        <v>1.4</v>
      </c>
      <c r="M360">
        <v>2.8</v>
      </c>
      <c r="N360">
        <v>-1</v>
      </c>
      <c r="O360">
        <v>1.9</v>
      </c>
      <c r="P360">
        <v>3.7</v>
      </c>
      <c r="Q360">
        <v>0.6</v>
      </c>
      <c r="R360">
        <v>1.2</v>
      </c>
      <c r="T360" t="str">
        <f>IF(ISNUMBER(MATCH(A360, Debuts_Table[Name], 0)), "1", 0)</f>
        <v>1</v>
      </c>
      <c r="U360">
        <f ca="1">IF(T360="1",P360+RAND() * 0.000001,"")</f>
        <v>3.7000009946119841</v>
      </c>
      <c r="V360">
        <f>IF(COUNTIF(Injuries!$A$2:$A$154, A360) &gt; 0, 0, Skater2024!P360)</f>
        <v>0</v>
      </c>
      <c r="W360">
        <f>IF(COUNTIF(Injuries!$A$2:$A$154, A360) &gt; 0, 0, Skater2024!M360)</f>
        <v>0</v>
      </c>
      <c r="X360">
        <f>IF(COUNTIF(Injuries!$A$2:$A$154, A360) &gt; 0, 0, Skater2024!N360)</f>
        <v>0</v>
      </c>
      <c r="Y360" t="str">
        <f>VLOOKUP(C360,'2024'!$A$1:$B$33,2,FALSE)</f>
        <v xml:space="preserve"> Boston Bruins</v>
      </c>
      <c r="Z360">
        <f t="shared" si="11"/>
        <v>13.396969696969698</v>
      </c>
    </row>
    <row r="361" spans="1:26" x14ac:dyDescent="0.3">
      <c r="A361" t="s">
        <v>374</v>
      </c>
      <c r="B361" t="s">
        <v>19</v>
      </c>
      <c r="C361" t="s">
        <v>41</v>
      </c>
      <c r="D361" t="s">
        <v>50</v>
      </c>
      <c r="E361">
        <v>49</v>
      </c>
      <c r="F361">
        <v>931.2</v>
      </c>
      <c r="G361">
        <v>3.7</v>
      </c>
      <c r="H361">
        <v>-2.8</v>
      </c>
      <c r="I361">
        <v>-3.5</v>
      </c>
      <c r="J361">
        <v>0.2</v>
      </c>
      <c r="K361">
        <v>1.4</v>
      </c>
      <c r="L361">
        <v>1</v>
      </c>
      <c r="M361">
        <v>0.3</v>
      </c>
      <c r="N361">
        <v>-2.6</v>
      </c>
      <c r="O361">
        <v>2.5</v>
      </c>
      <c r="P361">
        <v>0.1</v>
      </c>
      <c r="Q361">
        <v>0</v>
      </c>
      <c r="R361">
        <v>0</v>
      </c>
      <c r="T361">
        <f>IF(ISNUMBER(MATCH(A361, Debuts_Table[Name], 0)), "1", 0)</f>
        <v>0</v>
      </c>
      <c r="U361" t="str">
        <f t="shared" ref="U361:U424" ca="1" si="12">IF(T361="1",P361+RAND() * 0.000001,"")</f>
        <v/>
      </c>
      <c r="V361">
        <f>IF(COUNTIF(Injuries!$A$2:$A$154, A361) &gt; 0, 0, Skater2024!P361)</f>
        <v>0.1</v>
      </c>
      <c r="W361">
        <f>IF(COUNTIF(Injuries!$A$2:$A$154, A361) &gt; 0, 0, Skater2024!M361)</f>
        <v>0.3</v>
      </c>
      <c r="X361">
        <f>IF(COUNTIF(Injuries!$A$2:$A$154, A361) &gt; 0, 0, Skater2024!N361)</f>
        <v>-2.6</v>
      </c>
      <c r="Y361" t="str">
        <f>VLOOKUP(C361,'2024'!$A$1:$B$33,2,FALSE)</f>
        <v xml:space="preserve"> Florida Panthers</v>
      </c>
      <c r="Z361">
        <f t="shared" si="11"/>
        <v>19.004081632653062</v>
      </c>
    </row>
    <row r="362" spans="1:26" x14ac:dyDescent="0.3">
      <c r="A362" t="s">
        <v>375</v>
      </c>
      <c r="B362" t="s">
        <v>19</v>
      </c>
      <c r="C362" t="s">
        <v>122</v>
      </c>
      <c r="D362" t="s">
        <v>24</v>
      </c>
      <c r="E362">
        <v>44</v>
      </c>
      <c r="F362">
        <v>922.6</v>
      </c>
      <c r="G362">
        <v>-0.6</v>
      </c>
      <c r="H362">
        <v>1.8</v>
      </c>
      <c r="I362">
        <v>1.5</v>
      </c>
      <c r="J362">
        <v>1.2</v>
      </c>
      <c r="K362">
        <v>0.3</v>
      </c>
      <c r="L362">
        <v>0.1</v>
      </c>
      <c r="M362">
        <v>0.9</v>
      </c>
      <c r="N362">
        <v>3</v>
      </c>
      <c r="O362">
        <v>0.4</v>
      </c>
      <c r="P362">
        <v>4.2</v>
      </c>
      <c r="Q362">
        <v>0.7</v>
      </c>
      <c r="R362">
        <v>1.3</v>
      </c>
      <c r="T362">
        <f>IF(ISNUMBER(MATCH(A362, Debuts_Table[Name], 0)), "1", 0)</f>
        <v>0</v>
      </c>
      <c r="U362" t="str">
        <f t="shared" ca="1" si="12"/>
        <v/>
      </c>
      <c r="V362">
        <f>IF(COUNTIF(Injuries!$A$2:$A$154, A362) &gt; 0, 0, Skater2024!P362)</f>
        <v>4.2</v>
      </c>
      <c r="W362">
        <f>IF(COUNTIF(Injuries!$A$2:$A$154, A362) &gt; 0, 0, Skater2024!M362)</f>
        <v>0.9</v>
      </c>
      <c r="X362">
        <f>IF(COUNTIF(Injuries!$A$2:$A$154, A362) &gt; 0, 0, Skater2024!N362)</f>
        <v>3</v>
      </c>
      <c r="Y362" t="str">
        <f>VLOOKUP(C362,'2024'!$A$1:$B$33,2,FALSE)</f>
        <v xml:space="preserve"> Edmonton Oilers</v>
      </c>
      <c r="Z362">
        <f t="shared" si="11"/>
        <v>20.968181818181819</v>
      </c>
    </row>
    <row r="363" spans="1:26" x14ac:dyDescent="0.3">
      <c r="A363" t="s">
        <v>701</v>
      </c>
      <c r="B363" t="s">
        <v>19</v>
      </c>
      <c r="C363" t="s">
        <v>122</v>
      </c>
      <c r="D363" t="s">
        <v>21</v>
      </c>
      <c r="E363">
        <v>35</v>
      </c>
      <c r="F363">
        <v>432.9</v>
      </c>
      <c r="G363">
        <v>-1.4</v>
      </c>
      <c r="H363">
        <v>1.4</v>
      </c>
      <c r="I363">
        <v>0</v>
      </c>
      <c r="J363">
        <v>1.1000000000000001</v>
      </c>
      <c r="K363">
        <v>-0.2</v>
      </c>
      <c r="L363">
        <v>0</v>
      </c>
      <c r="M363">
        <v>-1.4</v>
      </c>
      <c r="N363">
        <v>2.5</v>
      </c>
      <c r="O363">
        <v>-0.3</v>
      </c>
      <c r="P363">
        <v>0.8</v>
      </c>
      <c r="Q363">
        <v>0.1</v>
      </c>
      <c r="R363">
        <v>0.3</v>
      </c>
      <c r="T363">
        <f>IF(ISNUMBER(MATCH(A363, Debuts_Table[Name], 0)), "1", 0)</f>
        <v>0</v>
      </c>
      <c r="U363" t="str">
        <f t="shared" ca="1" si="12"/>
        <v/>
      </c>
      <c r="V363">
        <f>IF(COUNTIF(Injuries!$A$2:$A$154, A363) &gt; 0, 0, Skater2024!P363)</f>
        <v>0.8</v>
      </c>
      <c r="W363">
        <f>IF(COUNTIF(Injuries!$A$2:$A$154, A363) &gt; 0, 0, Skater2024!M363)</f>
        <v>-1.4</v>
      </c>
      <c r="X363">
        <f>IF(COUNTIF(Injuries!$A$2:$A$154, A363) &gt; 0, 0, Skater2024!N363)</f>
        <v>2.5</v>
      </c>
      <c r="Y363" t="str">
        <f>VLOOKUP(C363,'2024'!$A$1:$B$33,2,FALSE)</f>
        <v xml:space="preserve"> Edmonton Oilers</v>
      </c>
      <c r="Z363">
        <f t="shared" si="11"/>
        <v>12.368571428571428</v>
      </c>
    </row>
    <row r="364" spans="1:26" x14ac:dyDescent="0.3">
      <c r="A364" t="s">
        <v>376</v>
      </c>
      <c r="B364" t="s">
        <v>19</v>
      </c>
      <c r="C364" t="s">
        <v>62</v>
      </c>
      <c r="D364" t="s">
        <v>24</v>
      </c>
      <c r="E364">
        <v>41</v>
      </c>
      <c r="F364">
        <v>840.5</v>
      </c>
      <c r="G364">
        <v>-1.4</v>
      </c>
      <c r="H364">
        <v>3</v>
      </c>
      <c r="I364">
        <v>0</v>
      </c>
      <c r="J364">
        <v>1</v>
      </c>
      <c r="K364">
        <v>-0.2</v>
      </c>
      <c r="L364">
        <v>0.1</v>
      </c>
      <c r="M364">
        <v>-1.4</v>
      </c>
      <c r="N364">
        <v>4</v>
      </c>
      <c r="O364">
        <v>-0.1</v>
      </c>
      <c r="P364">
        <v>2.4</v>
      </c>
      <c r="Q364">
        <v>0.4</v>
      </c>
      <c r="R364">
        <v>0.8</v>
      </c>
      <c r="T364">
        <f>IF(ISNUMBER(MATCH(A364, Debuts_Table[Name], 0)), "1", 0)</f>
        <v>0</v>
      </c>
      <c r="U364" t="str">
        <f t="shared" ca="1" si="12"/>
        <v/>
      </c>
      <c r="V364">
        <f>IF(COUNTIF(Injuries!$A$2:$A$154, A364) &gt; 0, 0, Skater2024!P364)</f>
        <v>0</v>
      </c>
      <c r="W364">
        <f>IF(COUNTIF(Injuries!$A$2:$A$154, A364) &gt; 0, 0, Skater2024!M364)</f>
        <v>0</v>
      </c>
      <c r="X364">
        <f>IF(COUNTIF(Injuries!$A$2:$A$154, A364) &gt; 0, 0, Skater2024!N364)</f>
        <v>0</v>
      </c>
      <c r="Y364" t="str">
        <f>VLOOKUP(C364,'2024'!$A$1:$B$33,2,FALSE)</f>
        <v xml:space="preserve"> Buffalo Sabres</v>
      </c>
      <c r="Z364">
        <f t="shared" si="11"/>
        <v>20.5</v>
      </c>
    </row>
    <row r="365" spans="1:26" x14ac:dyDescent="0.3">
      <c r="A365" t="s">
        <v>377</v>
      </c>
      <c r="B365" t="s">
        <v>19</v>
      </c>
      <c r="C365" t="s">
        <v>28</v>
      </c>
      <c r="D365" t="s">
        <v>21</v>
      </c>
      <c r="E365">
        <v>45</v>
      </c>
      <c r="F365">
        <v>804.1</v>
      </c>
      <c r="G365">
        <v>-2.4</v>
      </c>
      <c r="H365">
        <v>1.7</v>
      </c>
      <c r="I365">
        <v>0</v>
      </c>
      <c r="J365">
        <v>0.2</v>
      </c>
      <c r="K365">
        <v>1.4</v>
      </c>
      <c r="L365">
        <v>0.2</v>
      </c>
      <c r="M365">
        <v>-2.2999999999999998</v>
      </c>
      <c r="N365">
        <v>1.9</v>
      </c>
      <c r="O365">
        <v>1.5</v>
      </c>
      <c r="P365">
        <v>1.1000000000000001</v>
      </c>
      <c r="Q365">
        <v>0.2</v>
      </c>
      <c r="R365">
        <v>0.3</v>
      </c>
      <c r="T365">
        <f>IF(ISNUMBER(MATCH(A365, Debuts_Table[Name], 0)), "1", 0)</f>
        <v>0</v>
      </c>
      <c r="U365" t="str">
        <f t="shared" ca="1" si="12"/>
        <v/>
      </c>
      <c r="V365">
        <f>IF(COUNTIF(Injuries!$A$2:$A$154, A365) &gt; 0, 0, Skater2024!P365)</f>
        <v>1.1000000000000001</v>
      </c>
      <c r="W365">
        <f>IF(COUNTIF(Injuries!$A$2:$A$154, A365) &gt; 0, 0, Skater2024!M365)</f>
        <v>-2.2999999999999998</v>
      </c>
      <c r="X365">
        <f>IF(COUNTIF(Injuries!$A$2:$A$154, A365) &gt; 0, 0, Skater2024!N365)</f>
        <v>1.9</v>
      </c>
      <c r="Y365" t="str">
        <f>VLOOKUP(C365,'2024'!$A$1:$B$33,2,FALSE)</f>
        <v>Seattle Kraken</v>
      </c>
      <c r="Z365">
        <f t="shared" si="11"/>
        <v>17.86888888888889</v>
      </c>
    </row>
    <row r="366" spans="1:26" x14ac:dyDescent="0.3">
      <c r="A366" t="s">
        <v>378</v>
      </c>
      <c r="B366" t="s">
        <v>19</v>
      </c>
      <c r="C366" t="s">
        <v>87</v>
      </c>
      <c r="D366" t="s">
        <v>21</v>
      </c>
      <c r="E366">
        <v>48</v>
      </c>
      <c r="F366">
        <v>614.1</v>
      </c>
      <c r="G366">
        <v>-0.6</v>
      </c>
      <c r="H366">
        <v>-2.1</v>
      </c>
      <c r="I366">
        <v>0.1</v>
      </c>
      <c r="J366">
        <v>0</v>
      </c>
      <c r="K366">
        <v>-0.4</v>
      </c>
      <c r="L366">
        <v>-0.6</v>
      </c>
      <c r="M366">
        <v>-0.5</v>
      </c>
      <c r="N366">
        <v>-2.1</v>
      </c>
      <c r="O366">
        <v>-1</v>
      </c>
      <c r="P366">
        <v>-3.6</v>
      </c>
      <c r="Q366">
        <v>-0.6</v>
      </c>
      <c r="R366">
        <v>-1.1000000000000001</v>
      </c>
      <c r="T366">
        <f>IF(ISNUMBER(MATCH(A366, Debuts_Table[Name], 0)), "1", 0)</f>
        <v>0</v>
      </c>
      <c r="U366" t="str">
        <f t="shared" ca="1" si="12"/>
        <v/>
      </c>
      <c r="V366">
        <f>IF(COUNTIF(Injuries!$A$2:$A$154, A366) &gt; 0, 0, Skater2024!P366)</f>
        <v>-3.6</v>
      </c>
      <c r="W366">
        <f>IF(COUNTIF(Injuries!$A$2:$A$154, A366) &gt; 0, 0, Skater2024!M366)</f>
        <v>-0.5</v>
      </c>
      <c r="X366">
        <f>IF(COUNTIF(Injuries!$A$2:$A$154, A366) &gt; 0, 0, Skater2024!N366)</f>
        <v>-2.1</v>
      </c>
      <c r="Y366" t="str">
        <f>VLOOKUP(C366,'2024'!$A$1:$B$33,2,FALSE)</f>
        <v xml:space="preserve"> Toronto Maple Leafs</v>
      </c>
      <c r="Z366">
        <f t="shared" si="11"/>
        <v>12.793750000000001</v>
      </c>
    </row>
    <row r="367" spans="1:26" x14ac:dyDescent="0.3">
      <c r="A367" t="s">
        <v>379</v>
      </c>
      <c r="B367" t="s">
        <v>19</v>
      </c>
      <c r="C367" t="s">
        <v>26</v>
      </c>
      <c r="D367" t="s">
        <v>50</v>
      </c>
      <c r="E367">
        <v>34</v>
      </c>
      <c r="F367">
        <v>399.8</v>
      </c>
      <c r="G367">
        <v>-0.2</v>
      </c>
      <c r="H367">
        <v>-2.4</v>
      </c>
      <c r="I367">
        <v>-0.5</v>
      </c>
      <c r="J367">
        <v>0</v>
      </c>
      <c r="K367">
        <v>0.3</v>
      </c>
      <c r="L367">
        <v>1.4</v>
      </c>
      <c r="M367">
        <v>-0.7</v>
      </c>
      <c r="N367">
        <v>-2.4</v>
      </c>
      <c r="O367">
        <v>1.7</v>
      </c>
      <c r="P367">
        <v>-1.4</v>
      </c>
      <c r="Q367">
        <v>-0.2</v>
      </c>
      <c r="R367">
        <v>-0.4</v>
      </c>
      <c r="T367">
        <f>IF(ISNUMBER(MATCH(A367, Debuts_Table[Name], 0)), "1", 0)</f>
        <v>0</v>
      </c>
      <c r="U367" t="str">
        <f t="shared" ca="1" si="12"/>
        <v/>
      </c>
      <c r="V367">
        <f>IF(COUNTIF(Injuries!$A$2:$A$154, A367) &gt; 0, 0, Skater2024!P367)</f>
        <v>0</v>
      </c>
      <c r="W367">
        <f>IF(COUNTIF(Injuries!$A$2:$A$154, A367) &gt; 0, 0, Skater2024!M367)</f>
        <v>0</v>
      </c>
      <c r="X367">
        <f>IF(COUNTIF(Injuries!$A$2:$A$154, A367) &gt; 0, 0, Skater2024!N367)</f>
        <v>0</v>
      </c>
      <c r="Y367" t="str">
        <f>VLOOKUP(C367,'2024'!$A$1:$B$33,2,FALSE)</f>
        <v xml:space="preserve"> Anaheim Ducks</v>
      </c>
      <c r="Z367">
        <f t="shared" si="11"/>
        <v>11.758823529411766</v>
      </c>
    </row>
    <row r="368" spans="1:26" x14ac:dyDescent="0.3">
      <c r="A368" t="s">
        <v>380</v>
      </c>
      <c r="B368" t="s">
        <v>19</v>
      </c>
      <c r="C368" t="s">
        <v>39</v>
      </c>
      <c r="D368" t="s">
        <v>37</v>
      </c>
      <c r="E368">
        <v>43</v>
      </c>
      <c r="F368">
        <v>549.29999999999995</v>
      </c>
      <c r="G368">
        <v>1.9</v>
      </c>
      <c r="H368">
        <v>0.8</v>
      </c>
      <c r="I368">
        <v>1.3</v>
      </c>
      <c r="J368">
        <v>0</v>
      </c>
      <c r="K368">
        <v>0.7</v>
      </c>
      <c r="L368">
        <v>0.7</v>
      </c>
      <c r="M368">
        <v>3.2</v>
      </c>
      <c r="N368">
        <v>0.8</v>
      </c>
      <c r="O368">
        <v>1.5</v>
      </c>
      <c r="P368">
        <v>5.5</v>
      </c>
      <c r="Q368">
        <v>0.9</v>
      </c>
      <c r="R368">
        <v>1.7</v>
      </c>
      <c r="T368">
        <f>IF(ISNUMBER(MATCH(A368, Debuts_Table[Name], 0)), "1", 0)</f>
        <v>0</v>
      </c>
      <c r="U368" t="str">
        <f t="shared" ca="1" si="12"/>
        <v/>
      </c>
      <c r="V368">
        <f>IF(COUNTIF(Injuries!$A$2:$A$154, A368) &gt; 0, 0, Skater2024!P368)</f>
        <v>5.5</v>
      </c>
      <c r="W368">
        <f>IF(COUNTIF(Injuries!$A$2:$A$154, A368) &gt; 0, 0, Skater2024!M368)</f>
        <v>3.2</v>
      </c>
      <c r="X368">
        <f>IF(COUNTIF(Injuries!$A$2:$A$154, A368) &gt; 0, 0, Skater2024!N368)</f>
        <v>0.8</v>
      </c>
      <c r="Y368" t="str">
        <f>VLOOKUP(C368,'2024'!$A$1:$B$33,2,FALSE)</f>
        <v xml:space="preserve"> Vegas Golden Knights</v>
      </c>
      <c r="Z368">
        <f t="shared" si="11"/>
        <v>12.774418604651162</v>
      </c>
    </row>
    <row r="369" spans="1:26" x14ac:dyDescent="0.3">
      <c r="A369" t="s">
        <v>381</v>
      </c>
      <c r="B369" t="s">
        <v>19</v>
      </c>
      <c r="C369" t="s">
        <v>105</v>
      </c>
      <c r="D369" t="s">
        <v>50</v>
      </c>
      <c r="E369">
        <v>47</v>
      </c>
      <c r="F369">
        <v>693.9</v>
      </c>
      <c r="G369">
        <v>-0.4</v>
      </c>
      <c r="H369">
        <v>-3.8</v>
      </c>
      <c r="I369">
        <v>1.6</v>
      </c>
      <c r="J369">
        <v>0</v>
      </c>
      <c r="K369">
        <v>0</v>
      </c>
      <c r="L369">
        <v>0.7</v>
      </c>
      <c r="M369">
        <v>1.1000000000000001</v>
      </c>
      <c r="N369">
        <v>-3.8</v>
      </c>
      <c r="O369">
        <v>0.8</v>
      </c>
      <c r="P369">
        <v>-1.9</v>
      </c>
      <c r="Q369">
        <v>-0.3</v>
      </c>
      <c r="R369">
        <v>-0.6</v>
      </c>
      <c r="T369">
        <f>IF(ISNUMBER(MATCH(A369, Debuts_Table[Name], 0)), "1", 0)</f>
        <v>0</v>
      </c>
      <c r="U369" t="str">
        <f t="shared" ca="1" si="12"/>
        <v/>
      </c>
      <c r="V369">
        <f>IF(COUNTIF(Injuries!$A$2:$A$154, A369) &gt; 0, 0, Skater2024!P369)</f>
        <v>-1.9</v>
      </c>
      <c r="W369">
        <f>IF(COUNTIF(Injuries!$A$2:$A$154, A369) &gt; 0, 0, Skater2024!M369)</f>
        <v>1.1000000000000001</v>
      </c>
      <c r="X369">
        <f>IF(COUNTIF(Injuries!$A$2:$A$154, A369) &gt; 0, 0, Skater2024!N369)</f>
        <v>-3.8</v>
      </c>
      <c r="Y369" t="str">
        <f>VLOOKUP(C369,'2024'!$A$1:$B$33,2,FALSE)</f>
        <v xml:space="preserve"> Carolina Hurricanes</v>
      </c>
      <c r="Z369">
        <f t="shared" si="11"/>
        <v>14.763829787234043</v>
      </c>
    </row>
    <row r="370" spans="1:26" x14ac:dyDescent="0.3">
      <c r="A370" t="s">
        <v>382</v>
      </c>
      <c r="B370" t="s">
        <v>19</v>
      </c>
      <c r="C370" t="s">
        <v>52</v>
      </c>
      <c r="D370" t="s">
        <v>50</v>
      </c>
      <c r="E370">
        <v>45</v>
      </c>
      <c r="F370">
        <v>503.7</v>
      </c>
      <c r="G370">
        <v>8.6999999999999993</v>
      </c>
      <c r="H370">
        <v>-5.8</v>
      </c>
      <c r="I370">
        <v>0.2</v>
      </c>
      <c r="J370">
        <v>0.1</v>
      </c>
      <c r="K370">
        <v>-0.2</v>
      </c>
      <c r="L370">
        <v>-0.1</v>
      </c>
      <c r="M370">
        <v>8.8000000000000007</v>
      </c>
      <c r="N370">
        <v>-5.8</v>
      </c>
      <c r="O370">
        <v>-0.3</v>
      </c>
      <c r="P370">
        <v>2.8</v>
      </c>
      <c r="Q370">
        <v>0.4</v>
      </c>
      <c r="R370">
        <v>0.9</v>
      </c>
      <c r="T370">
        <f>IF(ISNUMBER(MATCH(A370, Debuts_Table[Name], 0)), "1", 0)</f>
        <v>0</v>
      </c>
      <c r="U370" t="str">
        <f t="shared" ca="1" si="12"/>
        <v/>
      </c>
      <c r="V370">
        <f>IF(COUNTIF(Injuries!$A$2:$A$154, A370) &gt; 0, 0, Skater2024!P370)</f>
        <v>2.8</v>
      </c>
      <c r="W370">
        <f>IF(COUNTIF(Injuries!$A$2:$A$154, A370) &gt; 0, 0, Skater2024!M370)</f>
        <v>8.8000000000000007</v>
      </c>
      <c r="X370">
        <f>IF(COUNTIF(Injuries!$A$2:$A$154, A370) &gt; 0, 0, Skater2024!N370)</f>
        <v>-5.8</v>
      </c>
      <c r="Y370" t="str">
        <f>VLOOKUP(C370,'2024'!$A$1:$B$33,2,FALSE)</f>
        <v xml:space="preserve"> Arizona Coyotes</v>
      </c>
      <c r="Z370">
        <f t="shared" si="11"/>
        <v>11.193333333333333</v>
      </c>
    </row>
    <row r="371" spans="1:26" x14ac:dyDescent="0.3">
      <c r="A371" t="s">
        <v>383</v>
      </c>
      <c r="B371" t="s">
        <v>19</v>
      </c>
      <c r="C371" t="s">
        <v>42</v>
      </c>
      <c r="D371" t="s">
        <v>21</v>
      </c>
      <c r="E371">
        <v>49</v>
      </c>
      <c r="F371">
        <v>569.4</v>
      </c>
      <c r="G371">
        <v>0.1</v>
      </c>
      <c r="H371">
        <v>-0.4</v>
      </c>
      <c r="I371">
        <v>0.6</v>
      </c>
      <c r="J371">
        <v>0</v>
      </c>
      <c r="K371">
        <v>-0.5</v>
      </c>
      <c r="L371">
        <v>1.1000000000000001</v>
      </c>
      <c r="M371">
        <v>0.7</v>
      </c>
      <c r="N371">
        <v>-0.4</v>
      </c>
      <c r="O371">
        <v>0.7</v>
      </c>
      <c r="P371">
        <v>1</v>
      </c>
      <c r="Q371">
        <v>0.2</v>
      </c>
      <c r="R371">
        <v>0.3</v>
      </c>
      <c r="T371">
        <f>IF(ISNUMBER(MATCH(A371, Debuts_Table[Name], 0)), "1", 0)</f>
        <v>0</v>
      </c>
      <c r="U371" t="str">
        <f t="shared" ca="1" si="12"/>
        <v/>
      </c>
      <c r="V371">
        <f>IF(COUNTIF(Injuries!$A$2:$A$154, A371) &gt; 0, 0, Skater2024!P371)</f>
        <v>1</v>
      </c>
      <c r="W371">
        <f>IF(COUNTIF(Injuries!$A$2:$A$154, A371) &gt; 0, 0, Skater2024!M371)</f>
        <v>0.7</v>
      </c>
      <c r="X371">
        <f>IF(COUNTIF(Injuries!$A$2:$A$154, A371) &gt; 0, 0, Skater2024!N371)</f>
        <v>-0.4</v>
      </c>
      <c r="Y371" t="str">
        <f>VLOOKUP(C371,'2024'!$A$1:$B$33,2,FALSE)</f>
        <v xml:space="preserve"> Tampa Bay Lightning</v>
      </c>
      <c r="Z371">
        <f t="shared" si="11"/>
        <v>11.620408163265306</v>
      </c>
    </row>
    <row r="372" spans="1:26" x14ac:dyDescent="0.3">
      <c r="A372" t="s">
        <v>906</v>
      </c>
      <c r="B372" t="s">
        <v>19</v>
      </c>
      <c r="C372" t="s">
        <v>52</v>
      </c>
      <c r="D372" t="s">
        <v>24</v>
      </c>
      <c r="E372">
        <v>31</v>
      </c>
      <c r="F372">
        <v>439.1</v>
      </c>
      <c r="G372">
        <v>5.4</v>
      </c>
      <c r="H372">
        <v>0.1</v>
      </c>
      <c r="I372">
        <v>0</v>
      </c>
      <c r="J372">
        <v>0</v>
      </c>
      <c r="K372">
        <v>-0.1</v>
      </c>
      <c r="L372">
        <v>-0.3</v>
      </c>
      <c r="M372">
        <v>5.4</v>
      </c>
      <c r="N372">
        <v>0.1</v>
      </c>
      <c r="O372">
        <v>-0.4</v>
      </c>
      <c r="P372">
        <v>5.0999999999999996</v>
      </c>
      <c r="Q372">
        <v>0.8</v>
      </c>
      <c r="R372">
        <v>1.6</v>
      </c>
      <c r="T372">
        <f>IF(ISNUMBER(MATCH(A372, Debuts_Table[Name], 0)), "1", 0)</f>
        <v>0</v>
      </c>
      <c r="U372" t="str">
        <f t="shared" ca="1" si="12"/>
        <v/>
      </c>
      <c r="V372">
        <f>IF(COUNTIF(Injuries!$A$2:$A$154, A372) &gt; 0, 0, Skater2024!P372)</f>
        <v>5.0999999999999996</v>
      </c>
      <c r="W372">
        <f>IF(COUNTIF(Injuries!$A$2:$A$154, A372) &gt; 0, 0, Skater2024!M372)</f>
        <v>5.4</v>
      </c>
      <c r="X372">
        <f>IF(COUNTIF(Injuries!$A$2:$A$154, A372) &gt; 0, 0, Skater2024!N372)</f>
        <v>0.1</v>
      </c>
      <c r="Y372" t="str">
        <f>VLOOKUP(C372,'2024'!$A$1:$B$33,2,FALSE)</f>
        <v xml:space="preserve"> Arizona Coyotes</v>
      </c>
      <c r="Z372">
        <f t="shared" si="11"/>
        <v>14.164516129032259</v>
      </c>
    </row>
    <row r="373" spans="1:26" x14ac:dyDescent="0.3">
      <c r="A373" t="s">
        <v>897</v>
      </c>
      <c r="B373" t="s">
        <v>19</v>
      </c>
      <c r="C373" t="s">
        <v>44</v>
      </c>
      <c r="D373" t="s">
        <v>37</v>
      </c>
      <c r="E373">
        <v>39</v>
      </c>
      <c r="F373">
        <v>463.5</v>
      </c>
      <c r="G373">
        <v>0.6</v>
      </c>
      <c r="H373">
        <v>1</v>
      </c>
      <c r="I373">
        <v>0</v>
      </c>
      <c r="J373">
        <v>-0.1</v>
      </c>
      <c r="K373">
        <v>-0.4</v>
      </c>
      <c r="L373">
        <v>0.2</v>
      </c>
      <c r="M373">
        <v>0.6</v>
      </c>
      <c r="N373">
        <v>0.9</v>
      </c>
      <c r="O373">
        <v>-0.1</v>
      </c>
      <c r="P373">
        <v>1.4</v>
      </c>
      <c r="Q373">
        <v>0.2</v>
      </c>
      <c r="R373">
        <v>0.4</v>
      </c>
      <c r="T373">
        <f>IF(ISNUMBER(MATCH(A373, Debuts_Table[Name], 0)), "1", 0)</f>
        <v>0</v>
      </c>
      <c r="U373" t="str">
        <f t="shared" ca="1" si="12"/>
        <v/>
      </c>
      <c r="V373">
        <f>IF(COUNTIF(Injuries!$A$2:$A$154, A373) &gt; 0, 0, Skater2024!P373)</f>
        <v>1.4</v>
      </c>
      <c r="W373">
        <f>IF(COUNTIF(Injuries!$A$2:$A$154, A373) &gt; 0, 0, Skater2024!M373)</f>
        <v>0.6</v>
      </c>
      <c r="X373">
        <f>IF(COUNTIF(Injuries!$A$2:$A$154, A373) &gt; 0, 0, Skater2024!N373)</f>
        <v>0.9</v>
      </c>
      <c r="Y373" t="str">
        <f>VLOOKUP(C373,'2024'!$A$1:$B$33,2,FALSE)</f>
        <v xml:space="preserve"> Nashville Predators</v>
      </c>
      <c r="Z373">
        <f t="shared" si="11"/>
        <v>11.884615384615385</v>
      </c>
    </row>
    <row r="374" spans="1:26" x14ac:dyDescent="0.3">
      <c r="A374" t="s">
        <v>384</v>
      </c>
      <c r="B374" t="s">
        <v>19</v>
      </c>
      <c r="C374" t="s">
        <v>48</v>
      </c>
      <c r="D374" t="s">
        <v>21</v>
      </c>
      <c r="E374">
        <v>45</v>
      </c>
      <c r="F374">
        <v>681.5</v>
      </c>
      <c r="G374">
        <v>4.3</v>
      </c>
      <c r="H374">
        <v>2.5</v>
      </c>
      <c r="I374">
        <v>0</v>
      </c>
      <c r="J374">
        <v>0.1</v>
      </c>
      <c r="K374">
        <v>0.9</v>
      </c>
      <c r="L374">
        <v>0.7</v>
      </c>
      <c r="M374">
        <v>4.3</v>
      </c>
      <c r="N374">
        <v>2.6</v>
      </c>
      <c r="O374">
        <v>1.6</v>
      </c>
      <c r="P374">
        <v>8.5</v>
      </c>
      <c r="Q374">
        <v>1.3</v>
      </c>
      <c r="R374">
        <v>2.6</v>
      </c>
      <c r="T374">
        <f>IF(ISNUMBER(MATCH(A374, Debuts_Table[Name], 0)), "1", 0)</f>
        <v>0</v>
      </c>
      <c r="U374" t="str">
        <f t="shared" ca="1" si="12"/>
        <v/>
      </c>
      <c r="V374">
        <f>IF(COUNTIF(Injuries!$A$2:$A$154, A374) &gt; 0, 0, Skater2024!P374)</f>
        <v>8.5</v>
      </c>
      <c r="W374">
        <f>IF(COUNTIF(Injuries!$A$2:$A$154, A374) &gt; 0, 0, Skater2024!M374)</f>
        <v>4.3</v>
      </c>
      <c r="X374">
        <f>IF(COUNTIF(Injuries!$A$2:$A$154, A374) &gt; 0, 0, Skater2024!N374)</f>
        <v>2.6</v>
      </c>
      <c r="Y374" t="str">
        <f>VLOOKUP(C374,'2024'!$A$1:$B$33,2,FALSE)</f>
        <v xml:space="preserve"> New Jersey Devils</v>
      </c>
      <c r="Z374">
        <f t="shared" si="11"/>
        <v>15.144444444444444</v>
      </c>
    </row>
    <row r="375" spans="1:26" x14ac:dyDescent="0.3">
      <c r="A375" t="s">
        <v>385</v>
      </c>
      <c r="B375" t="s">
        <v>19</v>
      </c>
      <c r="C375" t="s">
        <v>46</v>
      </c>
      <c r="D375" t="s">
        <v>21</v>
      </c>
      <c r="E375">
        <v>50</v>
      </c>
      <c r="F375">
        <v>761.7</v>
      </c>
      <c r="G375">
        <v>1.1000000000000001</v>
      </c>
      <c r="H375">
        <v>-1</v>
      </c>
      <c r="I375">
        <v>0</v>
      </c>
      <c r="J375">
        <v>0.7</v>
      </c>
      <c r="K375">
        <v>0.3</v>
      </c>
      <c r="L375">
        <v>0.2</v>
      </c>
      <c r="M375">
        <v>1.1000000000000001</v>
      </c>
      <c r="N375">
        <v>-0.3</v>
      </c>
      <c r="O375">
        <v>0.5</v>
      </c>
      <c r="P375">
        <v>1.3</v>
      </c>
      <c r="Q375">
        <v>0.2</v>
      </c>
      <c r="R375">
        <v>0.4</v>
      </c>
      <c r="T375">
        <f>IF(ISNUMBER(MATCH(A375, Debuts_Table[Name], 0)), "1", 0)</f>
        <v>0</v>
      </c>
      <c r="U375" t="str">
        <f t="shared" ca="1" si="12"/>
        <v/>
      </c>
      <c r="V375">
        <f>IF(COUNTIF(Injuries!$A$2:$A$154, A375) &gt; 0, 0, Skater2024!P375)</f>
        <v>1.3</v>
      </c>
      <c r="W375">
        <f>IF(COUNTIF(Injuries!$A$2:$A$154, A375) &gt; 0, 0, Skater2024!M375)</f>
        <v>1.1000000000000001</v>
      </c>
      <c r="X375">
        <f>IF(COUNTIF(Injuries!$A$2:$A$154, A375) &gt; 0, 0, Skater2024!N375)</f>
        <v>-0.3</v>
      </c>
      <c r="Y375" t="str">
        <f>VLOOKUP(C375,'2024'!$A$1:$B$33,2,FALSE)</f>
        <v xml:space="preserve"> Detroit Red Wings</v>
      </c>
      <c r="Z375">
        <f t="shared" si="11"/>
        <v>15.234000000000002</v>
      </c>
    </row>
    <row r="376" spans="1:26" x14ac:dyDescent="0.3">
      <c r="A376" t="s">
        <v>386</v>
      </c>
      <c r="B376" t="s">
        <v>19</v>
      </c>
      <c r="C376" t="s">
        <v>23</v>
      </c>
      <c r="D376" t="s">
        <v>21</v>
      </c>
      <c r="E376">
        <v>49</v>
      </c>
      <c r="F376">
        <v>958.1</v>
      </c>
      <c r="G376">
        <v>0</v>
      </c>
      <c r="H376">
        <v>0.5</v>
      </c>
      <c r="I376">
        <v>0.6</v>
      </c>
      <c r="J376">
        <v>0</v>
      </c>
      <c r="K376">
        <v>1.1000000000000001</v>
      </c>
      <c r="L376">
        <v>0.1</v>
      </c>
      <c r="M376">
        <v>0.6</v>
      </c>
      <c r="N376">
        <v>0.5</v>
      </c>
      <c r="O376">
        <v>1.2</v>
      </c>
      <c r="P376">
        <v>2.2999999999999998</v>
      </c>
      <c r="Q376">
        <v>0.4</v>
      </c>
      <c r="R376">
        <v>0.7</v>
      </c>
      <c r="T376">
        <f>IF(ISNUMBER(MATCH(A376, Debuts_Table[Name], 0)), "1", 0)</f>
        <v>0</v>
      </c>
      <c r="U376" t="str">
        <f t="shared" ca="1" si="12"/>
        <v/>
      </c>
      <c r="V376">
        <f>IF(COUNTIF(Injuries!$A$2:$A$154, A376) &gt; 0, 0, Skater2024!P376)</f>
        <v>2.2999999999999998</v>
      </c>
      <c r="W376">
        <f>IF(COUNTIF(Injuries!$A$2:$A$154, A376) &gt; 0, 0, Skater2024!M376)</f>
        <v>0.6</v>
      </c>
      <c r="X376">
        <f>IF(COUNTIF(Injuries!$A$2:$A$154, A376) &gt; 0, 0, Skater2024!N376)</f>
        <v>0.5</v>
      </c>
      <c r="Y376" t="str">
        <f>VLOOKUP(C376,'2024'!$A$1:$B$33,2,FALSE)</f>
        <v xml:space="preserve"> New York Rangers</v>
      </c>
      <c r="Z376">
        <f t="shared" si="11"/>
        <v>19.553061224489795</v>
      </c>
    </row>
    <row r="377" spans="1:26" x14ac:dyDescent="0.3">
      <c r="A377" t="s">
        <v>387</v>
      </c>
      <c r="B377" t="s">
        <v>19</v>
      </c>
      <c r="C377" t="s">
        <v>34</v>
      </c>
      <c r="D377" t="s">
        <v>21</v>
      </c>
      <c r="E377">
        <v>49</v>
      </c>
      <c r="F377">
        <v>943.7</v>
      </c>
      <c r="G377">
        <v>0.6</v>
      </c>
      <c r="H377">
        <v>3.6</v>
      </c>
      <c r="I377">
        <v>-0.7</v>
      </c>
      <c r="J377">
        <v>-1.2</v>
      </c>
      <c r="K377">
        <v>0.8</v>
      </c>
      <c r="L377">
        <v>-1.2</v>
      </c>
      <c r="M377">
        <v>-0.1</v>
      </c>
      <c r="N377">
        <v>2.4</v>
      </c>
      <c r="O377">
        <v>-0.4</v>
      </c>
      <c r="P377">
        <v>1.9</v>
      </c>
      <c r="Q377">
        <v>0.3</v>
      </c>
      <c r="R377">
        <v>0.6</v>
      </c>
      <c r="T377">
        <f>IF(ISNUMBER(MATCH(A377, Debuts_Table[Name], 0)), "1", 0)</f>
        <v>0</v>
      </c>
      <c r="U377" t="str">
        <f t="shared" ca="1" si="12"/>
        <v/>
      </c>
      <c r="V377">
        <f>IF(COUNTIF(Injuries!$A$2:$A$154, A377) &gt; 0, 0, Skater2024!P377)</f>
        <v>1.9</v>
      </c>
      <c r="W377">
        <f>IF(COUNTIF(Injuries!$A$2:$A$154, A377) &gt; 0, 0, Skater2024!M377)</f>
        <v>-0.1</v>
      </c>
      <c r="X377">
        <f>IF(COUNTIF(Injuries!$A$2:$A$154, A377) &gt; 0, 0, Skater2024!N377)</f>
        <v>2.4</v>
      </c>
      <c r="Y377" t="str">
        <f>VLOOKUP(C377,'2024'!$A$1:$B$33,2,FALSE)</f>
        <v xml:space="preserve"> Calgary Flames</v>
      </c>
      <c r="Z377">
        <f t="shared" si="11"/>
        <v>19.259183673469387</v>
      </c>
    </row>
    <row r="378" spans="1:26" x14ac:dyDescent="0.3">
      <c r="A378" t="s">
        <v>388</v>
      </c>
      <c r="B378" t="s">
        <v>19</v>
      </c>
      <c r="C378" t="s">
        <v>78</v>
      </c>
      <c r="D378" t="s">
        <v>21</v>
      </c>
      <c r="E378">
        <v>38</v>
      </c>
      <c r="F378">
        <v>782.3</v>
      </c>
      <c r="G378">
        <v>2.4</v>
      </c>
      <c r="H378">
        <v>-1.4</v>
      </c>
      <c r="I378">
        <v>-0.8</v>
      </c>
      <c r="J378">
        <v>-0.5</v>
      </c>
      <c r="K378">
        <v>0.2</v>
      </c>
      <c r="L378">
        <v>0</v>
      </c>
      <c r="M378">
        <v>1.6</v>
      </c>
      <c r="N378">
        <v>-1.9</v>
      </c>
      <c r="O378">
        <v>0.2</v>
      </c>
      <c r="P378">
        <v>-0.2</v>
      </c>
      <c r="Q378">
        <v>0</v>
      </c>
      <c r="R378">
        <v>-0.1</v>
      </c>
      <c r="T378">
        <f>IF(ISNUMBER(MATCH(A378, Debuts_Table[Name], 0)), "1", 0)</f>
        <v>0</v>
      </c>
      <c r="U378" t="str">
        <f t="shared" ca="1" si="12"/>
        <v/>
      </c>
      <c r="V378">
        <f>IF(COUNTIF(Injuries!$A$2:$A$154, A378) &gt; 0, 0, Skater2024!P378)</f>
        <v>0</v>
      </c>
      <c r="W378">
        <f>IF(COUNTIF(Injuries!$A$2:$A$154, A378) &gt; 0, 0, Skater2024!M378)</f>
        <v>0</v>
      </c>
      <c r="X378">
        <f>IF(COUNTIF(Injuries!$A$2:$A$154, A378) &gt; 0, 0, Skater2024!N378)</f>
        <v>0</v>
      </c>
      <c r="Y378" t="str">
        <f>VLOOKUP(C378,'2024'!$A$1:$B$33,2,FALSE)</f>
        <v xml:space="preserve"> San Jose Sharks</v>
      </c>
      <c r="Z378">
        <f t="shared" si="11"/>
        <v>20.586842105263155</v>
      </c>
    </row>
    <row r="379" spans="1:26" x14ac:dyDescent="0.3">
      <c r="A379" t="s">
        <v>389</v>
      </c>
      <c r="B379" t="s">
        <v>19</v>
      </c>
      <c r="C379" t="s">
        <v>78</v>
      </c>
      <c r="D379" t="s">
        <v>21</v>
      </c>
      <c r="E379">
        <v>49</v>
      </c>
      <c r="F379">
        <v>709</v>
      </c>
      <c r="G379">
        <v>1.5</v>
      </c>
      <c r="H379">
        <v>-0.3</v>
      </c>
      <c r="I379">
        <v>0.6</v>
      </c>
      <c r="J379">
        <v>0</v>
      </c>
      <c r="K379">
        <v>0</v>
      </c>
      <c r="L379">
        <v>-0.7</v>
      </c>
      <c r="M379">
        <v>2.1</v>
      </c>
      <c r="N379">
        <v>-0.3</v>
      </c>
      <c r="O379">
        <v>-0.7</v>
      </c>
      <c r="P379">
        <v>1.1000000000000001</v>
      </c>
      <c r="Q379">
        <v>0.2</v>
      </c>
      <c r="R379">
        <v>0.3</v>
      </c>
      <c r="T379">
        <f>IF(ISNUMBER(MATCH(A379, Debuts_Table[Name], 0)), "1", 0)</f>
        <v>0</v>
      </c>
      <c r="U379" t="str">
        <f t="shared" ca="1" si="12"/>
        <v/>
      </c>
      <c r="V379">
        <f>IF(COUNTIF(Injuries!$A$2:$A$154, A379) &gt; 0, 0, Skater2024!P379)</f>
        <v>1.1000000000000001</v>
      </c>
      <c r="W379">
        <f>IF(COUNTIF(Injuries!$A$2:$A$154, A379) &gt; 0, 0, Skater2024!M379)</f>
        <v>2.1</v>
      </c>
      <c r="X379">
        <f>IF(COUNTIF(Injuries!$A$2:$A$154, A379) &gt; 0, 0, Skater2024!N379)</f>
        <v>-0.3</v>
      </c>
      <c r="Y379" t="str">
        <f>VLOOKUP(C379,'2024'!$A$1:$B$33,2,FALSE)</f>
        <v xml:space="preserve"> San Jose Sharks</v>
      </c>
      <c r="Z379">
        <f t="shared" si="11"/>
        <v>14.469387755102041</v>
      </c>
    </row>
    <row r="380" spans="1:26" x14ac:dyDescent="0.3">
      <c r="A380" t="s">
        <v>390</v>
      </c>
      <c r="B380" t="s">
        <v>19</v>
      </c>
      <c r="C380" t="s">
        <v>55</v>
      </c>
      <c r="D380" t="s">
        <v>24</v>
      </c>
      <c r="E380">
        <v>49</v>
      </c>
      <c r="F380">
        <v>1239.7</v>
      </c>
      <c r="G380">
        <v>-0.7</v>
      </c>
      <c r="H380">
        <v>-1.6</v>
      </c>
      <c r="I380">
        <v>2.4</v>
      </c>
      <c r="J380">
        <v>-1.6</v>
      </c>
      <c r="K380">
        <v>-0.8</v>
      </c>
      <c r="L380">
        <v>0.8</v>
      </c>
      <c r="M380">
        <v>1.7</v>
      </c>
      <c r="N380">
        <v>-3.2</v>
      </c>
      <c r="O380">
        <v>-0.1</v>
      </c>
      <c r="P380">
        <v>-1.5</v>
      </c>
      <c r="Q380">
        <v>-0.2</v>
      </c>
      <c r="R380">
        <v>-0.5</v>
      </c>
      <c r="T380">
        <f>IF(ISNUMBER(MATCH(A380, Debuts_Table[Name], 0)), "1", 0)</f>
        <v>0</v>
      </c>
      <c r="U380" t="str">
        <f t="shared" ca="1" si="12"/>
        <v/>
      </c>
      <c r="V380">
        <f>IF(COUNTIF(Injuries!$A$2:$A$154, A380) &gt; 0, 0, Skater2024!P380)</f>
        <v>-1.5</v>
      </c>
      <c r="W380">
        <f>IF(COUNTIF(Injuries!$A$2:$A$154, A380) &gt; 0, 0, Skater2024!M380)</f>
        <v>1.7</v>
      </c>
      <c r="X380">
        <f>IF(COUNTIF(Injuries!$A$2:$A$154, A380) &gt; 0, 0, Skater2024!N380)</f>
        <v>-3.2</v>
      </c>
      <c r="Y380" t="str">
        <f>VLOOKUP(C380,'2024'!$A$1:$B$33,2,FALSE)</f>
        <v xml:space="preserve"> Montreal Canadiens</v>
      </c>
      <c r="Z380">
        <f t="shared" si="11"/>
        <v>25.3</v>
      </c>
    </row>
    <row r="381" spans="1:26" x14ac:dyDescent="0.3">
      <c r="A381" t="s">
        <v>1029</v>
      </c>
      <c r="B381" t="s">
        <v>19</v>
      </c>
      <c r="C381" t="s">
        <v>32</v>
      </c>
      <c r="D381" t="s">
        <v>24</v>
      </c>
      <c r="E381">
        <v>27</v>
      </c>
      <c r="F381">
        <v>438.3</v>
      </c>
      <c r="G381">
        <v>3.7</v>
      </c>
      <c r="H381">
        <v>1.2</v>
      </c>
      <c r="I381">
        <v>-0.8</v>
      </c>
      <c r="J381">
        <v>0</v>
      </c>
      <c r="K381">
        <v>-0.4</v>
      </c>
      <c r="L381">
        <v>0.1</v>
      </c>
      <c r="M381">
        <v>2.8</v>
      </c>
      <c r="N381">
        <v>1.2</v>
      </c>
      <c r="O381">
        <v>-0.4</v>
      </c>
      <c r="P381">
        <v>3.7</v>
      </c>
      <c r="Q381">
        <v>0.6</v>
      </c>
      <c r="R381">
        <v>1.2</v>
      </c>
      <c r="T381">
        <f>IF(ISNUMBER(MATCH(A381, Debuts_Table[Name], 0)), "1", 0)</f>
        <v>0</v>
      </c>
      <c r="U381" t="str">
        <f t="shared" ca="1" si="12"/>
        <v/>
      </c>
      <c r="V381">
        <f>IF(COUNTIF(Injuries!$A$2:$A$154, A381) &gt; 0, 0, Skater2024!P381)</f>
        <v>3.7</v>
      </c>
      <c r="W381">
        <f>IF(COUNTIF(Injuries!$A$2:$A$154, A381) &gt; 0, 0, Skater2024!M381)</f>
        <v>2.8</v>
      </c>
      <c r="X381">
        <f>IF(COUNTIF(Injuries!$A$2:$A$154, A381) &gt; 0, 0, Skater2024!N381)</f>
        <v>1.2</v>
      </c>
      <c r="Y381" t="str">
        <f>VLOOKUP(C381,'2024'!$A$1:$B$33,2,FALSE)</f>
        <v xml:space="preserve"> New York Islanders</v>
      </c>
      <c r="Z381">
        <f t="shared" si="11"/>
        <v>16.233333333333334</v>
      </c>
    </row>
    <row r="382" spans="1:26" x14ac:dyDescent="0.3">
      <c r="A382" t="s">
        <v>391</v>
      </c>
      <c r="B382" t="s">
        <v>19</v>
      </c>
      <c r="C382" t="s">
        <v>36</v>
      </c>
      <c r="D382" t="s">
        <v>24</v>
      </c>
      <c r="E382">
        <v>48</v>
      </c>
      <c r="F382">
        <v>1014.3</v>
      </c>
      <c r="G382">
        <v>-6</v>
      </c>
      <c r="H382">
        <v>1.1000000000000001</v>
      </c>
      <c r="I382">
        <v>0</v>
      </c>
      <c r="J382">
        <v>-1</v>
      </c>
      <c r="K382">
        <v>1.2</v>
      </c>
      <c r="L382">
        <v>0</v>
      </c>
      <c r="M382">
        <v>-6</v>
      </c>
      <c r="N382">
        <v>0.1</v>
      </c>
      <c r="O382">
        <v>1.1000000000000001</v>
      </c>
      <c r="P382">
        <v>-4.7</v>
      </c>
      <c r="Q382">
        <v>-0.8</v>
      </c>
      <c r="R382">
        <v>-1.5</v>
      </c>
      <c r="T382">
        <f>IF(ISNUMBER(MATCH(A382, Debuts_Table[Name], 0)), "1", 0)</f>
        <v>0</v>
      </c>
      <c r="U382" t="str">
        <f t="shared" ca="1" si="12"/>
        <v/>
      </c>
      <c r="V382">
        <f>IF(COUNTIF(Injuries!$A$2:$A$154, A382) &gt; 0, 0, Skater2024!P382)</f>
        <v>-4.7</v>
      </c>
      <c r="W382">
        <f>IF(COUNTIF(Injuries!$A$2:$A$154, A382) &gt; 0, 0, Skater2024!M382)</f>
        <v>-6</v>
      </c>
      <c r="X382">
        <f>IF(COUNTIF(Injuries!$A$2:$A$154, A382) &gt; 0, 0, Skater2024!N382)</f>
        <v>0.1</v>
      </c>
      <c r="Y382" t="str">
        <f>VLOOKUP(C382,'2024'!$A$1:$B$33,2,FALSE)</f>
        <v xml:space="preserve"> Los Angeles Kings</v>
      </c>
      <c r="Z382">
        <f t="shared" si="11"/>
        <v>21.131249999999998</v>
      </c>
    </row>
    <row r="383" spans="1:26" x14ac:dyDescent="0.3">
      <c r="A383" t="s">
        <v>392</v>
      </c>
      <c r="B383" t="s">
        <v>19</v>
      </c>
      <c r="C383" t="s">
        <v>42</v>
      </c>
      <c r="D383" t="s">
        <v>24</v>
      </c>
      <c r="E383">
        <v>33</v>
      </c>
      <c r="F383">
        <v>756.5</v>
      </c>
      <c r="G383">
        <v>-0.9</v>
      </c>
      <c r="H383">
        <v>1</v>
      </c>
      <c r="I383">
        <v>-0.3</v>
      </c>
      <c r="J383">
        <v>1.2</v>
      </c>
      <c r="K383">
        <v>0.2</v>
      </c>
      <c r="L383">
        <v>0</v>
      </c>
      <c r="M383">
        <v>-1.2</v>
      </c>
      <c r="N383">
        <v>2.2000000000000002</v>
      </c>
      <c r="O383">
        <v>0.1</v>
      </c>
      <c r="P383">
        <v>1.2</v>
      </c>
      <c r="Q383">
        <v>0.2</v>
      </c>
      <c r="R383">
        <v>0.4</v>
      </c>
      <c r="T383">
        <f>IF(ISNUMBER(MATCH(A383, Debuts_Table[Name], 0)), "1", 0)</f>
        <v>0</v>
      </c>
      <c r="U383" t="str">
        <f t="shared" ca="1" si="12"/>
        <v/>
      </c>
      <c r="V383">
        <f>IF(COUNTIF(Injuries!$A$2:$A$154, A383) &gt; 0, 0, Skater2024!P383)</f>
        <v>0</v>
      </c>
      <c r="W383">
        <f>IF(COUNTIF(Injuries!$A$2:$A$154, A383) &gt; 0, 0, Skater2024!M383)</f>
        <v>0</v>
      </c>
      <c r="X383">
        <f>IF(COUNTIF(Injuries!$A$2:$A$154, A383) &gt; 0, 0, Skater2024!N383)</f>
        <v>0</v>
      </c>
      <c r="Y383" t="str">
        <f>VLOOKUP(C383,'2024'!$A$1:$B$33,2,FALSE)</f>
        <v xml:space="preserve"> Tampa Bay Lightning</v>
      </c>
      <c r="Z383">
        <f t="shared" si="11"/>
        <v>22.924242424242426</v>
      </c>
    </row>
    <row r="384" spans="1:26" x14ac:dyDescent="0.3">
      <c r="A384" t="s">
        <v>393</v>
      </c>
      <c r="B384" t="s">
        <v>19</v>
      </c>
      <c r="C384" t="s">
        <v>85</v>
      </c>
      <c r="D384" t="s">
        <v>37</v>
      </c>
      <c r="E384">
        <v>50</v>
      </c>
      <c r="F384">
        <v>1151.3</v>
      </c>
      <c r="G384">
        <v>5.2</v>
      </c>
      <c r="H384">
        <v>-3.3</v>
      </c>
      <c r="I384">
        <v>4.7</v>
      </c>
      <c r="J384">
        <v>0</v>
      </c>
      <c r="K384">
        <v>0.6</v>
      </c>
      <c r="L384">
        <v>0.5</v>
      </c>
      <c r="M384">
        <v>9.9</v>
      </c>
      <c r="N384">
        <v>-3.3</v>
      </c>
      <c r="O384">
        <v>1.1000000000000001</v>
      </c>
      <c r="P384">
        <v>7.7</v>
      </c>
      <c r="Q384">
        <v>1.2</v>
      </c>
      <c r="R384">
        <v>2.4</v>
      </c>
      <c r="T384">
        <f>IF(ISNUMBER(MATCH(A384, Debuts_Table[Name], 0)), "1", 0)</f>
        <v>0</v>
      </c>
      <c r="U384" t="str">
        <f t="shared" ca="1" si="12"/>
        <v/>
      </c>
      <c r="V384">
        <f>IF(COUNTIF(Injuries!$A$2:$A$154, A384) &gt; 0, 0, Skater2024!P384)</f>
        <v>7.7</v>
      </c>
      <c r="W384">
        <f>IF(COUNTIF(Injuries!$A$2:$A$154, A384) &gt; 0, 0, Skater2024!M384)</f>
        <v>9.9</v>
      </c>
      <c r="X384">
        <f>IF(COUNTIF(Injuries!$A$2:$A$154, A384) &gt; 0, 0, Skater2024!N384)</f>
        <v>-3.3</v>
      </c>
      <c r="Y384" t="str">
        <f>VLOOKUP(C384,'2024'!$A$1:$B$33,2,FALSE)</f>
        <v xml:space="preserve"> Colorado Avalanche</v>
      </c>
      <c r="Z384">
        <f t="shared" si="11"/>
        <v>23.026</v>
      </c>
    </row>
    <row r="385" spans="1:26" x14ac:dyDescent="0.3">
      <c r="A385" t="s">
        <v>394</v>
      </c>
      <c r="B385" t="s">
        <v>19</v>
      </c>
      <c r="C385" t="s">
        <v>85</v>
      </c>
      <c r="D385" t="s">
        <v>50</v>
      </c>
      <c r="E385">
        <v>45</v>
      </c>
      <c r="F385">
        <v>604.1</v>
      </c>
      <c r="G385">
        <v>-0.4</v>
      </c>
      <c r="H385">
        <v>-4.8</v>
      </c>
      <c r="I385">
        <v>0.1</v>
      </c>
      <c r="J385">
        <v>0.8</v>
      </c>
      <c r="K385">
        <v>-0.9</v>
      </c>
      <c r="L385">
        <v>1.4</v>
      </c>
      <c r="M385">
        <v>-0.3</v>
      </c>
      <c r="N385">
        <v>-4.0999999999999996</v>
      </c>
      <c r="O385">
        <v>0.5</v>
      </c>
      <c r="P385">
        <v>-3.9</v>
      </c>
      <c r="Q385">
        <v>-0.6</v>
      </c>
      <c r="R385">
        <v>-1.2</v>
      </c>
      <c r="T385">
        <f>IF(ISNUMBER(MATCH(A385, Debuts_Table[Name], 0)), "1", 0)</f>
        <v>0</v>
      </c>
      <c r="U385" t="str">
        <f t="shared" ca="1" si="12"/>
        <v/>
      </c>
      <c r="V385">
        <f>IF(COUNTIF(Injuries!$A$2:$A$154, A385) &gt; 0, 0, Skater2024!P385)</f>
        <v>-3.9</v>
      </c>
      <c r="W385">
        <f>IF(COUNTIF(Injuries!$A$2:$A$154, A385) &gt; 0, 0, Skater2024!M385)</f>
        <v>-0.3</v>
      </c>
      <c r="X385">
        <f>IF(COUNTIF(Injuries!$A$2:$A$154, A385) &gt; 0, 0, Skater2024!N385)</f>
        <v>-4.0999999999999996</v>
      </c>
      <c r="Y385" t="str">
        <f>VLOOKUP(C385,'2024'!$A$1:$B$33,2,FALSE)</f>
        <v xml:space="preserve"> Colorado Avalanche</v>
      </c>
      <c r="Z385">
        <f t="shared" si="11"/>
        <v>13.424444444444445</v>
      </c>
    </row>
    <row r="386" spans="1:26" x14ac:dyDescent="0.3">
      <c r="A386" t="s">
        <v>395</v>
      </c>
      <c r="B386" t="s">
        <v>19</v>
      </c>
      <c r="C386" t="s">
        <v>168</v>
      </c>
      <c r="D386" t="s">
        <v>24</v>
      </c>
      <c r="E386">
        <v>39</v>
      </c>
      <c r="F386">
        <v>977.3</v>
      </c>
      <c r="G386">
        <v>2.7</v>
      </c>
      <c r="H386">
        <v>5.2</v>
      </c>
      <c r="I386">
        <v>1.6</v>
      </c>
      <c r="J386">
        <v>0.6</v>
      </c>
      <c r="K386">
        <v>1.2</v>
      </c>
      <c r="L386">
        <v>1</v>
      </c>
      <c r="M386">
        <v>4.3</v>
      </c>
      <c r="N386">
        <v>5.8</v>
      </c>
      <c r="O386">
        <v>2.2000000000000002</v>
      </c>
      <c r="P386">
        <v>12.4</v>
      </c>
      <c r="Q386">
        <v>2</v>
      </c>
      <c r="R386">
        <v>3.9</v>
      </c>
      <c r="T386">
        <f>IF(ISNUMBER(MATCH(A386, Debuts_Table[Name], 0)), "1", 0)</f>
        <v>0</v>
      </c>
      <c r="U386" t="str">
        <f t="shared" ca="1" si="12"/>
        <v/>
      </c>
      <c r="V386">
        <f>IF(COUNTIF(Injuries!$A$2:$A$154, A386) &gt; 0, 0, Skater2024!P386)</f>
        <v>12.4</v>
      </c>
      <c r="W386">
        <f>IF(COUNTIF(Injuries!$A$2:$A$154, A386) &gt; 0, 0, Skater2024!M386)</f>
        <v>4.3</v>
      </c>
      <c r="X386">
        <f>IF(COUNTIF(Injuries!$A$2:$A$154, A386) &gt; 0, 0, Skater2024!N386)</f>
        <v>5.8</v>
      </c>
      <c r="Y386" t="str">
        <f>VLOOKUP(C386,'2024'!$A$1:$B$33,2,FALSE)</f>
        <v xml:space="preserve"> Dallas Stars</v>
      </c>
      <c r="Z386">
        <f t="shared" si="11"/>
        <v>25.058974358974357</v>
      </c>
    </row>
    <row r="387" spans="1:26" x14ac:dyDescent="0.3">
      <c r="A387" t="s">
        <v>396</v>
      </c>
      <c r="B387" t="s">
        <v>19</v>
      </c>
      <c r="C387" t="s">
        <v>87</v>
      </c>
      <c r="D387" t="s">
        <v>37</v>
      </c>
      <c r="E387">
        <v>48</v>
      </c>
      <c r="F387">
        <v>1029.5</v>
      </c>
      <c r="G387">
        <v>4</v>
      </c>
      <c r="H387">
        <v>-1.2</v>
      </c>
      <c r="I387">
        <v>6.6</v>
      </c>
      <c r="J387">
        <v>1.2</v>
      </c>
      <c r="K387">
        <v>0.9</v>
      </c>
      <c r="L387">
        <v>-0.6</v>
      </c>
      <c r="M387">
        <v>10.5</v>
      </c>
      <c r="N387">
        <v>-0.1</v>
      </c>
      <c r="O387">
        <v>0.3</v>
      </c>
      <c r="P387">
        <v>10.8</v>
      </c>
      <c r="Q387">
        <v>1.7</v>
      </c>
      <c r="R387">
        <v>3.4</v>
      </c>
      <c r="T387">
        <f>IF(ISNUMBER(MATCH(A387, Debuts_Table[Name], 0)), "1", 0)</f>
        <v>0</v>
      </c>
      <c r="U387" t="str">
        <f t="shared" ca="1" si="12"/>
        <v/>
      </c>
      <c r="V387">
        <f>IF(COUNTIF(Injuries!$A$2:$A$154, A387) &gt; 0, 0, Skater2024!P387)</f>
        <v>10.8</v>
      </c>
      <c r="W387">
        <f>IF(COUNTIF(Injuries!$A$2:$A$154, A387) &gt; 0, 0, Skater2024!M387)</f>
        <v>10.5</v>
      </c>
      <c r="X387">
        <f>IF(COUNTIF(Injuries!$A$2:$A$154, A387) &gt; 0, 0, Skater2024!N387)</f>
        <v>-0.1</v>
      </c>
      <c r="Y387" t="str">
        <f>VLOOKUP(C387,'2024'!$A$1:$B$33,2,FALSE)</f>
        <v xml:space="preserve"> Toronto Maple Leafs</v>
      </c>
      <c r="Z387">
        <f t="shared" ref="Z387:Z450" si="13">F387/E387</f>
        <v>21.447916666666668</v>
      </c>
    </row>
    <row r="388" spans="1:26" x14ac:dyDescent="0.3">
      <c r="A388" t="s">
        <v>397</v>
      </c>
      <c r="B388" t="s">
        <v>19</v>
      </c>
      <c r="C388" t="s">
        <v>30</v>
      </c>
      <c r="D388" t="s">
        <v>21</v>
      </c>
      <c r="E388">
        <v>47</v>
      </c>
      <c r="F388">
        <v>520.29999999999995</v>
      </c>
      <c r="G388">
        <v>1.9</v>
      </c>
      <c r="H388">
        <v>1.5</v>
      </c>
      <c r="I388">
        <v>0</v>
      </c>
      <c r="J388">
        <v>-2</v>
      </c>
      <c r="K388">
        <v>0.4</v>
      </c>
      <c r="L388">
        <v>-0.4</v>
      </c>
      <c r="M388">
        <v>1.9</v>
      </c>
      <c r="N388">
        <v>-0.5</v>
      </c>
      <c r="O388">
        <v>0</v>
      </c>
      <c r="P388">
        <v>1.5</v>
      </c>
      <c r="Q388">
        <v>0.2</v>
      </c>
      <c r="R388">
        <v>0.5</v>
      </c>
      <c r="T388">
        <f>IF(ISNUMBER(MATCH(A388, Debuts_Table[Name], 0)), "1", 0)</f>
        <v>0</v>
      </c>
      <c r="U388" t="str">
        <f t="shared" ca="1" si="12"/>
        <v/>
      </c>
      <c r="V388">
        <f>IF(COUNTIF(Injuries!$A$2:$A$154, A388) &gt; 0, 0, Skater2024!P388)</f>
        <v>1.5</v>
      </c>
      <c r="W388">
        <f>IF(COUNTIF(Injuries!$A$2:$A$154, A388) &gt; 0, 0, Skater2024!M388)</f>
        <v>1.9</v>
      </c>
      <c r="X388">
        <f>IF(COUNTIF(Injuries!$A$2:$A$154, A388) &gt; 0, 0, Skater2024!N388)</f>
        <v>-0.5</v>
      </c>
      <c r="Y388" t="str">
        <f>VLOOKUP(C388,'2024'!$A$1:$B$33,2,FALSE)</f>
        <v xml:space="preserve"> Winnipeg Jets</v>
      </c>
      <c r="Z388">
        <f t="shared" si="13"/>
        <v>11.070212765957447</v>
      </c>
    </row>
    <row r="389" spans="1:26" x14ac:dyDescent="0.3">
      <c r="A389" t="s">
        <v>706</v>
      </c>
      <c r="B389" t="s">
        <v>19</v>
      </c>
      <c r="C389" t="s">
        <v>98</v>
      </c>
      <c r="D389" t="s">
        <v>21</v>
      </c>
      <c r="E389">
        <v>39</v>
      </c>
      <c r="F389">
        <v>603.5</v>
      </c>
      <c r="G389">
        <v>2.7</v>
      </c>
      <c r="H389">
        <v>2.6</v>
      </c>
      <c r="I389">
        <v>0.1</v>
      </c>
      <c r="J389">
        <v>0</v>
      </c>
      <c r="K389">
        <v>0.5</v>
      </c>
      <c r="L389">
        <v>0.2</v>
      </c>
      <c r="M389">
        <v>2.9</v>
      </c>
      <c r="N389">
        <v>2.6</v>
      </c>
      <c r="O389">
        <v>0.7</v>
      </c>
      <c r="P389">
        <v>6.2</v>
      </c>
      <c r="Q389">
        <v>1</v>
      </c>
      <c r="R389">
        <v>1.9</v>
      </c>
      <c r="T389">
        <f>IF(ISNUMBER(MATCH(A389, Debuts_Table[Name], 0)), "1", 0)</f>
        <v>0</v>
      </c>
      <c r="U389" t="str">
        <f t="shared" ca="1" si="12"/>
        <v/>
      </c>
      <c r="V389">
        <f>IF(COUNTIF(Injuries!$A$2:$A$154, A389) &gt; 0, 0, Skater2024!P389)</f>
        <v>6.2</v>
      </c>
      <c r="W389">
        <f>IF(COUNTIF(Injuries!$A$2:$A$154, A389) &gt; 0, 0, Skater2024!M389)</f>
        <v>2.9</v>
      </c>
      <c r="X389">
        <f>IF(COUNTIF(Injuries!$A$2:$A$154, A389) &gt; 0, 0, Skater2024!N389)</f>
        <v>2.6</v>
      </c>
      <c r="Y389" t="str">
        <f>VLOOKUP(C389,'2024'!$A$1:$B$33,2,FALSE)</f>
        <v xml:space="preserve"> Philadelphia Flyers</v>
      </c>
      <c r="Z389">
        <f t="shared" si="13"/>
        <v>15.474358974358974</v>
      </c>
    </row>
    <row r="390" spans="1:26" x14ac:dyDescent="0.3">
      <c r="A390" t="s">
        <v>398</v>
      </c>
      <c r="B390" t="s">
        <v>19</v>
      </c>
      <c r="C390" t="s">
        <v>102</v>
      </c>
      <c r="D390" t="s">
        <v>21</v>
      </c>
      <c r="E390">
        <v>43</v>
      </c>
      <c r="F390">
        <v>662.3</v>
      </c>
      <c r="G390">
        <v>1.9</v>
      </c>
      <c r="H390">
        <v>-1.4</v>
      </c>
      <c r="I390">
        <v>-0.5</v>
      </c>
      <c r="J390">
        <v>0</v>
      </c>
      <c r="K390">
        <v>0.2</v>
      </c>
      <c r="L390">
        <v>-0.5</v>
      </c>
      <c r="M390">
        <v>1.4</v>
      </c>
      <c r="N390">
        <v>-1.4</v>
      </c>
      <c r="O390">
        <v>-0.2</v>
      </c>
      <c r="P390">
        <v>-0.2</v>
      </c>
      <c r="Q390">
        <v>0</v>
      </c>
      <c r="R390">
        <v>-0.1</v>
      </c>
      <c r="T390">
        <f>IF(ISNUMBER(MATCH(A390, Debuts_Table[Name], 0)), "1", 0)</f>
        <v>0</v>
      </c>
      <c r="U390" t="str">
        <f t="shared" ca="1" si="12"/>
        <v/>
      </c>
      <c r="V390">
        <f>IF(COUNTIF(Injuries!$A$2:$A$154, A390) &gt; 0, 0, Skater2024!P390)</f>
        <v>-0.2</v>
      </c>
      <c r="W390">
        <f>IF(COUNTIF(Injuries!$A$2:$A$154, A390) &gt; 0, 0, Skater2024!M390)</f>
        <v>1.4</v>
      </c>
      <c r="X390">
        <f>IF(COUNTIF(Injuries!$A$2:$A$154, A390) &gt; 0, 0, Skater2024!N390)</f>
        <v>-1.4</v>
      </c>
      <c r="Y390" t="str">
        <f>VLOOKUP(C390,'2024'!$A$1:$B$33,2,FALSE)</f>
        <v xml:space="preserve"> Boston Bruins</v>
      </c>
      <c r="Z390">
        <f t="shared" si="13"/>
        <v>15.402325581395347</v>
      </c>
    </row>
    <row r="391" spans="1:26" x14ac:dyDescent="0.3">
      <c r="A391" t="s">
        <v>399</v>
      </c>
      <c r="B391" t="s">
        <v>19</v>
      </c>
      <c r="C391" t="s">
        <v>87</v>
      </c>
      <c r="D391" t="s">
        <v>24</v>
      </c>
      <c r="E391">
        <v>48</v>
      </c>
      <c r="F391">
        <v>1168.8</v>
      </c>
      <c r="G391">
        <v>1.7</v>
      </c>
      <c r="H391">
        <v>-2.2999999999999998</v>
      </c>
      <c r="I391">
        <v>2.5</v>
      </c>
      <c r="J391">
        <v>0.9</v>
      </c>
      <c r="K391">
        <v>2.1</v>
      </c>
      <c r="L391">
        <v>-0.7</v>
      </c>
      <c r="M391">
        <v>4.2</v>
      </c>
      <c r="N391">
        <v>-1.4</v>
      </c>
      <c r="O391">
        <v>1.4</v>
      </c>
      <c r="P391">
        <v>4.0999999999999996</v>
      </c>
      <c r="Q391">
        <v>0.7</v>
      </c>
      <c r="R391">
        <v>1.3</v>
      </c>
      <c r="T391">
        <f>IF(ISNUMBER(MATCH(A391, Debuts_Table[Name], 0)), "1", 0)</f>
        <v>0</v>
      </c>
      <c r="U391" t="str">
        <f t="shared" ca="1" si="12"/>
        <v/>
      </c>
      <c r="V391">
        <f>IF(COUNTIF(Injuries!$A$2:$A$154, A391) &gt; 0, 0, Skater2024!P391)</f>
        <v>4.0999999999999996</v>
      </c>
      <c r="W391">
        <f>IF(COUNTIF(Injuries!$A$2:$A$154, A391) &gt; 0, 0, Skater2024!M391)</f>
        <v>4.2</v>
      </c>
      <c r="X391">
        <f>IF(COUNTIF(Injuries!$A$2:$A$154, A391) &gt; 0, 0, Skater2024!N391)</f>
        <v>-1.4</v>
      </c>
      <c r="Y391" t="str">
        <f>VLOOKUP(C391,'2024'!$A$1:$B$33,2,FALSE)</f>
        <v xml:space="preserve"> Toronto Maple Leafs</v>
      </c>
      <c r="Z391">
        <f t="shared" si="13"/>
        <v>24.349999999999998</v>
      </c>
    </row>
    <row r="392" spans="1:26" x14ac:dyDescent="0.3">
      <c r="A392" t="s">
        <v>400</v>
      </c>
      <c r="B392" t="s">
        <v>19</v>
      </c>
      <c r="C392" t="s">
        <v>46</v>
      </c>
      <c r="D392" t="s">
        <v>24</v>
      </c>
      <c r="E392">
        <v>50</v>
      </c>
      <c r="F392">
        <v>1120.0999999999999</v>
      </c>
      <c r="G392">
        <v>1.3</v>
      </c>
      <c r="H392">
        <v>-1.6</v>
      </c>
      <c r="I392">
        <v>2.7</v>
      </c>
      <c r="J392">
        <v>-3.2</v>
      </c>
      <c r="K392">
        <v>1.4</v>
      </c>
      <c r="L392">
        <v>0.4</v>
      </c>
      <c r="M392">
        <v>4</v>
      </c>
      <c r="N392">
        <v>-4.9000000000000004</v>
      </c>
      <c r="O392">
        <v>1.8</v>
      </c>
      <c r="P392">
        <v>0.9</v>
      </c>
      <c r="Q392">
        <v>0.1</v>
      </c>
      <c r="R392">
        <v>0.3</v>
      </c>
      <c r="T392">
        <f>IF(ISNUMBER(MATCH(A392, Debuts_Table[Name], 0)), "1", 0)</f>
        <v>0</v>
      </c>
      <c r="U392" t="str">
        <f t="shared" ca="1" si="12"/>
        <v/>
      </c>
      <c r="V392">
        <f>IF(COUNTIF(Injuries!$A$2:$A$154, A392) &gt; 0, 0, Skater2024!P392)</f>
        <v>0.9</v>
      </c>
      <c r="W392">
        <f>IF(COUNTIF(Injuries!$A$2:$A$154, A392) &gt; 0, 0, Skater2024!M392)</f>
        <v>4</v>
      </c>
      <c r="X392">
        <f>IF(COUNTIF(Injuries!$A$2:$A$154, A392) &gt; 0, 0, Skater2024!N392)</f>
        <v>-4.9000000000000004</v>
      </c>
      <c r="Y392" t="str">
        <f>VLOOKUP(C392,'2024'!$A$1:$B$33,2,FALSE)</f>
        <v xml:space="preserve"> Detroit Red Wings</v>
      </c>
      <c r="Z392">
        <f t="shared" si="13"/>
        <v>22.401999999999997</v>
      </c>
    </row>
    <row r="393" spans="1:26" x14ac:dyDescent="0.3">
      <c r="A393" t="s">
        <v>401</v>
      </c>
      <c r="B393" t="s">
        <v>19</v>
      </c>
      <c r="C393" t="s">
        <v>30</v>
      </c>
      <c r="D393" t="s">
        <v>24</v>
      </c>
      <c r="E393">
        <v>41</v>
      </c>
      <c r="F393">
        <v>695.6</v>
      </c>
      <c r="G393">
        <v>-1.6</v>
      </c>
      <c r="H393">
        <v>2.7</v>
      </c>
      <c r="I393">
        <v>-0.3</v>
      </c>
      <c r="J393">
        <v>-0.4</v>
      </c>
      <c r="K393">
        <v>1</v>
      </c>
      <c r="L393">
        <v>0.1</v>
      </c>
      <c r="M393">
        <v>-1.9</v>
      </c>
      <c r="N393">
        <v>2.2999999999999998</v>
      </c>
      <c r="O393">
        <v>1.1000000000000001</v>
      </c>
      <c r="P393">
        <v>1.5</v>
      </c>
      <c r="Q393">
        <v>0.2</v>
      </c>
      <c r="R393">
        <v>0.5</v>
      </c>
      <c r="T393">
        <f>IF(ISNUMBER(MATCH(A393, Debuts_Table[Name], 0)), "1", 0)</f>
        <v>0</v>
      </c>
      <c r="U393" t="str">
        <f t="shared" ca="1" si="12"/>
        <v/>
      </c>
      <c r="V393">
        <f>IF(COUNTIF(Injuries!$A$2:$A$154, A393) &gt; 0, 0, Skater2024!P393)</f>
        <v>1.5</v>
      </c>
      <c r="W393">
        <f>IF(COUNTIF(Injuries!$A$2:$A$154, A393) &gt; 0, 0, Skater2024!M393)</f>
        <v>-1.9</v>
      </c>
      <c r="X393">
        <f>IF(COUNTIF(Injuries!$A$2:$A$154, A393) &gt; 0, 0, Skater2024!N393)</f>
        <v>2.2999999999999998</v>
      </c>
      <c r="Y393" t="str">
        <f>VLOOKUP(C393,'2024'!$A$1:$B$33,2,FALSE)</f>
        <v xml:space="preserve"> Winnipeg Jets</v>
      </c>
      <c r="Z393">
        <f t="shared" si="13"/>
        <v>16.965853658536584</v>
      </c>
    </row>
    <row r="394" spans="1:26" x14ac:dyDescent="0.3">
      <c r="A394" t="s">
        <v>707</v>
      </c>
      <c r="B394" t="s">
        <v>19</v>
      </c>
      <c r="C394" t="s">
        <v>48</v>
      </c>
      <c r="D394" t="s">
        <v>37</v>
      </c>
      <c r="E394">
        <v>45</v>
      </c>
      <c r="F394">
        <v>470.2</v>
      </c>
      <c r="G394">
        <v>-1.4</v>
      </c>
      <c r="H394">
        <v>1.5</v>
      </c>
      <c r="I394">
        <v>0</v>
      </c>
      <c r="J394">
        <v>-0.4</v>
      </c>
      <c r="K394">
        <v>0.2</v>
      </c>
      <c r="L394">
        <v>-0.3</v>
      </c>
      <c r="M394">
        <v>-1.4</v>
      </c>
      <c r="N394">
        <v>1.1000000000000001</v>
      </c>
      <c r="O394">
        <v>-0.1</v>
      </c>
      <c r="P394">
        <v>-0.4</v>
      </c>
      <c r="Q394">
        <v>-0.1</v>
      </c>
      <c r="R394">
        <v>-0.1</v>
      </c>
      <c r="T394">
        <f>IF(ISNUMBER(MATCH(A394, Debuts_Table[Name], 0)), "1", 0)</f>
        <v>0</v>
      </c>
      <c r="U394" t="str">
        <f t="shared" ca="1" si="12"/>
        <v/>
      </c>
      <c r="V394">
        <f>IF(COUNTIF(Injuries!$A$2:$A$154, A394) &gt; 0, 0, Skater2024!P394)</f>
        <v>-0.4</v>
      </c>
      <c r="W394">
        <f>IF(COUNTIF(Injuries!$A$2:$A$154, A394) &gt; 0, 0, Skater2024!M394)</f>
        <v>-1.4</v>
      </c>
      <c r="X394">
        <f>IF(COUNTIF(Injuries!$A$2:$A$154, A394) &gt; 0, 0, Skater2024!N394)</f>
        <v>1.1000000000000001</v>
      </c>
      <c r="Y394" t="str">
        <f>VLOOKUP(C394,'2024'!$A$1:$B$33,2,FALSE)</f>
        <v xml:space="preserve"> New Jersey Devils</v>
      </c>
      <c r="Z394">
        <f t="shared" si="13"/>
        <v>10.448888888888888</v>
      </c>
    </row>
    <row r="395" spans="1:26" x14ac:dyDescent="0.3">
      <c r="A395" t="s">
        <v>402</v>
      </c>
      <c r="B395" t="s">
        <v>19</v>
      </c>
      <c r="C395" t="s">
        <v>85</v>
      </c>
      <c r="D395" t="s">
        <v>21</v>
      </c>
      <c r="E395">
        <v>50</v>
      </c>
      <c r="F395">
        <v>1150.3</v>
      </c>
      <c r="G395">
        <v>20.3</v>
      </c>
      <c r="H395">
        <v>1</v>
      </c>
      <c r="I395">
        <v>0.9</v>
      </c>
      <c r="J395">
        <v>0</v>
      </c>
      <c r="K395">
        <v>0.5</v>
      </c>
      <c r="L395">
        <v>1.7</v>
      </c>
      <c r="M395">
        <v>21.1</v>
      </c>
      <c r="N395">
        <v>1</v>
      </c>
      <c r="O395">
        <v>2.1</v>
      </c>
      <c r="P395">
        <v>24.3</v>
      </c>
      <c r="Q395">
        <v>3.9</v>
      </c>
      <c r="R395">
        <v>7.6</v>
      </c>
      <c r="T395">
        <f>IF(ISNUMBER(MATCH(A395, Debuts_Table[Name], 0)), "1", 0)</f>
        <v>0</v>
      </c>
      <c r="U395" t="str">
        <f t="shared" ca="1" si="12"/>
        <v/>
      </c>
      <c r="V395">
        <f>IF(COUNTIF(Injuries!$A$2:$A$154, A395) &gt; 0, 0, Skater2024!P395)</f>
        <v>24.3</v>
      </c>
      <c r="W395">
        <f>IF(COUNTIF(Injuries!$A$2:$A$154, A395) &gt; 0, 0, Skater2024!M395)</f>
        <v>21.1</v>
      </c>
      <c r="X395">
        <f>IF(COUNTIF(Injuries!$A$2:$A$154, A395) &gt; 0, 0, Skater2024!N395)</f>
        <v>1</v>
      </c>
      <c r="Y395" t="str">
        <f>VLOOKUP(C395,'2024'!$A$1:$B$33,2,FALSE)</f>
        <v xml:space="preserve"> Colorado Avalanche</v>
      </c>
      <c r="Z395">
        <f t="shared" si="13"/>
        <v>23.006</v>
      </c>
    </row>
    <row r="396" spans="1:26" x14ac:dyDescent="0.3">
      <c r="A396" t="s">
        <v>403</v>
      </c>
      <c r="B396" t="s">
        <v>19</v>
      </c>
      <c r="C396" t="s">
        <v>34</v>
      </c>
      <c r="D396" t="s">
        <v>21</v>
      </c>
      <c r="E396">
        <v>49</v>
      </c>
      <c r="F396">
        <v>892.9</v>
      </c>
      <c r="G396">
        <v>3.3</v>
      </c>
      <c r="H396">
        <v>-1.6</v>
      </c>
      <c r="I396">
        <v>0.1</v>
      </c>
      <c r="J396">
        <v>0.1</v>
      </c>
      <c r="K396">
        <v>0.9</v>
      </c>
      <c r="L396">
        <v>2.1</v>
      </c>
      <c r="M396">
        <v>3.3</v>
      </c>
      <c r="N396">
        <v>-1.5</v>
      </c>
      <c r="O396">
        <v>3</v>
      </c>
      <c r="P396">
        <v>4.8</v>
      </c>
      <c r="Q396">
        <v>0.8</v>
      </c>
      <c r="R396">
        <v>1.5</v>
      </c>
      <c r="T396">
        <f>IF(ISNUMBER(MATCH(A396, Debuts_Table[Name], 0)), "1", 0)</f>
        <v>0</v>
      </c>
      <c r="U396" t="str">
        <f t="shared" ca="1" si="12"/>
        <v/>
      </c>
      <c r="V396">
        <f>IF(COUNTIF(Injuries!$A$2:$A$154, A396) &gt; 0, 0, Skater2024!P396)</f>
        <v>4.8</v>
      </c>
      <c r="W396">
        <f>IF(COUNTIF(Injuries!$A$2:$A$154, A396) &gt; 0, 0, Skater2024!M396)</f>
        <v>3.3</v>
      </c>
      <c r="X396">
        <f>IF(COUNTIF(Injuries!$A$2:$A$154, A396) &gt; 0, 0, Skater2024!N396)</f>
        <v>-1.5</v>
      </c>
      <c r="Y396" t="str">
        <f>VLOOKUP(C396,'2024'!$A$1:$B$33,2,FALSE)</f>
        <v xml:space="preserve"> Calgary Flames</v>
      </c>
      <c r="Z396">
        <f t="shared" si="13"/>
        <v>18.222448979591835</v>
      </c>
    </row>
    <row r="397" spans="1:26" x14ac:dyDescent="0.3">
      <c r="A397" t="s">
        <v>404</v>
      </c>
      <c r="B397" t="s">
        <v>19</v>
      </c>
      <c r="C397" t="s">
        <v>30</v>
      </c>
      <c r="D397" t="s">
        <v>24</v>
      </c>
      <c r="E397">
        <v>47</v>
      </c>
      <c r="F397">
        <v>971.6</v>
      </c>
      <c r="G397">
        <v>-1.1000000000000001</v>
      </c>
      <c r="H397">
        <v>-0.4</v>
      </c>
      <c r="I397">
        <v>-0.8</v>
      </c>
      <c r="J397">
        <v>-1.2</v>
      </c>
      <c r="K397">
        <v>-0.5</v>
      </c>
      <c r="L397">
        <v>0</v>
      </c>
      <c r="M397">
        <v>-1.9</v>
      </c>
      <c r="N397">
        <v>-1.6</v>
      </c>
      <c r="O397">
        <v>-0.5</v>
      </c>
      <c r="P397">
        <v>-4</v>
      </c>
      <c r="Q397">
        <v>-0.6</v>
      </c>
      <c r="R397">
        <v>-1.3</v>
      </c>
      <c r="T397">
        <f>IF(ISNUMBER(MATCH(A397, Debuts_Table[Name], 0)), "1", 0)</f>
        <v>0</v>
      </c>
      <c r="U397" t="str">
        <f t="shared" ca="1" si="12"/>
        <v/>
      </c>
      <c r="V397">
        <f>IF(COUNTIF(Injuries!$A$2:$A$154, A397) &gt; 0, 0, Skater2024!P397)</f>
        <v>-4</v>
      </c>
      <c r="W397">
        <f>IF(COUNTIF(Injuries!$A$2:$A$154, A397) &gt; 0, 0, Skater2024!M397)</f>
        <v>-1.9</v>
      </c>
      <c r="X397">
        <f>IF(COUNTIF(Injuries!$A$2:$A$154, A397) &gt; 0, 0, Skater2024!N397)</f>
        <v>-1.6</v>
      </c>
      <c r="Y397" t="str">
        <f>VLOOKUP(C397,'2024'!$A$1:$B$33,2,FALSE)</f>
        <v xml:space="preserve"> Winnipeg Jets</v>
      </c>
      <c r="Z397">
        <f t="shared" si="13"/>
        <v>20.672340425531914</v>
      </c>
    </row>
    <row r="398" spans="1:26" x14ac:dyDescent="0.3">
      <c r="A398" t="s">
        <v>710</v>
      </c>
      <c r="B398" t="s">
        <v>19</v>
      </c>
      <c r="C398" t="s">
        <v>57</v>
      </c>
      <c r="D398" t="s">
        <v>21</v>
      </c>
      <c r="E398">
        <v>38</v>
      </c>
      <c r="F398">
        <v>601.5</v>
      </c>
      <c r="G398">
        <v>3.4</v>
      </c>
      <c r="H398">
        <v>3.6</v>
      </c>
      <c r="I398">
        <v>0</v>
      </c>
      <c r="J398">
        <v>0.2</v>
      </c>
      <c r="K398">
        <v>-0.6</v>
      </c>
      <c r="L398">
        <v>0.1</v>
      </c>
      <c r="M398">
        <v>3.4</v>
      </c>
      <c r="N398">
        <v>3.8</v>
      </c>
      <c r="O398">
        <v>-0.4</v>
      </c>
      <c r="P398">
        <v>6.8</v>
      </c>
      <c r="Q398">
        <v>1.1000000000000001</v>
      </c>
      <c r="R398">
        <v>2.1</v>
      </c>
      <c r="T398">
        <f>IF(ISNUMBER(MATCH(A398, Debuts_Table[Name], 0)), "1", 0)</f>
        <v>0</v>
      </c>
      <c r="U398" t="str">
        <f t="shared" ca="1" si="12"/>
        <v/>
      </c>
      <c r="V398">
        <f>IF(COUNTIF(Injuries!$A$2:$A$154, A398) &gt; 0, 0, Skater2024!P398)</f>
        <v>6.8</v>
      </c>
      <c r="W398">
        <f>IF(COUNTIF(Injuries!$A$2:$A$154, A398) &gt; 0, 0, Skater2024!M398)</f>
        <v>3.4</v>
      </c>
      <c r="X398">
        <f>IF(COUNTIF(Injuries!$A$2:$A$154, A398) &gt; 0, 0, Skater2024!N398)</f>
        <v>3.8</v>
      </c>
      <c r="Y398" t="str">
        <f>VLOOKUP(C398,'2024'!$A$1:$B$33,2,FALSE)</f>
        <v xml:space="preserve"> Washington Capitals</v>
      </c>
      <c r="Z398">
        <f t="shared" si="13"/>
        <v>15.828947368421053</v>
      </c>
    </row>
    <row r="399" spans="1:26" x14ac:dyDescent="0.3">
      <c r="A399" t="s">
        <v>405</v>
      </c>
      <c r="B399" t="s">
        <v>19</v>
      </c>
      <c r="C399" t="s">
        <v>52</v>
      </c>
      <c r="D399" t="s">
        <v>21</v>
      </c>
      <c r="E399">
        <v>48</v>
      </c>
      <c r="F399">
        <v>846</v>
      </c>
      <c r="G399">
        <v>2.4</v>
      </c>
      <c r="H399">
        <v>0.3</v>
      </c>
      <c r="I399">
        <v>-0.3</v>
      </c>
      <c r="J399">
        <v>-2.5</v>
      </c>
      <c r="K399">
        <v>-0.5</v>
      </c>
      <c r="L399">
        <v>0.5</v>
      </c>
      <c r="M399">
        <v>2.2000000000000002</v>
      </c>
      <c r="N399">
        <v>-2.1</v>
      </c>
      <c r="O399">
        <v>0</v>
      </c>
      <c r="P399">
        <v>0</v>
      </c>
      <c r="Q399">
        <v>0</v>
      </c>
      <c r="R399">
        <v>0</v>
      </c>
      <c r="T399">
        <f>IF(ISNUMBER(MATCH(A399, Debuts_Table[Name], 0)), "1", 0)</f>
        <v>0</v>
      </c>
      <c r="U399" t="str">
        <f t="shared" ca="1" si="12"/>
        <v/>
      </c>
      <c r="V399">
        <f>IF(COUNTIF(Injuries!$A$2:$A$154, A399) &gt; 0, 0, Skater2024!P399)</f>
        <v>0</v>
      </c>
      <c r="W399">
        <f>IF(COUNTIF(Injuries!$A$2:$A$154, A399) &gt; 0, 0, Skater2024!M399)</f>
        <v>2.2000000000000002</v>
      </c>
      <c r="X399">
        <f>IF(COUNTIF(Injuries!$A$2:$A$154, A399) &gt; 0, 0, Skater2024!N399)</f>
        <v>-2.1</v>
      </c>
      <c r="Y399" t="str">
        <f>VLOOKUP(C399,'2024'!$A$1:$B$33,2,FALSE)</f>
        <v xml:space="preserve"> Arizona Coyotes</v>
      </c>
      <c r="Z399">
        <f t="shared" si="13"/>
        <v>17.625</v>
      </c>
    </row>
    <row r="400" spans="1:26" x14ac:dyDescent="0.3">
      <c r="A400" t="s">
        <v>406</v>
      </c>
      <c r="B400" t="s">
        <v>19</v>
      </c>
      <c r="C400" t="s">
        <v>23</v>
      </c>
      <c r="D400" t="s">
        <v>21</v>
      </c>
      <c r="E400">
        <v>45</v>
      </c>
      <c r="F400">
        <v>551.4</v>
      </c>
      <c r="G400">
        <v>-4.7</v>
      </c>
      <c r="H400">
        <v>-2.8</v>
      </c>
      <c r="I400">
        <v>0</v>
      </c>
      <c r="J400">
        <v>0.6</v>
      </c>
      <c r="K400">
        <v>0.8</v>
      </c>
      <c r="L400">
        <v>-0.8</v>
      </c>
      <c r="M400">
        <v>-4.7</v>
      </c>
      <c r="N400">
        <v>-2.2000000000000002</v>
      </c>
      <c r="O400">
        <v>-0.1</v>
      </c>
      <c r="P400">
        <v>-6.9</v>
      </c>
      <c r="Q400">
        <v>-1.1000000000000001</v>
      </c>
      <c r="R400">
        <v>-2.2000000000000002</v>
      </c>
      <c r="T400">
        <f>IF(ISNUMBER(MATCH(A400, Debuts_Table[Name], 0)), "1", 0)</f>
        <v>0</v>
      </c>
      <c r="U400" t="str">
        <f t="shared" ca="1" si="12"/>
        <v/>
      </c>
      <c r="V400">
        <f>IF(COUNTIF(Injuries!$A$2:$A$154, A400) &gt; 0, 0, Skater2024!P400)</f>
        <v>-6.9</v>
      </c>
      <c r="W400">
        <f>IF(COUNTIF(Injuries!$A$2:$A$154, A400) &gt; 0, 0, Skater2024!M400)</f>
        <v>-4.7</v>
      </c>
      <c r="X400">
        <f>IF(COUNTIF(Injuries!$A$2:$A$154, A400) &gt; 0, 0, Skater2024!N400)</f>
        <v>-2.2000000000000002</v>
      </c>
      <c r="Y400" t="str">
        <f>VLOOKUP(C400,'2024'!$A$1:$B$33,2,FALSE)</f>
        <v xml:space="preserve"> New York Rangers</v>
      </c>
      <c r="Z400">
        <f t="shared" si="13"/>
        <v>12.253333333333332</v>
      </c>
    </row>
    <row r="401" spans="1:26" x14ac:dyDescent="0.3">
      <c r="A401" t="s">
        <v>407</v>
      </c>
      <c r="B401" t="s">
        <v>19</v>
      </c>
      <c r="C401" t="s">
        <v>41</v>
      </c>
      <c r="D401" t="s">
        <v>21</v>
      </c>
      <c r="E401">
        <v>37</v>
      </c>
      <c r="F401">
        <v>470.7</v>
      </c>
      <c r="G401">
        <v>-2.8</v>
      </c>
      <c r="H401">
        <v>-0.4</v>
      </c>
      <c r="I401">
        <v>-0.1</v>
      </c>
      <c r="J401">
        <v>0</v>
      </c>
      <c r="K401">
        <v>0.2</v>
      </c>
      <c r="L401">
        <v>0.1</v>
      </c>
      <c r="M401">
        <v>-2.9</v>
      </c>
      <c r="N401">
        <v>-0.4</v>
      </c>
      <c r="O401">
        <v>0.4</v>
      </c>
      <c r="P401">
        <v>-3</v>
      </c>
      <c r="Q401">
        <v>-0.5</v>
      </c>
      <c r="R401">
        <v>-0.9</v>
      </c>
      <c r="T401">
        <f>IF(ISNUMBER(MATCH(A401, Debuts_Table[Name], 0)), "1", 0)</f>
        <v>0</v>
      </c>
      <c r="U401" t="str">
        <f t="shared" ca="1" si="12"/>
        <v/>
      </c>
      <c r="V401">
        <f>IF(COUNTIF(Injuries!$A$2:$A$154, A401) &gt; 0, 0, Skater2024!P401)</f>
        <v>0</v>
      </c>
      <c r="W401">
        <f>IF(COUNTIF(Injuries!$A$2:$A$154, A401) &gt; 0, 0, Skater2024!M401)</f>
        <v>0</v>
      </c>
      <c r="X401">
        <f>IF(COUNTIF(Injuries!$A$2:$A$154, A401) &gt; 0, 0, Skater2024!N401)</f>
        <v>0</v>
      </c>
      <c r="Y401" t="str">
        <f>VLOOKUP(C401,'2024'!$A$1:$B$33,2,FALSE)</f>
        <v xml:space="preserve"> Florida Panthers</v>
      </c>
      <c r="Z401">
        <f t="shared" si="13"/>
        <v>12.721621621621621</v>
      </c>
    </row>
    <row r="402" spans="1:26" x14ac:dyDescent="0.3">
      <c r="A402" t="s">
        <v>408</v>
      </c>
      <c r="B402" t="s">
        <v>19</v>
      </c>
      <c r="C402" t="s">
        <v>64</v>
      </c>
      <c r="D402" t="s">
        <v>50</v>
      </c>
      <c r="E402">
        <v>43</v>
      </c>
      <c r="F402">
        <v>753.3</v>
      </c>
      <c r="G402">
        <v>-1.6</v>
      </c>
      <c r="H402">
        <v>0.9</v>
      </c>
      <c r="I402">
        <v>1.4</v>
      </c>
      <c r="J402">
        <v>0.8</v>
      </c>
      <c r="K402">
        <v>0.1</v>
      </c>
      <c r="L402">
        <v>0</v>
      </c>
      <c r="M402">
        <v>-0.2</v>
      </c>
      <c r="N402">
        <v>1.7</v>
      </c>
      <c r="O402">
        <v>0.1</v>
      </c>
      <c r="P402">
        <v>1.6</v>
      </c>
      <c r="Q402">
        <v>0.3</v>
      </c>
      <c r="R402">
        <v>0.5</v>
      </c>
      <c r="T402">
        <f>IF(ISNUMBER(MATCH(A402, Debuts_Table[Name], 0)), "1", 0)</f>
        <v>0</v>
      </c>
      <c r="U402" t="str">
        <f t="shared" ca="1" si="12"/>
        <v/>
      </c>
      <c r="V402">
        <f>IF(COUNTIF(Injuries!$A$2:$A$154, A402) &gt; 0, 0, Skater2024!P402)</f>
        <v>1.6</v>
      </c>
      <c r="W402">
        <f>IF(COUNTIF(Injuries!$A$2:$A$154, A402) &gt; 0, 0, Skater2024!M402)</f>
        <v>-0.2</v>
      </c>
      <c r="X402">
        <f>IF(COUNTIF(Injuries!$A$2:$A$154, A402) &gt; 0, 0, Skater2024!N402)</f>
        <v>1.7</v>
      </c>
      <c r="Y402" t="str">
        <f>VLOOKUP(C402,'2024'!$A$1:$B$33,2,FALSE)</f>
        <v xml:space="preserve"> Chicago Blackhawks</v>
      </c>
      <c r="Z402">
        <f t="shared" si="13"/>
        <v>17.518604651162789</v>
      </c>
    </row>
    <row r="403" spans="1:26" x14ac:dyDescent="0.3">
      <c r="A403" t="s">
        <v>409</v>
      </c>
      <c r="B403" t="s">
        <v>19</v>
      </c>
      <c r="C403" t="s">
        <v>57</v>
      </c>
      <c r="D403" t="s">
        <v>24</v>
      </c>
      <c r="E403">
        <v>47</v>
      </c>
      <c r="F403">
        <v>895.7</v>
      </c>
      <c r="G403">
        <v>-2.5</v>
      </c>
      <c r="H403">
        <v>0.9</v>
      </c>
      <c r="I403">
        <v>0</v>
      </c>
      <c r="J403">
        <v>-1.1000000000000001</v>
      </c>
      <c r="K403">
        <v>1.6</v>
      </c>
      <c r="L403">
        <v>0.6</v>
      </c>
      <c r="M403">
        <v>-2.5</v>
      </c>
      <c r="N403">
        <v>-0.2</v>
      </c>
      <c r="O403">
        <v>2.2000000000000002</v>
      </c>
      <c r="P403">
        <v>-0.4</v>
      </c>
      <c r="Q403">
        <v>-0.1</v>
      </c>
      <c r="R403">
        <v>-0.1</v>
      </c>
      <c r="T403">
        <f>IF(ISNUMBER(MATCH(A403, Debuts_Table[Name], 0)), "1", 0)</f>
        <v>0</v>
      </c>
      <c r="U403" t="str">
        <f t="shared" ca="1" si="12"/>
        <v/>
      </c>
      <c r="V403">
        <f>IF(COUNTIF(Injuries!$A$2:$A$154, A403) &gt; 0, 0, Skater2024!P403)</f>
        <v>-0.4</v>
      </c>
      <c r="W403">
        <f>IF(COUNTIF(Injuries!$A$2:$A$154, A403) &gt; 0, 0, Skater2024!M403)</f>
        <v>-2.5</v>
      </c>
      <c r="X403">
        <f>IF(COUNTIF(Injuries!$A$2:$A$154, A403) &gt; 0, 0, Skater2024!N403)</f>
        <v>-0.2</v>
      </c>
      <c r="Y403" t="str">
        <f>VLOOKUP(C403,'2024'!$A$1:$B$33,2,FALSE)</f>
        <v xml:space="preserve"> Washington Capitals</v>
      </c>
      <c r="Z403">
        <f t="shared" si="13"/>
        <v>19.05744680851064</v>
      </c>
    </row>
    <row r="404" spans="1:26" x14ac:dyDescent="0.3">
      <c r="A404" t="s">
        <v>410</v>
      </c>
      <c r="B404" t="s">
        <v>19</v>
      </c>
      <c r="C404" t="s">
        <v>67</v>
      </c>
      <c r="D404" t="s">
        <v>24</v>
      </c>
      <c r="E404">
        <v>49</v>
      </c>
      <c r="F404">
        <v>1087.9000000000001</v>
      </c>
      <c r="G404">
        <v>1.4</v>
      </c>
      <c r="H404">
        <v>-2</v>
      </c>
      <c r="I404">
        <v>0</v>
      </c>
      <c r="J404">
        <v>-3.1</v>
      </c>
      <c r="K404">
        <v>1.7</v>
      </c>
      <c r="L404">
        <v>-0.3</v>
      </c>
      <c r="M404">
        <v>1.4</v>
      </c>
      <c r="N404">
        <v>-5.0999999999999996</v>
      </c>
      <c r="O404">
        <v>1.4</v>
      </c>
      <c r="P404">
        <v>-2.2999999999999998</v>
      </c>
      <c r="Q404">
        <v>-0.4</v>
      </c>
      <c r="R404">
        <v>-0.7</v>
      </c>
      <c r="T404">
        <f>IF(ISNUMBER(MATCH(A404, Debuts_Table[Name], 0)), "1", 0)</f>
        <v>0</v>
      </c>
      <c r="U404" t="str">
        <f t="shared" ca="1" si="12"/>
        <v/>
      </c>
      <c r="V404">
        <f>IF(COUNTIF(Injuries!$A$2:$A$154, A404) &gt; 0, 0, Skater2024!P404)</f>
        <v>-2.2999999999999998</v>
      </c>
      <c r="W404">
        <f>IF(COUNTIF(Injuries!$A$2:$A$154, A404) &gt; 0, 0, Skater2024!M404)</f>
        <v>1.4</v>
      </c>
      <c r="X404">
        <f>IF(COUNTIF(Injuries!$A$2:$A$154, A404) &gt; 0, 0, Skater2024!N404)</f>
        <v>-5.0999999999999996</v>
      </c>
      <c r="Y404" t="str">
        <f>VLOOKUP(C404,'2024'!$A$1:$B$33,2,FALSE)</f>
        <v xml:space="preserve"> St. Louis Blues</v>
      </c>
      <c r="Z404">
        <f t="shared" si="13"/>
        <v>22.202040816326534</v>
      </c>
    </row>
    <row r="405" spans="1:26" x14ac:dyDescent="0.3">
      <c r="A405" t="s">
        <v>411</v>
      </c>
      <c r="B405" t="s">
        <v>19</v>
      </c>
      <c r="C405" t="s">
        <v>42</v>
      </c>
      <c r="D405" t="s">
        <v>50</v>
      </c>
      <c r="E405">
        <v>50</v>
      </c>
      <c r="F405">
        <v>895.5</v>
      </c>
      <c r="G405">
        <v>0.3</v>
      </c>
      <c r="H405">
        <v>0.2</v>
      </c>
      <c r="I405">
        <v>3.3</v>
      </c>
      <c r="J405">
        <v>0</v>
      </c>
      <c r="K405">
        <v>1.2</v>
      </c>
      <c r="L405">
        <v>-0.9</v>
      </c>
      <c r="M405">
        <v>3.6</v>
      </c>
      <c r="N405">
        <v>0.2</v>
      </c>
      <c r="O405">
        <v>0.3</v>
      </c>
      <c r="P405">
        <v>4.0999999999999996</v>
      </c>
      <c r="Q405">
        <v>0.6</v>
      </c>
      <c r="R405">
        <v>1.3</v>
      </c>
      <c r="T405">
        <f>IF(ISNUMBER(MATCH(A405, Debuts_Table[Name], 0)), "1", 0)</f>
        <v>0</v>
      </c>
      <c r="U405" t="str">
        <f t="shared" ca="1" si="12"/>
        <v/>
      </c>
      <c r="V405">
        <f>IF(COUNTIF(Injuries!$A$2:$A$154, A405) &gt; 0, 0, Skater2024!P405)</f>
        <v>4.0999999999999996</v>
      </c>
      <c r="W405">
        <f>IF(COUNTIF(Injuries!$A$2:$A$154, A405) &gt; 0, 0, Skater2024!M405)</f>
        <v>3.6</v>
      </c>
      <c r="X405">
        <f>IF(COUNTIF(Injuries!$A$2:$A$154, A405) &gt; 0, 0, Skater2024!N405)</f>
        <v>0.2</v>
      </c>
      <c r="Y405" t="str">
        <f>VLOOKUP(C405,'2024'!$A$1:$B$33,2,FALSE)</f>
        <v xml:space="preserve"> Tampa Bay Lightning</v>
      </c>
      <c r="Z405">
        <f t="shared" si="13"/>
        <v>17.91</v>
      </c>
    </row>
    <row r="406" spans="1:26" x14ac:dyDescent="0.3">
      <c r="A406" t="s">
        <v>412</v>
      </c>
      <c r="B406" t="s">
        <v>19</v>
      </c>
      <c r="C406" t="s">
        <v>42</v>
      </c>
      <c r="D406" t="s">
        <v>24</v>
      </c>
      <c r="E406">
        <v>48</v>
      </c>
      <c r="F406">
        <v>830.2</v>
      </c>
      <c r="G406">
        <v>0.1</v>
      </c>
      <c r="H406">
        <v>1.2</v>
      </c>
      <c r="I406">
        <v>0</v>
      </c>
      <c r="J406">
        <v>0</v>
      </c>
      <c r="K406">
        <v>1.4</v>
      </c>
      <c r="L406">
        <v>0</v>
      </c>
      <c r="M406">
        <v>0.1</v>
      </c>
      <c r="N406">
        <v>1.2</v>
      </c>
      <c r="O406">
        <v>1.3</v>
      </c>
      <c r="P406">
        <v>2.7</v>
      </c>
      <c r="Q406">
        <v>0.4</v>
      </c>
      <c r="R406">
        <v>0.8</v>
      </c>
      <c r="T406">
        <f>IF(ISNUMBER(MATCH(A406, Debuts_Table[Name], 0)), "1", 0)</f>
        <v>0</v>
      </c>
      <c r="U406" t="str">
        <f t="shared" ca="1" si="12"/>
        <v/>
      </c>
      <c r="V406">
        <f>IF(COUNTIF(Injuries!$A$2:$A$154, A406) &gt; 0, 0, Skater2024!P406)</f>
        <v>2.7</v>
      </c>
      <c r="W406">
        <f>IF(COUNTIF(Injuries!$A$2:$A$154, A406) &gt; 0, 0, Skater2024!M406)</f>
        <v>0.1</v>
      </c>
      <c r="X406">
        <f>IF(COUNTIF(Injuries!$A$2:$A$154, A406) &gt; 0, 0, Skater2024!N406)</f>
        <v>1.2</v>
      </c>
      <c r="Y406" t="str">
        <f>VLOOKUP(C406,'2024'!$A$1:$B$33,2,FALSE)</f>
        <v xml:space="preserve"> Tampa Bay Lightning</v>
      </c>
      <c r="Z406">
        <f t="shared" si="13"/>
        <v>17.295833333333334</v>
      </c>
    </row>
    <row r="407" spans="1:26" x14ac:dyDescent="0.3">
      <c r="A407" t="s">
        <v>413</v>
      </c>
      <c r="B407" t="s">
        <v>19</v>
      </c>
      <c r="C407" t="s">
        <v>52</v>
      </c>
      <c r="D407" t="s">
        <v>21</v>
      </c>
      <c r="E407">
        <v>45</v>
      </c>
      <c r="F407">
        <v>871.2</v>
      </c>
      <c r="G407">
        <v>-0.2</v>
      </c>
      <c r="H407">
        <v>1.4</v>
      </c>
      <c r="I407">
        <v>3.4</v>
      </c>
      <c r="J407">
        <v>0.5</v>
      </c>
      <c r="K407">
        <v>1.7</v>
      </c>
      <c r="L407">
        <v>-0.5</v>
      </c>
      <c r="M407">
        <v>3.2</v>
      </c>
      <c r="N407">
        <v>1.9</v>
      </c>
      <c r="O407">
        <v>1.2</v>
      </c>
      <c r="P407">
        <v>6.3</v>
      </c>
      <c r="Q407">
        <v>1</v>
      </c>
      <c r="R407">
        <v>2</v>
      </c>
      <c r="T407">
        <f>IF(ISNUMBER(MATCH(A407, Debuts_Table[Name], 0)), "1", 0)</f>
        <v>0</v>
      </c>
      <c r="U407" t="str">
        <f t="shared" ca="1" si="12"/>
        <v/>
      </c>
      <c r="V407">
        <f>IF(COUNTIF(Injuries!$A$2:$A$154, A407) &gt; 0, 0, Skater2024!P407)</f>
        <v>6.3</v>
      </c>
      <c r="W407">
        <f>IF(COUNTIF(Injuries!$A$2:$A$154, A407) &gt; 0, 0, Skater2024!M407)</f>
        <v>3.2</v>
      </c>
      <c r="X407">
        <f>IF(COUNTIF(Injuries!$A$2:$A$154, A407) &gt; 0, 0, Skater2024!N407)</f>
        <v>1.9</v>
      </c>
      <c r="Y407" t="str">
        <f>VLOOKUP(C407,'2024'!$A$1:$B$33,2,FALSE)</f>
        <v xml:space="preserve"> Arizona Coyotes</v>
      </c>
      <c r="Z407">
        <f t="shared" si="13"/>
        <v>19.36</v>
      </c>
    </row>
    <row r="408" spans="1:26" x14ac:dyDescent="0.3">
      <c r="A408" t="s">
        <v>414</v>
      </c>
      <c r="B408" t="s">
        <v>19</v>
      </c>
      <c r="C408" t="s">
        <v>98</v>
      </c>
      <c r="D408" t="s">
        <v>24</v>
      </c>
      <c r="E408">
        <v>50</v>
      </c>
      <c r="F408">
        <v>848.4</v>
      </c>
      <c r="G408">
        <v>-0.6</v>
      </c>
      <c r="H408">
        <v>0.6</v>
      </c>
      <c r="I408">
        <v>0</v>
      </c>
      <c r="J408">
        <v>1.5</v>
      </c>
      <c r="K408">
        <v>0.6</v>
      </c>
      <c r="L408">
        <v>0.2</v>
      </c>
      <c r="M408">
        <v>-0.6</v>
      </c>
      <c r="N408">
        <v>2.1</v>
      </c>
      <c r="O408">
        <v>0.8</v>
      </c>
      <c r="P408">
        <v>2.2999999999999998</v>
      </c>
      <c r="Q408">
        <v>0.4</v>
      </c>
      <c r="R408">
        <v>0.7</v>
      </c>
      <c r="T408">
        <f>IF(ISNUMBER(MATCH(A408, Debuts_Table[Name], 0)), "1", 0)</f>
        <v>0</v>
      </c>
      <c r="U408" t="str">
        <f t="shared" ca="1" si="12"/>
        <v/>
      </c>
      <c r="V408">
        <f>IF(COUNTIF(Injuries!$A$2:$A$154, A408) &gt; 0, 0, Skater2024!P408)</f>
        <v>2.2999999999999998</v>
      </c>
      <c r="W408">
        <f>IF(COUNTIF(Injuries!$A$2:$A$154, A408) &gt; 0, 0, Skater2024!M408)</f>
        <v>-0.6</v>
      </c>
      <c r="X408">
        <f>IF(COUNTIF(Injuries!$A$2:$A$154, A408) &gt; 0, 0, Skater2024!N408)</f>
        <v>2.1</v>
      </c>
      <c r="Y408" t="str">
        <f>VLOOKUP(C408,'2024'!$A$1:$B$33,2,FALSE)</f>
        <v xml:space="preserve"> Philadelphia Flyers</v>
      </c>
      <c r="Z408">
        <f t="shared" si="13"/>
        <v>16.968</v>
      </c>
    </row>
    <row r="409" spans="1:26" x14ac:dyDescent="0.3">
      <c r="A409" t="s">
        <v>415</v>
      </c>
      <c r="B409" t="s">
        <v>19</v>
      </c>
      <c r="C409" t="s">
        <v>55</v>
      </c>
      <c r="D409" t="s">
        <v>21</v>
      </c>
      <c r="E409">
        <v>49</v>
      </c>
      <c r="F409">
        <v>1035.8</v>
      </c>
      <c r="G409">
        <v>-1.3</v>
      </c>
      <c r="H409">
        <v>4.7</v>
      </c>
      <c r="I409">
        <v>3.3</v>
      </c>
      <c r="J409">
        <v>0</v>
      </c>
      <c r="K409">
        <v>0.7</v>
      </c>
      <c r="L409">
        <v>0.2</v>
      </c>
      <c r="M409">
        <v>2</v>
      </c>
      <c r="N409">
        <v>4.5999999999999996</v>
      </c>
      <c r="O409">
        <v>0.9</v>
      </c>
      <c r="P409">
        <v>7.5</v>
      </c>
      <c r="Q409">
        <v>1.2</v>
      </c>
      <c r="R409">
        <v>2.2999999999999998</v>
      </c>
      <c r="T409">
        <f>IF(ISNUMBER(MATCH(A409, Debuts_Table[Name], 0)), "1", 0)</f>
        <v>0</v>
      </c>
      <c r="U409" t="str">
        <f t="shared" ca="1" si="12"/>
        <v/>
      </c>
      <c r="V409">
        <f>IF(COUNTIF(Injuries!$A$2:$A$154, A409) &gt; 0, 0, Skater2024!P409)</f>
        <v>7.5</v>
      </c>
      <c r="W409">
        <f>IF(COUNTIF(Injuries!$A$2:$A$154, A409) &gt; 0, 0, Skater2024!M409)</f>
        <v>2</v>
      </c>
      <c r="X409">
        <f>IF(COUNTIF(Injuries!$A$2:$A$154, A409) &gt; 0, 0, Skater2024!N409)</f>
        <v>4.5999999999999996</v>
      </c>
      <c r="Y409" t="str">
        <f>VLOOKUP(C409,'2024'!$A$1:$B$33,2,FALSE)</f>
        <v xml:space="preserve"> Montreal Canadiens</v>
      </c>
      <c r="Z409">
        <f t="shared" si="13"/>
        <v>21.138775510204081</v>
      </c>
    </row>
    <row r="410" spans="1:26" x14ac:dyDescent="0.3">
      <c r="A410" t="s">
        <v>715</v>
      </c>
      <c r="B410" t="s">
        <v>19</v>
      </c>
      <c r="C410" t="s">
        <v>48</v>
      </c>
      <c r="D410" t="s">
        <v>21</v>
      </c>
      <c r="E410">
        <v>36</v>
      </c>
      <c r="F410">
        <v>662.3</v>
      </c>
      <c r="G410">
        <v>5.0999999999999996</v>
      </c>
      <c r="H410">
        <v>-1.4</v>
      </c>
      <c r="I410">
        <v>1.6</v>
      </c>
      <c r="J410">
        <v>-0.5</v>
      </c>
      <c r="K410">
        <v>0.9</v>
      </c>
      <c r="L410">
        <v>0.1</v>
      </c>
      <c r="M410">
        <v>6.6</v>
      </c>
      <c r="N410">
        <v>-1.9</v>
      </c>
      <c r="O410">
        <v>1</v>
      </c>
      <c r="P410">
        <v>5.7</v>
      </c>
      <c r="Q410">
        <v>0.9</v>
      </c>
      <c r="R410">
        <v>1.8</v>
      </c>
      <c r="T410">
        <f>IF(ISNUMBER(MATCH(A410, Debuts_Table[Name], 0)), "1", 0)</f>
        <v>0</v>
      </c>
      <c r="U410" t="str">
        <f t="shared" ca="1" si="12"/>
        <v/>
      </c>
      <c r="V410">
        <f>IF(COUNTIF(Injuries!$A$2:$A$154, A410) &gt; 0, 0, Skater2024!P410)</f>
        <v>5.7</v>
      </c>
      <c r="W410">
        <f>IF(COUNTIF(Injuries!$A$2:$A$154, A410) &gt; 0, 0, Skater2024!M410)</f>
        <v>6.6</v>
      </c>
      <c r="X410">
        <f>IF(COUNTIF(Injuries!$A$2:$A$154, A410) &gt; 0, 0, Skater2024!N410)</f>
        <v>-1.9</v>
      </c>
      <c r="Y410" t="str">
        <f>VLOOKUP(C410,'2024'!$A$1:$B$33,2,FALSE)</f>
        <v xml:space="preserve"> New Jersey Devils</v>
      </c>
      <c r="Z410">
        <f t="shared" si="13"/>
        <v>18.397222222222222</v>
      </c>
    </row>
    <row r="411" spans="1:26" x14ac:dyDescent="0.3">
      <c r="A411" t="s">
        <v>416</v>
      </c>
      <c r="B411" t="s">
        <v>19</v>
      </c>
      <c r="C411" t="s">
        <v>78</v>
      </c>
      <c r="D411" t="s">
        <v>21</v>
      </c>
      <c r="E411">
        <v>32</v>
      </c>
      <c r="F411">
        <v>471.3</v>
      </c>
      <c r="G411">
        <v>-1.2</v>
      </c>
      <c r="H411">
        <v>-1</v>
      </c>
      <c r="I411">
        <v>-0.1</v>
      </c>
      <c r="J411">
        <v>-0.5</v>
      </c>
      <c r="K411">
        <v>0</v>
      </c>
      <c r="L411">
        <v>-0.3</v>
      </c>
      <c r="M411">
        <v>-1.2</v>
      </c>
      <c r="N411">
        <v>-1.5</v>
      </c>
      <c r="O411">
        <v>-0.3</v>
      </c>
      <c r="P411">
        <v>-3.1</v>
      </c>
      <c r="Q411">
        <v>-0.5</v>
      </c>
      <c r="R411">
        <v>-1</v>
      </c>
      <c r="T411">
        <f>IF(ISNUMBER(MATCH(A411, Debuts_Table[Name], 0)), "1", 0)</f>
        <v>0</v>
      </c>
      <c r="U411" t="str">
        <f t="shared" ca="1" si="12"/>
        <v/>
      </c>
      <c r="V411">
        <f>IF(COUNTIF(Injuries!$A$2:$A$154, A411) &gt; 0, 0, Skater2024!P411)</f>
        <v>-3.1</v>
      </c>
      <c r="W411">
        <f>IF(COUNTIF(Injuries!$A$2:$A$154, A411) &gt; 0, 0, Skater2024!M411)</f>
        <v>-1.2</v>
      </c>
      <c r="X411">
        <f>IF(COUNTIF(Injuries!$A$2:$A$154, A411) &gt; 0, 0, Skater2024!N411)</f>
        <v>-1.5</v>
      </c>
      <c r="Y411" t="str">
        <f>VLOOKUP(C411,'2024'!$A$1:$B$33,2,FALSE)</f>
        <v xml:space="preserve"> San Jose Sharks</v>
      </c>
      <c r="Z411">
        <f t="shared" si="13"/>
        <v>14.728125</v>
      </c>
    </row>
    <row r="412" spans="1:26" x14ac:dyDescent="0.3">
      <c r="A412" t="s">
        <v>716</v>
      </c>
      <c r="B412" t="s">
        <v>19</v>
      </c>
      <c r="C412" t="s">
        <v>57</v>
      </c>
      <c r="D412" t="s">
        <v>37</v>
      </c>
      <c r="E412">
        <v>35</v>
      </c>
      <c r="F412">
        <v>444.4</v>
      </c>
      <c r="G412">
        <v>1.2</v>
      </c>
      <c r="H412">
        <v>3.4</v>
      </c>
      <c r="I412">
        <v>0</v>
      </c>
      <c r="J412">
        <v>0</v>
      </c>
      <c r="K412">
        <v>-0.4</v>
      </c>
      <c r="L412">
        <v>0.3</v>
      </c>
      <c r="M412">
        <v>1.2</v>
      </c>
      <c r="N412">
        <v>3.5</v>
      </c>
      <c r="O412">
        <v>-0.1</v>
      </c>
      <c r="P412">
        <v>4.5999999999999996</v>
      </c>
      <c r="Q412">
        <v>0.7</v>
      </c>
      <c r="R412">
        <v>1.4</v>
      </c>
      <c r="T412">
        <f>IF(ISNUMBER(MATCH(A412, Debuts_Table[Name], 0)), "1", 0)</f>
        <v>0</v>
      </c>
      <c r="U412" t="str">
        <f t="shared" ca="1" si="12"/>
        <v/>
      </c>
      <c r="V412">
        <f>IF(COUNTIF(Injuries!$A$2:$A$154, A412) &gt; 0, 0, Skater2024!P412)</f>
        <v>4.5999999999999996</v>
      </c>
      <c r="W412">
        <f>IF(COUNTIF(Injuries!$A$2:$A$154, A412) &gt; 0, 0, Skater2024!M412)</f>
        <v>1.2</v>
      </c>
      <c r="X412">
        <f>IF(COUNTIF(Injuries!$A$2:$A$154, A412) &gt; 0, 0, Skater2024!N412)</f>
        <v>3.5</v>
      </c>
      <c r="Y412" t="str">
        <f>VLOOKUP(C412,'2024'!$A$1:$B$33,2,FALSE)</f>
        <v xml:space="preserve"> Washington Capitals</v>
      </c>
      <c r="Z412">
        <f t="shared" si="13"/>
        <v>12.697142857142856</v>
      </c>
    </row>
    <row r="413" spans="1:26" x14ac:dyDescent="0.3">
      <c r="A413" t="s">
        <v>417</v>
      </c>
      <c r="B413" t="s">
        <v>19</v>
      </c>
      <c r="C413" t="s">
        <v>98</v>
      </c>
      <c r="D413" t="s">
        <v>50</v>
      </c>
      <c r="E413">
        <v>45</v>
      </c>
      <c r="F413">
        <v>387.6</v>
      </c>
      <c r="G413">
        <v>-5.4</v>
      </c>
      <c r="H413">
        <v>-1.3</v>
      </c>
      <c r="I413">
        <v>0</v>
      </c>
      <c r="J413">
        <v>0</v>
      </c>
      <c r="K413">
        <v>0</v>
      </c>
      <c r="L413">
        <v>-0.7</v>
      </c>
      <c r="M413">
        <v>-5.4</v>
      </c>
      <c r="N413">
        <v>-1.3</v>
      </c>
      <c r="O413">
        <v>-0.7</v>
      </c>
      <c r="P413">
        <v>-7.5</v>
      </c>
      <c r="Q413">
        <v>-1.2</v>
      </c>
      <c r="R413">
        <v>-2.2999999999999998</v>
      </c>
      <c r="T413">
        <f>IF(ISNUMBER(MATCH(A413, Debuts_Table[Name], 0)), "1", 0)</f>
        <v>0</v>
      </c>
      <c r="U413" t="str">
        <f t="shared" ca="1" si="12"/>
        <v/>
      </c>
      <c r="V413">
        <f>IF(COUNTIF(Injuries!$A$2:$A$154, A413) &gt; 0, 0, Skater2024!P413)</f>
        <v>-7.5</v>
      </c>
      <c r="W413">
        <f>IF(COUNTIF(Injuries!$A$2:$A$154, A413) &gt; 0, 0, Skater2024!M413)</f>
        <v>-5.4</v>
      </c>
      <c r="X413">
        <f>IF(COUNTIF(Injuries!$A$2:$A$154, A413) &gt; 0, 0, Skater2024!N413)</f>
        <v>-1.3</v>
      </c>
      <c r="Y413" t="str">
        <f>VLOOKUP(C413,'2024'!$A$1:$B$33,2,FALSE)</f>
        <v xml:space="preserve"> Philadelphia Flyers</v>
      </c>
      <c r="Z413">
        <f t="shared" si="13"/>
        <v>8.6133333333333333</v>
      </c>
    </row>
    <row r="414" spans="1:26" x14ac:dyDescent="0.3">
      <c r="A414" t="s">
        <v>418</v>
      </c>
      <c r="B414" t="s">
        <v>19</v>
      </c>
      <c r="C414" t="s">
        <v>39</v>
      </c>
      <c r="D414" t="s">
        <v>24</v>
      </c>
      <c r="E414">
        <v>42</v>
      </c>
      <c r="F414">
        <v>779.6</v>
      </c>
      <c r="G414">
        <v>-3.3</v>
      </c>
      <c r="H414">
        <v>0.4</v>
      </c>
      <c r="I414">
        <v>0</v>
      </c>
      <c r="J414">
        <v>0.3</v>
      </c>
      <c r="K414">
        <v>0</v>
      </c>
      <c r="L414">
        <v>0.5</v>
      </c>
      <c r="M414">
        <v>-3.3</v>
      </c>
      <c r="N414">
        <v>0.7</v>
      </c>
      <c r="O414">
        <v>0.4</v>
      </c>
      <c r="P414">
        <v>-2.2000000000000002</v>
      </c>
      <c r="Q414">
        <v>-0.3</v>
      </c>
      <c r="R414">
        <v>-0.7</v>
      </c>
      <c r="T414">
        <f>IF(ISNUMBER(MATCH(A414, Debuts_Table[Name], 0)), "1", 0)</f>
        <v>0</v>
      </c>
      <c r="U414" t="str">
        <f t="shared" ca="1" si="12"/>
        <v/>
      </c>
      <c r="V414">
        <f>IF(COUNTIF(Injuries!$A$2:$A$154, A414) &gt; 0, 0, Skater2024!P414)</f>
        <v>-2.2000000000000002</v>
      </c>
      <c r="W414">
        <f>IF(COUNTIF(Injuries!$A$2:$A$154, A414) &gt; 0, 0, Skater2024!M414)</f>
        <v>-3.3</v>
      </c>
      <c r="X414">
        <f>IF(COUNTIF(Injuries!$A$2:$A$154, A414) &gt; 0, 0, Skater2024!N414)</f>
        <v>0.7</v>
      </c>
      <c r="Y414" t="str">
        <f>VLOOKUP(C414,'2024'!$A$1:$B$33,2,FALSE)</f>
        <v xml:space="preserve"> Vegas Golden Knights</v>
      </c>
      <c r="Z414">
        <f t="shared" si="13"/>
        <v>18.561904761904763</v>
      </c>
    </row>
    <row r="415" spans="1:26" x14ac:dyDescent="0.3">
      <c r="A415" t="s">
        <v>717</v>
      </c>
      <c r="B415" t="s">
        <v>19</v>
      </c>
      <c r="C415" t="s">
        <v>39</v>
      </c>
      <c r="D415" t="s">
        <v>21</v>
      </c>
      <c r="E415">
        <v>41</v>
      </c>
      <c r="F415">
        <v>631.79999999999995</v>
      </c>
      <c r="G415">
        <v>1.9</v>
      </c>
      <c r="H415">
        <v>2.1</v>
      </c>
      <c r="I415">
        <v>-0.6</v>
      </c>
      <c r="J415">
        <v>1</v>
      </c>
      <c r="K415">
        <v>-0.1</v>
      </c>
      <c r="L415">
        <v>-0.9</v>
      </c>
      <c r="M415">
        <v>1.3</v>
      </c>
      <c r="N415">
        <v>3.1</v>
      </c>
      <c r="O415">
        <v>-1</v>
      </c>
      <c r="P415">
        <v>3.4</v>
      </c>
      <c r="Q415">
        <v>0.5</v>
      </c>
      <c r="R415">
        <v>1.1000000000000001</v>
      </c>
      <c r="T415">
        <f>IF(ISNUMBER(MATCH(A415, Debuts_Table[Name], 0)), "1", 0)</f>
        <v>0</v>
      </c>
      <c r="U415" t="str">
        <f t="shared" ca="1" si="12"/>
        <v/>
      </c>
      <c r="V415">
        <f>IF(COUNTIF(Injuries!$A$2:$A$154, A415) &gt; 0, 0, Skater2024!P415)</f>
        <v>3.4</v>
      </c>
      <c r="W415">
        <f>IF(COUNTIF(Injuries!$A$2:$A$154, A415) &gt; 0, 0, Skater2024!M415)</f>
        <v>1.3</v>
      </c>
      <c r="X415">
        <f>IF(COUNTIF(Injuries!$A$2:$A$154, A415) &gt; 0, 0, Skater2024!N415)</f>
        <v>3.1</v>
      </c>
      <c r="Y415" t="str">
        <f>VLOOKUP(C415,'2024'!$A$1:$B$33,2,FALSE)</f>
        <v xml:space="preserve"> Vegas Golden Knights</v>
      </c>
      <c r="Z415">
        <f t="shared" si="13"/>
        <v>15.409756097560974</v>
      </c>
    </row>
    <row r="416" spans="1:26" x14ac:dyDescent="0.3">
      <c r="A416" t="s">
        <v>419</v>
      </c>
      <c r="B416" t="s">
        <v>19</v>
      </c>
      <c r="C416" t="s">
        <v>42</v>
      </c>
      <c r="D416" t="s">
        <v>37</v>
      </c>
      <c r="E416">
        <v>49</v>
      </c>
      <c r="F416">
        <v>1075.9000000000001</v>
      </c>
      <c r="G416">
        <v>15.2</v>
      </c>
      <c r="H416">
        <v>-1.3</v>
      </c>
      <c r="I416">
        <v>5.3</v>
      </c>
      <c r="J416">
        <v>0</v>
      </c>
      <c r="K416">
        <v>1.4</v>
      </c>
      <c r="L416">
        <v>-1.1000000000000001</v>
      </c>
      <c r="M416">
        <v>20.5</v>
      </c>
      <c r="N416">
        <v>-1.3</v>
      </c>
      <c r="O416">
        <v>0.3</v>
      </c>
      <c r="P416">
        <v>19.5</v>
      </c>
      <c r="Q416">
        <v>3.1</v>
      </c>
      <c r="R416">
        <v>6.1</v>
      </c>
      <c r="T416">
        <f>IF(ISNUMBER(MATCH(A416, Debuts_Table[Name], 0)), "1", 0)</f>
        <v>0</v>
      </c>
      <c r="U416" t="str">
        <f t="shared" ca="1" si="12"/>
        <v/>
      </c>
      <c r="V416">
        <f>IF(COUNTIF(Injuries!$A$2:$A$154, A416) &gt; 0, 0, Skater2024!P416)</f>
        <v>19.5</v>
      </c>
      <c r="W416">
        <f>IF(COUNTIF(Injuries!$A$2:$A$154, A416) &gt; 0, 0, Skater2024!M416)</f>
        <v>20.5</v>
      </c>
      <c r="X416">
        <f>IF(COUNTIF(Injuries!$A$2:$A$154, A416) &gt; 0, 0, Skater2024!N416)</f>
        <v>-1.3</v>
      </c>
      <c r="Y416" t="str">
        <f>VLOOKUP(C416,'2024'!$A$1:$B$33,2,FALSE)</f>
        <v xml:space="preserve"> Tampa Bay Lightning</v>
      </c>
      <c r="Z416">
        <f t="shared" si="13"/>
        <v>21.957142857142859</v>
      </c>
    </row>
    <row r="417" spans="1:26" x14ac:dyDescent="0.3">
      <c r="A417" t="s">
        <v>420</v>
      </c>
      <c r="B417" t="s">
        <v>19</v>
      </c>
      <c r="C417" t="s">
        <v>78</v>
      </c>
      <c r="D417" t="s">
        <v>24</v>
      </c>
      <c r="E417">
        <v>38</v>
      </c>
      <c r="F417">
        <v>636.9</v>
      </c>
      <c r="G417">
        <v>-2</v>
      </c>
      <c r="H417">
        <v>-3.7</v>
      </c>
      <c r="I417">
        <v>0</v>
      </c>
      <c r="J417">
        <v>-0.5</v>
      </c>
      <c r="K417">
        <v>-0.5</v>
      </c>
      <c r="L417">
        <v>-0.3</v>
      </c>
      <c r="M417">
        <v>-2</v>
      </c>
      <c r="N417">
        <v>-4.2</v>
      </c>
      <c r="O417">
        <v>-0.8</v>
      </c>
      <c r="P417">
        <v>-7</v>
      </c>
      <c r="Q417">
        <v>-1.1000000000000001</v>
      </c>
      <c r="R417">
        <v>-2.2000000000000002</v>
      </c>
      <c r="T417">
        <f>IF(ISNUMBER(MATCH(A417, Debuts_Table[Name], 0)), "1", 0)</f>
        <v>0</v>
      </c>
      <c r="U417" t="str">
        <f t="shared" ca="1" si="12"/>
        <v/>
      </c>
      <c r="V417">
        <f>IF(COUNTIF(Injuries!$A$2:$A$154, A417) &gt; 0, 0, Skater2024!P417)</f>
        <v>-7</v>
      </c>
      <c r="W417">
        <f>IF(COUNTIF(Injuries!$A$2:$A$154, A417) &gt; 0, 0, Skater2024!M417)</f>
        <v>-2</v>
      </c>
      <c r="X417">
        <f>IF(COUNTIF(Injuries!$A$2:$A$154, A417) &gt; 0, 0, Skater2024!N417)</f>
        <v>-4.2</v>
      </c>
      <c r="Y417" t="str">
        <f>VLOOKUP(C417,'2024'!$A$1:$B$33,2,FALSE)</f>
        <v xml:space="preserve"> San Jose Sharks</v>
      </c>
      <c r="Z417">
        <f t="shared" si="13"/>
        <v>16.760526315789473</v>
      </c>
    </row>
    <row r="418" spans="1:26" x14ac:dyDescent="0.3">
      <c r="A418" t="s">
        <v>421</v>
      </c>
      <c r="B418" t="s">
        <v>19</v>
      </c>
      <c r="C418" t="s">
        <v>34</v>
      </c>
      <c r="D418" t="s">
        <v>24</v>
      </c>
      <c r="E418">
        <v>21</v>
      </c>
      <c r="F418">
        <v>386.5</v>
      </c>
      <c r="G418">
        <v>0</v>
      </c>
      <c r="H418">
        <v>1.6</v>
      </c>
      <c r="I418">
        <v>0</v>
      </c>
      <c r="J418">
        <v>-1.9</v>
      </c>
      <c r="K418">
        <v>-0.6</v>
      </c>
      <c r="L418">
        <v>0</v>
      </c>
      <c r="M418">
        <v>0</v>
      </c>
      <c r="N418">
        <v>-0.3</v>
      </c>
      <c r="O418">
        <v>-0.6</v>
      </c>
      <c r="P418">
        <v>-0.9</v>
      </c>
      <c r="Q418">
        <v>-0.1</v>
      </c>
      <c r="R418">
        <v>-0.3</v>
      </c>
      <c r="T418">
        <f>IF(ISNUMBER(MATCH(A418, Debuts_Table[Name], 0)), "1", 0)</f>
        <v>0</v>
      </c>
      <c r="U418" t="str">
        <f t="shared" ca="1" si="12"/>
        <v/>
      </c>
      <c r="V418">
        <f>IF(COUNTIF(Injuries!$A$2:$A$154, A418) &gt; 0, 0, Skater2024!P418)</f>
        <v>-0.9</v>
      </c>
      <c r="W418">
        <f>IF(COUNTIF(Injuries!$A$2:$A$154, A418) &gt; 0, 0, Skater2024!M418)</f>
        <v>0</v>
      </c>
      <c r="X418">
        <f>IF(COUNTIF(Injuries!$A$2:$A$154, A418) &gt; 0, 0, Skater2024!N418)</f>
        <v>-0.3</v>
      </c>
      <c r="Y418" t="str">
        <f>VLOOKUP(C418,'2024'!$A$1:$B$33,2,FALSE)</f>
        <v xml:space="preserve"> Calgary Flames</v>
      </c>
      <c r="Z418">
        <f t="shared" si="13"/>
        <v>18.404761904761905</v>
      </c>
    </row>
    <row r="419" spans="1:26" x14ac:dyDescent="0.3">
      <c r="A419" t="s">
        <v>421</v>
      </c>
      <c r="B419" t="s">
        <v>19</v>
      </c>
      <c r="C419" t="s">
        <v>72</v>
      </c>
      <c r="D419" t="s">
        <v>24</v>
      </c>
      <c r="E419">
        <v>24</v>
      </c>
      <c r="F419">
        <v>426.3</v>
      </c>
      <c r="G419">
        <v>-2.4</v>
      </c>
      <c r="H419">
        <v>0.8</v>
      </c>
      <c r="I419">
        <v>0</v>
      </c>
      <c r="J419">
        <v>0.5</v>
      </c>
      <c r="K419">
        <v>-0.3</v>
      </c>
      <c r="L419">
        <v>-0.1</v>
      </c>
      <c r="M419">
        <v>-2.4</v>
      </c>
      <c r="N419">
        <v>1.3</v>
      </c>
      <c r="O419">
        <v>-0.4</v>
      </c>
      <c r="P419">
        <v>-1.5</v>
      </c>
      <c r="Q419">
        <v>-0.2</v>
      </c>
      <c r="R419">
        <v>-0.5</v>
      </c>
      <c r="T419">
        <f>IF(ISNUMBER(MATCH(A419, Debuts_Table[Name], 0)), "1", 0)</f>
        <v>0</v>
      </c>
      <c r="U419" t="str">
        <f t="shared" ca="1" si="12"/>
        <v/>
      </c>
      <c r="V419">
        <f>IF(COUNTIF(Injuries!$A$2:$A$154, A419) &gt; 0, 0, Skater2024!P419)</f>
        <v>-1.5</v>
      </c>
      <c r="W419">
        <f>IF(COUNTIF(Injuries!$A$2:$A$154, A419) &gt; 0, 0, Skater2024!M419)</f>
        <v>-2.4</v>
      </c>
      <c r="X419">
        <f>IF(COUNTIF(Injuries!$A$2:$A$154, A419) &gt; 0, 0, Skater2024!N419)</f>
        <v>1.3</v>
      </c>
      <c r="Y419" t="str">
        <f>VLOOKUP(C419,'2024'!$A$1:$B$33,2,FALSE)</f>
        <v xml:space="preserve"> Vancouver Canucks</v>
      </c>
      <c r="Z419">
        <f t="shared" si="13"/>
        <v>17.762499999999999</v>
      </c>
    </row>
    <row r="420" spans="1:26" x14ac:dyDescent="0.3">
      <c r="A420" t="s">
        <v>718</v>
      </c>
      <c r="B420" t="s">
        <v>19</v>
      </c>
      <c r="C420" t="s">
        <v>64</v>
      </c>
      <c r="D420" t="s">
        <v>24</v>
      </c>
      <c r="E420">
        <v>26</v>
      </c>
      <c r="F420">
        <v>414.4</v>
      </c>
      <c r="G420">
        <v>1.1000000000000001</v>
      </c>
      <c r="H420">
        <v>-0.9</v>
      </c>
      <c r="I420">
        <v>-0.2</v>
      </c>
      <c r="J420">
        <v>-0.3</v>
      </c>
      <c r="K420">
        <v>-0.2</v>
      </c>
      <c r="L420">
        <v>-0.3</v>
      </c>
      <c r="M420">
        <v>0.9</v>
      </c>
      <c r="N420">
        <v>-1.1000000000000001</v>
      </c>
      <c r="O420">
        <v>-0.5</v>
      </c>
      <c r="P420">
        <v>-0.7</v>
      </c>
      <c r="Q420">
        <v>-0.1</v>
      </c>
      <c r="R420">
        <v>-0.2</v>
      </c>
      <c r="T420">
        <f>IF(ISNUMBER(MATCH(A420, Debuts_Table[Name], 0)), "1", 0)</f>
        <v>0</v>
      </c>
      <c r="U420" t="str">
        <f t="shared" ca="1" si="12"/>
        <v/>
      </c>
      <c r="V420">
        <f>IF(COUNTIF(Injuries!$A$2:$A$154, A420) &gt; 0, 0, Skater2024!P420)</f>
        <v>0</v>
      </c>
      <c r="W420">
        <f>IF(COUNTIF(Injuries!$A$2:$A$154, A420) &gt; 0, 0, Skater2024!M420)</f>
        <v>0</v>
      </c>
      <c r="X420">
        <f>IF(COUNTIF(Injuries!$A$2:$A$154, A420) &gt; 0, 0, Skater2024!N420)</f>
        <v>0</v>
      </c>
      <c r="Y420" t="str">
        <f>VLOOKUP(C420,'2024'!$A$1:$B$33,2,FALSE)</f>
        <v xml:space="preserve"> Chicago Blackhawks</v>
      </c>
      <c r="Z420">
        <f t="shared" si="13"/>
        <v>15.938461538461537</v>
      </c>
    </row>
    <row r="421" spans="1:26" x14ac:dyDescent="0.3">
      <c r="A421" t="s">
        <v>422</v>
      </c>
      <c r="B421" t="s">
        <v>19</v>
      </c>
      <c r="C421" t="s">
        <v>41</v>
      </c>
      <c r="D421" t="s">
        <v>24</v>
      </c>
      <c r="E421">
        <v>49</v>
      </c>
      <c r="F421">
        <v>984.5</v>
      </c>
      <c r="G421">
        <v>1.6</v>
      </c>
      <c r="H421">
        <v>3</v>
      </c>
      <c r="I421">
        <v>0</v>
      </c>
      <c r="J421">
        <v>0.6</v>
      </c>
      <c r="K421">
        <v>0.6</v>
      </c>
      <c r="L421">
        <v>-0.9</v>
      </c>
      <c r="M421">
        <v>1.5</v>
      </c>
      <c r="N421">
        <v>3.6</v>
      </c>
      <c r="O421">
        <v>-0.4</v>
      </c>
      <c r="P421">
        <v>4.8</v>
      </c>
      <c r="Q421">
        <v>0.8</v>
      </c>
      <c r="R421">
        <v>1.5</v>
      </c>
      <c r="T421">
        <f>IF(ISNUMBER(MATCH(A421, Debuts_Table[Name], 0)), "1", 0)</f>
        <v>0</v>
      </c>
      <c r="U421" t="str">
        <f t="shared" ca="1" si="12"/>
        <v/>
      </c>
      <c r="V421">
        <f>IF(COUNTIF(Injuries!$A$2:$A$154, A421) &gt; 0, 0, Skater2024!P421)</f>
        <v>4.8</v>
      </c>
      <c r="W421">
        <f>IF(COUNTIF(Injuries!$A$2:$A$154, A421) &gt; 0, 0, Skater2024!M421)</f>
        <v>1.5</v>
      </c>
      <c r="X421">
        <f>IF(COUNTIF(Injuries!$A$2:$A$154, A421) &gt; 0, 0, Skater2024!N421)</f>
        <v>3.6</v>
      </c>
      <c r="Y421" t="str">
        <f>VLOOKUP(C421,'2024'!$A$1:$B$33,2,FALSE)</f>
        <v xml:space="preserve"> Florida Panthers</v>
      </c>
      <c r="Z421">
        <f t="shared" si="13"/>
        <v>20.091836734693878</v>
      </c>
    </row>
    <row r="422" spans="1:26" x14ac:dyDescent="0.3">
      <c r="A422" t="s">
        <v>423</v>
      </c>
      <c r="B422" t="s">
        <v>19</v>
      </c>
      <c r="C422" t="s">
        <v>30</v>
      </c>
      <c r="D422" t="s">
        <v>50</v>
      </c>
      <c r="E422">
        <v>47</v>
      </c>
      <c r="F422">
        <v>772.5</v>
      </c>
      <c r="G422">
        <v>8.9</v>
      </c>
      <c r="H422">
        <v>0</v>
      </c>
      <c r="I422">
        <v>-2.4</v>
      </c>
      <c r="J422">
        <v>0</v>
      </c>
      <c r="K422">
        <v>0.5</v>
      </c>
      <c r="L422">
        <v>0.4</v>
      </c>
      <c r="M422">
        <v>6.5</v>
      </c>
      <c r="N422">
        <v>0</v>
      </c>
      <c r="O422">
        <v>0.9</v>
      </c>
      <c r="P422">
        <v>7.4</v>
      </c>
      <c r="Q422">
        <v>1.2</v>
      </c>
      <c r="R422">
        <v>2.2999999999999998</v>
      </c>
      <c r="T422">
        <f>IF(ISNUMBER(MATCH(A422, Debuts_Table[Name], 0)), "1", 0)</f>
        <v>0</v>
      </c>
      <c r="U422" t="str">
        <f t="shared" ca="1" si="12"/>
        <v/>
      </c>
      <c r="V422">
        <f>IF(COUNTIF(Injuries!$A$2:$A$154, A422) &gt; 0, 0, Skater2024!P422)</f>
        <v>7.4</v>
      </c>
      <c r="W422">
        <f>IF(COUNTIF(Injuries!$A$2:$A$154, A422) &gt; 0, 0, Skater2024!M422)</f>
        <v>6.5</v>
      </c>
      <c r="X422">
        <f>IF(COUNTIF(Injuries!$A$2:$A$154, A422) &gt; 0, 0, Skater2024!N422)</f>
        <v>0</v>
      </c>
      <c r="Y422" t="str">
        <f>VLOOKUP(C422,'2024'!$A$1:$B$33,2,FALSE)</f>
        <v xml:space="preserve"> Winnipeg Jets</v>
      </c>
      <c r="Z422">
        <f t="shared" si="13"/>
        <v>16.436170212765958</v>
      </c>
    </row>
    <row r="423" spans="1:26" x14ac:dyDescent="0.3">
      <c r="A423" t="s">
        <v>424</v>
      </c>
      <c r="B423" t="s">
        <v>19</v>
      </c>
      <c r="C423" t="s">
        <v>72</v>
      </c>
      <c r="D423" t="s">
        <v>50</v>
      </c>
      <c r="E423">
        <v>47</v>
      </c>
      <c r="F423">
        <v>521.20000000000005</v>
      </c>
      <c r="G423">
        <v>10.3</v>
      </c>
      <c r="H423">
        <v>-0.3</v>
      </c>
      <c r="I423">
        <v>-0.1</v>
      </c>
      <c r="J423">
        <v>0</v>
      </c>
      <c r="K423">
        <v>-0.4</v>
      </c>
      <c r="L423">
        <v>0.1</v>
      </c>
      <c r="M423">
        <v>10.199999999999999</v>
      </c>
      <c r="N423">
        <v>-0.3</v>
      </c>
      <c r="O423">
        <v>-0.3</v>
      </c>
      <c r="P423">
        <v>9.6</v>
      </c>
      <c r="Q423">
        <v>1.5</v>
      </c>
      <c r="R423">
        <v>3</v>
      </c>
      <c r="T423">
        <f>IF(ISNUMBER(MATCH(A423, Debuts_Table[Name], 0)), "1", 0)</f>
        <v>0</v>
      </c>
      <c r="U423" t="str">
        <f t="shared" ca="1" si="12"/>
        <v/>
      </c>
      <c r="V423">
        <f>IF(COUNTIF(Injuries!$A$2:$A$154, A423) &gt; 0, 0, Skater2024!P423)</f>
        <v>9.6</v>
      </c>
      <c r="W423">
        <f>IF(COUNTIF(Injuries!$A$2:$A$154, A423) &gt; 0, 0, Skater2024!M423)</f>
        <v>10.199999999999999</v>
      </c>
      <c r="X423">
        <f>IF(COUNTIF(Injuries!$A$2:$A$154, A423) &gt; 0, 0, Skater2024!N423)</f>
        <v>-0.3</v>
      </c>
      <c r="Y423" t="str">
        <f>VLOOKUP(C423,'2024'!$A$1:$B$33,2,FALSE)</f>
        <v xml:space="preserve"> Vancouver Canucks</v>
      </c>
      <c r="Z423">
        <f t="shared" si="13"/>
        <v>11.089361702127661</v>
      </c>
    </row>
    <row r="424" spans="1:26" x14ac:dyDescent="0.3">
      <c r="A424" t="s">
        <v>425</v>
      </c>
      <c r="B424" t="s">
        <v>19</v>
      </c>
      <c r="C424" t="s">
        <v>168</v>
      </c>
      <c r="D424" t="s">
        <v>24</v>
      </c>
      <c r="E424">
        <v>39</v>
      </c>
      <c r="F424">
        <v>607.4</v>
      </c>
      <c r="G424">
        <v>-0.2</v>
      </c>
      <c r="H424">
        <v>-1.9</v>
      </c>
      <c r="I424">
        <v>-0.2</v>
      </c>
      <c r="J424">
        <v>0</v>
      </c>
      <c r="K424">
        <v>0.1</v>
      </c>
      <c r="L424">
        <v>-0.7</v>
      </c>
      <c r="M424">
        <v>-0.4</v>
      </c>
      <c r="N424">
        <v>-1.9</v>
      </c>
      <c r="O424">
        <v>-0.6</v>
      </c>
      <c r="P424">
        <v>-2.9</v>
      </c>
      <c r="Q424">
        <v>-0.5</v>
      </c>
      <c r="R424">
        <v>-0.9</v>
      </c>
      <c r="T424">
        <f>IF(ISNUMBER(MATCH(A424, Debuts_Table[Name], 0)), "1", 0)</f>
        <v>0</v>
      </c>
      <c r="U424" t="str">
        <f t="shared" ca="1" si="12"/>
        <v/>
      </c>
      <c r="V424">
        <f>IF(COUNTIF(Injuries!$A$2:$A$154, A424) &gt; 0, 0, Skater2024!P424)</f>
        <v>-2.9</v>
      </c>
      <c r="W424">
        <f>IF(COUNTIF(Injuries!$A$2:$A$154, A424) &gt; 0, 0, Skater2024!M424)</f>
        <v>-0.4</v>
      </c>
      <c r="X424">
        <f>IF(COUNTIF(Injuries!$A$2:$A$154, A424) &gt; 0, 0, Skater2024!N424)</f>
        <v>-1.9</v>
      </c>
      <c r="Y424" t="str">
        <f>VLOOKUP(C424,'2024'!$A$1:$B$33,2,FALSE)</f>
        <v xml:space="preserve"> Dallas Stars</v>
      </c>
      <c r="Z424">
        <f t="shared" si="13"/>
        <v>15.574358974358974</v>
      </c>
    </row>
    <row r="425" spans="1:26" x14ac:dyDescent="0.3">
      <c r="A425" t="s">
        <v>426</v>
      </c>
      <c r="B425" t="s">
        <v>19</v>
      </c>
      <c r="C425" t="s">
        <v>30</v>
      </c>
      <c r="D425" t="s">
        <v>37</v>
      </c>
      <c r="E425">
        <v>47</v>
      </c>
      <c r="F425">
        <v>723.4</v>
      </c>
      <c r="G425">
        <v>1</v>
      </c>
      <c r="H425">
        <v>2</v>
      </c>
      <c r="I425">
        <v>0.8</v>
      </c>
      <c r="J425">
        <v>0</v>
      </c>
      <c r="K425">
        <v>-0.6</v>
      </c>
      <c r="L425">
        <v>0.6</v>
      </c>
      <c r="M425">
        <v>1.8</v>
      </c>
      <c r="N425">
        <v>2</v>
      </c>
      <c r="O425">
        <v>-0.1</v>
      </c>
      <c r="P425">
        <v>3.7</v>
      </c>
      <c r="Q425">
        <v>0.6</v>
      </c>
      <c r="R425">
        <v>1.2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IF(COUNTIF(Injuries!$A$2:$A$154, A425) &gt; 0, 0, Skater2024!P425)</f>
        <v>3.7</v>
      </c>
      <c r="W425">
        <f>IF(COUNTIF(Injuries!$A$2:$A$154, A425) &gt; 0, 0, Skater2024!M425)</f>
        <v>1.8</v>
      </c>
      <c r="X425">
        <f>IF(COUNTIF(Injuries!$A$2:$A$154, A425) &gt; 0, 0, Skater2024!N425)</f>
        <v>2</v>
      </c>
      <c r="Y425" t="str">
        <f>VLOOKUP(C425,'2024'!$A$1:$B$33,2,FALSE)</f>
        <v xml:space="preserve"> Winnipeg Jets</v>
      </c>
      <c r="Z425">
        <f t="shared" si="13"/>
        <v>15.391489361702128</v>
      </c>
    </row>
    <row r="426" spans="1:26" x14ac:dyDescent="0.3">
      <c r="A426" t="s">
        <v>427</v>
      </c>
      <c r="B426" t="s">
        <v>19</v>
      </c>
      <c r="C426" t="s">
        <v>98</v>
      </c>
      <c r="D426" t="s">
        <v>50</v>
      </c>
      <c r="E426">
        <v>28</v>
      </c>
      <c r="F426">
        <v>384.6</v>
      </c>
      <c r="G426">
        <v>-0.1</v>
      </c>
      <c r="H426">
        <v>1.9</v>
      </c>
      <c r="I426">
        <v>0.1</v>
      </c>
      <c r="J426">
        <v>0</v>
      </c>
      <c r="K426">
        <v>0.9</v>
      </c>
      <c r="L426">
        <v>0.1</v>
      </c>
      <c r="M426">
        <v>0</v>
      </c>
      <c r="N426">
        <v>1.9</v>
      </c>
      <c r="O426">
        <v>1</v>
      </c>
      <c r="P426">
        <v>2.9</v>
      </c>
      <c r="Q426">
        <v>0.5</v>
      </c>
      <c r="R426">
        <v>0.9</v>
      </c>
      <c r="T426">
        <f>IF(ISNUMBER(MATCH(A426, Debuts_Table[Name], 0)), "1", 0)</f>
        <v>0</v>
      </c>
      <c r="U426" t="str">
        <f t="shared" ca="1" si="14"/>
        <v/>
      </c>
      <c r="V426">
        <f>IF(COUNTIF(Injuries!$A$2:$A$154, A426) &gt; 0, 0, Skater2024!P426)</f>
        <v>2.9</v>
      </c>
      <c r="W426">
        <f>IF(COUNTIF(Injuries!$A$2:$A$154, A426) &gt; 0, 0, Skater2024!M426)</f>
        <v>0</v>
      </c>
      <c r="X426">
        <f>IF(COUNTIF(Injuries!$A$2:$A$154, A426) &gt; 0, 0, Skater2024!N426)</f>
        <v>1.9</v>
      </c>
      <c r="Y426" t="str">
        <f>VLOOKUP(C426,'2024'!$A$1:$B$33,2,FALSE)</f>
        <v xml:space="preserve"> Philadelphia Flyers</v>
      </c>
      <c r="Z426">
        <f t="shared" si="13"/>
        <v>13.735714285714286</v>
      </c>
    </row>
    <row r="427" spans="1:26" x14ac:dyDescent="0.3">
      <c r="A427" t="s">
        <v>428</v>
      </c>
      <c r="B427" t="s">
        <v>19</v>
      </c>
      <c r="C427" t="s">
        <v>32</v>
      </c>
      <c r="D427" t="s">
        <v>24</v>
      </c>
      <c r="E427">
        <v>50</v>
      </c>
      <c r="F427">
        <v>1296</v>
      </c>
      <c r="G427">
        <v>5.3</v>
      </c>
      <c r="H427">
        <v>-1.7</v>
      </c>
      <c r="I427">
        <v>1</v>
      </c>
      <c r="J427">
        <v>0.1</v>
      </c>
      <c r="K427">
        <v>0.7</v>
      </c>
      <c r="L427">
        <v>-0.3</v>
      </c>
      <c r="M427">
        <v>6.3</v>
      </c>
      <c r="N427">
        <v>-1.6</v>
      </c>
      <c r="O427">
        <v>0.3</v>
      </c>
      <c r="P427">
        <v>5</v>
      </c>
      <c r="Q427">
        <v>0.8</v>
      </c>
      <c r="R427">
        <v>1.6</v>
      </c>
      <c r="T427">
        <f>IF(ISNUMBER(MATCH(A427, Debuts_Table[Name], 0)), "1", 0)</f>
        <v>0</v>
      </c>
      <c r="U427" t="str">
        <f t="shared" ca="1" si="14"/>
        <v/>
      </c>
      <c r="V427">
        <f>IF(COUNTIF(Injuries!$A$2:$A$154, A427) &gt; 0, 0, Skater2024!P427)</f>
        <v>5</v>
      </c>
      <c r="W427">
        <f>IF(COUNTIF(Injuries!$A$2:$A$154, A427) &gt; 0, 0, Skater2024!M427)</f>
        <v>6.3</v>
      </c>
      <c r="X427">
        <f>IF(COUNTIF(Injuries!$A$2:$A$154, A427) &gt; 0, 0, Skater2024!N427)</f>
        <v>-1.6</v>
      </c>
      <c r="Y427" t="str">
        <f>VLOOKUP(C427,'2024'!$A$1:$B$33,2,FALSE)</f>
        <v xml:space="preserve"> New York Islanders</v>
      </c>
      <c r="Z427">
        <f t="shared" si="13"/>
        <v>25.92</v>
      </c>
    </row>
    <row r="428" spans="1:26" x14ac:dyDescent="0.3">
      <c r="A428" t="s">
        <v>429</v>
      </c>
      <c r="B428" t="s">
        <v>19</v>
      </c>
      <c r="C428" t="s">
        <v>87</v>
      </c>
      <c r="D428" t="s">
        <v>21</v>
      </c>
      <c r="E428">
        <v>47</v>
      </c>
      <c r="F428">
        <v>528.70000000000005</v>
      </c>
      <c r="G428">
        <v>-4.2</v>
      </c>
      <c r="H428">
        <v>-1.7</v>
      </c>
      <c r="I428">
        <v>0.1</v>
      </c>
      <c r="J428">
        <v>1</v>
      </c>
      <c r="K428">
        <v>0.3</v>
      </c>
      <c r="L428">
        <v>0.6</v>
      </c>
      <c r="M428">
        <v>-4.0999999999999996</v>
      </c>
      <c r="N428">
        <v>-0.7</v>
      </c>
      <c r="O428">
        <v>0.9</v>
      </c>
      <c r="P428">
        <v>-3.8</v>
      </c>
      <c r="Q428">
        <v>-0.6</v>
      </c>
      <c r="R428">
        <v>-1.2</v>
      </c>
      <c r="T428">
        <f>IF(ISNUMBER(MATCH(A428, Debuts_Table[Name], 0)), "1", 0)</f>
        <v>0</v>
      </c>
      <c r="U428" t="str">
        <f t="shared" ca="1" si="14"/>
        <v/>
      </c>
      <c r="V428">
        <f>IF(COUNTIF(Injuries!$A$2:$A$154, A428) &gt; 0, 0, Skater2024!P428)</f>
        <v>-3.8</v>
      </c>
      <c r="W428">
        <f>IF(COUNTIF(Injuries!$A$2:$A$154, A428) &gt; 0, 0, Skater2024!M428)</f>
        <v>-4.0999999999999996</v>
      </c>
      <c r="X428">
        <f>IF(COUNTIF(Injuries!$A$2:$A$154, A428) &gt; 0, 0, Skater2024!N428)</f>
        <v>-0.7</v>
      </c>
      <c r="Y428" t="str">
        <f>VLOOKUP(C428,'2024'!$A$1:$B$33,2,FALSE)</f>
        <v xml:space="preserve"> Toronto Maple Leafs</v>
      </c>
      <c r="Z428">
        <f t="shared" si="13"/>
        <v>11.248936170212767</v>
      </c>
    </row>
    <row r="429" spans="1:26" x14ac:dyDescent="0.3">
      <c r="A429" t="s">
        <v>430</v>
      </c>
      <c r="B429" t="s">
        <v>19</v>
      </c>
      <c r="C429" t="s">
        <v>34</v>
      </c>
      <c r="D429" t="s">
        <v>24</v>
      </c>
      <c r="E429">
        <v>49</v>
      </c>
      <c r="F429">
        <v>1151.5</v>
      </c>
      <c r="G429">
        <v>6.1</v>
      </c>
      <c r="H429">
        <v>0.5</v>
      </c>
      <c r="I429">
        <v>-0.6</v>
      </c>
      <c r="J429">
        <v>0.8</v>
      </c>
      <c r="K429">
        <v>0.8</v>
      </c>
      <c r="L429">
        <v>-0.2</v>
      </c>
      <c r="M429">
        <v>5.5</v>
      </c>
      <c r="N429">
        <v>1.3</v>
      </c>
      <c r="O429">
        <v>0.6</v>
      </c>
      <c r="P429">
        <v>7.5</v>
      </c>
      <c r="Q429">
        <v>1.2</v>
      </c>
      <c r="R429">
        <v>2.2999999999999998</v>
      </c>
      <c r="T429">
        <f>IF(ISNUMBER(MATCH(A429, Debuts_Table[Name], 0)), "1", 0)</f>
        <v>0</v>
      </c>
      <c r="U429" t="str">
        <f t="shared" ca="1" si="14"/>
        <v/>
      </c>
      <c r="V429">
        <f>IF(COUNTIF(Injuries!$A$2:$A$154, A429) &gt; 0, 0, Skater2024!P429)</f>
        <v>7.5</v>
      </c>
      <c r="W429">
        <f>IF(COUNTIF(Injuries!$A$2:$A$154, A429) &gt; 0, 0, Skater2024!M429)</f>
        <v>5.5</v>
      </c>
      <c r="X429">
        <f>IF(COUNTIF(Injuries!$A$2:$A$154, A429) &gt; 0, 0, Skater2024!N429)</f>
        <v>1.3</v>
      </c>
      <c r="Y429" t="str">
        <f>VLOOKUP(C429,'2024'!$A$1:$B$33,2,FALSE)</f>
        <v xml:space="preserve"> Calgary Flames</v>
      </c>
      <c r="Z429">
        <f t="shared" si="13"/>
        <v>23.5</v>
      </c>
    </row>
    <row r="430" spans="1:26" x14ac:dyDescent="0.3">
      <c r="A430" t="s">
        <v>893</v>
      </c>
      <c r="B430" t="s">
        <v>19</v>
      </c>
      <c r="C430" t="s">
        <v>72</v>
      </c>
      <c r="D430" t="s">
        <v>24</v>
      </c>
      <c r="E430">
        <v>32</v>
      </c>
      <c r="F430">
        <v>461.7</v>
      </c>
      <c r="G430">
        <v>-2.9</v>
      </c>
      <c r="H430">
        <v>1.5</v>
      </c>
      <c r="I430">
        <v>0</v>
      </c>
      <c r="J430">
        <v>1.5</v>
      </c>
      <c r="K430">
        <v>-0.1</v>
      </c>
      <c r="L430">
        <v>0</v>
      </c>
      <c r="M430">
        <v>-2.9</v>
      </c>
      <c r="N430">
        <v>3</v>
      </c>
      <c r="O430">
        <v>-0.1</v>
      </c>
      <c r="P430">
        <v>-0.1</v>
      </c>
      <c r="Q430">
        <v>0</v>
      </c>
      <c r="R430">
        <v>0</v>
      </c>
      <c r="T430">
        <f>IF(ISNUMBER(MATCH(A430, Debuts_Table[Name], 0)), "1", 0)</f>
        <v>0</v>
      </c>
      <c r="U430" t="str">
        <f t="shared" ca="1" si="14"/>
        <v/>
      </c>
      <c r="V430">
        <f>IF(COUNTIF(Injuries!$A$2:$A$154, A430) &gt; 0, 0, Skater2024!P430)</f>
        <v>-0.1</v>
      </c>
      <c r="W430">
        <f>IF(COUNTIF(Injuries!$A$2:$A$154, A430) &gt; 0, 0, Skater2024!M430)</f>
        <v>-2.9</v>
      </c>
      <c r="X430">
        <f>IF(COUNTIF(Injuries!$A$2:$A$154, A430) &gt; 0, 0, Skater2024!N430)</f>
        <v>3</v>
      </c>
      <c r="Y430" t="str">
        <f>VLOOKUP(C430,'2024'!$A$1:$B$33,2,FALSE)</f>
        <v xml:space="preserve"> Vancouver Canucks</v>
      </c>
      <c r="Z430">
        <f t="shared" si="13"/>
        <v>14.428125</v>
      </c>
    </row>
    <row r="431" spans="1:26" x14ac:dyDescent="0.3">
      <c r="A431" t="s">
        <v>431</v>
      </c>
      <c r="B431" t="s">
        <v>19</v>
      </c>
      <c r="C431" t="s">
        <v>130</v>
      </c>
      <c r="D431" t="s">
        <v>21</v>
      </c>
      <c r="E431">
        <v>38</v>
      </c>
      <c r="F431">
        <v>494.4</v>
      </c>
      <c r="G431">
        <v>-2.2999999999999998</v>
      </c>
      <c r="H431">
        <v>-0.4</v>
      </c>
      <c r="I431">
        <v>0</v>
      </c>
      <c r="J431">
        <v>0.2</v>
      </c>
      <c r="K431">
        <v>0.4</v>
      </c>
      <c r="L431">
        <v>0</v>
      </c>
      <c r="M431">
        <v>-2.2999999999999998</v>
      </c>
      <c r="N431">
        <v>-0.2</v>
      </c>
      <c r="O431">
        <v>0.4</v>
      </c>
      <c r="P431">
        <v>-2</v>
      </c>
      <c r="Q431">
        <v>-0.3</v>
      </c>
      <c r="R431">
        <v>-0.6</v>
      </c>
      <c r="T431">
        <f>IF(ISNUMBER(MATCH(A431, Debuts_Table[Name], 0)), "1", 0)</f>
        <v>0</v>
      </c>
      <c r="U431" t="str">
        <f t="shared" ca="1" si="14"/>
        <v/>
      </c>
      <c r="V431">
        <f>IF(COUNTIF(Injuries!$A$2:$A$154, A431) &gt; 0, 0, Skater2024!P431)</f>
        <v>-2</v>
      </c>
      <c r="W431">
        <f>IF(COUNTIF(Injuries!$A$2:$A$154, A431) &gt; 0, 0, Skater2024!M431)</f>
        <v>-2.2999999999999998</v>
      </c>
      <c r="X431">
        <f>IF(COUNTIF(Injuries!$A$2:$A$154, A431) &gt; 0, 0, Skater2024!N431)</f>
        <v>-0.2</v>
      </c>
      <c r="Y431" t="str">
        <f>VLOOKUP(C431,'2024'!$A$1:$B$33,2,FALSE)</f>
        <v xml:space="preserve"> Pittsburgh Penguins</v>
      </c>
      <c r="Z431">
        <f t="shared" si="13"/>
        <v>13.010526315789473</v>
      </c>
    </row>
    <row r="432" spans="1:26" x14ac:dyDescent="0.3">
      <c r="A432" t="s">
        <v>432</v>
      </c>
      <c r="B432" t="s">
        <v>19</v>
      </c>
      <c r="C432" t="s">
        <v>28</v>
      </c>
      <c r="D432" t="s">
        <v>37</v>
      </c>
      <c r="E432">
        <v>50</v>
      </c>
      <c r="F432">
        <v>827.1</v>
      </c>
      <c r="G432">
        <v>1.4</v>
      </c>
      <c r="H432">
        <v>0.9</v>
      </c>
      <c r="I432">
        <v>2.6</v>
      </c>
      <c r="J432">
        <v>0</v>
      </c>
      <c r="K432">
        <v>1.9</v>
      </c>
      <c r="L432">
        <v>0.1</v>
      </c>
      <c r="M432">
        <v>4</v>
      </c>
      <c r="N432">
        <v>0.9</v>
      </c>
      <c r="O432">
        <v>2.1</v>
      </c>
      <c r="P432">
        <v>7</v>
      </c>
      <c r="Q432">
        <v>1.1000000000000001</v>
      </c>
      <c r="R432">
        <v>2.2000000000000002</v>
      </c>
      <c r="T432">
        <f>IF(ISNUMBER(MATCH(A432, Debuts_Table[Name], 0)), "1", 0)</f>
        <v>0</v>
      </c>
      <c r="U432" t="str">
        <f t="shared" ca="1" si="14"/>
        <v/>
      </c>
      <c r="V432">
        <f>IF(COUNTIF(Injuries!$A$2:$A$154, A432) &gt; 0, 0, Skater2024!P432)</f>
        <v>7</v>
      </c>
      <c r="W432">
        <f>IF(COUNTIF(Injuries!$A$2:$A$154, A432) &gt; 0, 0, Skater2024!M432)</f>
        <v>4</v>
      </c>
      <c r="X432">
        <f>IF(COUNTIF(Injuries!$A$2:$A$154, A432) &gt; 0, 0, Skater2024!N432)</f>
        <v>0.9</v>
      </c>
      <c r="Y432" t="str">
        <f>VLOOKUP(C432,'2024'!$A$1:$B$33,2,FALSE)</f>
        <v>Seattle Kraken</v>
      </c>
      <c r="Z432">
        <f t="shared" si="13"/>
        <v>16.542000000000002</v>
      </c>
    </row>
    <row r="433" spans="1:26" x14ac:dyDescent="0.3">
      <c r="A433" t="s">
        <v>433</v>
      </c>
      <c r="B433" t="s">
        <v>19</v>
      </c>
      <c r="C433" t="s">
        <v>41</v>
      </c>
      <c r="D433" t="s">
        <v>24</v>
      </c>
      <c r="E433">
        <v>49</v>
      </c>
      <c r="F433">
        <v>922.8</v>
      </c>
      <c r="G433">
        <v>8.9</v>
      </c>
      <c r="H433">
        <v>-0.6</v>
      </c>
      <c r="I433">
        <v>1.6</v>
      </c>
      <c r="J433">
        <v>1.4</v>
      </c>
      <c r="K433">
        <v>0.7</v>
      </c>
      <c r="L433">
        <v>0.5</v>
      </c>
      <c r="M433">
        <v>10.4</v>
      </c>
      <c r="N433">
        <v>0.8</v>
      </c>
      <c r="O433">
        <v>1.2</v>
      </c>
      <c r="P433">
        <v>12.4</v>
      </c>
      <c r="Q433">
        <v>2</v>
      </c>
      <c r="R433">
        <v>3.9</v>
      </c>
      <c r="T433">
        <f>IF(ISNUMBER(MATCH(A433, Debuts_Table[Name], 0)), "1", 0)</f>
        <v>0</v>
      </c>
      <c r="U433" t="str">
        <f t="shared" ca="1" si="14"/>
        <v/>
      </c>
      <c r="V433">
        <f>IF(COUNTIF(Injuries!$A$2:$A$154, A433) &gt; 0, 0, Skater2024!P433)</f>
        <v>12.4</v>
      </c>
      <c r="W433">
        <f>IF(COUNTIF(Injuries!$A$2:$A$154, A433) &gt; 0, 0, Skater2024!M433)</f>
        <v>10.4</v>
      </c>
      <c r="X433">
        <f>IF(COUNTIF(Injuries!$A$2:$A$154, A433) &gt; 0, 0, Skater2024!N433)</f>
        <v>0.8</v>
      </c>
      <c r="Y433" t="str">
        <f>VLOOKUP(C433,'2024'!$A$1:$B$33,2,FALSE)</f>
        <v xml:space="preserve"> Florida Panthers</v>
      </c>
      <c r="Z433">
        <f t="shared" si="13"/>
        <v>18.832653061224487</v>
      </c>
    </row>
    <row r="434" spans="1:26" x14ac:dyDescent="0.3">
      <c r="A434" t="s">
        <v>434</v>
      </c>
      <c r="B434" t="s">
        <v>19</v>
      </c>
      <c r="C434" t="s">
        <v>46</v>
      </c>
      <c r="D434" t="s">
        <v>24</v>
      </c>
      <c r="E434">
        <v>42</v>
      </c>
      <c r="F434">
        <v>665.1</v>
      </c>
      <c r="G434">
        <v>1.4</v>
      </c>
      <c r="H434">
        <v>4.5999999999999996</v>
      </c>
      <c r="I434">
        <v>0</v>
      </c>
      <c r="J434">
        <v>1.8</v>
      </c>
      <c r="K434">
        <v>1</v>
      </c>
      <c r="L434">
        <v>0.3</v>
      </c>
      <c r="M434">
        <v>1.4</v>
      </c>
      <c r="N434">
        <v>6.5</v>
      </c>
      <c r="O434">
        <v>1.2</v>
      </c>
      <c r="P434">
        <v>9.1</v>
      </c>
      <c r="Q434">
        <v>1.4</v>
      </c>
      <c r="R434">
        <v>2.8</v>
      </c>
      <c r="T434">
        <f>IF(ISNUMBER(MATCH(A434, Debuts_Table[Name], 0)), "1", 0)</f>
        <v>0</v>
      </c>
      <c r="U434" t="str">
        <f t="shared" ca="1" si="14"/>
        <v/>
      </c>
      <c r="V434">
        <f>IF(COUNTIF(Injuries!$A$2:$A$154, A434) &gt; 0, 0, Skater2024!P434)</f>
        <v>9.1</v>
      </c>
      <c r="W434">
        <f>IF(COUNTIF(Injuries!$A$2:$A$154, A434) &gt; 0, 0, Skater2024!M434)</f>
        <v>1.4</v>
      </c>
      <c r="X434">
        <f>IF(COUNTIF(Injuries!$A$2:$A$154, A434) &gt; 0, 0, Skater2024!N434)</f>
        <v>6.5</v>
      </c>
      <c r="Y434" t="str">
        <f>VLOOKUP(C434,'2024'!$A$1:$B$33,2,FALSE)</f>
        <v xml:space="preserve"> Detroit Red Wings</v>
      </c>
      <c r="Z434">
        <f t="shared" si="13"/>
        <v>15.835714285714285</v>
      </c>
    </row>
    <row r="435" spans="1:26" x14ac:dyDescent="0.3">
      <c r="A435" t="s">
        <v>435</v>
      </c>
      <c r="B435" t="s">
        <v>19</v>
      </c>
      <c r="C435" t="s">
        <v>48</v>
      </c>
      <c r="D435" t="s">
        <v>50</v>
      </c>
      <c r="E435">
        <v>37</v>
      </c>
      <c r="F435">
        <v>578.70000000000005</v>
      </c>
      <c r="G435">
        <v>2.1</v>
      </c>
      <c r="H435">
        <v>3.7</v>
      </c>
      <c r="I435">
        <v>-0.4</v>
      </c>
      <c r="J435">
        <v>1.4</v>
      </c>
      <c r="K435">
        <v>0.6</v>
      </c>
      <c r="L435">
        <v>-0.7</v>
      </c>
      <c r="M435">
        <v>1.8</v>
      </c>
      <c r="N435">
        <v>5.0999999999999996</v>
      </c>
      <c r="O435">
        <v>-0.1</v>
      </c>
      <c r="P435">
        <v>6.8</v>
      </c>
      <c r="Q435">
        <v>1.1000000000000001</v>
      </c>
      <c r="R435">
        <v>2.1</v>
      </c>
      <c r="T435">
        <f>IF(ISNUMBER(MATCH(A435, Debuts_Table[Name], 0)), "1", 0)</f>
        <v>0</v>
      </c>
      <c r="U435" t="str">
        <f t="shared" ca="1" si="14"/>
        <v/>
      </c>
      <c r="V435">
        <f>IF(COUNTIF(Injuries!$A$2:$A$154, A435) &gt; 0, 0, Skater2024!P435)</f>
        <v>6.8</v>
      </c>
      <c r="W435">
        <f>IF(COUNTIF(Injuries!$A$2:$A$154, A435) &gt; 0, 0, Skater2024!M435)</f>
        <v>1.8</v>
      </c>
      <c r="X435">
        <f>IF(COUNTIF(Injuries!$A$2:$A$154, A435) &gt; 0, 0, Skater2024!N435)</f>
        <v>5.0999999999999996</v>
      </c>
      <c r="Y435" t="str">
        <f>VLOOKUP(C435,'2024'!$A$1:$B$33,2,FALSE)</f>
        <v xml:space="preserve"> New Jersey Devils</v>
      </c>
      <c r="Z435">
        <f t="shared" si="13"/>
        <v>15.640540540540542</v>
      </c>
    </row>
    <row r="436" spans="1:26" x14ac:dyDescent="0.3">
      <c r="A436" t="s">
        <v>436</v>
      </c>
      <c r="B436" t="s">
        <v>19</v>
      </c>
      <c r="C436" t="s">
        <v>67</v>
      </c>
      <c r="D436" t="s">
        <v>21</v>
      </c>
      <c r="E436">
        <v>49</v>
      </c>
      <c r="F436">
        <v>647.29999999999995</v>
      </c>
      <c r="G436">
        <v>-2.1</v>
      </c>
      <c r="H436">
        <v>-1.5</v>
      </c>
      <c r="I436">
        <v>1.4</v>
      </c>
      <c r="J436">
        <v>-1.4</v>
      </c>
      <c r="K436">
        <v>0.2</v>
      </c>
      <c r="L436">
        <v>1.7</v>
      </c>
      <c r="M436">
        <v>-0.7</v>
      </c>
      <c r="N436">
        <v>-3</v>
      </c>
      <c r="O436">
        <v>1.9</v>
      </c>
      <c r="P436">
        <v>-1.8</v>
      </c>
      <c r="Q436">
        <v>-0.3</v>
      </c>
      <c r="R436">
        <v>-0.6</v>
      </c>
      <c r="T436">
        <f>IF(ISNUMBER(MATCH(A436, Debuts_Table[Name], 0)), "1", 0)</f>
        <v>0</v>
      </c>
      <c r="U436" t="str">
        <f t="shared" ca="1" si="14"/>
        <v/>
      </c>
      <c r="V436">
        <f>IF(COUNTIF(Injuries!$A$2:$A$154, A436) &gt; 0, 0, Skater2024!P436)</f>
        <v>-1.8</v>
      </c>
      <c r="W436">
        <f>IF(COUNTIF(Injuries!$A$2:$A$154, A436) &gt; 0, 0, Skater2024!M436)</f>
        <v>-0.7</v>
      </c>
      <c r="X436">
        <f>IF(COUNTIF(Injuries!$A$2:$A$154, A436) &gt; 0, 0, Skater2024!N436)</f>
        <v>-3</v>
      </c>
      <c r="Y436" t="str">
        <f>VLOOKUP(C436,'2024'!$A$1:$B$33,2,FALSE)</f>
        <v xml:space="preserve"> St. Louis Blues</v>
      </c>
      <c r="Z436">
        <f t="shared" si="13"/>
        <v>13.210204081632652</v>
      </c>
    </row>
    <row r="437" spans="1:26" x14ac:dyDescent="0.3">
      <c r="A437" t="s">
        <v>437</v>
      </c>
      <c r="B437" t="s">
        <v>19</v>
      </c>
      <c r="C437" t="s">
        <v>62</v>
      </c>
      <c r="D437" t="s">
        <v>24</v>
      </c>
      <c r="E437">
        <v>49</v>
      </c>
      <c r="F437">
        <v>1095.9000000000001</v>
      </c>
      <c r="G437">
        <v>-1</v>
      </c>
      <c r="H437">
        <v>1.4</v>
      </c>
      <c r="I437">
        <v>-1.2</v>
      </c>
      <c r="J437">
        <v>-0.2</v>
      </c>
      <c r="K437">
        <v>1.7</v>
      </c>
      <c r="L437">
        <v>-0.8</v>
      </c>
      <c r="M437">
        <v>-2.2000000000000002</v>
      </c>
      <c r="N437">
        <v>1.2</v>
      </c>
      <c r="O437">
        <v>0.9</v>
      </c>
      <c r="P437">
        <v>-0.1</v>
      </c>
      <c r="Q437">
        <v>0</v>
      </c>
      <c r="R437">
        <v>0</v>
      </c>
      <c r="T437">
        <f>IF(ISNUMBER(MATCH(A437, Debuts_Table[Name], 0)), "1", 0)</f>
        <v>0</v>
      </c>
      <c r="U437" t="str">
        <f t="shared" ca="1" si="14"/>
        <v/>
      </c>
      <c r="V437">
        <f>IF(COUNTIF(Injuries!$A$2:$A$154, A437) &gt; 0, 0, Skater2024!P437)</f>
        <v>-0.1</v>
      </c>
      <c r="W437">
        <f>IF(COUNTIF(Injuries!$A$2:$A$154, A437) &gt; 0, 0, Skater2024!M437)</f>
        <v>-2.2000000000000002</v>
      </c>
      <c r="X437">
        <f>IF(COUNTIF(Injuries!$A$2:$A$154, A437) &gt; 0, 0, Skater2024!N437)</f>
        <v>1.2</v>
      </c>
      <c r="Y437" t="str">
        <f>VLOOKUP(C437,'2024'!$A$1:$B$33,2,FALSE)</f>
        <v xml:space="preserve"> Buffalo Sabres</v>
      </c>
      <c r="Z437">
        <f t="shared" si="13"/>
        <v>22.365306122448981</v>
      </c>
    </row>
    <row r="438" spans="1:26" x14ac:dyDescent="0.3">
      <c r="A438" t="s">
        <v>438</v>
      </c>
      <c r="B438" t="s">
        <v>19</v>
      </c>
      <c r="C438" t="s">
        <v>98</v>
      </c>
      <c r="D438" t="s">
        <v>37</v>
      </c>
      <c r="E438">
        <v>46</v>
      </c>
      <c r="F438">
        <v>729.4</v>
      </c>
      <c r="G438">
        <v>7.3</v>
      </c>
      <c r="H438">
        <v>-1.2</v>
      </c>
      <c r="I438">
        <v>-1.6</v>
      </c>
      <c r="J438">
        <v>0</v>
      </c>
      <c r="K438">
        <v>1.5</v>
      </c>
      <c r="L438">
        <v>0</v>
      </c>
      <c r="M438">
        <v>5.7</v>
      </c>
      <c r="N438">
        <v>-1.2</v>
      </c>
      <c r="O438">
        <v>1.5</v>
      </c>
      <c r="P438">
        <v>6.1</v>
      </c>
      <c r="Q438">
        <v>1</v>
      </c>
      <c r="R438">
        <v>1.9</v>
      </c>
      <c r="T438">
        <f>IF(ISNUMBER(MATCH(A438, Debuts_Table[Name], 0)), "1", 0)</f>
        <v>0</v>
      </c>
      <c r="U438" t="str">
        <f t="shared" ca="1" si="14"/>
        <v/>
      </c>
      <c r="V438">
        <f>IF(COUNTIF(Injuries!$A$2:$A$154, A438) &gt; 0, 0, Skater2024!P438)</f>
        <v>0</v>
      </c>
      <c r="W438">
        <f>IF(COUNTIF(Injuries!$A$2:$A$154, A438) &gt; 0, 0, Skater2024!M438)</f>
        <v>0</v>
      </c>
      <c r="X438">
        <f>IF(COUNTIF(Injuries!$A$2:$A$154, A438) &gt; 0, 0, Skater2024!N438)</f>
        <v>0</v>
      </c>
      <c r="Y438" t="str">
        <f>VLOOKUP(C438,'2024'!$A$1:$B$33,2,FALSE)</f>
        <v xml:space="preserve"> Philadelphia Flyers</v>
      </c>
      <c r="Z438">
        <f t="shared" si="13"/>
        <v>15.856521739130434</v>
      </c>
    </row>
    <row r="439" spans="1:26" x14ac:dyDescent="0.3">
      <c r="A439" t="s">
        <v>721</v>
      </c>
      <c r="B439" t="s">
        <v>19</v>
      </c>
      <c r="C439" t="s">
        <v>107</v>
      </c>
      <c r="D439" t="s">
        <v>50</v>
      </c>
      <c r="E439">
        <v>47</v>
      </c>
      <c r="F439">
        <v>535.29999999999995</v>
      </c>
      <c r="G439">
        <v>-1.1000000000000001</v>
      </c>
      <c r="H439">
        <v>1.4</v>
      </c>
      <c r="I439">
        <v>-0.1</v>
      </c>
      <c r="J439">
        <v>1</v>
      </c>
      <c r="K439">
        <v>0.5</v>
      </c>
      <c r="L439">
        <v>0.4</v>
      </c>
      <c r="M439">
        <v>-1.1000000000000001</v>
      </c>
      <c r="N439">
        <v>2.4</v>
      </c>
      <c r="O439">
        <v>1</v>
      </c>
      <c r="P439">
        <v>2.2999999999999998</v>
      </c>
      <c r="Q439">
        <v>0.4</v>
      </c>
      <c r="R439">
        <v>0.7</v>
      </c>
      <c r="T439">
        <f>IF(ISNUMBER(MATCH(A439, Debuts_Table[Name], 0)), "1", 0)</f>
        <v>0</v>
      </c>
      <c r="U439" t="str">
        <f t="shared" ca="1" si="14"/>
        <v/>
      </c>
      <c r="V439">
        <f>IF(COUNTIF(Injuries!$A$2:$A$154, A439) &gt; 0, 0, Skater2024!P439)</f>
        <v>2.2999999999999998</v>
      </c>
      <c r="W439">
        <f>IF(COUNTIF(Injuries!$A$2:$A$154, A439) &gt; 0, 0, Skater2024!M439)</f>
        <v>-1.1000000000000001</v>
      </c>
      <c r="X439">
        <f>IF(COUNTIF(Injuries!$A$2:$A$154, A439) &gt; 0, 0, Skater2024!N439)</f>
        <v>2.4</v>
      </c>
      <c r="Y439" t="str">
        <f>VLOOKUP(C439,'2024'!$A$1:$B$33,2,FALSE)</f>
        <v xml:space="preserve"> Ottawa Senators</v>
      </c>
      <c r="Z439">
        <f t="shared" si="13"/>
        <v>11.389361702127658</v>
      </c>
    </row>
    <row r="440" spans="1:26" x14ac:dyDescent="0.3">
      <c r="A440" t="s">
        <v>439</v>
      </c>
      <c r="B440" t="s">
        <v>19</v>
      </c>
      <c r="C440" t="s">
        <v>110</v>
      </c>
      <c r="D440" t="s">
        <v>50</v>
      </c>
      <c r="E440">
        <v>49</v>
      </c>
      <c r="F440">
        <v>625.70000000000005</v>
      </c>
      <c r="G440">
        <v>-1.3</v>
      </c>
      <c r="H440">
        <v>-1.2</v>
      </c>
      <c r="I440">
        <v>0</v>
      </c>
      <c r="J440">
        <v>0</v>
      </c>
      <c r="K440">
        <v>-0.4</v>
      </c>
      <c r="L440">
        <v>0</v>
      </c>
      <c r="M440">
        <v>-1.3</v>
      </c>
      <c r="N440">
        <v>-1.2</v>
      </c>
      <c r="O440">
        <v>-0.5</v>
      </c>
      <c r="P440">
        <v>-3</v>
      </c>
      <c r="Q440">
        <v>-0.5</v>
      </c>
      <c r="R440">
        <v>-0.9</v>
      </c>
      <c r="T440">
        <f>IF(ISNUMBER(MATCH(A440, Debuts_Table[Name], 0)), "1", 0)</f>
        <v>0</v>
      </c>
      <c r="U440" t="str">
        <f t="shared" ca="1" si="14"/>
        <v/>
      </c>
      <c r="V440">
        <f>IF(COUNTIF(Injuries!$A$2:$A$154, A440) &gt; 0, 0, Skater2024!P440)</f>
        <v>-3</v>
      </c>
      <c r="W440">
        <f>IF(COUNTIF(Injuries!$A$2:$A$154, A440) &gt; 0, 0, Skater2024!M440)</f>
        <v>-1.3</v>
      </c>
      <c r="X440">
        <f>IF(COUNTIF(Injuries!$A$2:$A$154, A440) &gt; 0, 0, Skater2024!N440)</f>
        <v>-1.2</v>
      </c>
      <c r="Y440" t="str">
        <f>VLOOKUP(C440,'2024'!$A$1:$B$33,2,FALSE)</f>
        <v xml:space="preserve"> Minnesota Wild</v>
      </c>
      <c r="Z440">
        <f t="shared" si="13"/>
        <v>12.769387755102041</v>
      </c>
    </row>
    <row r="441" spans="1:26" x14ac:dyDescent="0.3">
      <c r="A441" t="s">
        <v>440</v>
      </c>
      <c r="B441" t="s">
        <v>19</v>
      </c>
      <c r="C441" t="s">
        <v>39</v>
      </c>
      <c r="D441" t="s">
        <v>21</v>
      </c>
      <c r="E441">
        <v>50</v>
      </c>
      <c r="F441">
        <v>630.29999999999995</v>
      </c>
      <c r="G441">
        <v>-1</v>
      </c>
      <c r="H441">
        <v>-3.6</v>
      </c>
      <c r="I441">
        <v>0.4</v>
      </c>
      <c r="J441">
        <v>0</v>
      </c>
      <c r="K441">
        <v>-0.4</v>
      </c>
      <c r="L441">
        <v>-0.6</v>
      </c>
      <c r="M441">
        <v>-0.6</v>
      </c>
      <c r="N441">
        <v>-3.6</v>
      </c>
      <c r="O441">
        <v>-1</v>
      </c>
      <c r="P441">
        <v>-5.0999999999999996</v>
      </c>
      <c r="Q441">
        <v>-0.8</v>
      </c>
      <c r="R441">
        <v>-1.6</v>
      </c>
      <c r="T441">
        <f>IF(ISNUMBER(MATCH(A441, Debuts_Table[Name], 0)), "1", 0)</f>
        <v>0</v>
      </c>
      <c r="U441" t="str">
        <f t="shared" ca="1" si="14"/>
        <v/>
      </c>
      <c r="V441">
        <f>IF(COUNTIF(Injuries!$A$2:$A$154, A441) &gt; 0, 0, Skater2024!P441)</f>
        <v>-5.0999999999999996</v>
      </c>
      <c r="W441">
        <f>IF(COUNTIF(Injuries!$A$2:$A$154, A441) &gt; 0, 0, Skater2024!M441)</f>
        <v>-0.6</v>
      </c>
      <c r="X441">
        <f>IF(COUNTIF(Injuries!$A$2:$A$154, A441) &gt; 0, 0, Skater2024!N441)</f>
        <v>-3.6</v>
      </c>
      <c r="Y441" t="str">
        <f>VLOOKUP(C441,'2024'!$A$1:$B$33,2,FALSE)</f>
        <v xml:space="preserve"> Vegas Golden Knights</v>
      </c>
      <c r="Z441">
        <f t="shared" si="13"/>
        <v>12.606</v>
      </c>
    </row>
    <row r="442" spans="1:26" x14ac:dyDescent="0.3">
      <c r="A442" t="s">
        <v>441</v>
      </c>
      <c r="B442" t="s">
        <v>19</v>
      </c>
      <c r="C442" t="s">
        <v>67</v>
      </c>
      <c r="D442" t="s">
        <v>50</v>
      </c>
      <c r="E442">
        <v>47</v>
      </c>
      <c r="F442">
        <v>935.2</v>
      </c>
      <c r="G442">
        <v>4.5</v>
      </c>
      <c r="H442">
        <v>0.2</v>
      </c>
      <c r="I442">
        <v>1.7</v>
      </c>
      <c r="J442">
        <v>1.8</v>
      </c>
      <c r="K442">
        <v>-0.2</v>
      </c>
      <c r="L442">
        <v>-0.1</v>
      </c>
      <c r="M442">
        <v>6.2</v>
      </c>
      <c r="N442">
        <v>2</v>
      </c>
      <c r="O442">
        <v>-0.3</v>
      </c>
      <c r="P442">
        <v>7.9</v>
      </c>
      <c r="Q442">
        <v>1.3</v>
      </c>
      <c r="R442">
        <v>2.5</v>
      </c>
      <c r="T442">
        <f>IF(ISNUMBER(MATCH(A442, Debuts_Table[Name], 0)), "1", 0)</f>
        <v>0</v>
      </c>
      <c r="U442" t="str">
        <f t="shared" ca="1" si="14"/>
        <v/>
      </c>
      <c r="V442">
        <f>IF(COUNTIF(Injuries!$A$2:$A$154, A442) &gt; 0, 0, Skater2024!P442)</f>
        <v>7.9</v>
      </c>
      <c r="W442">
        <f>IF(COUNTIF(Injuries!$A$2:$A$154, A442) &gt; 0, 0, Skater2024!M442)</f>
        <v>6.2</v>
      </c>
      <c r="X442">
        <f>IF(COUNTIF(Injuries!$A$2:$A$154, A442) &gt; 0, 0, Skater2024!N442)</f>
        <v>2</v>
      </c>
      <c r="Y442" t="str">
        <f>VLOOKUP(C442,'2024'!$A$1:$B$33,2,FALSE)</f>
        <v xml:space="preserve"> St. Louis Blues</v>
      </c>
      <c r="Z442">
        <f t="shared" si="13"/>
        <v>19.897872340425533</v>
      </c>
    </row>
    <row r="443" spans="1:26" x14ac:dyDescent="0.3">
      <c r="A443" t="s">
        <v>1030</v>
      </c>
      <c r="B443" t="s">
        <v>19</v>
      </c>
      <c r="C443" t="s">
        <v>39</v>
      </c>
      <c r="D443" t="s">
        <v>50</v>
      </c>
      <c r="E443">
        <v>29</v>
      </c>
      <c r="F443">
        <v>389.4</v>
      </c>
      <c r="G443">
        <v>2.6</v>
      </c>
      <c r="H443">
        <v>0.8</v>
      </c>
      <c r="I443">
        <v>-0.7</v>
      </c>
      <c r="J443">
        <v>0</v>
      </c>
      <c r="K443">
        <v>0.6</v>
      </c>
      <c r="L443">
        <v>-0.1</v>
      </c>
      <c r="M443">
        <v>1.9</v>
      </c>
      <c r="N443">
        <v>0.8</v>
      </c>
      <c r="O443">
        <v>0.5</v>
      </c>
      <c r="P443">
        <v>3.2</v>
      </c>
      <c r="Q443">
        <v>0.5</v>
      </c>
      <c r="R443">
        <v>1</v>
      </c>
      <c r="T443">
        <f>IF(ISNUMBER(MATCH(A443, Debuts_Table[Name], 0)), "1", 0)</f>
        <v>0</v>
      </c>
      <c r="U443" t="str">
        <f t="shared" ca="1" si="14"/>
        <v/>
      </c>
      <c r="V443">
        <f>IF(COUNTIF(Injuries!$A$2:$A$154, A443) &gt; 0, 0, Skater2024!P443)</f>
        <v>0</v>
      </c>
      <c r="W443">
        <f>IF(COUNTIF(Injuries!$A$2:$A$154, A443) &gt; 0, 0, Skater2024!M443)</f>
        <v>0</v>
      </c>
      <c r="X443">
        <f>IF(COUNTIF(Injuries!$A$2:$A$154, A443) &gt; 0, 0, Skater2024!N443)</f>
        <v>0</v>
      </c>
      <c r="Y443" t="str">
        <f>VLOOKUP(C443,'2024'!$A$1:$B$33,2,FALSE)</f>
        <v xml:space="preserve"> Vegas Golden Knights</v>
      </c>
      <c r="Z443">
        <f t="shared" si="13"/>
        <v>13.427586206896551</v>
      </c>
    </row>
    <row r="444" spans="1:26" x14ac:dyDescent="0.3">
      <c r="A444" t="s">
        <v>442</v>
      </c>
      <c r="B444" t="s">
        <v>19</v>
      </c>
      <c r="C444" t="s">
        <v>26</v>
      </c>
      <c r="D444" t="s">
        <v>24</v>
      </c>
      <c r="E444">
        <v>40</v>
      </c>
      <c r="F444">
        <v>723.7</v>
      </c>
      <c r="G444">
        <v>3.8</v>
      </c>
      <c r="H444">
        <v>-0.1</v>
      </c>
      <c r="I444">
        <v>0.3</v>
      </c>
      <c r="J444">
        <v>-0.2</v>
      </c>
      <c r="K444">
        <v>0.1</v>
      </c>
      <c r="L444">
        <v>0.5</v>
      </c>
      <c r="M444">
        <v>4.0999999999999996</v>
      </c>
      <c r="N444">
        <v>-0.3</v>
      </c>
      <c r="O444">
        <v>0.6</v>
      </c>
      <c r="P444">
        <v>4.5</v>
      </c>
      <c r="Q444">
        <v>0.7</v>
      </c>
      <c r="R444">
        <v>1.4</v>
      </c>
      <c r="T444" t="str">
        <f>IF(ISNUMBER(MATCH(A444, Debuts_Table[Name], 0)), "1", 0)</f>
        <v>1</v>
      </c>
      <c r="U444">
        <f t="shared" ca="1" si="14"/>
        <v>4.500000464297977</v>
      </c>
      <c r="V444">
        <f>IF(COUNTIF(Injuries!$A$2:$A$154, A444) &gt; 0, 0, Skater2024!P444)</f>
        <v>0</v>
      </c>
      <c r="W444">
        <f>IF(COUNTIF(Injuries!$A$2:$A$154, A444) &gt; 0, 0, Skater2024!M444)</f>
        <v>0</v>
      </c>
      <c r="X444">
        <f>IF(COUNTIF(Injuries!$A$2:$A$154, A444) &gt; 0, 0, Skater2024!N444)</f>
        <v>0</v>
      </c>
      <c r="Y444" t="str">
        <f>VLOOKUP(C444,'2024'!$A$1:$B$33,2,FALSE)</f>
        <v xml:space="preserve"> Anaheim Ducks</v>
      </c>
      <c r="Z444">
        <f t="shared" si="13"/>
        <v>18.092500000000001</v>
      </c>
    </row>
    <row r="445" spans="1:26" x14ac:dyDescent="0.3">
      <c r="A445" t="s">
        <v>443</v>
      </c>
      <c r="B445" t="s">
        <v>19</v>
      </c>
      <c r="C445" t="s">
        <v>102</v>
      </c>
      <c r="D445" t="s">
        <v>21</v>
      </c>
      <c r="E445">
        <v>45</v>
      </c>
      <c r="F445">
        <v>821.6</v>
      </c>
      <c r="G445">
        <v>1.3</v>
      </c>
      <c r="H445">
        <v>-2.2000000000000002</v>
      </c>
      <c r="I445">
        <v>0.5</v>
      </c>
      <c r="J445">
        <v>0.1</v>
      </c>
      <c r="K445">
        <v>0.8</v>
      </c>
      <c r="L445">
        <v>0.3</v>
      </c>
      <c r="M445">
        <v>1.8</v>
      </c>
      <c r="N445">
        <v>-2.1</v>
      </c>
      <c r="O445">
        <v>1.1000000000000001</v>
      </c>
      <c r="P445">
        <v>0.8</v>
      </c>
      <c r="Q445">
        <v>0.1</v>
      </c>
      <c r="R445">
        <v>0.3</v>
      </c>
      <c r="T445">
        <f>IF(ISNUMBER(MATCH(A445, Debuts_Table[Name], 0)), "1", 0)</f>
        <v>0</v>
      </c>
      <c r="U445" t="str">
        <f t="shared" ca="1" si="14"/>
        <v/>
      </c>
      <c r="V445">
        <f>IF(COUNTIF(Injuries!$A$2:$A$154, A445) &gt; 0, 0, Skater2024!P445)</f>
        <v>0.8</v>
      </c>
      <c r="W445">
        <f>IF(COUNTIF(Injuries!$A$2:$A$154, A445) &gt; 0, 0, Skater2024!M445)</f>
        <v>1.8</v>
      </c>
      <c r="X445">
        <f>IF(COUNTIF(Injuries!$A$2:$A$154, A445) &gt; 0, 0, Skater2024!N445)</f>
        <v>-2.1</v>
      </c>
      <c r="Y445" t="str">
        <f>VLOOKUP(C445,'2024'!$A$1:$B$33,2,FALSE)</f>
        <v xml:space="preserve"> Boston Bruins</v>
      </c>
      <c r="Z445">
        <f t="shared" si="13"/>
        <v>18.257777777777779</v>
      </c>
    </row>
    <row r="446" spans="1:26" x14ac:dyDescent="0.3">
      <c r="A446" t="s">
        <v>444</v>
      </c>
      <c r="B446" t="s">
        <v>19</v>
      </c>
      <c r="C446" t="s">
        <v>62</v>
      </c>
      <c r="D446" t="s">
        <v>21</v>
      </c>
      <c r="E446">
        <v>47</v>
      </c>
      <c r="F446">
        <v>593.20000000000005</v>
      </c>
      <c r="G446">
        <v>0.4</v>
      </c>
      <c r="H446">
        <v>0.4</v>
      </c>
      <c r="I446">
        <v>-0.3</v>
      </c>
      <c r="J446">
        <v>-0.9</v>
      </c>
      <c r="K446">
        <v>-0.7</v>
      </c>
      <c r="L446">
        <v>-0.4</v>
      </c>
      <c r="M446">
        <v>0.1</v>
      </c>
      <c r="N446">
        <v>-0.4</v>
      </c>
      <c r="O446">
        <v>-1.1000000000000001</v>
      </c>
      <c r="P446">
        <v>-1.4</v>
      </c>
      <c r="Q446">
        <v>-0.2</v>
      </c>
      <c r="R446">
        <v>-0.5</v>
      </c>
      <c r="T446">
        <f>IF(ISNUMBER(MATCH(A446, Debuts_Table[Name], 0)), "1", 0)</f>
        <v>0</v>
      </c>
      <c r="U446" t="str">
        <f t="shared" ca="1" si="14"/>
        <v/>
      </c>
      <c r="V446">
        <f>IF(COUNTIF(Injuries!$A$2:$A$154, A446) &gt; 0, 0, Skater2024!P446)</f>
        <v>-1.4</v>
      </c>
      <c r="W446">
        <f>IF(COUNTIF(Injuries!$A$2:$A$154, A446) &gt; 0, 0, Skater2024!M446)</f>
        <v>0.1</v>
      </c>
      <c r="X446">
        <f>IF(COUNTIF(Injuries!$A$2:$A$154, A446) &gt; 0, 0, Skater2024!N446)</f>
        <v>-0.4</v>
      </c>
      <c r="Y446" t="str">
        <f>VLOOKUP(C446,'2024'!$A$1:$B$33,2,FALSE)</f>
        <v xml:space="preserve"> Buffalo Sabres</v>
      </c>
      <c r="Z446">
        <f t="shared" si="13"/>
        <v>12.621276595744682</v>
      </c>
    </row>
    <row r="447" spans="1:26" x14ac:dyDescent="0.3">
      <c r="A447" t="s">
        <v>730</v>
      </c>
      <c r="B447" t="s">
        <v>19</v>
      </c>
      <c r="C447" t="s">
        <v>44</v>
      </c>
      <c r="D447" t="s">
        <v>21</v>
      </c>
      <c r="E447">
        <v>40</v>
      </c>
      <c r="F447">
        <v>506.8</v>
      </c>
      <c r="G447">
        <v>5.0999999999999996</v>
      </c>
      <c r="H447">
        <v>-1.1000000000000001</v>
      </c>
      <c r="I447">
        <v>-0.3</v>
      </c>
      <c r="J447">
        <v>0</v>
      </c>
      <c r="K447">
        <v>0.2</v>
      </c>
      <c r="L447">
        <v>0</v>
      </c>
      <c r="M447">
        <v>4.8</v>
      </c>
      <c r="N447">
        <v>-1.1000000000000001</v>
      </c>
      <c r="O447">
        <v>0.2</v>
      </c>
      <c r="P447">
        <v>3.9</v>
      </c>
      <c r="Q447">
        <v>0.6</v>
      </c>
      <c r="R447">
        <v>1.2</v>
      </c>
      <c r="T447">
        <f>IF(ISNUMBER(MATCH(A447, Debuts_Table[Name], 0)), "1", 0)</f>
        <v>0</v>
      </c>
      <c r="U447" t="str">
        <f t="shared" ca="1" si="14"/>
        <v/>
      </c>
      <c r="V447">
        <f>IF(COUNTIF(Injuries!$A$2:$A$154, A447) &gt; 0, 0, Skater2024!P447)</f>
        <v>3.9</v>
      </c>
      <c r="W447">
        <f>IF(COUNTIF(Injuries!$A$2:$A$154, A447) &gt; 0, 0, Skater2024!M447)</f>
        <v>4.8</v>
      </c>
      <c r="X447">
        <f>IF(COUNTIF(Injuries!$A$2:$A$154, A447) &gt; 0, 0, Skater2024!N447)</f>
        <v>-1.1000000000000001</v>
      </c>
      <c r="Y447" t="str">
        <f>VLOOKUP(C447,'2024'!$A$1:$B$33,2,FALSE)</f>
        <v xml:space="preserve"> Nashville Predators</v>
      </c>
      <c r="Z447">
        <f t="shared" si="13"/>
        <v>12.67</v>
      </c>
    </row>
    <row r="448" spans="1:26" x14ac:dyDescent="0.3">
      <c r="A448" t="s">
        <v>445</v>
      </c>
      <c r="B448" t="s">
        <v>19</v>
      </c>
      <c r="C448" t="s">
        <v>64</v>
      </c>
      <c r="D448" t="s">
        <v>21</v>
      </c>
      <c r="E448">
        <v>43</v>
      </c>
      <c r="F448">
        <v>804.5</v>
      </c>
      <c r="G448">
        <v>-1.2</v>
      </c>
      <c r="H448">
        <v>-1.3</v>
      </c>
      <c r="I448">
        <v>0</v>
      </c>
      <c r="J448">
        <v>-0.6</v>
      </c>
      <c r="K448">
        <v>0.3</v>
      </c>
      <c r="L448">
        <v>0.1</v>
      </c>
      <c r="M448">
        <v>-1.2</v>
      </c>
      <c r="N448">
        <v>-1.9</v>
      </c>
      <c r="O448">
        <v>0.4</v>
      </c>
      <c r="P448">
        <v>-2.7</v>
      </c>
      <c r="Q448">
        <v>-0.4</v>
      </c>
      <c r="R448">
        <v>-0.8</v>
      </c>
      <c r="T448">
        <f>IF(ISNUMBER(MATCH(A448, Debuts_Table[Name], 0)), "1", 0)</f>
        <v>0</v>
      </c>
      <c r="U448" t="str">
        <f t="shared" ca="1" si="14"/>
        <v/>
      </c>
      <c r="V448">
        <f>IF(COUNTIF(Injuries!$A$2:$A$154, A448) &gt; 0, 0, Skater2024!P448)</f>
        <v>-2.7</v>
      </c>
      <c r="W448">
        <f>IF(COUNTIF(Injuries!$A$2:$A$154, A448) &gt; 0, 0, Skater2024!M448)</f>
        <v>-1.2</v>
      </c>
      <c r="X448">
        <f>IF(COUNTIF(Injuries!$A$2:$A$154, A448) &gt; 0, 0, Skater2024!N448)</f>
        <v>-1.9</v>
      </c>
      <c r="Y448" t="str">
        <f>VLOOKUP(C448,'2024'!$A$1:$B$33,2,FALSE)</f>
        <v xml:space="preserve"> Chicago Blackhawks</v>
      </c>
      <c r="Z448">
        <f t="shared" si="13"/>
        <v>18.709302325581394</v>
      </c>
    </row>
    <row r="449" spans="1:26" x14ac:dyDescent="0.3">
      <c r="A449" t="s">
        <v>446</v>
      </c>
      <c r="B449" t="s">
        <v>19</v>
      </c>
      <c r="C449" t="s">
        <v>36</v>
      </c>
      <c r="D449" t="s">
        <v>21</v>
      </c>
      <c r="E449">
        <v>48</v>
      </c>
      <c r="F449">
        <v>856.6</v>
      </c>
      <c r="G449">
        <v>3.4</v>
      </c>
      <c r="H449">
        <v>-0.3</v>
      </c>
      <c r="I449">
        <v>1.7</v>
      </c>
      <c r="J449">
        <v>0.4</v>
      </c>
      <c r="K449">
        <v>0.8</v>
      </c>
      <c r="L449">
        <v>0</v>
      </c>
      <c r="M449">
        <v>5.0999999999999996</v>
      </c>
      <c r="N449">
        <v>0.2</v>
      </c>
      <c r="O449">
        <v>0.8</v>
      </c>
      <c r="P449">
        <v>6.1</v>
      </c>
      <c r="Q449">
        <v>1</v>
      </c>
      <c r="R449">
        <v>1.9</v>
      </c>
      <c r="T449">
        <f>IF(ISNUMBER(MATCH(A449, Debuts_Table[Name], 0)), "1", 0)</f>
        <v>0</v>
      </c>
      <c r="U449" t="str">
        <f t="shared" ca="1" si="14"/>
        <v/>
      </c>
      <c r="V449">
        <f>IF(COUNTIF(Injuries!$A$2:$A$154, A449) &gt; 0, 0, Skater2024!P449)</f>
        <v>6.1</v>
      </c>
      <c r="W449">
        <f>IF(COUNTIF(Injuries!$A$2:$A$154, A449) &gt; 0, 0, Skater2024!M449)</f>
        <v>5.0999999999999996</v>
      </c>
      <c r="X449">
        <f>IF(COUNTIF(Injuries!$A$2:$A$154, A449) &gt; 0, 0, Skater2024!N449)</f>
        <v>0.2</v>
      </c>
      <c r="Y449" t="str">
        <f>VLOOKUP(C449,'2024'!$A$1:$B$33,2,FALSE)</f>
        <v xml:space="preserve"> Los Angeles Kings</v>
      </c>
      <c r="Z449">
        <f t="shared" si="13"/>
        <v>17.845833333333335</v>
      </c>
    </row>
    <row r="450" spans="1:26" x14ac:dyDescent="0.3">
      <c r="A450" t="s">
        <v>447</v>
      </c>
      <c r="B450" t="s">
        <v>19</v>
      </c>
      <c r="C450" t="s">
        <v>72</v>
      </c>
      <c r="D450" t="s">
        <v>50</v>
      </c>
      <c r="E450">
        <v>32</v>
      </c>
      <c r="F450">
        <v>418.1</v>
      </c>
      <c r="G450">
        <v>-3.2</v>
      </c>
      <c r="H450">
        <v>-2.5</v>
      </c>
      <c r="I450">
        <v>0</v>
      </c>
      <c r="J450">
        <v>0.1</v>
      </c>
      <c r="K450">
        <v>-0.2</v>
      </c>
      <c r="L450">
        <v>-0.1</v>
      </c>
      <c r="M450">
        <v>-3.2</v>
      </c>
      <c r="N450">
        <v>-2.4</v>
      </c>
      <c r="O450">
        <v>-0.3</v>
      </c>
      <c r="P450">
        <v>-5.9</v>
      </c>
      <c r="Q450">
        <v>-0.9</v>
      </c>
      <c r="R450">
        <v>-1.8</v>
      </c>
      <c r="T450">
        <f>IF(ISNUMBER(MATCH(A450, Debuts_Table[Name], 0)), "1", 0)</f>
        <v>0</v>
      </c>
      <c r="U450" t="str">
        <f t="shared" ca="1" si="14"/>
        <v/>
      </c>
      <c r="V450">
        <f>IF(COUNTIF(Injuries!$A$2:$A$154, A450) &gt; 0, 0, Skater2024!P450)</f>
        <v>0</v>
      </c>
      <c r="W450">
        <f>IF(COUNTIF(Injuries!$A$2:$A$154, A450) &gt; 0, 0, Skater2024!M450)</f>
        <v>0</v>
      </c>
      <c r="X450">
        <f>IF(COUNTIF(Injuries!$A$2:$A$154, A450) &gt; 0, 0, Skater2024!N450)</f>
        <v>0</v>
      </c>
      <c r="Y450" t="str">
        <f>VLOOKUP(C450,'2024'!$A$1:$B$33,2,FALSE)</f>
        <v xml:space="preserve"> Vancouver Canucks</v>
      </c>
      <c r="Z450">
        <f t="shared" si="13"/>
        <v>13.065625000000001</v>
      </c>
    </row>
    <row r="451" spans="1:26" x14ac:dyDescent="0.3">
      <c r="A451" t="s">
        <v>449</v>
      </c>
      <c r="B451" t="s">
        <v>19</v>
      </c>
      <c r="C451" t="s">
        <v>36</v>
      </c>
      <c r="D451" t="s">
        <v>21</v>
      </c>
      <c r="E451">
        <v>48</v>
      </c>
      <c r="F451">
        <v>752.5</v>
      </c>
      <c r="G451">
        <v>3.8</v>
      </c>
      <c r="H451">
        <v>-3.1</v>
      </c>
      <c r="I451">
        <v>0.2</v>
      </c>
      <c r="J451">
        <v>0</v>
      </c>
      <c r="K451">
        <v>-0.9</v>
      </c>
      <c r="L451">
        <v>1.3</v>
      </c>
      <c r="M451">
        <v>4.0999999999999996</v>
      </c>
      <c r="N451">
        <v>-3.1</v>
      </c>
      <c r="O451">
        <v>0.3</v>
      </c>
      <c r="P451">
        <v>1.3</v>
      </c>
      <c r="Q451">
        <v>0.2</v>
      </c>
      <c r="R451">
        <v>0.4</v>
      </c>
      <c r="T451">
        <f>IF(ISNUMBER(MATCH(A451, Debuts_Table[Name], 0)), "1", 0)</f>
        <v>0</v>
      </c>
      <c r="U451" t="str">
        <f t="shared" ca="1" si="14"/>
        <v/>
      </c>
      <c r="V451">
        <f>IF(COUNTIF(Injuries!$A$2:$A$154, A451) &gt; 0, 0, Skater2024!P451)</f>
        <v>1.3</v>
      </c>
      <c r="W451">
        <f>IF(COUNTIF(Injuries!$A$2:$A$154, A451) &gt; 0, 0, Skater2024!M451)</f>
        <v>4.0999999999999996</v>
      </c>
      <c r="X451">
        <f>IF(COUNTIF(Injuries!$A$2:$A$154, A451) &gt; 0, 0, Skater2024!N451)</f>
        <v>-3.1</v>
      </c>
      <c r="Y451" t="str">
        <f>VLOOKUP(C451,'2024'!$A$1:$B$33,2,FALSE)</f>
        <v xml:space="preserve"> Los Angeles Kings</v>
      </c>
      <c r="Z451">
        <f t="shared" ref="Z451:Z514" si="15">F451/E451</f>
        <v>15.677083333333334</v>
      </c>
    </row>
    <row r="452" spans="1:26" x14ac:dyDescent="0.3">
      <c r="A452" t="s">
        <v>450</v>
      </c>
      <c r="B452" t="s">
        <v>19</v>
      </c>
      <c r="C452" t="s">
        <v>32</v>
      </c>
      <c r="D452" t="s">
        <v>50</v>
      </c>
      <c r="E452">
        <v>44</v>
      </c>
      <c r="F452">
        <v>665.5</v>
      </c>
      <c r="G452">
        <v>0.9</v>
      </c>
      <c r="H452">
        <v>-0.4</v>
      </c>
      <c r="I452">
        <v>-0.2</v>
      </c>
      <c r="J452">
        <v>0</v>
      </c>
      <c r="K452">
        <v>0.1</v>
      </c>
      <c r="L452">
        <v>-0.9</v>
      </c>
      <c r="M452">
        <v>0.6</v>
      </c>
      <c r="N452">
        <v>-0.4</v>
      </c>
      <c r="O452">
        <v>-0.7</v>
      </c>
      <c r="P452">
        <v>-0.5</v>
      </c>
      <c r="Q452">
        <v>-0.1</v>
      </c>
      <c r="R452">
        <v>-0.2</v>
      </c>
      <c r="T452">
        <f>IF(ISNUMBER(MATCH(A452, Debuts_Table[Name], 0)), "1", 0)</f>
        <v>0</v>
      </c>
      <c r="U452" t="str">
        <f t="shared" ca="1" si="14"/>
        <v/>
      </c>
      <c r="V452">
        <f>IF(COUNTIF(Injuries!$A$2:$A$154, A452) &gt; 0, 0, Skater2024!P452)</f>
        <v>-0.5</v>
      </c>
      <c r="W452">
        <f>IF(COUNTIF(Injuries!$A$2:$A$154, A452) &gt; 0, 0, Skater2024!M452)</f>
        <v>0.6</v>
      </c>
      <c r="X452">
        <f>IF(COUNTIF(Injuries!$A$2:$A$154, A452) &gt; 0, 0, Skater2024!N452)</f>
        <v>-0.4</v>
      </c>
      <c r="Y452" t="str">
        <f>VLOOKUP(C452,'2024'!$A$1:$B$33,2,FALSE)</f>
        <v xml:space="preserve"> New York Islanders</v>
      </c>
      <c r="Z452">
        <f t="shared" si="15"/>
        <v>15.125</v>
      </c>
    </row>
    <row r="453" spans="1:26" x14ac:dyDescent="0.3">
      <c r="A453" t="s">
        <v>451</v>
      </c>
      <c r="B453" t="s">
        <v>19</v>
      </c>
      <c r="C453" t="s">
        <v>72</v>
      </c>
      <c r="D453" t="s">
        <v>21</v>
      </c>
      <c r="E453">
        <v>35</v>
      </c>
      <c r="F453">
        <v>552</v>
      </c>
      <c r="G453">
        <v>5.2</v>
      </c>
      <c r="H453">
        <v>1.8</v>
      </c>
      <c r="I453">
        <v>0.6</v>
      </c>
      <c r="J453">
        <v>0.3</v>
      </c>
      <c r="K453">
        <v>1.1000000000000001</v>
      </c>
      <c r="L453">
        <v>-0.3</v>
      </c>
      <c r="M453">
        <v>5.8</v>
      </c>
      <c r="N453">
        <v>2.2000000000000002</v>
      </c>
      <c r="O453">
        <v>0.8</v>
      </c>
      <c r="P453">
        <v>8.6999999999999993</v>
      </c>
      <c r="Q453">
        <v>1.4</v>
      </c>
      <c r="R453">
        <v>2.7</v>
      </c>
      <c r="T453">
        <f>IF(ISNUMBER(MATCH(A453, Debuts_Table[Name], 0)), "1", 0)</f>
        <v>0</v>
      </c>
      <c r="U453" t="str">
        <f t="shared" ca="1" si="14"/>
        <v/>
      </c>
      <c r="V453">
        <f>IF(COUNTIF(Injuries!$A$2:$A$154, A453) &gt; 0, 0, Skater2024!P453)</f>
        <v>8.6999999999999993</v>
      </c>
      <c r="W453">
        <f>IF(COUNTIF(Injuries!$A$2:$A$154, A453) &gt; 0, 0, Skater2024!M453)</f>
        <v>5.8</v>
      </c>
      <c r="X453">
        <f>IF(COUNTIF(Injuries!$A$2:$A$154, A453) &gt; 0, 0, Skater2024!N453)</f>
        <v>2.2000000000000002</v>
      </c>
      <c r="Y453" t="str">
        <f>VLOOKUP(C453,'2024'!$A$1:$B$33,2,FALSE)</f>
        <v xml:space="preserve"> Vancouver Canucks</v>
      </c>
      <c r="Z453">
        <f t="shared" si="15"/>
        <v>15.771428571428572</v>
      </c>
    </row>
    <row r="454" spans="1:26" x14ac:dyDescent="0.3">
      <c r="A454" t="s">
        <v>452</v>
      </c>
      <c r="B454" t="s">
        <v>19</v>
      </c>
      <c r="C454" t="s">
        <v>72</v>
      </c>
      <c r="D454" t="s">
        <v>24</v>
      </c>
      <c r="E454">
        <v>49</v>
      </c>
      <c r="F454">
        <v>1200.5999999999999</v>
      </c>
      <c r="G454">
        <v>13.2</v>
      </c>
      <c r="H454">
        <v>4.5</v>
      </c>
      <c r="I454">
        <v>0.7</v>
      </c>
      <c r="J454">
        <v>0.3</v>
      </c>
      <c r="K454">
        <v>1</v>
      </c>
      <c r="L454">
        <v>0.1</v>
      </c>
      <c r="M454">
        <v>13.9</v>
      </c>
      <c r="N454">
        <v>4.7</v>
      </c>
      <c r="O454">
        <v>1.1000000000000001</v>
      </c>
      <c r="P454">
        <v>19.7</v>
      </c>
      <c r="Q454">
        <v>3.1</v>
      </c>
      <c r="R454">
        <v>6.1</v>
      </c>
      <c r="T454">
        <f>IF(ISNUMBER(MATCH(A454, Debuts_Table[Name], 0)), "1", 0)</f>
        <v>0</v>
      </c>
      <c r="U454" t="str">
        <f t="shared" ca="1" si="14"/>
        <v/>
      </c>
      <c r="V454">
        <f>IF(COUNTIF(Injuries!$A$2:$A$154, A454) &gt; 0, 0, Skater2024!P454)</f>
        <v>19.7</v>
      </c>
      <c r="W454">
        <f>IF(COUNTIF(Injuries!$A$2:$A$154, A454) &gt; 0, 0, Skater2024!M454)</f>
        <v>13.9</v>
      </c>
      <c r="X454">
        <f>IF(COUNTIF(Injuries!$A$2:$A$154, A454) &gt; 0, 0, Skater2024!N454)</f>
        <v>4.7</v>
      </c>
      <c r="Y454" t="str">
        <f>VLOOKUP(C454,'2024'!$A$1:$B$33,2,FALSE)</f>
        <v xml:space="preserve"> Vancouver Canucks</v>
      </c>
      <c r="Z454">
        <f t="shared" si="15"/>
        <v>24.502040816326527</v>
      </c>
    </row>
    <row r="455" spans="1:26" x14ac:dyDescent="0.3">
      <c r="A455" t="s">
        <v>453</v>
      </c>
      <c r="B455" t="s">
        <v>19</v>
      </c>
      <c r="C455" t="s">
        <v>36</v>
      </c>
      <c r="D455" t="s">
        <v>454</v>
      </c>
      <c r="E455">
        <v>46</v>
      </c>
      <c r="F455">
        <v>714.2</v>
      </c>
      <c r="G455">
        <v>6.6</v>
      </c>
      <c r="H455">
        <v>2.4</v>
      </c>
      <c r="I455">
        <v>1.3</v>
      </c>
      <c r="J455">
        <v>0</v>
      </c>
      <c r="K455">
        <v>0.2</v>
      </c>
      <c r="L455">
        <v>0.1</v>
      </c>
      <c r="M455">
        <v>7.9</v>
      </c>
      <c r="N455">
        <v>2.4</v>
      </c>
      <c r="O455">
        <v>0.3</v>
      </c>
      <c r="P455">
        <v>10.6</v>
      </c>
      <c r="Q455">
        <v>1.7</v>
      </c>
      <c r="R455">
        <v>3.3</v>
      </c>
      <c r="T455">
        <f>IF(ISNUMBER(MATCH(A455, Debuts_Table[Name], 0)), "1", 0)</f>
        <v>0</v>
      </c>
      <c r="U455" t="str">
        <f t="shared" ca="1" si="14"/>
        <v/>
      </c>
      <c r="V455">
        <f>IF(COUNTIF(Injuries!$A$2:$A$154, A455) &gt; 0, 0, Skater2024!P455)</f>
        <v>10.6</v>
      </c>
      <c r="W455">
        <f>IF(COUNTIF(Injuries!$A$2:$A$154, A455) &gt; 0, 0, Skater2024!M455)</f>
        <v>7.9</v>
      </c>
      <c r="X455">
        <f>IF(COUNTIF(Injuries!$A$2:$A$154, A455) &gt; 0, 0, Skater2024!N455)</f>
        <v>2.4</v>
      </c>
      <c r="Y455" t="str">
        <f>VLOOKUP(C455,'2024'!$A$1:$B$33,2,FALSE)</f>
        <v xml:space="preserve"> Los Angeles Kings</v>
      </c>
      <c r="Z455">
        <f t="shared" si="15"/>
        <v>15.526086956521739</v>
      </c>
    </row>
    <row r="456" spans="1:26" x14ac:dyDescent="0.3">
      <c r="A456" t="s">
        <v>455</v>
      </c>
      <c r="B456" t="s">
        <v>19</v>
      </c>
      <c r="C456" t="s">
        <v>168</v>
      </c>
      <c r="D456" t="s">
        <v>21</v>
      </c>
      <c r="E456">
        <v>42</v>
      </c>
      <c r="F456">
        <v>543.6</v>
      </c>
      <c r="G456">
        <v>-2.2999999999999998</v>
      </c>
      <c r="H456">
        <v>2.2000000000000002</v>
      </c>
      <c r="I456">
        <v>0</v>
      </c>
      <c r="J456">
        <v>-1.6</v>
      </c>
      <c r="K456">
        <v>0</v>
      </c>
      <c r="L456">
        <v>0.1</v>
      </c>
      <c r="M456">
        <v>-2.2999999999999998</v>
      </c>
      <c r="N456">
        <v>0.6</v>
      </c>
      <c r="O456">
        <v>0.1</v>
      </c>
      <c r="P456">
        <v>-1.7</v>
      </c>
      <c r="Q456">
        <v>-0.3</v>
      </c>
      <c r="R456">
        <v>-0.5</v>
      </c>
      <c r="T456">
        <f>IF(ISNUMBER(MATCH(A456, Debuts_Table[Name], 0)), "1", 0)</f>
        <v>0</v>
      </c>
      <c r="U456" t="str">
        <f t="shared" ca="1" si="14"/>
        <v/>
      </c>
      <c r="V456">
        <f>IF(COUNTIF(Injuries!$A$2:$A$154, A456) &gt; 0, 0, Skater2024!P456)</f>
        <v>-1.7</v>
      </c>
      <c r="W456">
        <f>IF(COUNTIF(Injuries!$A$2:$A$154, A456) &gt; 0, 0, Skater2024!M456)</f>
        <v>-2.2999999999999998</v>
      </c>
      <c r="X456">
        <f>IF(COUNTIF(Injuries!$A$2:$A$154, A456) &gt; 0, 0, Skater2024!N456)</f>
        <v>0.6</v>
      </c>
      <c r="Y456" t="str">
        <f>VLOOKUP(C456,'2024'!$A$1:$B$33,2,FALSE)</f>
        <v xml:space="preserve"> Dallas Stars</v>
      </c>
      <c r="Z456">
        <f t="shared" si="15"/>
        <v>12.942857142857143</v>
      </c>
    </row>
    <row r="457" spans="1:26" x14ac:dyDescent="0.3">
      <c r="A457" t="s">
        <v>456</v>
      </c>
      <c r="B457" t="s">
        <v>19</v>
      </c>
      <c r="C457" t="s">
        <v>26</v>
      </c>
      <c r="D457" t="s">
        <v>24</v>
      </c>
      <c r="E457">
        <v>44</v>
      </c>
      <c r="F457">
        <v>838.3</v>
      </c>
      <c r="G457">
        <v>6.8</v>
      </c>
      <c r="H457">
        <v>5</v>
      </c>
      <c r="I457">
        <v>0</v>
      </c>
      <c r="J457">
        <v>-0.9</v>
      </c>
      <c r="K457">
        <v>-1.6</v>
      </c>
      <c r="L457">
        <v>-0.2</v>
      </c>
      <c r="M457">
        <v>6.8</v>
      </c>
      <c r="N457">
        <v>4.0999999999999996</v>
      </c>
      <c r="O457">
        <v>-1.9</v>
      </c>
      <c r="P457">
        <v>9.1</v>
      </c>
      <c r="Q457">
        <v>1.4</v>
      </c>
      <c r="R457">
        <v>2.8</v>
      </c>
      <c r="T457">
        <f>IF(ISNUMBER(MATCH(A457, Debuts_Table[Name], 0)), "1", 0)</f>
        <v>0</v>
      </c>
      <c r="U457" t="str">
        <f t="shared" ca="1" si="14"/>
        <v/>
      </c>
      <c r="V457">
        <f>IF(COUNTIF(Injuries!$A$2:$A$154, A457) &gt; 0, 0, Skater2024!P457)</f>
        <v>9.1</v>
      </c>
      <c r="W457">
        <f>IF(COUNTIF(Injuries!$A$2:$A$154, A457) &gt; 0, 0, Skater2024!M457)</f>
        <v>6.8</v>
      </c>
      <c r="X457">
        <f>IF(COUNTIF(Injuries!$A$2:$A$154, A457) &gt; 0, 0, Skater2024!N457)</f>
        <v>4.0999999999999996</v>
      </c>
      <c r="Y457" t="str">
        <f>VLOOKUP(C457,'2024'!$A$1:$B$33,2,FALSE)</f>
        <v xml:space="preserve"> Anaheim Ducks</v>
      </c>
      <c r="Z457">
        <f t="shared" si="15"/>
        <v>19.052272727272726</v>
      </c>
    </row>
    <row r="458" spans="1:26" x14ac:dyDescent="0.3">
      <c r="A458" t="s">
        <v>458</v>
      </c>
      <c r="B458" t="s">
        <v>19</v>
      </c>
      <c r="C458" t="s">
        <v>34</v>
      </c>
      <c r="D458" t="s">
        <v>24</v>
      </c>
      <c r="E458">
        <v>45</v>
      </c>
      <c r="F458">
        <v>1090.5</v>
      </c>
      <c r="G458">
        <v>3.9</v>
      </c>
      <c r="H458">
        <v>-3.1</v>
      </c>
      <c r="I458">
        <v>0.2</v>
      </c>
      <c r="J458">
        <v>-0.8</v>
      </c>
      <c r="K458">
        <v>0.6</v>
      </c>
      <c r="L458">
        <v>-0.4</v>
      </c>
      <c r="M458">
        <v>4</v>
      </c>
      <c r="N458">
        <v>-4</v>
      </c>
      <c r="O458">
        <v>0.2</v>
      </c>
      <c r="P458">
        <v>0.3</v>
      </c>
      <c r="Q458">
        <v>0</v>
      </c>
      <c r="R458">
        <v>0.1</v>
      </c>
      <c r="T458">
        <f>IF(ISNUMBER(MATCH(A458, Debuts_Table[Name], 0)), "1", 0)</f>
        <v>0</v>
      </c>
      <c r="U458" t="str">
        <f t="shared" ca="1" si="14"/>
        <v/>
      </c>
      <c r="V458">
        <f>IF(COUNTIF(Injuries!$A$2:$A$154, A458) &gt; 0, 0, Skater2024!P458)</f>
        <v>0.3</v>
      </c>
      <c r="W458">
        <f>IF(COUNTIF(Injuries!$A$2:$A$154, A458) &gt; 0, 0, Skater2024!M458)</f>
        <v>4</v>
      </c>
      <c r="X458">
        <f>IF(COUNTIF(Injuries!$A$2:$A$154, A458) &gt; 0, 0, Skater2024!N458)</f>
        <v>-4</v>
      </c>
      <c r="Y458" t="str">
        <f>VLOOKUP(C458,'2024'!$A$1:$B$33,2,FALSE)</f>
        <v xml:space="preserve"> Calgary Flames</v>
      </c>
      <c r="Z458">
        <f t="shared" si="15"/>
        <v>24.233333333333334</v>
      </c>
    </row>
    <row r="459" spans="1:26" x14ac:dyDescent="0.3">
      <c r="A459" t="s">
        <v>459</v>
      </c>
      <c r="B459" t="s">
        <v>19</v>
      </c>
      <c r="C459" t="s">
        <v>62</v>
      </c>
      <c r="D459" t="s">
        <v>24</v>
      </c>
      <c r="E459">
        <v>48</v>
      </c>
      <c r="F459">
        <v>1201.4000000000001</v>
      </c>
      <c r="G459">
        <v>6.2</v>
      </c>
      <c r="H459">
        <v>0.6</v>
      </c>
      <c r="I459">
        <v>2.5</v>
      </c>
      <c r="J459">
        <v>1</v>
      </c>
      <c r="K459">
        <v>0.4</v>
      </c>
      <c r="L459">
        <v>0.6</v>
      </c>
      <c r="M459">
        <v>8.6</v>
      </c>
      <c r="N459">
        <v>1.6</v>
      </c>
      <c r="O459">
        <v>1</v>
      </c>
      <c r="P459">
        <v>11.2</v>
      </c>
      <c r="Q459">
        <v>1.8</v>
      </c>
      <c r="R459">
        <v>3.5</v>
      </c>
      <c r="T459">
        <f>IF(ISNUMBER(MATCH(A459, Debuts_Table[Name], 0)), "1", 0)</f>
        <v>0</v>
      </c>
      <c r="U459" t="str">
        <f t="shared" ca="1" si="14"/>
        <v/>
      </c>
      <c r="V459">
        <f>IF(COUNTIF(Injuries!$A$2:$A$154, A459) &gt; 0, 0, Skater2024!P459)</f>
        <v>11.2</v>
      </c>
      <c r="W459">
        <f>IF(COUNTIF(Injuries!$A$2:$A$154, A459) &gt; 0, 0, Skater2024!M459)</f>
        <v>8.6</v>
      </c>
      <c r="X459">
        <f>IF(COUNTIF(Injuries!$A$2:$A$154, A459) &gt; 0, 0, Skater2024!N459)</f>
        <v>1.6</v>
      </c>
      <c r="Y459" t="str">
        <f>VLOOKUP(C459,'2024'!$A$1:$B$33,2,FALSE)</f>
        <v xml:space="preserve"> Buffalo Sabres</v>
      </c>
      <c r="Z459">
        <f t="shared" si="15"/>
        <v>25.029166666666669</v>
      </c>
    </row>
    <row r="460" spans="1:26" x14ac:dyDescent="0.3">
      <c r="A460" t="s">
        <v>734</v>
      </c>
      <c r="B460" t="s">
        <v>19</v>
      </c>
      <c r="C460" t="s">
        <v>98</v>
      </c>
      <c r="D460" t="s">
        <v>24</v>
      </c>
      <c r="E460">
        <v>29</v>
      </c>
      <c r="F460">
        <v>483.4</v>
      </c>
      <c r="G460">
        <v>0.6</v>
      </c>
      <c r="H460">
        <v>1.4</v>
      </c>
      <c r="I460">
        <v>-0.2</v>
      </c>
      <c r="J460">
        <v>0.1</v>
      </c>
      <c r="K460">
        <v>0.5</v>
      </c>
      <c r="L460">
        <v>0.2</v>
      </c>
      <c r="M460">
        <v>0.5</v>
      </c>
      <c r="N460">
        <v>1.5</v>
      </c>
      <c r="O460">
        <v>0.7</v>
      </c>
      <c r="P460">
        <v>2.6</v>
      </c>
      <c r="Q460">
        <v>0.4</v>
      </c>
      <c r="R460">
        <v>0.8</v>
      </c>
      <c r="T460">
        <f>IF(ISNUMBER(MATCH(A460, Debuts_Table[Name], 0)), "1", 0)</f>
        <v>0</v>
      </c>
      <c r="U460" t="str">
        <f t="shared" ca="1" si="14"/>
        <v/>
      </c>
      <c r="V460">
        <f>IF(COUNTIF(Injuries!$A$2:$A$154, A460) &gt; 0, 0, Skater2024!P460)</f>
        <v>2.6</v>
      </c>
      <c r="W460">
        <f>IF(COUNTIF(Injuries!$A$2:$A$154, A460) &gt; 0, 0, Skater2024!M460)</f>
        <v>0.5</v>
      </c>
      <c r="X460">
        <f>IF(COUNTIF(Injuries!$A$2:$A$154, A460) &gt; 0, 0, Skater2024!N460)</f>
        <v>1.5</v>
      </c>
      <c r="Y460" t="str">
        <f>VLOOKUP(C460,'2024'!$A$1:$B$33,2,FALSE)</f>
        <v xml:space="preserve"> Philadelphia Flyers</v>
      </c>
      <c r="Z460">
        <f t="shared" si="15"/>
        <v>16.668965517241379</v>
      </c>
    </row>
    <row r="461" spans="1:26" x14ac:dyDescent="0.3">
      <c r="A461" t="s">
        <v>460</v>
      </c>
      <c r="B461" t="s">
        <v>19</v>
      </c>
      <c r="C461" t="s">
        <v>57</v>
      </c>
      <c r="D461" t="s">
        <v>24</v>
      </c>
      <c r="E461">
        <v>39</v>
      </c>
      <c r="F461">
        <v>857.6</v>
      </c>
      <c r="G461">
        <v>-2</v>
      </c>
      <c r="H461">
        <v>-1.1000000000000001</v>
      </c>
      <c r="I461">
        <v>0.4</v>
      </c>
      <c r="J461">
        <v>0.1</v>
      </c>
      <c r="K461">
        <v>0.7</v>
      </c>
      <c r="L461">
        <v>-0.2</v>
      </c>
      <c r="M461">
        <v>-1.6</v>
      </c>
      <c r="N461">
        <v>-0.9</v>
      </c>
      <c r="O461">
        <v>0.5</v>
      </c>
      <c r="P461">
        <v>-2</v>
      </c>
      <c r="Q461">
        <v>-0.3</v>
      </c>
      <c r="R461">
        <v>-0.6</v>
      </c>
      <c r="T461">
        <f>IF(ISNUMBER(MATCH(A461, Debuts_Table[Name], 0)), "1", 0)</f>
        <v>0</v>
      </c>
      <c r="U461" t="str">
        <f t="shared" ca="1" si="14"/>
        <v/>
      </c>
      <c r="V461">
        <f>IF(COUNTIF(Injuries!$A$2:$A$154, A461) &gt; 0, 0, Skater2024!P461)</f>
        <v>-2</v>
      </c>
      <c r="W461">
        <f>IF(COUNTIF(Injuries!$A$2:$A$154, A461) &gt; 0, 0, Skater2024!M461)</f>
        <v>-1.6</v>
      </c>
      <c r="X461">
        <f>IF(COUNTIF(Injuries!$A$2:$A$154, A461) &gt; 0, 0, Skater2024!N461)</f>
        <v>-0.9</v>
      </c>
      <c r="Y461" t="str">
        <f>VLOOKUP(C461,'2024'!$A$1:$B$33,2,FALSE)</f>
        <v xml:space="preserve"> Washington Capitals</v>
      </c>
      <c r="Z461">
        <f t="shared" si="15"/>
        <v>21.98974358974359</v>
      </c>
    </row>
    <row r="462" spans="1:26" x14ac:dyDescent="0.3">
      <c r="A462" t="s">
        <v>735</v>
      </c>
      <c r="B462" t="s">
        <v>19</v>
      </c>
      <c r="C462" t="s">
        <v>64</v>
      </c>
      <c r="D462" t="s">
        <v>21</v>
      </c>
      <c r="E462">
        <v>33</v>
      </c>
      <c r="F462">
        <v>377.5</v>
      </c>
      <c r="G462">
        <v>-0.8</v>
      </c>
      <c r="H462">
        <v>-1.2</v>
      </c>
      <c r="I462">
        <v>0</v>
      </c>
      <c r="J462">
        <v>0.2</v>
      </c>
      <c r="K462">
        <v>0.3</v>
      </c>
      <c r="L462">
        <v>1.1000000000000001</v>
      </c>
      <c r="M462">
        <v>-0.8</v>
      </c>
      <c r="N462">
        <v>-1</v>
      </c>
      <c r="O462">
        <v>1.4</v>
      </c>
      <c r="P462">
        <v>-0.4</v>
      </c>
      <c r="Q462">
        <v>-0.1</v>
      </c>
      <c r="R462">
        <v>-0.1</v>
      </c>
      <c r="T462">
        <f>IF(ISNUMBER(MATCH(A462, Debuts_Table[Name], 0)), "1", 0)</f>
        <v>0</v>
      </c>
      <c r="U462" t="str">
        <f t="shared" ca="1" si="14"/>
        <v/>
      </c>
      <c r="V462">
        <f>IF(COUNTIF(Injuries!$A$2:$A$154, A462) &gt; 0, 0, Skater2024!P462)</f>
        <v>-0.4</v>
      </c>
      <c r="W462">
        <f>IF(COUNTIF(Injuries!$A$2:$A$154, A462) &gt; 0, 0, Skater2024!M462)</f>
        <v>-0.8</v>
      </c>
      <c r="X462">
        <f>IF(COUNTIF(Injuries!$A$2:$A$154, A462) &gt; 0, 0, Skater2024!N462)</f>
        <v>-1</v>
      </c>
      <c r="Y462" t="str">
        <f>VLOOKUP(C462,'2024'!$A$1:$B$33,2,FALSE)</f>
        <v xml:space="preserve"> Chicago Blackhawks</v>
      </c>
      <c r="Z462">
        <f t="shared" si="15"/>
        <v>11.439393939393939</v>
      </c>
    </row>
    <row r="463" spans="1:26" x14ac:dyDescent="0.3">
      <c r="A463" t="s">
        <v>461</v>
      </c>
      <c r="B463" t="s">
        <v>19</v>
      </c>
      <c r="C463" t="s">
        <v>130</v>
      </c>
      <c r="D463" t="s">
        <v>37</v>
      </c>
      <c r="E463">
        <v>40</v>
      </c>
      <c r="F463">
        <v>649.20000000000005</v>
      </c>
      <c r="G463">
        <v>2.1</v>
      </c>
      <c r="H463">
        <v>0.1</v>
      </c>
      <c r="I463">
        <v>-0.1</v>
      </c>
      <c r="J463">
        <v>2.2000000000000002</v>
      </c>
      <c r="K463">
        <v>0.8</v>
      </c>
      <c r="L463">
        <v>-0.6</v>
      </c>
      <c r="M463">
        <v>2</v>
      </c>
      <c r="N463">
        <v>2.2999999999999998</v>
      </c>
      <c r="O463">
        <v>0.2</v>
      </c>
      <c r="P463">
        <v>4.4000000000000004</v>
      </c>
      <c r="Q463">
        <v>0.7</v>
      </c>
      <c r="R463">
        <v>1.4</v>
      </c>
      <c r="T463">
        <f>IF(ISNUMBER(MATCH(A463, Debuts_Table[Name], 0)), "1", 0)</f>
        <v>0</v>
      </c>
      <c r="U463" t="str">
        <f t="shared" ca="1" si="14"/>
        <v/>
      </c>
      <c r="V463">
        <f>IF(COUNTIF(Injuries!$A$2:$A$154, A463) &gt; 0, 0, Skater2024!P463)</f>
        <v>0</v>
      </c>
      <c r="W463">
        <f>IF(COUNTIF(Injuries!$A$2:$A$154, A463) &gt; 0, 0, Skater2024!M463)</f>
        <v>0</v>
      </c>
      <c r="X463">
        <f>IF(COUNTIF(Injuries!$A$2:$A$154, A463) &gt; 0, 0, Skater2024!N463)</f>
        <v>0</v>
      </c>
      <c r="Y463" t="str">
        <f>VLOOKUP(C463,'2024'!$A$1:$B$33,2,FALSE)</f>
        <v xml:space="preserve"> Pittsburgh Penguins</v>
      </c>
      <c r="Z463">
        <f t="shared" si="15"/>
        <v>16.23</v>
      </c>
    </row>
    <row r="464" spans="1:26" x14ac:dyDescent="0.3">
      <c r="A464" t="s">
        <v>462</v>
      </c>
      <c r="B464" t="s">
        <v>19</v>
      </c>
      <c r="C464" t="s">
        <v>130</v>
      </c>
      <c r="D464" t="s">
        <v>37</v>
      </c>
      <c r="E464">
        <v>34</v>
      </c>
      <c r="F464">
        <v>581.70000000000005</v>
      </c>
      <c r="G464">
        <v>-2.8</v>
      </c>
      <c r="H464">
        <v>2.2999999999999998</v>
      </c>
      <c r="I464">
        <v>1.1000000000000001</v>
      </c>
      <c r="J464">
        <v>0</v>
      </c>
      <c r="K464">
        <v>1.2</v>
      </c>
      <c r="L464">
        <v>0.2</v>
      </c>
      <c r="M464">
        <v>-1.7</v>
      </c>
      <c r="N464">
        <v>2.2999999999999998</v>
      </c>
      <c r="O464">
        <v>1.4</v>
      </c>
      <c r="P464">
        <v>2</v>
      </c>
      <c r="Q464">
        <v>0.3</v>
      </c>
      <c r="R464">
        <v>0.6</v>
      </c>
      <c r="T464">
        <f>IF(ISNUMBER(MATCH(A464, Debuts_Table[Name], 0)), "1", 0)</f>
        <v>0</v>
      </c>
      <c r="U464" t="str">
        <f t="shared" ca="1" si="14"/>
        <v/>
      </c>
      <c r="V464">
        <f>IF(COUNTIF(Injuries!$A$2:$A$154, A464) &gt; 0, 0, Skater2024!P464)</f>
        <v>2</v>
      </c>
      <c r="W464">
        <f>IF(COUNTIF(Injuries!$A$2:$A$154, A464) &gt; 0, 0, Skater2024!M464)</f>
        <v>-1.7</v>
      </c>
      <c r="X464">
        <f>IF(COUNTIF(Injuries!$A$2:$A$154, A464) &gt; 0, 0, Skater2024!N464)</f>
        <v>2.2999999999999998</v>
      </c>
      <c r="Y464" t="str">
        <f>VLOOKUP(C464,'2024'!$A$1:$B$33,2,FALSE)</f>
        <v xml:space="preserve"> Pittsburgh Penguins</v>
      </c>
      <c r="Z464">
        <f t="shared" si="15"/>
        <v>17.108823529411765</v>
      </c>
    </row>
    <row r="465" spans="1:26" x14ac:dyDescent="0.3">
      <c r="A465" t="s">
        <v>905</v>
      </c>
      <c r="B465" t="s">
        <v>19</v>
      </c>
      <c r="C465" t="s">
        <v>107</v>
      </c>
      <c r="D465" t="s">
        <v>21</v>
      </c>
      <c r="E465">
        <v>37</v>
      </c>
      <c r="F465">
        <v>533.6</v>
      </c>
      <c r="G465">
        <v>2.2000000000000002</v>
      </c>
      <c r="H465">
        <v>1.1000000000000001</v>
      </c>
      <c r="I465">
        <v>0.3</v>
      </c>
      <c r="J465">
        <v>0.1</v>
      </c>
      <c r="K465">
        <v>-0.9</v>
      </c>
      <c r="L465">
        <v>0.3</v>
      </c>
      <c r="M465">
        <v>2.6</v>
      </c>
      <c r="N465">
        <v>1.2</v>
      </c>
      <c r="O465">
        <v>-0.6</v>
      </c>
      <c r="P465">
        <v>3.2</v>
      </c>
      <c r="Q465">
        <v>0.5</v>
      </c>
      <c r="R465">
        <v>1</v>
      </c>
      <c r="T465">
        <f>IF(ISNUMBER(MATCH(A465, Debuts_Table[Name], 0)), "1", 0)</f>
        <v>0</v>
      </c>
      <c r="U465" t="str">
        <f t="shared" ca="1" si="14"/>
        <v/>
      </c>
      <c r="V465">
        <f>IF(COUNTIF(Injuries!$A$2:$A$154, A465) &gt; 0, 0, Skater2024!P465)</f>
        <v>3.2</v>
      </c>
      <c r="W465">
        <f>IF(COUNTIF(Injuries!$A$2:$A$154, A465) &gt; 0, 0, Skater2024!M465)</f>
        <v>2.6</v>
      </c>
      <c r="X465">
        <f>IF(COUNTIF(Injuries!$A$2:$A$154, A465) &gt; 0, 0, Skater2024!N465)</f>
        <v>1.2</v>
      </c>
      <c r="Y465" t="str">
        <f>VLOOKUP(C465,'2024'!$A$1:$B$33,2,FALSE)</f>
        <v xml:space="preserve"> Ottawa Senators</v>
      </c>
      <c r="Z465">
        <f t="shared" si="15"/>
        <v>14.421621621621622</v>
      </c>
    </row>
    <row r="466" spans="1:26" x14ac:dyDescent="0.3">
      <c r="A466" t="s">
        <v>901</v>
      </c>
      <c r="B466" t="s">
        <v>19</v>
      </c>
      <c r="C466" t="s">
        <v>46</v>
      </c>
      <c r="D466" t="s">
        <v>21</v>
      </c>
      <c r="E466">
        <v>38</v>
      </c>
      <c r="F466">
        <v>512</v>
      </c>
      <c r="G466">
        <v>6.3</v>
      </c>
      <c r="H466">
        <v>-2.2999999999999998</v>
      </c>
      <c r="I466">
        <v>0.6</v>
      </c>
      <c r="J466">
        <v>0</v>
      </c>
      <c r="K466">
        <v>0.5</v>
      </c>
      <c r="L466">
        <v>-0.6</v>
      </c>
      <c r="M466">
        <v>7</v>
      </c>
      <c r="N466">
        <v>-2.2999999999999998</v>
      </c>
      <c r="O466">
        <v>-0.1</v>
      </c>
      <c r="P466">
        <v>4.5999999999999996</v>
      </c>
      <c r="Q466">
        <v>0.7</v>
      </c>
      <c r="R466">
        <v>1.4</v>
      </c>
      <c r="T466">
        <f>IF(ISNUMBER(MATCH(A466, Debuts_Table[Name], 0)), "1", 0)</f>
        <v>0</v>
      </c>
      <c r="U466" t="str">
        <f t="shared" ca="1" si="14"/>
        <v/>
      </c>
      <c r="V466">
        <f>IF(COUNTIF(Injuries!$A$2:$A$154, A466) &gt; 0, 0, Skater2024!P466)</f>
        <v>4.5999999999999996</v>
      </c>
      <c r="W466">
        <f>IF(COUNTIF(Injuries!$A$2:$A$154, A466) &gt; 0, 0, Skater2024!M466)</f>
        <v>7</v>
      </c>
      <c r="X466">
        <f>IF(COUNTIF(Injuries!$A$2:$A$154, A466) &gt; 0, 0, Skater2024!N466)</f>
        <v>-2.2999999999999998</v>
      </c>
      <c r="Y466" t="str">
        <f>VLOOKUP(C466,'2024'!$A$1:$B$33,2,FALSE)</f>
        <v xml:space="preserve"> Detroit Red Wings</v>
      </c>
      <c r="Z466">
        <f t="shared" si="15"/>
        <v>13.473684210526315</v>
      </c>
    </row>
    <row r="467" spans="1:26" x14ac:dyDescent="0.3">
      <c r="A467" t="s">
        <v>463</v>
      </c>
      <c r="B467" t="s">
        <v>19</v>
      </c>
      <c r="C467" t="s">
        <v>67</v>
      </c>
      <c r="D467" t="s">
        <v>21</v>
      </c>
      <c r="E467">
        <v>49</v>
      </c>
      <c r="F467">
        <v>1026.4000000000001</v>
      </c>
      <c r="G467">
        <v>9.5</v>
      </c>
      <c r="H467">
        <v>-0.3</v>
      </c>
      <c r="I467">
        <v>-1.2</v>
      </c>
      <c r="J467">
        <v>0.4</v>
      </c>
      <c r="K467">
        <v>0.5</v>
      </c>
      <c r="L467">
        <v>-1.1000000000000001</v>
      </c>
      <c r="M467">
        <v>8.3000000000000007</v>
      </c>
      <c r="N467">
        <v>0</v>
      </c>
      <c r="O467">
        <v>-0.6</v>
      </c>
      <c r="P467">
        <v>7.8</v>
      </c>
      <c r="Q467">
        <v>1.2</v>
      </c>
      <c r="R467">
        <v>2.4</v>
      </c>
      <c r="T467">
        <f>IF(ISNUMBER(MATCH(A467, Debuts_Table[Name], 0)), "1", 0)</f>
        <v>0</v>
      </c>
      <c r="U467" t="str">
        <f t="shared" ca="1" si="14"/>
        <v/>
      </c>
      <c r="V467">
        <f>IF(COUNTIF(Injuries!$A$2:$A$154, A467) &gt; 0, 0, Skater2024!P467)</f>
        <v>7.8</v>
      </c>
      <c r="W467">
        <f>IF(COUNTIF(Injuries!$A$2:$A$154, A467) &gt; 0, 0, Skater2024!M467)</f>
        <v>8.3000000000000007</v>
      </c>
      <c r="X467">
        <f>IF(COUNTIF(Injuries!$A$2:$A$154, A467) &gt; 0, 0, Skater2024!N467)</f>
        <v>0</v>
      </c>
      <c r="Y467" t="str">
        <f>VLOOKUP(C467,'2024'!$A$1:$B$33,2,FALSE)</f>
        <v xml:space="preserve"> St. Louis Blues</v>
      </c>
      <c r="Z467">
        <f t="shared" si="15"/>
        <v>20.946938775510205</v>
      </c>
    </row>
    <row r="468" spans="1:26" x14ac:dyDescent="0.3">
      <c r="A468" t="s">
        <v>464</v>
      </c>
      <c r="B468" t="s">
        <v>19</v>
      </c>
      <c r="C468" t="s">
        <v>44</v>
      </c>
      <c r="D468" t="s">
        <v>24</v>
      </c>
      <c r="E468">
        <v>51</v>
      </c>
      <c r="F468">
        <v>1265.8</v>
      </c>
      <c r="G468">
        <v>3.3</v>
      </c>
      <c r="H468">
        <v>1.2</v>
      </c>
      <c r="I468">
        <v>4.0999999999999996</v>
      </c>
      <c r="J468">
        <v>0.2</v>
      </c>
      <c r="K468">
        <v>0.9</v>
      </c>
      <c r="L468">
        <v>0.2</v>
      </c>
      <c r="M468">
        <v>7.4</v>
      </c>
      <c r="N468">
        <v>1.4</v>
      </c>
      <c r="O468">
        <v>1.2</v>
      </c>
      <c r="P468">
        <v>10</v>
      </c>
      <c r="Q468">
        <v>1.6</v>
      </c>
      <c r="R468">
        <v>3.1</v>
      </c>
      <c r="T468">
        <f>IF(ISNUMBER(MATCH(A468, Debuts_Table[Name], 0)), "1", 0)</f>
        <v>0</v>
      </c>
      <c r="U468" t="str">
        <f t="shared" ca="1" si="14"/>
        <v/>
      </c>
      <c r="V468">
        <f>IF(COUNTIF(Injuries!$A$2:$A$154, A468) &gt; 0, 0, Skater2024!P468)</f>
        <v>10</v>
      </c>
      <c r="W468">
        <f>IF(COUNTIF(Injuries!$A$2:$A$154, A468) &gt; 0, 0, Skater2024!M468)</f>
        <v>7.4</v>
      </c>
      <c r="X468">
        <f>IF(COUNTIF(Injuries!$A$2:$A$154, A468) &gt; 0, 0, Skater2024!N468)</f>
        <v>1.4</v>
      </c>
      <c r="Y468" t="str">
        <f>VLOOKUP(C468,'2024'!$A$1:$B$33,2,FALSE)</f>
        <v xml:space="preserve"> Nashville Predators</v>
      </c>
      <c r="Z468">
        <f t="shared" si="15"/>
        <v>24.819607843137256</v>
      </c>
    </row>
    <row r="469" spans="1:26" x14ac:dyDescent="0.3">
      <c r="A469" t="s">
        <v>465</v>
      </c>
      <c r="B469" t="s">
        <v>19</v>
      </c>
      <c r="C469" t="s">
        <v>168</v>
      </c>
      <c r="D469" t="s">
        <v>21</v>
      </c>
      <c r="E469">
        <v>47</v>
      </c>
      <c r="F469">
        <v>802.7</v>
      </c>
      <c r="G469">
        <v>15.3</v>
      </c>
      <c r="H469">
        <v>1</v>
      </c>
      <c r="I469">
        <v>3.7</v>
      </c>
      <c r="J469">
        <v>1.1000000000000001</v>
      </c>
      <c r="K469">
        <v>0.8</v>
      </c>
      <c r="L469">
        <v>1.2</v>
      </c>
      <c r="M469">
        <v>18.899999999999999</v>
      </c>
      <c r="N469">
        <v>2.1</v>
      </c>
      <c r="O469">
        <v>1.9</v>
      </c>
      <c r="P469">
        <v>23</v>
      </c>
      <c r="Q469">
        <v>3.6</v>
      </c>
      <c r="R469">
        <v>7.2</v>
      </c>
      <c r="T469">
        <f>IF(ISNUMBER(MATCH(A469, Debuts_Table[Name], 0)), "1", 0)</f>
        <v>0</v>
      </c>
      <c r="U469" t="str">
        <f t="shared" ca="1" si="14"/>
        <v/>
      </c>
      <c r="V469">
        <f>IF(COUNTIF(Injuries!$A$2:$A$154, A469) &gt; 0, 0, Skater2024!P469)</f>
        <v>23</v>
      </c>
      <c r="W469">
        <f>IF(COUNTIF(Injuries!$A$2:$A$154, A469) &gt; 0, 0, Skater2024!M469)</f>
        <v>18.899999999999999</v>
      </c>
      <c r="X469">
        <f>IF(COUNTIF(Injuries!$A$2:$A$154, A469) &gt; 0, 0, Skater2024!N469)</f>
        <v>2.1</v>
      </c>
      <c r="Y469" t="str">
        <f>VLOOKUP(C469,'2024'!$A$1:$B$33,2,FALSE)</f>
        <v xml:space="preserve"> Dallas Stars</v>
      </c>
      <c r="Z469">
        <f t="shared" si="15"/>
        <v>17.078723404255321</v>
      </c>
    </row>
    <row r="470" spans="1:26" x14ac:dyDescent="0.3">
      <c r="A470" t="s">
        <v>466</v>
      </c>
      <c r="B470" t="s">
        <v>19</v>
      </c>
      <c r="C470" t="s">
        <v>85</v>
      </c>
      <c r="D470" t="s">
        <v>21</v>
      </c>
      <c r="E470">
        <v>48</v>
      </c>
      <c r="F470">
        <v>668.1</v>
      </c>
      <c r="G470">
        <v>0.9</v>
      </c>
      <c r="H470">
        <v>2.2999999999999998</v>
      </c>
      <c r="I470">
        <v>-1</v>
      </c>
      <c r="J470">
        <v>0.1</v>
      </c>
      <c r="K470">
        <v>-1.4</v>
      </c>
      <c r="L470">
        <v>0.4</v>
      </c>
      <c r="M470">
        <v>-0.2</v>
      </c>
      <c r="N470">
        <v>2.4</v>
      </c>
      <c r="O470">
        <v>-1.1000000000000001</v>
      </c>
      <c r="P470">
        <v>1.1000000000000001</v>
      </c>
      <c r="Q470">
        <v>0.2</v>
      </c>
      <c r="R470">
        <v>0.4</v>
      </c>
      <c r="T470">
        <f>IF(ISNUMBER(MATCH(A470, Debuts_Table[Name], 0)), "1", 0)</f>
        <v>0</v>
      </c>
      <c r="U470" t="str">
        <f t="shared" ca="1" si="14"/>
        <v/>
      </c>
      <c r="V470">
        <f>IF(COUNTIF(Injuries!$A$2:$A$154, A470) &gt; 0, 0, Skater2024!P470)</f>
        <v>1.1000000000000001</v>
      </c>
      <c r="W470">
        <f>IF(COUNTIF(Injuries!$A$2:$A$154, A470) &gt; 0, 0, Skater2024!M470)</f>
        <v>-0.2</v>
      </c>
      <c r="X470">
        <f>IF(COUNTIF(Injuries!$A$2:$A$154, A470) &gt; 0, 0, Skater2024!N470)</f>
        <v>2.4</v>
      </c>
      <c r="Y470" t="str">
        <f>VLOOKUP(C470,'2024'!$A$1:$B$33,2,FALSE)</f>
        <v xml:space="preserve"> Colorado Avalanche</v>
      </c>
      <c r="Z470">
        <f t="shared" si="15"/>
        <v>13.918750000000001</v>
      </c>
    </row>
    <row r="471" spans="1:26" x14ac:dyDescent="0.3">
      <c r="A471" t="s">
        <v>1844</v>
      </c>
      <c r="B471" t="s">
        <v>19</v>
      </c>
      <c r="C471" t="s">
        <v>107</v>
      </c>
      <c r="D471" t="s">
        <v>21</v>
      </c>
      <c r="E471">
        <v>34</v>
      </c>
      <c r="F471">
        <v>363.3</v>
      </c>
      <c r="G471">
        <v>-1.4</v>
      </c>
      <c r="H471">
        <v>0.9</v>
      </c>
      <c r="I471">
        <v>0</v>
      </c>
      <c r="J471">
        <v>0.9</v>
      </c>
      <c r="K471">
        <v>0.5</v>
      </c>
      <c r="L471">
        <v>0.6</v>
      </c>
      <c r="M471">
        <v>-1.3</v>
      </c>
      <c r="N471">
        <v>1.8</v>
      </c>
      <c r="O471">
        <v>1.1000000000000001</v>
      </c>
      <c r="P471">
        <v>1.6</v>
      </c>
      <c r="Q471">
        <v>0.3</v>
      </c>
      <c r="R471">
        <v>0.5</v>
      </c>
      <c r="T471">
        <f>IF(ISNUMBER(MATCH(A471, Debuts_Table[Name], 0)), "1", 0)</f>
        <v>0</v>
      </c>
      <c r="U471" t="str">
        <f t="shared" ca="1" si="14"/>
        <v/>
      </c>
      <c r="V471">
        <f>IF(COUNTIF(Injuries!$A$2:$A$154, A471) &gt; 0, 0, Skater2024!P471)</f>
        <v>1.6</v>
      </c>
      <c r="W471">
        <f>IF(COUNTIF(Injuries!$A$2:$A$154, A471) &gt; 0, 0, Skater2024!M471)</f>
        <v>-1.3</v>
      </c>
      <c r="X471">
        <f>IF(COUNTIF(Injuries!$A$2:$A$154, A471) &gt; 0, 0, Skater2024!N471)</f>
        <v>1.8</v>
      </c>
      <c r="Y471" t="str">
        <f>VLOOKUP(C471,'2024'!$A$1:$B$33,2,FALSE)</f>
        <v xml:space="preserve"> Ottawa Senators</v>
      </c>
      <c r="Z471">
        <f t="shared" si="15"/>
        <v>10.685294117647059</v>
      </c>
    </row>
    <row r="472" spans="1:26" x14ac:dyDescent="0.3">
      <c r="A472" t="s">
        <v>1433</v>
      </c>
      <c r="B472" t="s">
        <v>19</v>
      </c>
      <c r="C472" t="s">
        <v>78</v>
      </c>
      <c r="D472" t="s">
        <v>21</v>
      </c>
      <c r="E472">
        <v>34</v>
      </c>
      <c r="F472">
        <v>391.1</v>
      </c>
      <c r="G472">
        <v>1.2</v>
      </c>
      <c r="H472">
        <v>1.9</v>
      </c>
      <c r="I472">
        <v>0</v>
      </c>
      <c r="J472">
        <v>-1.8</v>
      </c>
      <c r="K472">
        <v>0.6</v>
      </c>
      <c r="L472">
        <v>-0.7</v>
      </c>
      <c r="M472">
        <v>1.2</v>
      </c>
      <c r="N472">
        <v>0.2</v>
      </c>
      <c r="O472">
        <v>-0.1</v>
      </c>
      <c r="P472">
        <v>1.3</v>
      </c>
      <c r="Q472">
        <v>0.2</v>
      </c>
      <c r="R472">
        <v>0.4</v>
      </c>
      <c r="T472">
        <f>IF(ISNUMBER(MATCH(A472, Debuts_Table[Name], 0)), "1", 0)</f>
        <v>0</v>
      </c>
      <c r="U472" t="str">
        <f t="shared" ca="1" si="14"/>
        <v/>
      </c>
      <c r="V472">
        <f>IF(COUNTIF(Injuries!$A$2:$A$154, A472) &gt; 0, 0, Skater2024!P472)</f>
        <v>1.3</v>
      </c>
      <c r="W472">
        <f>IF(COUNTIF(Injuries!$A$2:$A$154, A472) &gt; 0, 0, Skater2024!M472)</f>
        <v>1.2</v>
      </c>
      <c r="X472">
        <f>IF(COUNTIF(Injuries!$A$2:$A$154, A472) &gt; 0, 0, Skater2024!N472)</f>
        <v>0.2</v>
      </c>
      <c r="Y472" t="str">
        <f>VLOOKUP(C472,'2024'!$A$1:$B$33,2,FALSE)</f>
        <v xml:space="preserve"> San Jose Sharks</v>
      </c>
      <c r="Z472">
        <f t="shared" si="15"/>
        <v>11.502941176470589</v>
      </c>
    </row>
    <row r="473" spans="1:26" x14ac:dyDescent="0.3">
      <c r="A473" t="s">
        <v>467</v>
      </c>
      <c r="B473" t="s">
        <v>19</v>
      </c>
      <c r="C473" t="s">
        <v>64</v>
      </c>
      <c r="D473" t="s">
        <v>21</v>
      </c>
      <c r="E473">
        <v>46</v>
      </c>
      <c r="F473">
        <v>678.3</v>
      </c>
      <c r="G473">
        <v>2.1</v>
      </c>
      <c r="H473">
        <v>1.9</v>
      </c>
      <c r="I473">
        <v>-1</v>
      </c>
      <c r="J473">
        <v>-0.2</v>
      </c>
      <c r="K473">
        <v>1.1000000000000001</v>
      </c>
      <c r="L473">
        <v>0.7</v>
      </c>
      <c r="M473">
        <v>1.1000000000000001</v>
      </c>
      <c r="N473">
        <v>1.8</v>
      </c>
      <c r="O473">
        <v>1.7</v>
      </c>
      <c r="P473">
        <v>4.5999999999999996</v>
      </c>
      <c r="Q473">
        <v>0.7</v>
      </c>
      <c r="R473">
        <v>1.4</v>
      </c>
      <c r="T473">
        <f>IF(ISNUMBER(MATCH(A473, Debuts_Table[Name], 0)), "1", 0)</f>
        <v>0</v>
      </c>
      <c r="U473" t="str">
        <f t="shared" ca="1" si="14"/>
        <v/>
      </c>
      <c r="V473">
        <f>IF(COUNTIF(Injuries!$A$2:$A$154, A473) &gt; 0, 0, Skater2024!P473)</f>
        <v>4.5999999999999996</v>
      </c>
      <c r="W473">
        <f>IF(COUNTIF(Injuries!$A$2:$A$154, A473) &gt; 0, 0, Skater2024!M473)</f>
        <v>1.1000000000000001</v>
      </c>
      <c r="X473">
        <f>IF(COUNTIF(Injuries!$A$2:$A$154, A473) &gt; 0, 0, Skater2024!N473)</f>
        <v>1.8</v>
      </c>
      <c r="Y473" t="str">
        <f>VLOOKUP(C473,'2024'!$A$1:$B$33,2,FALSE)</f>
        <v xml:space="preserve"> Chicago Blackhawks</v>
      </c>
      <c r="Z473">
        <f t="shared" si="15"/>
        <v>14.745652173913042</v>
      </c>
    </row>
    <row r="474" spans="1:26" x14ac:dyDescent="0.3">
      <c r="A474" t="s">
        <v>468</v>
      </c>
      <c r="B474" t="s">
        <v>19</v>
      </c>
      <c r="C474" t="s">
        <v>130</v>
      </c>
      <c r="D474" t="s">
        <v>24</v>
      </c>
      <c r="E474">
        <v>46</v>
      </c>
      <c r="F474">
        <v>889.6</v>
      </c>
      <c r="G474">
        <v>0.2</v>
      </c>
      <c r="H474">
        <v>-0.3</v>
      </c>
      <c r="I474">
        <v>0</v>
      </c>
      <c r="J474">
        <v>-0.4</v>
      </c>
      <c r="K474">
        <v>0.1</v>
      </c>
      <c r="L474">
        <v>0.4</v>
      </c>
      <c r="M474">
        <v>0.2</v>
      </c>
      <c r="N474">
        <v>-0.7</v>
      </c>
      <c r="O474">
        <v>0.5</v>
      </c>
      <c r="P474">
        <v>0</v>
      </c>
      <c r="Q474">
        <v>0</v>
      </c>
      <c r="R474">
        <v>0</v>
      </c>
      <c r="T474">
        <f>IF(ISNUMBER(MATCH(A474, Debuts_Table[Name], 0)), "1", 0)</f>
        <v>0</v>
      </c>
      <c r="U474" t="str">
        <f t="shared" ca="1" si="14"/>
        <v/>
      </c>
      <c r="V474">
        <f>IF(COUNTIF(Injuries!$A$2:$A$154, A474) &gt; 0, 0, Skater2024!P474)</f>
        <v>0</v>
      </c>
      <c r="W474">
        <f>IF(COUNTIF(Injuries!$A$2:$A$154, A474) &gt; 0, 0, Skater2024!M474)</f>
        <v>0.2</v>
      </c>
      <c r="X474">
        <f>IF(COUNTIF(Injuries!$A$2:$A$154, A474) &gt; 0, 0, Skater2024!N474)</f>
        <v>-0.7</v>
      </c>
      <c r="Y474" t="str">
        <f>VLOOKUP(C474,'2024'!$A$1:$B$33,2,FALSE)</f>
        <v xml:space="preserve"> Pittsburgh Penguins</v>
      </c>
      <c r="Z474">
        <f t="shared" si="15"/>
        <v>19.339130434782611</v>
      </c>
    </row>
    <row r="475" spans="1:26" x14ac:dyDescent="0.3">
      <c r="A475" t="s">
        <v>469</v>
      </c>
      <c r="B475" t="s">
        <v>19</v>
      </c>
      <c r="C475" t="s">
        <v>110</v>
      </c>
      <c r="D475" t="s">
        <v>37</v>
      </c>
      <c r="E475">
        <v>44</v>
      </c>
      <c r="F475">
        <v>709.8</v>
      </c>
      <c r="G475">
        <v>4.5</v>
      </c>
      <c r="H475">
        <v>-0.8</v>
      </c>
      <c r="I475">
        <v>1.2</v>
      </c>
      <c r="J475">
        <v>-0.3</v>
      </c>
      <c r="K475">
        <v>-0.7</v>
      </c>
      <c r="L475">
        <v>1</v>
      </c>
      <c r="M475">
        <v>5.6</v>
      </c>
      <c r="N475">
        <v>-1.1000000000000001</v>
      </c>
      <c r="O475">
        <v>0.3</v>
      </c>
      <c r="P475">
        <v>4.8</v>
      </c>
      <c r="Q475">
        <v>0.8</v>
      </c>
      <c r="R475">
        <v>1.5</v>
      </c>
      <c r="T475">
        <f>IF(ISNUMBER(MATCH(A475, Debuts_Table[Name], 0)), "1", 0)</f>
        <v>0</v>
      </c>
      <c r="U475" t="str">
        <f t="shared" ca="1" si="14"/>
        <v/>
      </c>
      <c r="V475">
        <f>IF(COUNTIF(Injuries!$A$2:$A$154, A475) &gt; 0, 0, Skater2024!P475)</f>
        <v>4.8</v>
      </c>
      <c r="W475">
        <f>IF(COUNTIF(Injuries!$A$2:$A$154, A475) &gt; 0, 0, Skater2024!M475)</f>
        <v>5.6</v>
      </c>
      <c r="X475">
        <f>IF(COUNTIF(Injuries!$A$2:$A$154, A475) &gt; 0, 0, Skater2024!N475)</f>
        <v>-1.1000000000000001</v>
      </c>
      <c r="Y475" t="str">
        <f>VLOOKUP(C475,'2024'!$A$1:$B$33,2,FALSE)</f>
        <v xml:space="preserve"> Minnesota Wild</v>
      </c>
      <c r="Z475">
        <f t="shared" si="15"/>
        <v>16.131818181818179</v>
      </c>
    </row>
    <row r="476" spans="1:26" x14ac:dyDescent="0.3">
      <c r="A476" t="s">
        <v>470</v>
      </c>
      <c r="B476" t="s">
        <v>19</v>
      </c>
      <c r="C476" t="s">
        <v>85</v>
      </c>
      <c r="D476" t="s">
        <v>21</v>
      </c>
      <c r="E476">
        <v>50</v>
      </c>
      <c r="F476">
        <v>693.8</v>
      </c>
      <c r="G476">
        <v>0.1</v>
      </c>
      <c r="H476">
        <v>0.7</v>
      </c>
      <c r="I476">
        <v>1.9</v>
      </c>
      <c r="J476">
        <v>-0.1</v>
      </c>
      <c r="K476">
        <v>0.4</v>
      </c>
      <c r="L476">
        <v>-0.5</v>
      </c>
      <c r="M476">
        <v>2</v>
      </c>
      <c r="N476">
        <v>0.6</v>
      </c>
      <c r="O476">
        <v>-0.1</v>
      </c>
      <c r="P476">
        <v>2.4</v>
      </c>
      <c r="Q476">
        <v>0.4</v>
      </c>
      <c r="R476">
        <v>0.8</v>
      </c>
      <c r="T476">
        <f>IF(ISNUMBER(MATCH(A476, Debuts_Table[Name], 0)), "1", 0)</f>
        <v>0</v>
      </c>
      <c r="U476" t="str">
        <f t="shared" ca="1" si="14"/>
        <v/>
      </c>
      <c r="V476">
        <f>IF(COUNTIF(Injuries!$A$2:$A$154, A476) &gt; 0, 0, Skater2024!P476)</f>
        <v>2.4</v>
      </c>
      <c r="W476">
        <f>IF(COUNTIF(Injuries!$A$2:$A$154, A476) &gt; 0, 0, Skater2024!M476)</f>
        <v>2</v>
      </c>
      <c r="X476">
        <f>IF(COUNTIF(Injuries!$A$2:$A$154, A476) &gt; 0, 0, Skater2024!N476)</f>
        <v>0.6</v>
      </c>
      <c r="Y476" t="str">
        <f>VLOOKUP(C476,'2024'!$A$1:$B$33,2,FALSE)</f>
        <v xml:space="preserve"> Colorado Avalanche</v>
      </c>
      <c r="Z476">
        <f t="shared" si="15"/>
        <v>13.875999999999999</v>
      </c>
    </row>
    <row r="477" spans="1:26" x14ac:dyDescent="0.3">
      <c r="A477" t="s">
        <v>902</v>
      </c>
      <c r="B477" t="s">
        <v>19</v>
      </c>
      <c r="C477" t="s">
        <v>62</v>
      </c>
      <c r="D477" t="s">
        <v>24</v>
      </c>
      <c r="E477">
        <v>30</v>
      </c>
      <c r="F477">
        <v>436.6</v>
      </c>
      <c r="G477">
        <v>-1</v>
      </c>
      <c r="H477">
        <v>1.1000000000000001</v>
      </c>
      <c r="I477">
        <v>0</v>
      </c>
      <c r="J477">
        <v>0</v>
      </c>
      <c r="K477">
        <v>0.1</v>
      </c>
      <c r="L477">
        <v>-0.1</v>
      </c>
      <c r="M477">
        <v>-1</v>
      </c>
      <c r="N477">
        <v>1.2</v>
      </c>
      <c r="O477">
        <v>-0.1</v>
      </c>
      <c r="P477">
        <v>0.1</v>
      </c>
      <c r="Q477">
        <v>0</v>
      </c>
      <c r="R477">
        <v>0</v>
      </c>
      <c r="T477">
        <f>IF(ISNUMBER(MATCH(A477, Debuts_Table[Name], 0)), "1", 0)</f>
        <v>0</v>
      </c>
      <c r="U477" t="str">
        <f t="shared" ca="1" si="14"/>
        <v/>
      </c>
      <c r="V477">
        <f>IF(COUNTIF(Injuries!$A$2:$A$154, A477) &gt; 0, 0, Skater2024!P477)</f>
        <v>0.1</v>
      </c>
      <c r="W477">
        <f>IF(COUNTIF(Injuries!$A$2:$A$154, A477) &gt; 0, 0, Skater2024!M477)</f>
        <v>-1</v>
      </c>
      <c r="X477">
        <f>IF(COUNTIF(Injuries!$A$2:$A$154, A477) &gt; 0, 0, Skater2024!N477)</f>
        <v>1.2</v>
      </c>
      <c r="Y477" t="str">
        <f>VLOOKUP(C477,'2024'!$A$1:$B$33,2,FALSE)</f>
        <v xml:space="preserve"> Buffalo Sabres</v>
      </c>
      <c r="Z477">
        <f t="shared" si="15"/>
        <v>14.553333333333335</v>
      </c>
    </row>
    <row r="478" spans="1:26" x14ac:dyDescent="0.3">
      <c r="A478" t="s">
        <v>471</v>
      </c>
      <c r="B478" t="s">
        <v>19</v>
      </c>
      <c r="C478" t="s">
        <v>23</v>
      </c>
      <c r="D478" t="s">
        <v>24</v>
      </c>
      <c r="E478">
        <v>48</v>
      </c>
      <c r="F478">
        <v>928.1</v>
      </c>
      <c r="G478">
        <v>-5.7</v>
      </c>
      <c r="H478">
        <v>2</v>
      </c>
      <c r="I478">
        <v>0</v>
      </c>
      <c r="J478">
        <v>0.6</v>
      </c>
      <c r="K478">
        <v>0.2</v>
      </c>
      <c r="L478">
        <v>1.2</v>
      </c>
      <c r="M478">
        <v>-5.7</v>
      </c>
      <c r="N478">
        <v>2.5</v>
      </c>
      <c r="O478">
        <v>1.5</v>
      </c>
      <c r="P478">
        <v>-1.7</v>
      </c>
      <c r="Q478">
        <v>-0.3</v>
      </c>
      <c r="R478">
        <v>-0.5</v>
      </c>
      <c r="T478">
        <f>IF(ISNUMBER(MATCH(A478, Debuts_Table[Name], 0)), "1", 0)</f>
        <v>0</v>
      </c>
      <c r="U478" t="str">
        <f t="shared" ca="1" si="14"/>
        <v/>
      </c>
      <c r="V478">
        <f>IF(COUNTIF(Injuries!$A$2:$A$154, A478) &gt; 0, 0, Skater2024!P478)</f>
        <v>-1.7</v>
      </c>
      <c r="W478">
        <f>IF(COUNTIF(Injuries!$A$2:$A$154, A478) &gt; 0, 0, Skater2024!M478)</f>
        <v>-5.7</v>
      </c>
      <c r="X478">
        <f>IF(COUNTIF(Injuries!$A$2:$A$154, A478) &gt; 0, 0, Skater2024!N478)</f>
        <v>2.5</v>
      </c>
      <c r="Y478" t="str">
        <f>VLOOKUP(C478,'2024'!$A$1:$B$33,2,FALSE)</f>
        <v xml:space="preserve"> New York Rangers</v>
      </c>
      <c r="Z478">
        <f t="shared" si="15"/>
        <v>19.335416666666667</v>
      </c>
    </row>
    <row r="479" spans="1:26" x14ac:dyDescent="0.3">
      <c r="A479" t="s">
        <v>472</v>
      </c>
      <c r="B479" t="s">
        <v>19</v>
      </c>
      <c r="C479" t="s">
        <v>41</v>
      </c>
      <c r="D479" t="s">
        <v>50</v>
      </c>
      <c r="E479">
        <v>49</v>
      </c>
      <c r="F479">
        <v>467.6</v>
      </c>
      <c r="G479">
        <v>-1.9</v>
      </c>
      <c r="H479">
        <v>2.7</v>
      </c>
      <c r="I479">
        <v>0</v>
      </c>
      <c r="J479">
        <v>-0.1</v>
      </c>
      <c r="K479">
        <v>0.4</v>
      </c>
      <c r="L479">
        <v>0.7</v>
      </c>
      <c r="M479">
        <v>-2</v>
      </c>
      <c r="N479">
        <v>2.5</v>
      </c>
      <c r="O479">
        <v>1.1000000000000001</v>
      </c>
      <c r="P479">
        <v>1.7</v>
      </c>
      <c r="Q479">
        <v>0.3</v>
      </c>
      <c r="R479">
        <v>0.5</v>
      </c>
      <c r="T479">
        <f>IF(ISNUMBER(MATCH(A479, Debuts_Table[Name], 0)), "1", 0)</f>
        <v>0</v>
      </c>
      <c r="U479" t="str">
        <f t="shared" ca="1" si="14"/>
        <v/>
      </c>
      <c r="V479">
        <f>IF(COUNTIF(Injuries!$A$2:$A$154, A479) &gt; 0, 0, Skater2024!P479)</f>
        <v>1.7</v>
      </c>
      <c r="W479">
        <f>IF(COUNTIF(Injuries!$A$2:$A$154, A479) &gt; 0, 0, Skater2024!M479)</f>
        <v>-2</v>
      </c>
      <c r="X479">
        <f>IF(COUNTIF(Injuries!$A$2:$A$154, A479) &gt; 0, 0, Skater2024!N479)</f>
        <v>2.5</v>
      </c>
      <c r="Y479" t="str">
        <f>VLOOKUP(C479,'2024'!$A$1:$B$33,2,FALSE)</f>
        <v xml:space="preserve"> Florida Panthers</v>
      </c>
      <c r="Z479">
        <f t="shared" si="15"/>
        <v>9.5428571428571427</v>
      </c>
    </row>
    <row r="480" spans="1:26" x14ac:dyDescent="0.3">
      <c r="A480" t="s">
        <v>473</v>
      </c>
      <c r="B480" t="s">
        <v>19</v>
      </c>
      <c r="C480" t="s">
        <v>44</v>
      </c>
      <c r="D480" t="s">
        <v>24</v>
      </c>
      <c r="E480">
        <v>44</v>
      </c>
      <c r="F480">
        <v>948.2</v>
      </c>
      <c r="G480">
        <v>2.8</v>
      </c>
      <c r="H480">
        <v>3.6</v>
      </c>
      <c r="I480">
        <v>-0.2</v>
      </c>
      <c r="J480">
        <v>-1.8</v>
      </c>
      <c r="K480">
        <v>0.5</v>
      </c>
      <c r="L480">
        <v>-0.2</v>
      </c>
      <c r="M480">
        <v>2.6</v>
      </c>
      <c r="N480">
        <v>1.7</v>
      </c>
      <c r="O480">
        <v>0.3</v>
      </c>
      <c r="P480">
        <v>4.5999999999999996</v>
      </c>
      <c r="Q480">
        <v>0.7</v>
      </c>
      <c r="R480">
        <v>1.4</v>
      </c>
      <c r="T480">
        <f>IF(ISNUMBER(MATCH(A480, Debuts_Table[Name], 0)), "1", 0)</f>
        <v>0</v>
      </c>
      <c r="U480" t="str">
        <f t="shared" ca="1" si="14"/>
        <v/>
      </c>
      <c r="V480">
        <f>IF(COUNTIF(Injuries!$A$2:$A$154, A480) &gt; 0, 0, Skater2024!P480)</f>
        <v>4.5999999999999996</v>
      </c>
      <c r="W480">
        <f>IF(COUNTIF(Injuries!$A$2:$A$154, A480) &gt; 0, 0, Skater2024!M480)</f>
        <v>2.6</v>
      </c>
      <c r="X480">
        <f>IF(COUNTIF(Injuries!$A$2:$A$154, A480) &gt; 0, 0, Skater2024!N480)</f>
        <v>1.7</v>
      </c>
      <c r="Y480" t="str">
        <f>VLOOKUP(C480,'2024'!$A$1:$B$33,2,FALSE)</f>
        <v xml:space="preserve"> Nashville Predators</v>
      </c>
      <c r="Z480">
        <f t="shared" si="15"/>
        <v>21.55</v>
      </c>
    </row>
    <row r="481" spans="1:26" x14ac:dyDescent="0.3">
      <c r="A481" t="s">
        <v>474</v>
      </c>
      <c r="B481" t="s">
        <v>19</v>
      </c>
      <c r="C481" t="s">
        <v>122</v>
      </c>
      <c r="D481" t="s">
        <v>21</v>
      </c>
      <c r="E481">
        <v>44</v>
      </c>
      <c r="F481">
        <v>633.20000000000005</v>
      </c>
      <c r="G481">
        <v>5.4</v>
      </c>
      <c r="H481">
        <v>3</v>
      </c>
      <c r="I481">
        <v>-0.2</v>
      </c>
      <c r="J481">
        <v>1.3</v>
      </c>
      <c r="K481">
        <v>1.1000000000000001</v>
      </c>
      <c r="L481">
        <v>0.2</v>
      </c>
      <c r="M481">
        <v>5.0999999999999996</v>
      </c>
      <c r="N481">
        <v>4.3</v>
      </c>
      <c r="O481">
        <v>1.3</v>
      </c>
      <c r="P481">
        <v>10.7</v>
      </c>
      <c r="Q481">
        <v>1.7</v>
      </c>
      <c r="R481">
        <v>3.3</v>
      </c>
      <c r="T481">
        <f>IF(ISNUMBER(MATCH(A481, Debuts_Table[Name], 0)), "1", 0)</f>
        <v>0</v>
      </c>
      <c r="U481" t="str">
        <f t="shared" ca="1" si="14"/>
        <v/>
      </c>
      <c r="V481">
        <f>IF(COUNTIF(Injuries!$A$2:$A$154, A481) &gt; 0, 0, Skater2024!P481)</f>
        <v>10.7</v>
      </c>
      <c r="W481">
        <f>IF(COUNTIF(Injuries!$A$2:$A$154, A481) &gt; 0, 0, Skater2024!M481)</f>
        <v>5.0999999999999996</v>
      </c>
      <c r="X481">
        <f>IF(COUNTIF(Injuries!$A$2:$A$154, A481) &gt; 0, 0, Skater2024!N481)</f>
        <v>4.3</v>
      </c>
      <c r="Y481" t="str">
        <f>VLOOKUP(C481,'2024'!$A$1:$B$33,2,FALSE)</f>
        <v xml:space="preserve"> Edmonton Oilers</v>
      </c>
      <c r="Z481">
        <f t="shared" si="15"/>
        <v>14.390909090909092</v>
      </c>
    </row>
    <row r="482" spans="1:26" x14ac:dyDescent="0.3">
      <c r="A482" t="s">
        <v>475</v>
      </c>
      <c r="B482" t="s">
        <v>19</v>
      </c>
      <c r="C482" t="s">
        <v>122</v>
      </c>
      <c r="D482" t="s">
        <v>21</v>
      </c>
      <c r="E482">
        <v>45</v>
      </c>
      <c r="F482">
        <v>903.1</v>
      </c>
      <c r="G482">
        <v>7.5</v>
      </c>
      <c r="H482">
        <v>0.8</v>
      </c>
      <c r="I482">
        <v>1.9</v>
      </c>
      <c r="J482">
        <v>0.3</v>
      </c>
      <c r="K482">
        <v>-0.1</v>
      </c>
      <c r="L482">
        <v>-1.1000000000000001</v>
      </c>
      <c r="M482">
        <v>9.4</v>
      </c>
      <c r="N482">
        <v>1.1000000000000001</v>
      </c>
      <c r="O482">
        <v>-1.2</v>
      </c>
      <c r="P482">
        <v>9.1999999999999993</v>
      </c>
      <c r="Q482">
        <v>1.5</v>
      </c>
      <c r="R482">
        <v>2.9</v>
      </c>
      <c r="T482">
        <f>IF(ISNUMBER(MATCH(A482, Debuts_Table[Name], 0)), "1", 0)</f>
        <v>0</v>
      </c>
      <c r="U482" t="str">
        <f t="shared" ca="1" si="14"/>
        <v/>
      </c>
      <c r="V482">
        <f>IF(COUNTIF(Injuries!$A$2:$A$154, A482) &gt; 0, 0, Skater2024!P482)</f>
        <v>9.1999999999999993</v>
      </c>
      <c r="W482">
        <f>IF(COUNTIF(Injuries!$A$2:$A$154, A482) &gt; 0, 0, Skater2024!M482)</f>
        <v>9.4</v>
      </c>
      <c r="X482">
        <f>IF(COUNTIF(Injuries!$A$2:$A$154, A482) &gt; 0, 0, Skater2024!N482)</f>
        <v>1.1000000000000001</v>
      </c>
      <c r="Y482" t="str">
        <f>VLOOKUP(C482,'2024'!$A$1:$B$33,2,FALSE)</f>
        <v xml:space="preserve"> Edmonton Oilers</v>
      </c>
      <c r="Z482">
        <f t="shared" si="15"/>
        <v>20.068888888888889</v>
      </c>
    </row>
    <row r="483" spans="1:26" x14ac:dyDescent="0.3">
      <c r="A483" t="s">
        <v>476</v>
      </c>
      <c r="B483" t="s">
        <v>19</v>
      </c>
      <c r="C483" t="s">
        <v>44</v>
      </c>
      <c r="D483" t="s">
        <v>21</v>
      </c>
      <c r="E483">
        <v>51</v>
      </c>
      <c r="F483">
        <v>1019.7</v>
      </c>
      <c r="G483">
        <v>2.2999999999999998</v>
      </c>
      <c r="H483">
        <v>0.5</v>
      </c>
      <c r="I483">
        <v>5.8</v>
      </c>
      <c r="J483">
        <v>1.7</v>
      </c>
      <c r="K483">
        <v>1.3</v>
      </c>
      <c r="L483">
        <v>-1</v>
      </c>
      <c r="M483">
        <v>8.1</v>
      </c>
      <c r="N483">
        <v>2.2000000000000002</v>
      </c>
      <c r="O483">
        <v>0.3</v>
      </c>
      <c r="P483">
        <v>10.6</v>
      </c>
      <c r="Q483">
        <v>1.7</v>
      </c>
      <c r="R483">
        <v>3.3</v>
      </c>
      <c r="T483">
        <f>IF(ISNUMBER(MATCH(A483, Debuts_Table[Name], 0)), "1", 0)</f>
        <v>0</v>
      </c>
      <c r="U483" t="str">
        <f t="shared" ca="1" si="14"/>
        <v/>
      </c>
      <c r="V483">
        <f>IF(COUNTIF(Injuries!$A$2:$A$154, A483) &gt; 0, 0, Skater2024!P483)</f>
        <v>10.6</v>
      </c>
      <c r="W483">
        <f>IF(COUNTIF(Injuries!$A$2:$A$154, A483) &gt; 0, 0, Skater2024!M483)</f>
        <v>8.1</v>
      </c>
      <c r="X483">
        <f>IF(COUNTIF(Injuries!$A$2:$A$154, A483) &gt; 0, 0, Skater2024!N483)</f>
        <v>2.2000000000000002</v>
      </c>
      <c r="Y483" t="str">
        <f>VLOOKUP(C483,'2024'!$A$1:$B$33,2,FALSE)</f>
        <v xml:space="preserve"> Nashville Predators</v>
      </c>
      <c r="Z483">
        <f t="shared" si="15"/>
        <v>19.994117647058825</v>
      </c>
    </row>
    <row r="484" spans="1:26" x14ac:dyDescent="0.3">
      <c r="A484" t="s">
        <v>477</v>
      </c>
      <c r="B484" t="s">
        <v>19</v>
      </c>
      <c r="C484" t="s">
        <v>98</v>
      </c>
      <c r="D484" t="s">
        <v>21</v>
      </c>
      <c r="E484">
        <v>45</v>
      </c>
      <c r="F484">
        <v>608.1</v>
      </c>
      <c r="G484">
        <v>1.1000000000000001</v>
      </c>
      <c r="H484">
        <v>-2</v>
      </c>
      <c r="I484">
        <v>-0.1</v>
      </c>
      <c r="J484">
        <v>0.6</v>
      </c>
      <c r="K484">
        <v>0.8</v>
      </c>
      <c r="L484">
        <v>0.1</v>
      </c>
      <c r="M484">
        <v>1.1000000000000001</v>
      </c>
      <c r="N484">
        <v>-1.4</v>
      </c>
      <c r="O484">
        <v>0.9</v>
      </c>
      <c r="P484">
        <v>0.6</v>
      </c>
      <c r="Q484">
        <v>0.1</v>
      </c>
      <c r="R484">
        <v>0.2</v>
      </c>
      <c r="T484">
        <f>IF(ISNUMBER(MATCH(A484, Debuts_Table[Name], 0)), "1", 0)</f>
        <v>0</v>
      </c>
      <c r="U484" t="str">
        <f t="shared" ca="1" si="14"/>
        <v/>
      </c>
      <c r="V484">
        <f>IF(COUNTIF(Injuries!$A$2:$A$154, A484) &gt; 0, 0, Skater2024!P484)</f>
        <v>0.6</v>
      </c>
      <c r="W484">
        <f>IF(COUNTIF(Injuries!$A$2:$A$154, A484) &gt; 0, 0, Skater2024!M484)</f>
        <v>1.1000000000000001</v>
      </c>
      <c r="X484">
        <f>IF(COUNTIF(Injuries!$A$2:$A$154, A484) &gt; 0, 0, Skater2024!N484)</f>
        <v>-1.4</v>
      </c>
      <c r="Y484" t="str">
        <f>VLOOKUP(C484,'2024'!$A$1:$B$33,2,FALSE)</f>
        <v xml:space="preserve"> Philadelphia Flyers</v>
      </c>
      <c r="Z484">
        <f t="shared" si="15"/>
        <v>13.513333333333334</v>
      </c>
    </row>
    <row r="485" spans="1:26" x14ac:dyDescent="0.3">
      <c r="A485" t="s">
        <v>478</v>
      </c>
      <c r="B485" t="s">
        <v>19</v>
      </c>
      <c r="C485" t="s">
        <v>32</v>
      </c>
      <c r="D485" t="s">
        <v>24</v>
      </c>
      <c r="E485">
        <v>26</v>
      </c>
      <c r="F485">
        <v>590</v>
      </c>
      <c r="G485">
        <v>0.3</v>
      </c>
      <c r="H485">
        <v>1.2</v>
      </c>
      <c r="I485">
        <v>0.3</v>
      </c>
      <c r="J485">
        <v>-1</v>
      </c>
      <c r="K485">
        <v>0.6</v>
      </c>
      <c r="L485">
        <v>-0.3</v>
      </c>
      <c r="M485">
        <v>0.5</v>
      </c>
      <c r="N485">
        <v>0.2</v>
      </c>
      <c r="O485">
        <v>0.4</v>
      </c>
      <c r="P485">
        <v>1.1000000000000001</v>
      </c>
      <c r="Q485">
        <v>0.2</v>
      </c>
      <c r="R485">
        <v>0.3</v>
      </c>
      <c r="T485">
        <f>IF(ISNUMBER(MATCH(A485, Debuts_Table[Name], 0)), "1", 0)</f>
        <v>0</v>
      </c>
      <c r="U485" t="str">
        <f t="shared" ca="1" si="14"/>
        <v/>
      </c>
      <c r="V485">
        <f>IF(COUNTIF(Injuries!$A$2:$A$154, A485) &gt; 0, 0, Skater2024!P485)</f>
        <v>1.1000000000000001</v>
      </c>
      <c r="W485">
        <f>IF(COUNTIF(Injuries!$A$2:$A$154, A485) &gt; 0, 0, Skater2024!M485)</f>
        <v>0.5</v>
      </c>
      <c r="X485">
        <f>IF(COUNTIF(Injuries!$A$2:$A$154, A485) &gt; 0, 0, Skater2024!N485)</f>
        <v>0.2</v>
      </c>
      <c r="Y485" t="str">
        <f>VLOOKUP(C485,'2024'!$A$1:$B$33,2,FALSE)</f>
        <v xml:space="preserve"> New York Islanders</v>
      </c>
      <c r="Z485">
        <f t="shared" si="15"/>
        <v>22.692307692307693</v>
      </c>
    </row>
    <row r="486" spans="1:26" x14ac:dyDescent="0.3">
      <c r="A486" t="s">
        <v>479</v>
      </c>
      <c r="B486" t="s">
        <v>19</v>
      </c>
      <c r="C486" t="s">
        <v>26</v>
      </c>
      <c r="D486" t="s">
        <v>21</v>
      </c>
      <c r="E486">
        <v>47</v>
      </c>
      <c r="F486">
        <v>741.9</v>
      </c>
      <c r="G486">
        <v>0</v>
      </c>
      <c r="H486">
        <v>-2.6</v>
      </c>
      <c r="I486">
        <v>-0.4</v>
      </c>
      <c r="J486">
        <v>0</v>
      </c>
      <c r="K486">
        <v>-1.3</v>
      </c>
      <c r="L486">
        <v>-1.1000000000000001</v>
      </c>
      <c r="M486">
        <v>-0.4</v>
      </c>
      <c r="N486">
        <v>-2.6</v>
      </c>
      <c r="O486">
        <v>-2.4</v>
      </c>
      <c r="P486">
        <v>-5.4</v>
      </c>
      <c r="Q486">
        <v>-0.9</v>
      </c>
      <c r="R486">
        <v>-1.7</v>
      </c>
      <c r="T486">
        <f>IF(ISNUMBER(MATCH(A486, Debuts_Table[Name], 0)), "1", 0)</f>
        <v>0</v>
      </c>
      <c r="U486" t="str">
        <f t="shared" ca="1" si="14"/>
        <v/>
      </c>
      <c r="V486">
        <f>IF(COUNTIF(Injuries!$A$2:$A$154, A486) &gt; 0, 0, Skater2024!P486)</f>
        <v>-5.4</v>
      </c>
      <c r="W486">
        <f>IF(COUNTIF(Injuries!$A$2:$A$154, A486) &gt; 0, 0, Skater2024!M486)</f>
        <v>-0.4</v>
      </c>
      <c r="X486">
        <f>IF(COUNTIF(Injuries!$A$2:$A$154, A486) &gt; 0, 0, Skater2024!N486)</f>
        <v>-2.6</v>
      </c>
      <c r="Y486" t="str">
        <f>VLOOKUP(C486,'2024'!$A$1:$B$33,2,FALSE)</f>
        <v xml:space="preserve"> Anaheim Ducks</v>
      </c>
      <c r="Z486">
        <f t="shared" si="15"/>
        <v>15.785106382978723</v>
      </c>
    </row>
    <row r="487" spans="1:26" x14ac:dyDescent="0.3">
      <c r="A487" t="s">
        <v>480</v>
      </c>
      <c r="B487" t="s">
        <v>19</v>
      </c>
      <c r="C487" t="s">
        <v>168</v>
      </c>
      <c r="D487" t="s">
        <v>24</v>
      </c>
      <c r="E487">
        <v>49</v>
      </c>
      <c r="F487">
        <v>960.8</v>
      </c>
      <c r="G487">
        <v>-2.1</v>
      </c>
      <c r="H487">
        <v>0.2</v>
      </c>
      <c r="I487">
        <v>0</v>
      </c>
      <c r="J487">
        <v>0.2</v>
      </c>
      <c r="K487">
        <v>0.8</v>
      </c>
      <c r="L487">
        <v>-1.1000000000000001</v>
      </c>
      <c r="M487">
        <v>-2.1</v>
      </c>
      <c r="N487">
        <v>0.4</v>
      </c>
      <c r="O487">
        <v>-0.3</v>
      </c>
      <c r="P487">
        <v>-2</v>
      </c>
      <c r="Q487">
        <v>-0.3</v>
      </c>
      <c r="R487">
        <v>-0.6</v>
      </c>
      <c r="T487">
        <f>IF(ISNUMBER(MATCH(A487, Debuts_Table[Name], 0)), "1", 0)</f>
        <v>0</v>
      </c>
      <c r="U487" t="str">
        <f t="shared" ca="1" si="14"/>
        <v/>
      </c>
      <c r="V487">
        <f>IF(COUNTIF(Injuries!$A$2:$A$154, A487) &gt; 0, 0, Skater2024!P487)</f>
        <v>-2</v>
      </c>
      <c r="W487">
        <f>IF(COUNTIF(Injuries!$A$2:$A$154, A487) &gt; 0, 0, Skater2024!M487)</f>
        <v>-2.1</v>
      </c>
      <c r="X487">
        <f>IF(COUNTIF(Injuries!$A$2:$A$154, A487) &gt; 0, 0, Skater2024!N487)</f>
        <v>0.4</v>
      </c>
      <c r="Y487" t="str">
        <f>VLOOKUP(C487,'2024'!$A$1:$B$33,2,FALSE)</f>
        <v xml:space="preserve"> Dallas Stars</v>
      </c>
      <c r="Z487">
        <f t="shared" si="15"/>
        <v>19.608163265306121</v>
      </c>
    </row>
    <row r="488" spans="1:26" x14ac:dyDescent="0.3">
      <c r="A488" t="s">
        <v>742</v>
      </c>
      <c r="B488" t="s">
        <v>19</v>
      </c>
      <c r="C488" t="s">
        <v>41</v>
      </c>
      <c r="D488" t="s">
        <v>21</v>
      </c>
      <c r="E488">
        <v>37</v>
      </c>
      <c r="F488">
        <v>621.79999999999995</v>
      </c>
      <c r="G488">
        <v>1.9</v>
      </c>
      <c r="H488">
        <v>3.4</v>
      </c>
      <c r="I488">
        <v>1.5</v>
      </c>
      <c r="J488">
        <v>0.5</v>
      </c>
      <c r="K488">
        <v>-0.7</v>
      </c>
      <c r="L488">
        <v>-0.1</v>
      </c>
      <c r="M488">
        <v>3.4</v>
      </c>
      <c r="N488">
        <v>3.9</v>
      </c>
      <c r="O488">
        <v>-0.8</v>
      </c>
      <c r="P488">
        <v>6.5</v>
      </c>
      <c r="Q488">
        <v>1</v>
      </c>
      <c r="R488">
        <v>2</v>
      </c>
      <c r="T488">
        <f>IF(ISNUMBER(MATCH(A488, Debuts_Table[Name], 0)), "1", 0)</f>
        <v>0</v>
      </c>
      <c r="U488" t="str">
        <f t="shared" ca="1" si="14"/>
        <v/>
      </c>
      <c r="V488">
        <f>IF(COUNTIF(Injuries!$A$2:$A$154, A488) &gt; 0, 0, Skater2024!P488)</f>
        <v>6.5</v>
      </c>
      <c r="W488">
        <f>IF(COUNTIF(Injuries!$A$2:$A$154, A488) &gt; 0, 0, Skater2024!M488)</f>
        <v>3.4</v>
      </c>
      <c r="X488">
        <f>IF(COUNTIF(Injuries!$A$2:$A$154, A488) &gt; 0, 0, Skater2024!N488)</f>
        <v>3.9</v>
      </c>
      <c r="Y488" t="str">
        <f>VLOOKUP(C488,'2024'!$A$1:$B$33,2,FALSE)</f>
        <v xml:space="preserve"> Florida Panthers</v>
      </c>
      <c r="Z488">
        <f t="shared" si="15"/>
        <v>16.805405405405406</v>
      </c>
    </row>
    <row r="489" spans="1:26" x14ac:dyDescent="0.3">
      <c r="A489" t="s">
        <v>481</v>
      </c>
      <c r="B489" t="s">
        <v>19</v>
      </c>
      <c r="C489" t="s">
        <v>26</v>
      </c>
      <c r="D489" t="s">
        <v>21</v>
      </c>
      <c r="E489">
        <v>50</v>
      </c>
      <c r="F489">
        <v>638.70000000000005</v>
      </c>
      <c r="G489">
        <v>0.5</v>
      </c>
      <c r="H489">
        <v>0.2</v>
      </c>
      <c r="I489">
        <v>0.3</v>
      </c>
      <c r="J489">
        <v>-3.6</v>
      </c>
      <c r="K489">
        <v>-0.4</v>
      </c>
      <c r="L489">
        <v>0.2</v>
      </c>
      <c r="M489">
        <v>0.7</v>
      </c>
      <c r="N489">
        <v>-3.3</v>
      </c>
      <c r="O489">
        <v>-0.2</v>
      </c>
      <c r="P489">
        <v>-2.8</v>
      </c>
      <c r="Q489">
        <v>-0.4</v>
      </c>
      <c r="R489">
        <v>-0.9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IF(COUNTIF(Injuries!$A$2:$A$154, A489) &gt; 0, 0, Skater2024!P489)</f>
        <v>-2.8</v>
      </c>
      <c r="W489">
        <f>IF(COUNTIF(Injuries!$A$2:$A$154, A489) &gt; 0, 0, Skater2024!M489)</f>
        <v>0.7</v>
      </c>
      <c r="X489">
        <f>IF(COUNTIF(Injuries!$A$2:$A$154, A489) &gt; 0, 0, Skater2024!N489)</f>
        <v>-3.3</v>
      </c>
      <c r="Y489" t="str">
        <f>VLOOKUP(C489,'2024'!$A$1:$B$33,2,FALSE)</f>
        <v xml:space="preserve"> Anaheim Ducks</v>
      </c>
      <c r="Z489">
        <f t="shared" si="15"/>
        <v>12.774000000000001</v>
      </c>
    </row>
    <row r="490" spans="1:26" x14ac:dyDescent="0.3">
      <c r="A490" t="s">
        <v>482</v>
      </c>
      <c r="B490" t="s">
        <v>19</v>
      </c>
      <c r="C490" t="s">
        <v>72</v>
      </c>
      <c r="D490" t="s">
        <v>21</v>
      </c>
      <c r="E490">
        <v>49</v>
      </c>
      <c r="F490">
        <v>609.70000000000005</v>
      </c>
      <c r="G490">
        <v>2.7</v>
      </c>
      <c r="H490">
        <v>0.2</v>
      </c>
      <c r="I490">
        <v>0</v>
      </c>
      <c r="J490">
        <v>0.1</v>
      </c>
      <c r="K490">
        <v>0.2</v>
      </c>
      <c r="L490">
        <v>0.1</v>
      </c>
      <c r="M490">
        <v>2.6</v>
      </c>
      <c r="N490">
        <v>0.3</v>
      </c>
      <c r="O490">
        <v>0.3</v>
      </c>
      <c r="P490">
        <v>3.2</v>
      </c>
      <c r="Q490">
        <v>0.5</v>
      </c>
      <c r="R490">
        <v>1</v>
      </c>
      <c r="T490">
        <f>IF(ISNUMBER(MATCH(A490, Debuts_Table[Name], 0)), "1", 0)</f>
        <v>0</v>
      </c>
      <c r="U490" t="str">
        <f t="shared" ca="1" si="16"/>
        <v/>
      </c>
      <c r="V490">
        <f>IF(COUNTIF(Injuries!$A$2:$A$154, A490) &gt; 0, 0, Skater2024!P490)</f>
        <v>3.2</v>
      </c>
      <c r="W490">
        <f>IF(COUNTIF(Injuries!$A$2:$A$154, A490) &gt; 0, 0, Skater2024!M490)</f>
        <v>2.6</v>
      </c>
      <c r="X490">
        <f>IF(COUNTIF(Injuries!$A$2:$A$154, A490) &gt; 0, 0, Skater2024!N490)</f>
        <v>0.3</v>
      </c>
      <c r="Y490" t="str">
        <f>VLOOKUP(C490,'2024'!$A$1:$B$33,2,FALSE)</f>
        <v xml:space="preserve"> Vancouver Canucks</v>
      </c>
      <c r="Z490">
        <f t="shared" si="15"/>
        <v>12.442857142857143</v>
      </c>
    </row>
    <row r="491" spans="1:26" x14ac:dyDescent="0.3">
      <c r="A491" t="s">
        <v>483</v>
      </c>
      <c r="B491" t="s">
        <v>19</v>
      </c>
      <c r="C491" t="s">
        <v>41</v>
      </c>
      <c r="D491" t="s">
        <v>21</v>
      </c>
      <c r="E491">
        <v>49</v>
      </c>
      <c r="F491">
        <v>994.8</v>
      </c>
      <c r="G491">
        <v>6.6</v>
      </c>
      <c r="H491">
        <v>3.6</v>
      </c>
      <c r="I491">
        <v>14.2</v>
      </c>
      <c r="J491">
        <v>0.2</v>
      </c>
      <c r="K491">
        <v>0.7</v>
      </c>
      <c r="L491">
        <v>-1.3</v>
      </c>
      <c r="M491">
        <v>20.8</v>
      </c>
      <c r="N491">
        <v>3.8</v>
      </c>
      <c r="O491">
        <v>-0.6</v>
      </c>
      <c r="P491">
        <v>24</v>
      </c>
      <c r="Q491">
        <v>3.8</v>
      </c>
      <c r="R491">
        <v>7.5</v>
      </c>
      <c r="T491">
        <f>IF(ISNUMBER(MATCH(A491, Debuts_Table[Name], 0)), "1", 0)</f>
        <v>0</v>
      </c>
      <c r="U491" t="str">
        <f t="shared" ca="1" si="16"/>
        <v/>
      </c>
      <c r="V491">
        <f>IF(COUNTIF(Injuries!$A$2:$A$154, A491) &gt; 0, 0, Skater2024!P491)</f>
        <v>24</v>
      </c>
      <c r="W491">
        <f>IF(COUNTIF(Injuries!$A$2:$A$154, A491) &gt; 0, 0, Skater2024!M491)</f>
        <v>20.8</v>
      </c>
      <c r="X491">
        <f>IF(COUNTIF(Injuries!$A$2:$A$154, A491) &gt; 0, 0, Skater2024!N491)</f>
        <v>3.8</v>
      </c>
      <c r="Y491" t="str">
        <f>VLOOKUP(C491,'2024'!$A$1:$B$33,2,FALSE)</f>
        <v xml:space="preserve"> Florida Panthers</v>
      </c>
      <c r="Z491">
        <f t="shared" si="15"/>
        <v>20.302040816326528</v>
      </c>
    </row>
    <row r="492" spans="1:26" x14ac:dyDescent="0.3">
      <c r="A492" t="s">
        <v>744</v>
      </c>
      <c r="B492" t="s">
        <v>19</v>
      </c>
      <c r="C492" t="s">
        <v>168</v>
      </c>
      <c r="D492" t="s">
        <v>21</v>
      </c>
      <c r="E492">
        <v>44</v>
      </c>
      <c r="F492">
        <v>578.79999999999995</v>
      </c>
      <c r="G492">
        <v>-1.7</v>
      </c>
      <c r="H492">
        <v>0.7</v>
      </c>
      <c r="I492">
        <v>0</v>
      </c>
      <c r="J492">
        <v>0.5</v>
      </c>
      <c r="K492">
        <v>-0.1</v>
      </c>
      <c r="L492">
        <v>-0.3</v>
      </c>
      <c r="M492">
        <v>-1.7</v>
      </c>
      <c r="N492">
        <v>1.2</v>
      </c>
      <c r="O492">
        <v>-0.4</v>
      </c>
      <c r="P492">
        <v>-0.8</v>
      </c>
      <c r="Q492">
        <v>-0.1</v>
      </c>
      <c r="R492">
        <v>-0.3</v>
      </c>
      <c r="T492">
        <f>IF(ISNUMBER(MATCH(A492, Debuts_Table[Name], 0)), "1", 0)</f>
        <v>0</v>
      </c>
      <c r="U492" t="str">
        <f t="shared" ca="1" si="16"/>
        <v/>
      </c>
      <c r="V492">
        <f>IF(COUNTIF(Injuries!$A$2:$A$154, A492) &gt; 0, 0, Skater2024!P492)</f>
        <v>-0.8</v>
      </c>
      <c r="W492">
        <f>IF(COUNTIF(Injuries!$A$2:$A$154, A492) &gt; 0, 0, Skater2024!M492)</f>
        <v>-1.7</v>
      </c>
      <c r="X492">
        <f>IF(COUNTIF(Injuries!$A$2:$A$154, A492) &gt; 0, 0, Skater2024!N492)</f>
        <v>1.2</v>
      </c>
      <c r="Y492" t="str">
        <f>VLOOKUP(C492,'2024'!$A$1:$B$33,2,FALSE)</f>
        <v xml:space="preserve"> Dallas Stars</v>
      </c>
      <c r="Z492">
        <f t="shared" si="15"/>
        <v>13.154545454545454</v>
      </c>
    </row>
    <row r="493" spans="1:26" x14ac:dyDescent="0.3">
      <c r="A493" t="s">
        <v>484</v>
      </c>
      <c r="B493" t="s">
        <v>19</v>
      </c>
      <c r="C493" t="s">
        <v>67</v>
      </c>
      <c r="D493" t="s">
        <v>50</v>
      </c>
      <c r="E493">
        <v>39</v>
      </c>
      <c r="F493">
        <v>384.4</v>
      </c>
      <c r="G493">
        <v>-2.8</v>
      </c>
      <c r="H493">
        <v>0.8</v>
      </c>
      <c r="I493">
        <v>0</v>
      </c>
      <c r="J493">
        <v>0</v>
      </c>
      <c r="K493">
        <v>-0.1</v>
      </c>
      <c r="L493">
        <v>0.6</v>
      </c>
      <c r="M493">
        <v>-2.8</v>
      </c>
      <c r="N493">
        <v>0.8</v>
      </c>
      <c r="O493">
        <v>0.6</v>
      </c>
      <c r="P493">
        <v>-1.5</v>
      </c>
      <c r="Q493">
        <v>-0.2</v>
      </c>
      <c r="R493">
        <v>-0.5</v>
      </c>
      <c r="T493">
        <f>IF(ISNUMBER(MATCH(A493, Debuts_Table[Name], 0)), "1", 0)</f>
        <v>0</v>
      </c>
      <c r="U493" t="str">
        <f t="shared" ca="1" si="16"/>
        <v/>
      </c>
      <c r="V493">
        <f>IF(COUNTIF(Injuries!$A$2:$A$154, A493) &gt; 0, 0, Skater2024!P493)</f>
        <v>-1.5</v>
      </c>
      <c r="W493">
        <f>IF(COUNTIF(Injuries!$A$2:$A$154, A493) &gt; 0, 0, Skater2024!M493)</f>
        <v>-2.8</v>
      </c>
      <c r="X493">
        <f>IF(COUNTIF(Injuries!$A$2:$A$154, A493) &gt; 0, 0, Skater2024!N493)</f>
        <v>0.8</v>
      </c>
      <c r="Y493" t="str">
        <f>VLOOKUP(C493,'2024'!$A$1:$B$33,2,FALSE)</f>
        <v xml:space="preserve"> St. Louis Blues</v>
      </c>
      <c r="Z493">
        <f t="shared" si="15"/>
        <v>9.8564102564102551</v>
      </c>
    </row>
    <row r="494" spans="1:26" x14ac:dyDescent="0.3">
      <c r="A494" t="s">
        <v>903</v>
      </c>
      <c r="B494" t="s">
        <v>19</v>
      </c>
      <c r="C494" t="s">
        <v>32</v>
      </c>
      <c r="D494" t="s">
        <v>24</v>
      </c>
      <c r="E494">
        <v>33</v>
      </c>
      <c r="F494">
        <v>427.3</v>
      </c>
      <c r="G494">
        <v>-0.3</v>
      </c>
      <c r="H494">
        <v>0.6</v>
      </c>
      <c r="I494">
        <v>-0.1</v>
      </c>
      <c r="J494">
        <v>0.1</v>
      </c>
      <c r="K494">
        <v>0.4</v>
      </c>
      <c r="L494">
        <v>-0.3</v>
      </c>
      <c r="M494">
        <v>-0.3</v>
      </c>
      <c r="N494">
        <v>0.7</v>
      </c>
      <c r="O494">
        <v>0.1</v>
      </c>
      <c r="P494">
        <v>0.5</v>
      </c>
      <c r="Q494">
        <v>0.1</v>
      </c>
      <c r="R494">
        <v>0.1</v>
      </c>
      <c r="T494">
        <f>IF(ISNUMBER(MATCH(A494, Debuts_Table[Name], 0)), "1", 0)</f>
        <v>0</v>
      </c>
      <c r="U494" t="str">
        <f t="shared" ca="1" si="16"/>
        <v/>
      </c>
      <c r="V494">
        <f>IF(COUNTIF(Injuries!$A$2:$A$154, A494) &gt; 0, 0, Skater2024!P494)</f>
        <v>0.5</v>
      </c>
      <c r="W494">
        <f>IF(COUNTIF(Injuries!$A$2:$A$154, A494) &gt; 0, 0, Skater2024!M494)</f>
        <v>-0.3</v>
      </c>
      <c r="X494">
        <f>IF(COUNTIF(Injuries!$A$2:$A$154, A494) &gt; 0, 0, Skater2024!N494)</f>
        <v>0.7</v>
      </c>
      <c r="Y494" t="str">
        <f>VLOOKUP(C494,'2024'!$A$1:$B$33,2,FALSE)</f>
        <v xml:space="preserve"> New York Islanders</v>
      </c>
      <c r="Z494">
        <f t="shared" si="15"/>
        <v>12.948484848484849</v>
      </c>
    </row>
    <row r="495" spans="1:26" x14ac:dyDescent="0.3">
      <c r="A495" t="s">
        <v>485</v>
      </c>
      <c r="B495" t="s">
        <v>19</v>
      </c>
      <c r="C495" t="s">
        <v>85</v>
      </c>
      <c r="D495" t="s">
        <v>24</v>
      </c>
      <c r="E495">
        <v>29</v>
      </c>
      <c r="F495">
        <v>579.29999999999995</v>
      </c>
      <c r="G495">
        <v>2.2999999999999998</v>
      </c>
      <c r="H495">
        <v>0.5</v>
      </c>
      <c r="I495">
        <v>-0.3</v>
      </c>
      <c r="J495">
        <v>1.1000000000000001</v>
      </c>
      <c r="K495">
        <v>1.3</v>
      </c>
      <c r="L495">
        <v>0</v>
      </c>
      <c r="M495">
        <v>2</v>
      </c>
      <c r="N495">
        <v>1.6</v>
      </c>
      <c r="O495">
        <v>1.2</v>
      </c>
      <c r="P495">
        <v>4.8</v>
      </c>
      <c r="Q495">
        <v>0.8</v>
      </c>
      <c r="R495">
        <v>1.5</v>
      </c>
      <c r="T495">
        <f>IF(ISNUMBER(MATCH(A495, Debuts_Table[Name], 0)), "1", 0)</f>
        <v>0</v>
      </c>
      <c r="U495" t="str">
        <f t="shared" ca="1" si="16"/>
        <v/>
      </c>
      <c r="V495">
        <f>IF(COUNTIF(Injuries!$A$2:$A$154, A495) &gt; 0, 0, Skater2024!P495)</f>
        <v>4.8</v>
      </c>
      <c r="W495">
        <f>IF(COUNTIF(Injuries!$A$2:$A$154, A495) &gt; 0, 0, Skater2024!M495)</f>
        <v>2</v>
      </c>
      <c r="X495">
        <f>IF(COUNTIF(Injuries!$A$2:$A$154, A495) &gt; 0, 0, Skater2024!N495)</f>
        <v>1.6</v>
      </c>
      <c r="Y495" t="str">
        <f>VLOOKUP(C495,'2024'!$A$1:$B$33,2,FALSE)</f>
        <v xml:space="preserve"> Colorado Avalanche</v>
      </c>
      <c r="Z495">
        <f t="shared" si="15"/>
        <v>19.975862068965515</v>
      </c>
    </row>
    <row r="496" spans="1:26" x14ac:dyDescent="0.3">
      <c r="A496" t="s">
        <v>486</v>
      </c>
      <c r="B496" t="s">
        <v>19</v>
      </c>
      <c r="C496" t="s">
        <v>98</v>
      </c>
      <c r="D496" t="s">
        <v>21</v>
      </c>
      <c r="E496">
        <v>50</v>
      </c>
      <c r="F496">
        <v>765.7</v>
      </c>
      <c r="G496">
        <v>-3.5</v>
      </c>
      <c r="H496">
        <v>-4.0999999999999996</v>
      </c>
      <c r="I496">
        <v>-0.9</v>
      </c>
      <c r="J496">
        <v>-1.3</v>
      </c>
      <c r="K496">
        <v>-1.5</v>
      </c>
      <c r="L496">
        <v>0.2</v>
      </c>
      <c r="M496">
        <v>-4.3</v>
      </c>
      <c r="N496">
        <v>-5.3</v>
      </c>
      <c r="O496">
        <v>-1.3</v>
      </c>
      <c r="P496">
        <v>-11</v>
      </c>
      <c r="Q496">
        <v>-1.7</v>
      </c>
      <c r="R496">
        <v>-3.4</v>
      </c>
      <c r="T496">
        <f>IF(ISNUMBER(MATCH(A496, Debuts_Table[Name], 0)), "1", 0)</f>
        <v>0</v>
      </c>
      <c r="U496" t="str">
        <f t="shared" ca="1" si="16"/>
        <v/>
      </c>
      <c r="V496">
        <f>IF(COUNTIF(Injuries!$A$2:$A$154, A496) &gt; 0, 0, Skater2024!P496)</f>
        <v>-11</v>
      </c>
      <c r="W496">
        <f>IF(COUNTIF(Injuries!$A$2:$A$154, A496) &gt; 0, 0, Skater2024!M496)</f>
        <v>-4.3</v>
      </c>
      <c r="X496">
        <f>IF(COUNTIF(Injuries!$A$2:$A$154, A496) &gt; 0, 0, Skater2024!N496)</f>
        <v>-5.3</v>
      </c>
      <c r="Y496" t="str">
        <f>VLOOKUP(C496,'2024'!$A$1:$B$33,2,FALSE)</f>
        <v xml:space="preserve"> Philadelphia Flyers</v>
      </c>
      <c r="Z496">
        <f t="shared" si="15"/>
        <v>15.314</v>
      </c>
    </row>
    <row r="497" spans="1:26" x14ac:dyDescent="0.3">
      <c r="A497" t="s">
        <v>487</v>
      </c>
      <c r="B497" t="s">
        <v>19</v>
      </c>
      <c r="C497" t="s">
        <v>32</v>
      </c>
      <c r="D497" t="s">
        <v>24</v>
      </c>
      <c r="E497">
        <v>35</v>
      </c>
      <c r="F497">
        <v>661.1</v>
      </c>
      <c r="G497">
        <v>-4.7</v>
      </c>
      <c r="H497">
        <v>0.8</v>
      </c>
      <c r="I497">
        <v>0</v>
      </c>
      <c r="J497">
        <v>-0.8</v>
      </c>
      <c r="K497">
        <v>-0.5</v>
      </c>
      <c r="L497">
        <v>1.1000000000000001</v>
      </c>
      <c r="M497">
        <v>-4.7</v>
      </c>
      <c r="N497">
        <v>-0.1</v>
      </c>
      <c r="O497">
        <v>0.6</v>
      </c>
      <c r="P497">
        <v>-4.0999999999999996</v>
      </c>
      <c r="Q497">
        <v>-0.7</v>
      </c>
      <c r="R497">
        <v>-1.3</v>
      </c>
      <c r="T497">
        <f>IF(ISNUMBER(MATCH(A497, Debuts_Table[Name], 0)), "1", 0)</f>
        <v>0</v>
      </c>
      <c r="U497" t="str">
        <f t="shared" ca="1" si="16"/>
        <v/>
      </c>
      <c r="V497">
        <f>IF(COUNTIF(Injuries!$A$2:$A$154, A497) &gt; 0, 0, Skater2024!P497)</f>
        <v>-4.0999999999999996</v>
      </c>
      <c r="W497">
        <f>IF(COUNTIF(Injuries!$A$2:$A$154, A497) &gt; 0, 0, Skater2024!M497)</f>
        <v>-4.7</v>
      </c>
      <c r="X497">
        <f>IF(COUNTIF(Injuries!$A$2:$A$154, A497) &gt; 0, 0, Skater2024!N497)</f>
        <v>-0.1</v>
      </c>
      <c r="Y497" t="str">
        <f>VLOOKUP(C497,'2024'!$A$1:$B$33,2,FALSE)</f>
        <v xml:space="preserve"> New York Islanders</v>
      </c>
      <c r="Z497">
        <f t="shared" si="15"/>
        <v>18.888571428571428</v>
      </c>
    </row>
    <row r="498" spans="1:26" x14ac:dyDescent="0.3">
      <c r="A498" t="s">
        <v>898</v>
      </c>
      <c r="B498" t="s">
        <v>19</v>
      </c>
      <c r="C498" t="s">
        <v>67</v>
      </c>
      <c r="D498" t="s">
        <v>24</v>
      </c>
      <c r="E498">
        <v>31</v>
      </c>
      <c r="F498">
        <v>451.3</v>
      </c>
      <c r="G498">
        <v>-0.2</v>
      </c>
      <c r="H498">
        <v>-1.4</v>
      </c>
      <c r="I498">
        <v>0.8</v>
      </c>
      <c r="J498">
        <v>0</v>
      </c>
      <c r="K498">
        <v>0.4</v>
      </c>
      <c r="L498">
        <v>0.2</v>
      </c>
      <c r="M498">
        <v>0.6</v>
      </c>
      <c r="N498">
        <v>-1.4</v>
      </c>
      <c r="O498">
        <v>0.7</v>
      </c>
      <c r="P498">
        <v>-0.1</v>
      </c>
      <c r="Q498">
        <v>0</v>
      </c>
      <c r="R498">
        <v>0</v>
      </c>
      <c r="T498">
        <f>IF(ISNUMBER(MATCH(A498, Debuts_Table[Name], 0)), "1", 0)</f>
        <v>0</v>
      </c>
      <c r="U498" t="str">
        <f t="shared" ca="1" si="16"/>
        <v/>
      </c>
      <c r="V498">
        <f>IF(COUNTIF(Injuries!$A$2:$A$154, A498) &gt; 0, 0, Skater2024!P498)</f>
        <v>0</v>
      </c>
      <c r="W498">
        <f>IF(COUNTIF(Injuries!$A$2:$A$154, A498) &gt; 0, 0, Skater2024!M498)</f>
        <v>0</v>
      </c>
      <c r="X498">
        <f>IF(COUNTIF(Injuries!$A$2:$A$154, A498) &gt; 0, 0, Skater2024!N498)</f>
        <v>0</v>
      </c>
      <c r="Y498" t="str">
        <f>VLOOKUP(C498,'2024'!$A$1:$B$33,2,FALSE)</f>
        <v xml:space="preserve"> St. Louis Blues</v>
      </c>
      <c r="Z498">
        <f t="shared" si="15"/>
        <v>14.558064516129033</v>
      </c>
    </row>
    <row r="499" spans="1:26" x14ac:dyDescent="0.3">
      <c r="A499" t="s">
        <v>488</v>
      </c>
      <c r="B499" t="s">
        <v>19</v>
      </c>
      <c r="C499" t="s">
        <v>98</v>
      </c>
      <c r="D499" t="s">
        <v>21</v>
      </c>
      <c r="E499">
        <v>46</v>
      </c>
      <c r="F499">
        <v>918.1</v>
      </c>
      <c r="G499">
        <v>1.2</v>
      </c>
      <c r="H499">
        <v>2.7</v>
      </c>
      <c r="I499">
        <v>0.8</v>
      </c>
      <c r="J499">
        <v>0.9</v>
      </c>
      <c r="K499">
        <v>0.6</v>
      </c>
      <c r="L499">
        <v>-1.1000000000000001</v>
      </c>
      <c r="M499">
        <v>2</v>
      </c>
      <c r="N499">
        <v>3.6</v>
      </c>
      <c r="O499">
        <v>-0.5</v>
      </c>
      <c r="P499">
        <v>5.0999999999999996</v>
      </c>
      <c r="Q499">
        <v>0.8</v>
      </c>
      <c r="R499">
        <v>1.6</v>
      </c>
      <c r="T499">
        <f>IF(ISNUMBER(MATCH(A499, Debuts_Table[Name], 0)), "1", 0)</f>
        <v>0</v>
      </c>
      <c r="U499" t="str">
        <f t="shared" ca="1" si="16"/>
        <v/>
      </c>
      <c r="V499">
        <f>IF(COUNTIF(Injuries!$A$2:$A$154, A499) &gt; 0, 0, Skater2024!P499)</f>
        <v>5.0999999999999996</v>
      </c>
      <c r="W499">
        <f>IF(COUNTIF(Injuries!$A$2:$A$154, A499) &gt; 0, 0, Skater2024!M499)</f>
        <v>2</v>
      </c>
      <c r="X499">
        <f>IF(COUNTIF(Injuries!$A$2:$A$154, A499) &gt; 0, 0, Skater2024!N499)</f>
        <v>3.6</v>
      </c>
      <c r="Y499" t="str">
        <f>VLOOKUP(C499,'2024'!$A$1:$B$33,2,FALSE)</f>
        <v xml:space="preserve"> Philadelphia Flyers</v>
      </c>
      <c r="Z499">
        <f t="shared" si="15"/>
        <v>19.958695652173912</v>
      </c>
    </row>
    <row r="500" spans="1:26" x14ac:dyDescent="0.3">
      <c r="A500" t="s">
        <v>489</v>
      </c>
      <c r="B500" t="s">
        <v>19</v>
      </c>
      <c r="C500" t="s">
        <v>52</v>
      </c>
      <c r="D500" t="s">
        <v>24</v>
      </c>
      <c r="E500">
        <v>42</v>
      </c>
      <c r="F500">
        <v>940</v>
      </c>
      <c r="G500">
        <v>5.2</v>
      </c>
      <c r="H500">
        <v>-1.1000000000000001</v>
      </c>
      <c r="I500">
        <v>2.8</v>
      </c>
      <c r="J500">
        <v>1.8</v>
      </c>
      <c r="K500">
        <v>0</v>
      </c>
      <c r="L500">
        <v>-0.1</v>
      </c>
      <c r="M500">
        <v>7.9</v>
      </c>
      <c r="N500">
        <v>0.7</v>
      </c>
      <c r="O500">
        <v>-0.1</v>
      </c>
      <c r="P500">
        <v>8.5</v>
      </c>
      <c r="Q500">
        <v>1.4</v>
      </c>
      <c r="R500">
        <v>2.7</v>
      </c>
      <c r="T500">
        <f>IF(ISNUMBER(MATCH(A500, Debuts_Table[Name], 0)), "1", 0)</f>
        <v>0</v>
      </c>
      <c r="U500" t="str">
        <f t="shared" ca="1" si="16"/>
        <v/>
      </c>
      <c r="V500">
        <f>IF(COUNTIF(Injuries!$A$2:$A$154, A500) &gt; 0, 0, Skater2024!P500)</f>
        <v>8.5</v>
      </c>
      <c r="W500">
        <f>IF(COUNTIF(Injuries!$A$2:$A$154, A500) &gt; 0, 0, Skater2024!M500)</f>
        <v>7.9</v>
      </c>
      <c r="X500">
        <f>IF(COUNTIF(Injuries!$A$2:$A$154, A500) &gt; 0, 0, Skater2024!N500)</f>
        <v>0.7</v>
      </c>
      <c r="Y500" t="str">
        <f>VLOOKUP(C500,'2024'!$A$1:$B$33,2,FALSE)</f>
        <v xml:space="preserve"> Arizona Coyotes</v>
      </c>
      <c r="Z500">
        <f t="shared" si="15"/>
        <v>22.38095238095238</v>
      </c>
    </row>
    <row r="501" spans="1:26" x14ac:dyDescent="0.3">
      <c r="A501" t="s">
        <v>490</v>
      </c>
      <c r="B501" t="s">
        <v>19</v>
      </c>
      <c r="C501" t="s">
        <v>20</v>
      </c>
      <c r="D501" t="s">
        <v>21</v>
      </c>
      <c r="E501">
        <v>42</v>
      </c>
      <c r="F501">
        <v>574.6</v>
      </c>
      <c r="G501">
        <v>2.9</v>
      </c>
      <c r="H501">
        <v>-0.3</v>
      </c>
      <c r="I501">
        <v>0</v>
      </c>
      <c r="J501">
        <v>0</v>
      </c>
      <c r="K501">
        <v>-0.4</v>
      </c>
      <c r="L501">
        <v>0.2</v>
      </c>
      <c r="M501">
        <v>2.9</v>
      </c>
      <c r="N501">
        <v>-0.4</v>
      </c>
      <c r="O501">
        <v>-0.2</v>
      </c>
      <c r="P501">
        <v>2.2999999999999998</v>
      </c>
      <c r="Q501">
        <v>0.4</v>
      </c>
      <c r="R501">
        <v>0.7</v>
      </c>
      <c r="T501">
        <f>IF(ISNUMBER(MATCH(A501, Debuts_Table[Name], 0)), "1", 0)</f>
        <v>0</v>
      </c>
      <c r="U501" t="str">
        <f t="shared" ca="1" si="16"/>
        <v/>
      </c>
      <c r="V501">
        <f>IF(COUNTIF(Injuries!$A$2:$A$154, A501) &gt; 0, 0, Skater2024!P501)</f>
        <v>2.2999999999999998</v>
      </c>
      <c r="W501">
        <f>IF(COUNTIF(Injuries!$A$2:$A$154, A501) &gt; 0, 0, Skater2024!M501)</f>
        <v>2.9</v>
      </c>
      <c r="X501">
        <f>IF(COUNTIF(Injuries!$A$2:$A$154, A501) &gt; 0, 0, Skater2024!N501)</f>
        <v>-0.4</v>
      </c>
      <c r="Y501" t="str">
        <f>VLOOKUP(C501,'2024'!$A$1:$B$33,2,FALSE)</f>
        <v xml:space="preserve"> Columbus Blue Jackets</v>
      </c>
      <c r="Z501">
        <f t="shared" si="15"/>
        <v>13.680952380952382</v>
      </c>
    </row>
    <row r="502" spans="1:26" x14ac:dyDescent="0.3">
      <c r="A502" t="s">
        <v>491</v>
      </c>
      <c r="B502" t="s">
        <v>19</v>
      </c>
      <c r="C502" t="s">
        <v>55</v>
      </c>
      <c r="D502" t="s">
        <v>21</v>
      </c>
      <c r="E502">
        <v>49</v>
      </c>
      <c r="F502">
        <v>904.2</v>
      </c>
      <c r="G502">
        <v>1.2</v>
      </c>
      <c r="H502">
        <v>-3.2</v>
      </c>
      <c r="I502">
        <v>2.4</v>
      </c>
      <c r="J502">
        <v>-0.6</v>
      </c>
      <c r="K502">
        <v>1.4</v>
      </c>
      <c r="L502">
        <v>-1.1000000000000001</v>
      </c>
      <c r="M502">
        <v>3.7</v>
      </c>
      <c r="N502">
        <v>-3.8</v>
      </c>
      <c r="O502">
        <v>0.3</v>
      </c>
      <c r="P502">
        <v>0.2</v>
      </c>
      <c r="Q502">
        <v>0</v>
      </c>
      <c r="R502">
        <v>0.1</v>
      </c>
      <c r="T502">
        <f>IF(ISNUMBER(MATCH(A502, Debuts_Table[Name], 0)), "1", 0)</f>
        <v>0</v>
      </c>
      <c r="U502" t="str">
        <f t="shared" ca="1" si="16"/>
        <v/>
      </c>
      <c r="V502">
        <f>IF(COUNTIF(Injuries!$A$2:$A$154, A502) &gt; 0, 0, Skater2024!P502)</f>
        <v>0.2</v>
      </c>
      <c r="W502">
        <f>IF(COUNTIF(Injuries!$A$2:$A$154, A502) &gt; 0, 0, Skater2024!M502)</f>
        <v>3.7</v>
      </c>
      <c r="X502">
        <f>IF(COUNTIF(Injuries!$A$2:$A$154, A502) &gt; 0, 0, Skater2024!N502)</f>
        <v>-3.8</v>
      </c>
      <c r="Y502" t="str">
        <f>VLOOKUP(C502,'2024'!$A$1:$B$33,2,FALSE)</f>
        <v xml:space="preserve"> Montreal Canadiens</v>
      </c>
      <c r="Z502">
        <f t="shared" si="15"/>
        <v>18.453061224489797</v>
      </c>
    </row>
    <row r="503" spans="1:26" x14ac:dyDescent="0.3">
      <c r="A503" t="s">
        <v>492</v>
      </c>
      <c r="B503" t="s">
        <v>19</v>
      </c>
      <c r="C503" t="s">
        <v>98</v>
      </c>
      <c r="D503" t="s">
        <v>24</v>
      </c>
      <c r="E503">
        <v>50</v>
      </c>
      <c r="F503">
        <v>980.3</v>
      </c>
      <c r="G503">
        <v>4.2</v>
      </c>
      <c r="H503">
        <v>2.7</v>
      </c>
      <c r="I503">
        <v>-0.4</v>
      </c>
      <c r="J503">
        <v>3</v>
      </c>
      <c r="K503">
        <v>0</v>
      </c>
      <c r="L503">
        <v>-0.4</v>
      </c>
      <c r="M503">
        <v>3.8</v>
      </c>
      <c r="N503">
        <v>5.7</v>
      </c>
      <c r="O503">
        <v>-0.3</v>
      </c>
      <c r="P503">
        <v>9.1999999999999993</v>
      </c>
      <c r="Q503">
        <v>1.5</v>
      </c>
      <c r="R503">
        <v>2.9</v>
      </c>
      <c r="T503">
        <f>IF(ISNUMBER(MATCH(A503, Debuts_Table[Name], 0)), "1", 0)</f>
        <v>0</v>
      </c>
      <c r="U503" t="str">
        <f t="shared" ca="1" si="16"/>
        <v/>
      </c>
      <c r="V503">
        <f>IF(COUNTIF(Injuries!$A$2:$A$154, A503) &gt; 0, 0, Skater2024!P503)</f>
        <v>9.1999999999999993</v>
      </c>
      <c r="W503">
        <f>IF(COUNTIF(Injuries!$A$2:$A$154, A503) &gt; 0, 0, Skater2024!M503)</f>
        <v>3.8</v>
      </c>
      <c r="X503">
        <f>IF(COUNTIF(Injuries!$A$2:$A$154, A503) &gt; 0, 0, Skater2024!N503)</f>
        <v>5.7</v>
      </c>
      <c r="Y503" t="str">
        <f>VLOOKUP(C503,'2024'!$A$1:$B$33,2,FALSE)</f>
        <v xml:space="preserve"> Philadelphia Flyers</v>
      </c>
      <c r="Z503">
        <f t="shared" si="15"/>
        <v>19.605999999999998</v>
      </c>
    </row>
    <row r="504" spans="1:26" x14ac:dyDescent="0.3">
      <c r="A504" t="s">
        <v>493</v>
      </c>
      <c r="B504" t="s">
        <v>19</v>
      </c>
      <c r="C504" t="s">
        <v>105</v>
      </c>
      <c r="D504" t="s">
        <v>21</v>
      </c>
      <c r="E504">
        <v>45</v>
      </c>
      <c r="F504">
        <v>880.1</v>
      </c>
      <c r="G504">
        <v>3.2</v>
      </c>
      <c r="H504">
        <v>-1.9</v>
      </c>
      <c r="I504">
        <v>1.7</v>
      </c>
      <c r="J504">
        <v>1.1000000000000001</v>
      </c>
      <c r="K504">
        <v>0.6</v>
      </c>
      <c r="L504">
        <v>-0.6</v>
      </c>
      <c r="M504">
        <v>4.9000000000000004</v>
      </c>
      <c r="N504">
        <v>-0.8</v>
      </c>
      <c r="O504">
        <v>0</v>
      </c>
      <c r="P504">
        <v>4.0999999999999996</v>
      </c>
      <c r="Q504">
        <v>0.6</v>
      </c>
      <c r="R504">
        <v>1.3</v>
      </c>
      <c r="T504">
        <f>IF(ISNUMBER(MATCH(A504, Debuts_Table[Name], 0)), "1", 0)</f>
        <v>0</v>
      </c>
      <c r="U504" t="str">
        <f t="shared" ca="1" si="16"/>
        <v/>
      </c>
      <c r="V504">
        <f>IF(COUNTIF(Injuries!$A$2:$A$154, A504) &gt; 0, 0, Skater2024!P504)</f>
        <v>4.0999999999999996</v>
      </c>
      <c r="W504">
        <f>IF(COUNTIF(Injuries!$A$2:$A$154, A504) &gt; 0, 0, Skater2024!M504)</f>
        <v>4.9000000000000004</v>
      </c>
      <c r="X504">
        <f>IF(COUNTIF(Injuries!$A$2:$A$154, A504) &gt; 0, 0, Skater2024!N504)</f>
        <v>-0.8</v>
      </c>
      <c r="Y504" t="str">
        <f>VLOOKUP(C504,'2024'!$A$1:$B$33,2,FALSE)</f>
        <v xml:space="preserve"> Carolina Hurricanes</v>
      </c>
      <c r="Z504">
        <f t="shared" si="15"/>
        <v>19.55777777777778</v>
      </c>
    </row>
    <row r="505" spans="1:26" x14ac:dyDescent="0.3">
      <c r="A505" t="s">
        <v>494</v>
      </c>
      <c r="B505" t="s">
        <v>19</v>
      </c>
      <c r="C505" t="s">
        <v>32</v>
      </c>
      <c r="D505" t="s">
        <v>24</v>
      </c>
      <c r="E505">
        <v>40</v>
      </c>
      <c r="F505">
        <v>649.4</v>
      </c>
      <c r="G505">
        <v>0.3</v>
      </c>
      <c r="H505">
        <v>-3</v>
      </c>
      <c r="I505">
        <v>0.3</v>
      </c>
      <c r="J505">
        <v>-0.5</v>
      </c>
      <c r="K505">
        <v>0.9</v>
      </c>
      <c r="L505">
        <v>0.8</v>
      </c>
      <c r="M505">
        <v>0.7</v>
      </c>
      <c r="N505">
        <v>-3.5</v>
      </c>
      <c r="O505">
        <v>1.7</v>
      </c>
      <c r="P505">
        <v>-1.1000000000000001</v>
      </c>
      <c r="Q505">
        <v>-0.2</v>
      </c>
      <c r="R505">
        <v>-0.3</v>
      </c>
      <c r="T505">
        <f>IF(ISNUMBER(MATCH(A505, Debuts_Table[Name], 0)), "1", 0)</f>
        <v>0</v>
      </c>
      <c r="U505" t="str">
        <f t="shared" ca="1" si="16"/>
        <v/>
      </c>
      <c r="V505">
        <f>IF(COUNTIF(Injuries!$A$2:$A$154, A505) &gt; 0, 0, Skater2024!P505)</f>
        <v>-1.1000000000000001</v>
      </c>
      <c r="W505">
        <f>IF(COUNTIF(Injuries!$A$2:$A$154, A505) &gt; 0, 0, Skater2024!M505)</f>
        <v>0.7</v>
      </c>
      <c r="X505">
        <f>IF(COUNTIF(Injuries!$A$2:$A$154, A505) &gt; 0, 0, Skater2024!N505)</f>
        <v>-3.5</v>
      </c>
      <c r="Y505" t="str">
        <f>VLOOKUP(C505,'2024'!$A$1:$B$33,2,FALSE)</f>
        <v xml:space="preserve"> New York Islanders</v>
      </c>
      <c r="Z505">
        <f t="shared" si="15"/>
        <v>16.234999999999999</v>
      </c>
    </row>
    <row r="506" spans="1:26" x14ac:dyDescent="0.3">
      <c r="A506" t="s">
        <v>495</v>
      </c>
      <c r="B506" t="s">
        <v>19</v>
      </c>
      <c r="C506" t="s">
        <v>105</v>
      </c>
      <c r="D506" t="s">
        <v>21</v>
      </c>
      <c r="E506">
        <v>48</v>
      </c>
      <c r="F506">
        <v>910.1</v>
      </c>
      <c r="G506">
        <v>2</v>
      </c>
      <c r="H506">
        <v>0.7</v>
      </c>
      <c r="I506">
        <v>2.2999999999999998</v>
      </c>
      <c r="J506">
        <v>1.1000000000000001</v>
      </c>
      <c r="K506">
        <v>1.2</v>
      </c>
      <c r="L506">
        <v>-0.2</v>
      </c>
      <c r="M506">
        <v>4.2</v>
      </c>
      <c r="N506">
        <v>1.8</v>
      </c>
      <c r="O506">
        <v>1.1000000000000001</v>
      </c>
      <c r="P506">
        <v>7.1</v>
      </c>
      <c r="Q506">
        <v>1.1000000000000001</v>
      </c>
      <c r="R506">
        <v>2.2000000000000002</v>
      </c>
      <c r="T506">
        <f>IF(ISNUMBER(MATCH(A506, Debuts_Table[Name], 0)), "1", 0)</f>
        <v>0</v>
      </c>
      <c r="U506" t="str">
        <f t="shared" ca="1" si="16"/>
        <v/>
      </c>
      <c r="V506">
        <f>IF(COUNTIF(Injuries!$A$2:$A$154, A506) &gt; 0, 0, Skater2024!P506)</f>
        <v>7.1</v>
      </c>
      <c r="W506">
        <f>IF(COUNTIF(Injuries!$A$2:$A$154, A506) &gt; 0, 0, Skater2024!M506)</f>
        <v>4.2</v>
      </c>
      <c r="X506">
        <f>IF(COUNTIF(Injuries!$A$2:$A$154, A506) &gt; 0, 0, Skater2024!N506)</f>
        <v>1.8</v>
      </c>
      <c r="Y506" t="str">
        <f>VLOOKUP(C506,'2024'!$A$1:$B$33,2,FALSE)</f>
        <v xml:space="preserve"> Carolina Hurricanes</v>
      </c>
      <c r="Z506">
        <f t="shared" si="15"/>
        <v>18.960416666666667</v>
      </c>
    </row>
    <row r="507" spans="1:26" x14ac:dyDescent="0.3">
      <c r="A507" t="s">
        <v>496</v>
      </c>
      <c r="B507" t="s">
        <v>19</v>
      </c>
      <c r="C507" t="s">
        <v>64</v>
      </c>
      <c r="D507" t="s">
        <v>24</v>
      </c>
      <c r="E507">
        <v>35</v>
      </c>
      <c r="F507">
        <v>885.9</v>
      </c>
      <c r="G507">
        <v>-1.4</v>
      </c>
      <c r="H507">
        <v>1</v>
      </c>
      <c r="I507">
        <v>0</v>
      </c>
      <c r="J507">
        <v>1.4</v>
      </c>
      <c r="K507">
        <v>0.1</v>
      </c>
      <c r="L507">
        <v>-0.7</v>
      </c>
      <c r="M507">
        <v>-1.4</v>
      </c>
      <c r="N507">
        <v>2.4</v>
      </c>
      <c r="O507">
        <v>-0.6</v>
      </c>
      <c r="P507">
        <v>0.4</v>
      </c>
      <c r="Q507">
        <v>0.1</v>
      </c>
      <c r="R507">
        <v>0.1</v>
      </c>
      <c r="T507">
        <f>IF(ISNUMBER(MATCH(A507, Debuts_Table[Name], 0)), "1", 0)</f>
        <v>0</v>
      </c>
      <c r="U507" t="str">
        <f t="shared" ca="1" si="16"/>
        <v/>
      </c>
      <c r="V507">
        <f>IF(COUNTIF(Injuries!$A$2:$A$154, A507) &gt; 0, 0, Skater2024!P507)</f>
        <v>0.4</v>
      </c>
      <c r="W507">
        <f>IF(COUNTIF(Injuries!$A$2:$A$154, A507) &gt; 0, 0, Skater2024!M507)</f>
        <v>-1.4</v>
      </c>
      <c r="X507">
        <f>IF(COUNTIF(Injuries!$A$2:$A$154, A507) &gt; 0, 0, Skater2024!N507)</f>
        <v>2.4</v>
      </c>
      <c r="Y507" t="str">
        <f>VLOOKUP(C507,'2024'!$A$1:$B$33,2,FALSE)</f>
        <v xml:space="preserve"> Chicago Blackhawks</v>
      </c>
      <c r="Z507">
        <f t="shared" si="15"/>
        <v>25.311428571428571</v>
      </c>
    </row>
    <row r="508" spans="1:26" x14ac:dyDescent="0.3">
      <c r="A508" t="s">
        <v>497</v>
      </c>
      <c r="B508" t="s">
        <v>19</v>
      </c>
      <c r="C508" t="s">
        <v>46</v>
      </c>
      <c r="D508" t="s">
        <v>24</v>
      </c>
      <c r="E508">
        <v>49</v>
      </c>
      <c r="F508">
        <v>949</v>
      </c>
      <c r="G508">
        <v>4.4000000000000004</v>
      </c>
      <c r="H508">
        <v>-2</v>
      </c>
      <c r="I508">
        <v>0.8</v>
      </c>
      <c r="J508">
        <v>0.8</v>
      </c>
      <c r="K508">
        <v>1.4</v>
      </c>
      <c r="L508">
        <v>1.1000000000000001</v>
      </c>
      <c r="M508">
        <v>5.2</v>
      </c>
      <c r="N508">
        <v>-1.2</v>
      </c>
      <c r="O508">
        <v>2.5</v>
      </c>
      <c r="P508">
        <v>6.5</v>
      </c>
      <c r="Q508">
        <v>1</v>
      </c>
      <c r="R508">
        <v>2</v>
      </c>
      <c r="T508">
        <f>IF(ISNUMBER(MATCH(A508, Debuts_Table[Name], 0)), "1", 0)</f>
        <v>0</v>
      </c>
      <c r="U508" t="str">
        <f t="shared" ca="1" si="16"/>
        <v/>
      </c>
      <c r="V508">
        <f>IF(COUNTIF(Injuries!$A$2:$A$154, A508) &gt; 0, 0, Skater2024!P508)</f>
        <v>6.5</v>
      </c>
      <c r="W508">
        <f>IF(COUNTIF(Injuries!$A$2:$A$154, A508) &gt; 0, 0, Skater2024!M508)</f>
        <v>5.2</v>
      </c>
      <c r="X508">
        <f>IF(COUNTIF(Injuries!$A$2:$A$154, A508) &gt; 0, 0, Skater2024!N508)</f>
        <v>-1.2</v>
      </c>
      <c r="Y508" t="str">
        <f>VLOOKUP(C508,'2024'!$A$1:$B$33,2,FALSE)</f>
        <v xml:space="preserve"> Detroit Red Wings</v>
      </c>
      <c r="Z508">
        <f t="shared" si="15"/>
        <v>19.367346938775512</v>
      </c>
    </row>
    <row r="509" spans="1:26" x14ac:dyDescent="0.3">
      <c r="A509" t="s">
        <v>498</v>
      </c>
      <c r="B509" t="s">
        <v>19</v>
      </c>
      <c r="C509" t="s">
        <v>39</v>
      </c>
      <c r="D509" t="s">
        <v>24</v>
      </c>
      <c r="E509">
        <v>20</v>
      </c>
      <c r="F509">
        <v>467.7</v>
      </c>
      <c r="G509">
        <v>2.7</v>
      </c>
      <c r="H509">
        <v>0.2</v>
      </c>
      <c r="I509">
        <v>1.6</v>
      </c>
      <c r="J509">
        <v>0.1</v>
      </c>
      <c r="K509">
        <v>1</v>
      </c>
      <c r="L509">
        <v>-0.2</v>
      </c>
      <c r="M509">
        <v>4.3</v>
      </c>
      <c r="N509">
        <v>0.3</v>
      </c>
      <c r="O509">
        <v>0.9</v>
      </c>
      <c r="P509">
        <v>5.5</v>
      </c>
      <c r="Q509">
        <v>0.9</v>
      </c>
      <c r="R509">
        <v>1.7</v>
      </c>
      <c r="T509">
        <f>IF(ISNUMBER(MATCH(A509, Debuts_Table[Name], 0)), "1", 0)</f>
        <v>0</v>
      </c>
      <c r="U509" t="str">
        <f t="shared" ca="1" si="16"/>
        <v/>
      </c>
      <c r="V509">
        <f>IF(COUNTIF(Injuries!$A$2:$A$154, A509) &gt; 0, 0, Skater2024!P509)</f>
        <v>0</v>
      </c>
      <c r="W509">
        <f>IF(COUNTIF(Injuries!$A$2:$A$154, A509) &gt; 0, 0, Skater2024!M509)</f>
        <v>0</v>
      </c>
      <c r="X509">
        <f>IF(COUNTIF(Injuries!$A$2:$A$154, A509) &gt; 0, 0, Skater2024!N509)</f>
        <v>0</v>
      </c>
      <c r="Y509" t="str">
        <f>VLOOKUP(C509,'2024'!$A$1:$B$33,2,FALSE)</f>
        <v xml:space="preserve"> Vegas Golden Knights</v>
      </c>
      <c r="Z509">
        <f t="shared" si="15"/>
        <v>23.384999999999998</v>
      </c>
    </row>
    <row r="510" spans="1:26" x14ac:dyDescent="0.3">
      <c r="A510" t="s">
        <v>499</v>
      </c>
      <c r="B510" t="s">
        <v>19</v>
      </c>
      <c r="C510" t="s">
        <v>130</v>
      </c>
      <c r="D510" t="s">
        <v>21</v>
      </c>
      <c r="E510">
        <v>46</v>
      </c>
      <c r="F510">
        <v>934</v>
      </c>
      <c r="G510">
        <v>13.1</v>
      </c>
      <c r="H510">
        <v>-1.3</v>
      </c>
      <c r="I510">
        <v>2.1</v>
      </c>
      <c r="J510">
        <v>0.1</v>
      </c>
      <c r="K510">
        <v>0.1</v>
      </c>
      <c r="L510">
        <v>0.8</v>
      </c>
      <c r="M510">
        <v>15.2</v>
      </c>
      <c r="N510">
        <v>-1.3</v>
      </c>
      <c r="O510">
        <v>1</v>
      </c>
      <c r="P510">
        <v>14.9</v>
      </c>
      <c r="Q510">
        <v>2.4</v>
      </c>
      <c r="R510">
        <v>4.5999999999999996</v>
      </c>
      <c r="T510">
        <f>IF(ISNUMBER(MATCH(A510, Debuts_Table[Name], 0)), "1", 0)</f>
        <v>0</v>
      </c>
      <c r="U510" t="str">
        <f t="shared" ca="1" si="16"/>
        <v/>
      </c>
      <c r="V510">
        <f>IF(COUNTIF(Injuries!$A$2:$A$154, A510) &gt; 0, 0, Skater2024!P510)</f>
        <v>14.9</v>
      </c>
      <c r="W510">
        <f>IF(COUNTIF(Injuries!$A$2:$A$154, A510) &gt; 0, 0, Skater2024!M510)</f>
        <v>15.2</v>
      </c>
      <c r="X510">
        <f>IF(COUNTIF(Injuries!$A$2:$A$154, A510) &gt; 0, 0, Skater2024!N510)</f>
        <v>-1.3</v>
      </c>
      <c r="Y510" t="str">
        <f>VLOOKUP(C510,'2024'!$A$1:$B$33,2,FALSE)</f>
        <v xml:space="preserve"> Pittsburgh Penguins</v>
      </c>
      <c r="Z510">
        <f t="shared" si="15"/>
        <v>20.304347826086957</v>
      </c>
    </row>
    <row r="511" spans="1:26" x14ac:dyDescent="0.3">
      <c r="A511" t="s">
        <v>747</v>
      </c>
      <c r="B511" t="s">
        <v>19</v>
      </c>
      <c r="C511" t="s">
        <v>87</v>
      </c>
      <c r="D511" t="s">
        <v>24</v>
      </c>
      <c r="E511">
        <v>34</v>
      </c>
      <c r="F511">
        <v>537.29999999999995</v>
      </c>
      <c r="G511">
        <v>-1.6</v>
      </c>
      <c r="H511">
        <v>3.6</v>
      </c>
      <c r="I511">
        <v>0</v>
      </c>
      <c r="J511">
        <v>0.2</v>
      </c>
      <c r="K511">
        <v>0.3</v>
      </c>
      <c r="L511">
        <v>-0.1</v>
      </c>
      <c r="M511">
        <v>-1.6</v>
      </c>
      <c r="N511">
        <v>3.8</v>
      </c>
      <c r="O511">
        <v>0.3</v>
      </c>
      <c r="P511">
        <v>2.4</v>
      </c>
      <c r="Q511">
        <v>0.4</v>
      </c>
      <c r="R511">
        <v>0.8</v>
      </c>
      <c r="T511">
        <f>IF(ISNUMBER(MATCH(A511, Debuts_Table[Name], 0)), "1", 0)</f>
        <v>0</v>
      </c>
      <c r="U511" t="str">
        <f t="shared" ca="1" si="16"/>
        <v/>
      </c>
      <c r="V511">
        <f>IF(COUNTIF(Injuries!$A$2:$A$154, A511) &gt; 0, 0, Skater2024!P511)</f>
        <v>2.4</v>
      </c>
      <c r="W511">
        <f>IF(COUNTIF(Injuries!$A$2:$A$154, A511) &gt; 0, 0, Skater2024!M511)</f>
        <v>-1.6</v>
      </c>
      <c r="X511">
        <f>IF(COUNTIF(Injuries!$A$2:$A$154, A511) &gt; 0, 0, Skater2024!N511)</f>
        <v>3.8</v>
      </c>
      <c r="Y511" t="str">
        <f>VLOOKUP(C511,'2024'!$A$1:$B$33,2,FALSE)</f>
        <v xml:space="preserve"> Toronto Maple Leafs</v>
      </c>
      <c r="Z511">
        <f t="shared" si="15"/>
        <v>15.802941176470586</v>
      </c>
    </row>
    <row r="512" spans="1:26" x14ac:dyDescent="0.3">
      <c r="A512" t="s">
        <v>500</v>
      </c>
      <c r="B512" t="s">
        <v>19</v>
      </c>
      <c r="C512" t="s">
        <v>32</v>
      </c>
      <c r="D512" t="s">
        <v>37</v>
      </c>
      <c r="E512">
        <v>49</v>
      </c>
      <c r="F512">
        <v>656.4</v>
      </c>
      <c r="G512">
        <v>1.9</v>
      </c>
      <c r="H512">
        <v>-1.3</v>
      </c>
      <c r="I512">
        <v>0</v>
      </c>
      <c r="J512">
        <v>-0.5</v>
      </c>
      <c r="K512">
        <v>0.4</v>
      </c>
      <c r="L512">
        <v>-0.3</v>
      </c>
      <c r="M512">
        <v>1.9</v>
      </c>
      <c r="N512">
        <v>-1.8</v>
      </c>
      <c r="O512">
        <v>0</v>
      </c>
      <c r="P512">
        <v>0.1</v>
      </c>
      <c r="Q512">
        <v>0</v>
      </c>
      <c r="R512">
        <v>0</v>
      </c>
      <c r="T512">
        <f>IF(ISNUMBER(MATCH(A512, Debuts_Table[Name], 0)), "1", 0)</f>
        <v>0</v>
      </c>
      <c r="U512" t="str">
        <f t="shared" ca="1" si="16"/>
        <v/>
      </c>
      <c r="V512">
        <f>IF(COUNTIF(Injuries!$A$2:$A$154, A512) &gt; 0, 0, Skater2024!P512)</f>
        <v>0.1</v>
      </c>
      <c r="W512">
        <f>IF(COUNTIF(Injuries!$A$2:$A$154, A512) &gt; 0, 0, Skater2024!M512)</f>
        <v>1.9</v>
      </c>
      <c r="X512">
        <f>IF(COUNTIF(Injuries!$A$2:$A$154, A512) &gt; 0, 0, Skater2024!N512)</f>
        <v>-1.8</v>
      </c>
      <c r="Y512" t="str">
        <f>VLOOKUP(C512,'2024'!$A$1:$B$33,2,FALSE)</f>
        <v xml:space="preserve"> New York Islanders</v>
      </c>
      <c r="Z512">
        <f t="shared" si="15"/>
        <v>13.395918367346939</v>
      </c>
    </row>
    <row r="513" spans="1:26" x14ac:dyDescent="0.3">
      <c r="A513" t="s">
        <v>907</v>
      </c>
      <c r="B513" t="s">
        <v>19</v>
      </c>
      <c r="C513" t="s">
        <v>48</v>
      </c>
      <c r="D513" t="s">
        <v>24</v>
      </c>
      <c r="E513">
        <v>26</v>
      </c>
      <c r="F513">
        <v>540</v>
      </c>
      <c r="G513">
        <v>4.0999999999999996</v>
      </c>
      <c r="H513">
        <v>0</v>
      </c>
      <c r="I513">
        <v>-0.1</v>
      </c>
      <c r="J513">
        <v>0.1</v>
      </c>
      <c r="K513">
        <v>0.4</v>
      </c>
      <c r="L513">
        <v>0</v>
      </c>
      <c r="M513">
        <v>4.0999999999999996</v>
      </c>
      <c r="N513">
        <v>0.1</v>
      </c>
      <c r="O513">
        <v>0.3</v>
      </c>
      <c r="P513">
        <v>4.5</v>
      </c>
      <c r="Q513">
        <v>0.7</v>
      </c>
      <c r="R513">
        <v>1.4</v>
      </c>
      <c r="T513" t="str">
        <f>IF(ISNUMBER(MATCH(A513, Debuts_Table[Name], 0)), "1", 0)</f>
        <v>1</v>
      </c>
      <c r="U513">
        <f t="shared" ca="1" si="16"/>
        <v>4.5000003334505303</v>
      </c>
      <c r="V513">
        <f>IF(COUNTIF(Injuries!$A$2:$A$154, A513) &gt; 0, 0, Skater2024!P513)</f>
        <v>4.5</v>
      </c>
      <c r="W513">
        <f>IF(COUNTIF(Injuries!$A$2:$A$154, A513) &gt; 0, 0, Skater2024!M513)</f>
        <v>4.0999999999999996</v>
      </c>
      <c r="X513">
        <f>IF(COUNTIF(Injuries!$A$2:$A$154, A513) &gt; 0, 0, Skater2024!N513)</f>
        <v>0.1</v>
      </c>
      <c r="Y513" t="str">
        <f>VLOOKUP(C513,'2024'!$A$1:$B$33,2,FALSE)</f>
        <v xml:space="preserve"> New Jersey Devils</v>
      </c>
      <c r="Z513">
        <f t="shared" si="15"/>
        <v>20.76923076923077</v>
      </c>
    </row>
    <row r="514" spans="1:26" x14ac:dyDescent="0.3">
      <c r="A514" t="s">
        <v>502</v>
      </c>
      <c r="B514" t="s">
        <v>19</v>
      </c>
      <c r="C514" t="s">
        <v>105</v>
      </c>
      <c r="D514" t="s">
        <v>37</v>
      </c>
      <c r="E514">
        <v>47</v>
      </c>
      <c r="F514">
        <v>582</v>
      </c>
      <c r="G514">
        <v>5.4</v>
      </c>
      <c r="H514">
        <v>1.4</v>
      </c>
      <c r="I514">
        <v>1.3</v>
      </c>
      <c r="J514">
        <v>0</v>
      </c>
      <c r="K514">
        <v>0.1</v>
      </c>
      <c r="L514">
        <v>-0.2</v>
      </c>
      <c r="M514">
        <v>6.7</v>
      </c>
      <c r="N514">
        <v>1.4</v>
      </c>
      <c r="O514">
        <v>-0.1</v>
      </c>
      <c r="P514">
        <v>8</v>
      </c>
      <c r="Q514">
        <v>1.3</v>
      </c>
      <c r="R514">
        <v>2.5</v>
      </c>
      <c r="T514">
        <f>IF(ISNUMBER(MATCH(A514, Debuts_Table[Name], 0)), "1", 0)</f>
        <v>0</v>
      </c>
      <c r="U514" t="str">
        <f t="shared" ca="1" si="16"/>
        <v/>
      </c>
      <c r="V514">
        <f>IF(COUNTIF(Injuries!$A$2:$A$154, A514) &gt; 0, 0, Skater2024!P514)</f>
        <v>8</v>
      </c>
      <c r="W514">
        <f>IF(COUNTIF(Injuries!$A$2:$A$154, A514) &gt; 0, 0, Skater2024!M514)</f>
        <v>6.7</v>
      </c>
      <c r="X514">
        <f>IF(COUNTIF(Injuries!$A$2:$A$154, A514) &gt; 0, 0, Skater2024!N514)</f>
        <v>1.4</v>
      </c>
      <c r="Y514" t="str">
        <f>VLOOKUP(C514,'2024'!$A$1:$B$33,2,FALSE)</f>
        <v xml:space="preserve"> Carolina Hurricanes</v>
      </c>
      <c r="Z514">
        <f t="shared" si="15"/>
        <v>12.382978723404255</v>
      </c>
    </row>
    <row r="515" spans="1:26" x14ac:dyDescent="0.3">
      <c r="A515" t="s">
        <v>503</v>
      </c>
      <c r="B515" t="s">
        <v>19</v>
      </c>
      <c r="C515" t="s">
        <v>42</v>
      </c>
      <c r="D515" t="s">
        <v>21</v>
      </c>
      <c r="E515">
        <v>47</v>
      </c>
      <c r="F515">
        <v>884</v>
      </c>
      <c r="G515">
        <v>0.2</v>
      </c>
      <c r="H515">
        <v>-4.3</v>
      </c>
      <c r="I515">
        <v>4.4000000000000004</v>
      </c>
      <c r="J515">
        <v>0</v>
      </c>
      <c r="K515">
        <v>0.4</v>
      </c>
      <c r="L515">
        <v>-0.2</v>
      </c>
      <c r="M515">
        <v>4.5999999999999996</v>
      </c>
      <c r="N515">
        <v>-4.3</v>
      </c>
      <c r="O515">
        <v>0.1</v>
      </c>
      <c r="P515">
        <v>0.5</v>
      </c>
      <c r="Q515">
        <v>0.1</v>
      </c>
      <c r="R515">
        <v>0.1</v>
      </c>
      <c r="T515">
        <f>IF(ISNUMBER(MATCH(A515, Debuts_Table[Name], 0)), "1", 0)</f>
        <v>0</v>
      </c>
      <c r="U515" t="str">
        <f t="shared" ca="1" si="16"/>
        <v/>
      </c>
      <c r="V515">
        <f>IF(COUNTIF(Injuries!$A$2:$A$154, A515) &gt; 0, 0, Skater2024!P515)</f>
        <v>0.5</v>
      </c>
      <c r="W515">
        <f>IF(COUNTIF(Injuries!$A$2:$A$154, A515) &gt; 0, 0, Skater2024!M515)</f>
        <v>4.5999999999999996</v>
      </c>
      <c r="X515">
        <f>IF(COUNTIF(Injuries!$A$2:$A$154, A515) &gt; 0, 0, Skater2024!N515)</f>
        <v>-4.3</v>
      </c>
      <c r="Y515" t="str">
        <f>VLOOKUP(C515,'2024'!$A$1:$B$33,2,FALSE)</f>
        <v xml:space="preserve"> Tampa Bay Lightning</v>
      </c>
      <c r="Z515">
        <f t="shared" ref="Z515:Z578" si="17">F515/E515</f>
        <v>18.808510638297872</v>
      </c>
    </row>
    <row r="516" spans="1:26" x14ac:dyDescent="0.3">
      <c r="A516" t="s">
        <v>504</v>
      </c>
      <c r="B516" t="s">
        <v>19</v>
      </c>
      <c r="C516" t="s">
        <v>57</v>
      </c>
      <c r="D516" t="s">
        <v>37</v>
      </c>
      <c r="E516">
        <v>30</v>
      </c>
      <c r="F516">
        <v>489.5</v>
      </c>
      <c r="G516">
        <v>0.6</v>
      </c>
      <c r="H516">
        <v>-1.1000000000000001</v>
      </c>
      <c r="I516">
        <v>0.9</v>
      </c>
      <c r="J516">
        <v>0</v>
      </c>
      <c r="K516">
        <v>-0.1</v>
      </c>
      <c r="L516">
        <v>0.6</v>
      </c>
      <c r="M516">
        <v>1.5</v>
      </c>
      <c r="N516">
        <v>-1.1000000000000001</v>
      </c>
      <c r="O516">
        <v>0.4</v>
      </c>
      <c r="P516">
        <v>0.9</v>
      </c>
      <c r="Q516">
        <v>0.1</v>
      </c>
      <c r="R516">
        <v>0.3</v>
      </c>
      <c r="T516">
        <f>IF(ISNUMBER(MATCH(A516, Debuts_Table[Name], 0)), "1", 0)</f>
        <v>0</v>
      </c>
      <c r="U516" t="str">
        <f t="shared" ca="1" si="16"/>
        <v/>
      </c>
      <c r="V516">
        <f>IF(COUNTIF(Injuries!$A$2:$A$154, A516) &gt; 0, 0, Skater2024!P516)</f>
        <v>0.9</v>
      </c>
      <c r="W516">
        <f>IF(COUNTIF(Injuries!$A$2:$A$154, A516) &gt; 0, 0, Skater2024!M516)</f>
        <v>1.5</v>
      </c>
      <c r="X516">
        <f>IF(COUNTIF(Injuries!$A$2:$A$154, A516) &gt; 0, 0, Skater2024!N516)</f>
        <v>-1.1000000000000001</v>
      </c>
      <c r="Y516" t="str">
        <f>VLOOKUP(C516,'2024'!$A$1:$B$33,2,FALSE)</f>
        <v xml:space="preserve"> Washington Capitals</v>
      </c>
      <c r="Z516">
        <f t="shared" si="17"/>
        <v>16.316666666666666</v>
      </c>
    </row>
    <row r="517" spans="1:26" x14ac:dyDescent="0.3">
      <c r="A517" t="s">
        <v>505</v>
      </c>
      <c r="B517" t="s">
        <v>19</v>
      </c>
      <c r="C517" t="s">
        <v>62</v>
      </c>
      <c r="D517" t="s">
        <v>21</v>
      </c>
      <c r="E517">
        <v>39</v>
      </c>
      <c r="F517">
        <v>714.1</v>
      </c>
      <c r="G517">
        <v>2.4</v>
      </c>
      <c r="H517">
        <v>0.8</v>
      </c>
      <c r="I517">
        <v>-0.8</v>
      </c>
      <c r="J517">
        <v>-0.5</v>
      </c>
      <c r="K517">
        <v>-0.2</v>
      </c>
      <c r="L517">
        <v>-0.3</v>
      </c>
      <c r="M517">
        <v>1.6</v>
      </c>
      <c r="N517">
        <v>0.3</v>
      </c>
      <c r="O517">
        <v>-0.5</v>
      </c>
      <c r="P517">
        <v>1.5</v>
      </c>
      <c r="Q517">
        <v>0.2</v>
      </c>
      <c r="R517">
        <v>0.5</v>
      </c>
      <c r="T517">
        <f>IF(ISNUMBER(MATCH(A517, Debuts_Table[Name], 0)), "1", 0)</f>
        <v>0</v>
      </c>
      <c r="U517" t="str">
        <f t="shared" ca="1" si="16"/>
        <v/>
      </c>
      <c r="V517">
        <f>IF(COUNTIF(Injuries!$A$2:$A$154, A517) &gt; 0, 0, Skater2024!P517)</f>
        <v>1.5</v>
      </c>
      <c r="W517">
        <f>IF(COUNTIF(Injuries!$A$2:$A$154, A517) &gt; 0, 0, Skater2024!M517)</f>
        <v>1.6</v>
      </c>
      <c r="X517">
        <f>IF(COUNTIF(Injuries!$A$2:$A$154, A517) &gt; 0, 0, Skater2024!N517)</f>
        <v>0.3</v>
      </c>
      <c r="Y517" t="str">
        <f>VLOOKUP(C517,'2024'!$A$1:$B$33,2,FALSE)</f>
        <v xml:space="preserve"> Buffalo Sabres</v>
      </c>
      <c r="Z517">
        <f t="shared" si="17"/>
        <v>18.310256410256411</v>
      </c>
    </row>
    <row r="518" spans="1:26" x14ac:dyDescent="0.3">
      <c r="A518" t="s">
        <v>506</v>
      </c>
      <c r="B518" t="s">
        <v>19</v>
      </c>
      <c r="C518" t="s">
        <v>42</v>
      </c>
      <c r="D518" t="s">
        <v>50</v>
      </c>
      <c r="E518">
        <v>41</v>
      </c>
      <c r="F518">
        <v>516.4</v>
      </c>
      <c r="G518">
        <v>3.3</v>
      </c>
      <c r="H518">
        <v>1.2</v>
      </c>
      <c r="I518">
        <v>-0.2</v>
      </c>
      <c r="J518">
        <v>0</v>
      </c>
      <c r="K518">
        <v>-0.5</v>
      </c>
      <c r="L518">
        <v>0.1</v>
      </c>
      <c r="M518">
        <v>3.1</v>
      </c>
      <c r="N518">
        <v>1.2</v>
      </c>
      <c r="O518">
        <v>-0.4</v>
      </c>
      <c r="P518">
        <v>3.9</v>
      </c>
      <c r="Q518">
        <v>0.6</v>
      </c>
      <c r="R518">
        <v>1.2</v>
      </c>
      <c r="T518">
        <f>IF(ISNUMBER(MATCH(A518, Debuts_Table[Name], 0)), "1", 0)</f>
        <v>0</v>
      </c>
      <c r="U518" t="str">
        <f t="shared" ca="1" si="16"/>
        <v/>
      </c>
      <c r="V518">
        <f>IF(COUNTIF(Injuries!$A$2:$A$154, A518) &gt; 0, 0, Skater2024!P518)</f>
        <v>0</v>
      </c>
      <c r="W518">
        <f>IF(COUNTIF(Injuries!$A$2:$A$154, A518) &gt; 0, 0, Skater2024!M518)</f>
        <v>0</v>
      </c>
      <c r="X518">
        <f>IF(COUNTIF(Injuries!$A$2:$A$154, A518) &gt; 0, 0, Skater2024!N518)</f>
        <v>0</v>
      </c>
      <c r="Y518" t="str">
        <f>VLOOKUP(C518,'2024'!$A$1:$B$33,2,FALSE)</f>
        <v xml:space="preserve"> Tampa Bay Lightning</v>
      </c>
      <c r="Z518">
        <f t="shared" si="17"/>
        <v>12.595121951219511</v>
      </c>
    </row>
    <row r="519" spans="1:26" x14ac:dyDescent="0.3">
      <c r="A519" t="s">
        <v>507</v>
      </c>
      <c r="B519" t="s">
        <v>19</v>
      </c>
      <c r="C519" t="s">
        <v>55</v>
      </c>
      <c r="D519" t="s">
        <v>50</v>
      </c>
      <c r="E519">
        <v>30</v>
      </c>
      <c r="F519">
        <v>402.1</v>
      </c>
      <c r="G519">
        <v>-0.2</v>
      </c>
      <c r="H519">
        <v>-1.1000000000000001</v>
      </c>
      <c r="I519">
        <v>-0.2</v>
      </c>
      <c r="J519">
        <v>-1.7</v>
      </c>
      <c r="K519">
        <v>0.3</v>
      </c>
      <c r="L519">
        <v>-0.1</v>
      </c>
      <c r="M519">
        <v>-0.4</v>
      </c>
      <c r="N519">
        <v>-2.8</v>
      </c>
      <c r="O519">
        <v>0.3</v>
      </c>
      <c r="P519">
        <v>-2.9</v>
      </c>
      <c r="Q519">
        <v>-0.5</v>
      </c>
      <c r="R519">
        <v>-0.9</v>
      </c>
      <c r="T519">
        <f>IF(ISNUMBER(MATCH(A519, Debuts_Table[Name], 0)), "1", 0)</f>
        <v>0</v>
      </c>
      <c r="U519" t="str">
        <f t="shared" ca="1" si="16"/>
        <v/>
      </c>
      <c r="V519">
        <f>IF(COUNTIF(Injuries!$A$2:$A$154, A519) &gt; 0, 0, Skater2024!P519)</f>
        <v>-2.9</v>
      </c>
      <c r="W519">
        <f>IF(COUNTIF(Injuries!$A$2:$A$154, A519) &gt; 0, 0, Skater2024!M519)</f>
        <v>-0.4</v>
      </c>
      <c r="X519">
        <f>IF(COUNTIF(Injuries!$A$2:$A$154, A519) &gt; 0, 0, Skater2024!N519)</f>
        <v>-2.8</v>
      </c>
      <c r="Y519" t="str">
        <f>VLOOKUP(C519,'2024'!$A$1:$B$33,2,FALSE)</f>
        <v xml:space="preserve"> Montreal Canadiens</v>
      </c>
      <c r="Z519">
        <f t="shared" si="17"/>
        <v>13.403333333333334</v>
      </c>
    </row>
    <row r="520" spans="1:26" x14ac:dyDescent="0.3">
      <c r="A520" t="s">
        <v>509</v>
      </c>
      <c r="B520" t="s">
        <v>19</v>
      </c>
      <c r="C520" t="s">
        <v>64</v>
      </c>
      <c r="D520" t="s">
        <v>37</v>
      </c>
      <c r="E520">
        <v>45</v>
      </c>
      <c r="F520">
        <v>752.2</v>
      </c>
      <c r="G520">
        <v>-0.6</v>
      </c>
      <c r="H520">
        <v>0</v>
      </c>
      <c r="I520">
        <v>-0.8</v>
      </c>
      <c r="J520">
        <v>0.4</v>
      </c>
      <c r="K520">
        <v>0.7</v>
      </c>
      <c r="L520">
        <v>-0.8</v>
      </c>
      <c r="M520">
        <v>-1.4</v>
      </c>
      <c r="N520">
        <v>0.4</v>
      </c>
      <c r="O520">
        <v>-0.1</v>
      </c>
      <c r="P520">
        <v>-1.2</v>
      </c>
      <c r="Q520">
        <v>-0.2</v>
      </c>
      <c r="R520">
        <v>-0.4</v>
      </c>
      <c r="T520">
        <f>IF(ISNUMBER(MATCH(A520, Debuts_Table[Name], 0)), "1", 0)</f>
        <v>0</v>
      </c>
      <c r="U520" t="str">
        <f t="shared" ca="1" si="16"/>
        <v/>
      </c>
      <c r="V520">
        <f>IF(COUNTIF(Injuries!$A$2:$A$154, A520) &gt; 0, 0, Skater2024!P520)</f>
        <v>-1.2</v>
      </c>
      <c r="W520">
        <f>IF(COUNTIF(Injuries!$A$2:$A$154, A520) &gt; 0, 0, Skater2024!M520)</f>
        <v>-1.4</v>
      </c>
      <c r="X520">
        <f>IF(COUNTIF(Injuries!$A$2:$A$154, A520) &gt; 0, 0, Skater2024!N520)</f>
        <v>0.4</v>
      </c>
      <c r="Y520" t="str">
        <f>VLOOKUP(C520,'2024'!$A$1:$B$33,2,FALSE)</f>
        <v xml:space="preserve"> Chicago Blackhawks</v>
      </c>
      <c r="Z520">
        <f t="shared" si="17"/>
        <v>16.715555555555557</v>
      </c>
    </row>
    <row r="521" spans="1:26" x14ac:dyDescent="0.3">
      <c r="A521" t="s">
        <v>749</v>
      </c>
      <c r="B521" t="s">
        <v>19</v>
      </c>
      <c r="C521" t="s">
        <v>72</v>
      </c>
      <c r="D521" t="s">
        <v>21</v>
      </c>
      <c r="E521">
        <v>35</v>
      </c>
      <c r="F521">
        <v>540.1</v>
      </c>
      <c r="G521">
        <v>1.2</v>
      </c>
      <c r="H521">
        <v>1.5</v>
      </c>
      <c r="I521">
        <v>-0.1</v>
      </c>
      <c r="J521">
        <v>0</v>
      </c>
      <c r="K521">
        <v>0.4</v>
      </c>
      <c r="L521">
        <v>-0.6</v>
      </c>
      <c r="M521">
        <v>1.1000000000000001</v>
      </c>
      <c r="N521">
        <v>1.5</v>
      </c>
      <c r="O521">
        <v>-0.2</v>
      </c>
      <c r="P521">
        <v>2.2999999999999998</v>
      </c>
      <c r="Q521">
        <v>0.4</v>
      </c>
      <c r="R521">
        <v>0.7</v>
      </c>
      <c r="T521">
        <f>IF(ISNUMBER(MATCH(A521, Debuts_Table[Name], 0)), "1", 0)</f>
        <v>0</v>
      </c>
      <c r="U521" t="str">
        <f t="shared" ca="1" si="16"/>
        <v/>
      </c>
      <c r="V521">
        <f>IF(COUNTIF(Injuries!$A$2:$A$154, A521) &gt; 0, 0, Skater2024!P521)</f>
        <v>2.2999999999999998</v>
      </c>
      <c r="W521">
        <f>IF(COUNTIF(Injuries!$A$2:$A$154, A521) &gt; 0, 0, Skater2024!M521)</f>
        <v>1.1000000000000001</v>
      </c>
      <c r="X521">
        <f>IF(COUNTIF(Injuries!$A$2:$A$154, A521) &gt; 0, 0, Skater2024!N521)</f>
        <v>1.5</v>
      </c>
      <c r="Y521" t="str">
        <f>VLOOKUP(C521,'2024'!$A$1:$B$33,2,FALSE)</f>
        <v xml:space="preserve"> Vancouver Canucks</v>
      </c>
      <c r="Z521">
        <f t="shared" si="17"/>
        <v>15.431428571428572</v>
      </c>
    </row>
    <row r="522" spans="1:26" x14ac:dyDescent="0.3">
      <c r="A522" t="s">
        <v>510</v>
      </c>
      <c r="B522" t="s">
        <v>19</v>
      </c>
      <c r="C522" t="s">
        <v>105</v>
      </c>
      <c r="D522" t="s">
        <v>50</v>
      </c>
      <c r="E522">
        <v>48</v>
      </c>
      <c r="F522">
        <v>816.3</v>
      </c>
      <c r="G522">
        <v>2.8</v>
      </c>
      <c r="H522">
        <v>3.3</v>
      </c>
      <c r="I522">
        <v>4.2</v>
      </c>
      <c r="J522">
        <v>2.1</v>
      </c>
      <c r="K522">
        <v>1.6</v>
      </c>
      <c r="L522">
        <v>-0.9</v>
      </c>
      <c r="M522">
        <v>7</v>
      </c>
      <c r="N522">
        <v>5.4</v>
      </c>
      <c r="O522">
        <v>0.6</v>
      </c>
      <c r="P522">
        <v>13</v>
      </c>
      <c r="Q522">
        <v>2.1</v>
      </c>
      <c r="R522">
        <v>4.0999999999999996</v>
      </c>
      <c r="T522">
        <f>IF(ISNUMBER(MATCH(A522, Debuts_Table[Name], 0)), "1", 0)</f>
        <v>0</v>
      </c>
      <c r="U522" t="str">
        <f t="shared" ca="1" si="16"/>
        <v/>
      </c>
      <c r="V522">
        <f>IF(COUNTIF(Injuries!$A$2:$A$154, A522) &gt; 0, 0, Skater2024!P522)</f>
        <v>13</v>
      </c>
      <c r="W522">
        <f>IF(COUNTIF(Injuries!$A$2:$A$154, A522) &gt; 0, 0, Skater2024!M522)</f>
        <v>7</v>
      </c>
      <c r="X522">
        <f>IF(COUNTIF(Injuries!$A$2:$A$154, A522) &gt; 0, 0, Skater2024!N522)</f>
        <v>5.4</v>
      </c>
      <c r="Y522" t="str">
        <f>VLOOKUP(C522,'2024'!$A$1:$B$33,2,FALSE)</f>
        <v xml:space="preserve"> Carolina Hurricanes</v>
      </c>
      <c r="Z522">
        <f t="shared" si="17"/>
        <v>17.006249999999998</v>
      </c>
    </row>
    <row r="523" spans="1:26" x14ac:dyDescent="0.3">
      <c r="A523" t="s">
        <v>511</v>
      </c>
      <c r="B523" t="s">
        <v>19</v>
      </c>
      <c r="C523" t="s">
        <v>107</v>
      </c>
      <c r="D523" t="s">
        <v>24</v>
      </c>
      <c r="E523">
        <v>25</v>
      </c>
      <c r="F523">
        <v>599.20000000000005</v>
      </c>
      <c r="G523">
        <v>0.4</v>
      </c>
      <c r="H523">
        <v>-0.8</v>
      </c>
      <c r="I523">
        <v>-0.4</v>
      </c>
      <c r="J523">
        <v>0.3</v>
      </c>
      <c r="K523">
        <v>0.2</v>
      </c>
      <c r="L523">
        <v>0.7</v>
      </c>
      <c r="M523">
        <v>0</v>
      </c>
      <c r="N523">
        <v>-0.4</v>
      </c>
      <c r="O523">
        <v>0.8</v>
      </c>
      <c r="P523">
        <v>0.4</v>
      </c>
      <c r="Q523">
        <v>0.1</v>
      </c>
      <c r="R523">
        <v>0.1</v>
      </c>
      <c r="T523">
        <f>IF(ISNUMBER(MATCH(A523, Debuts_Table[Name], 0)), "1", 0)</f>
        <v>0</v>
      </c>
      <c r="U523" t="str">
        <f t="shared" ca="1" si="16"/>
        <v/>
      </c>
      <c r="V523">
        <f>IF(COUNTIF(Injuries!$A$2:$A$154, A523) &gt; 0, 0, Skater2024!P523)</f>
        <v>0.4</v>
      </c>
      <c r="W523">
        <f>IF(COUNTIF(Injuries!$A$2:$A$154, A523) &gt; 0, 0, Skater2024!M523)</f>
        <v>0</v>
      </c>
      <c r="X523">
        <f>IF(COUNTIF(Injuries!$A$2:$A$154, A523) &gt; 0, 0, Skater2024!N523)</f>
        <v>-0.4</v>
      </c>
      <c r="Y523" t="str">
        <f>VLOOKUP(C523,'2024'!$A$1:$B$33,2,FALSE)</f>
        <v xml:space="preserve"> Ottawa Senators</v>
      </c>
      <c r="Z523">
        <f t="shared" si="17"/>
        <v>23.968000000000004</v>
      </c>
    </row>
    <row r="524" spans="1:26" x14ac:dyDescent="0.3">
      <c r="A524" t="s">
        <v>512</v>
      </c>
      <c r="B524" t="s">
        <v>19</v>
      </c>
      <c r="C524" t="s">
        <v>168</v>
      </c>
      <c r="D524" t="s">
        <v>24</v>
      </c>
      <c r="E524">
        <v>46</v>
      </c>
      <c r="F524">
        <v>917.2</v>
      </c>
      <c r="G524">
        <v>12.3</v>
      </c>
      <c r="H524">
        <v>-0.2</v>
      </c>
      <c r="I524">
        <v>0.3</v>
      </c>
      <c r="J524">
        <v>1</v>
      </c>
      <c r="K524">
        <v>1.3</v>
      </c>
      <c r="L524">
        <v>-0.1</v>
      </c>
      <c r="M524">
        <v>12.6</v>
      </c>
      <c r="N524">
        <v>0.8</v>
      </c>
      <c r="O524">
        <v>1.2</v>
      </c>
      <c r="P524">
        <v>14.6</v>
      </c>
      <c r="Q524">
        <v>2.2999999999999998</v>
      </c>
      <c r="R524">
        <v>4.5</v>
      </c>
      <c r="T524">
        <f>IF(ISNUMBER(MATCH(A524, Debuts_Table[Name], 0)), "1", 0)</f>
        <v>0</v>
      </c>
      <c r="U524" t="str">
        <f t="shared" ca="1" si="16"/>
        <v/>
      </c>
      <c r="V524">
        <f>IF(COUNTIF(Injuries!$A$2:$A$154, A524) &gt; 0, 0, Skater2024!P524)</f>
        <v>14.6</v>
      </c>
      <c r="W524">
        <f>IF(COUNTIF(Injuries!$A$2:$A$154, A524) &gt; 0, 0, Skater2024!M524)</f>
        <v>12.6</v>
      </c>
      <c r="X524">
        <f>IF(COUNTIF(Injuries!$A$2:$A$154, A524) &gt; 0, 0, Skater2024!N524)</f>
        <v>0.8</v>
      </c>
      <c r="Y524" t="str">
        <f>VLOOKUP(C524,'2024'!$A$1:$B$33,2,FALSE)</f>
        <v xml:space="preserve"> Dallas Stars</v>
      </c>
      <c r="Z524">
        <f t="shared" si="17"/>
        <v>19.939130434782609</v>
      </c>
    </row>
    <row r="525" spans="1:26" x14ac:dyDescent="0.3">
      <c r="A525" t="s">
        <v>513</v>
      </c>
      <c r="B525" t="s">
        <v>19</v>
      </c>
      <c r="C525" t="s">
        <v>44</v>
      </c>
      <c r="D525" t="s">
        <v>21</v>
      </c>
      <c r="E525">
        <v>40</v>
      </c>
      <c r="F525">
        <v>578.79999999999995</v>
      </c>
      <c r="G525">
        <v>1.1000000000000001</v>
      </c>
      <c r="H525">
        <v>0.7</v>
      </c>
      <c r="I525">
        <v>2.1</v>
      </c>
      <c r="J525">
        <v>0</v>
      </c>
      <c r="K525">
        <v>0.8</v>
      </c>
      <c r="L525">
        <v>0</v>
      </c>
      <c r="M525">
        <v>3.2</v>
      </c>
      <c r="N525">
        <v>0.7</v>
      </c>
      <c r="O525">
        <v>0.8</v>
      </c>
      <c r="P525">
        <v>4.8</v>
      </c>
      <c r="Q525">
        <v>0.8</v>
      </c>
      <c r="R525">
        <v>1.5</v>
      </c>
      <c r="T525">
        <f>IF(ISNUMBER(MATCH(A525, Debuts_Table[Name], 0)), "1", 0)</f>
        <v>0</v>
      </c>
      <c r="U525" t="str">
        <f t="shared" ca="1" si="16"/>
        <v/>
      </c>
      <c r="V525">
        <f>IF(COUNTIF(Injuries!$A$2:$A$154, A525) &gt; 0, 0, Skater2024!P525)</f>
        <v>4.8</v>
      </c>
      <c r="W525">
        <f>IF(COUNTIF(Injuries!$A$2:$A$154, A525) &gt; 0, 0, Skater2024!M525)</f>
        <v>3.2</v>
      </c>
      <c r="X525">
        <f>IF(COUNTIF(Injuries!$A$2:$A$154, A525) &gt; 0, 0, Skater2024!N525)</f>
        <v>0.7</v>
      </c>
      <c r="Y525" t="str">
        <f>VLOOKUP(C525,'2024'!$A$1:$B$33,2,FALSE)</f>
        <v xml:space="preserve"> Nashville Predators</v>
      </c>
      <c r="Z525">
        <f t="shared" si="17"/>
        <v>14.469999999999999</v>
      </c>
    </row>
    <row r="526" spans="1:26" x14ac:dyDescent="0.3">
      <c r="A526" t="s">
        <v>514</v>
      </c>
      <c r="B526" t="s">
        <v>19</v>
      </c>
      <c r="C526" t="s">
        <v>107</v>
      </c>
      <c r="D526" t="s">
        <v>21</v>
      </c>
      <c r="E526">
        <v>47</v>
      </c>
      <c r="F526">
        <v>1001.1</v>
      </c>
      <c r="G526">
        <v>1.2</v>
      </c>
      <c r="H526">
        <v>1</v>
      </c>
      <c r="I526">
        <v>-0.9</v>
      </c>
      <c r="J526">
        <v>0.1</v>
      </c>
      <c r="K526">
        <v>0.9</v>
      </c>
      <c r="L526">
        <v>2.2000000000000002</v>
      </c>
      <c r="M526">
        <v>0.3</v>
      </c>
      <c r="N526">
        <v>1.1000000000000001</v>
      </c>
      <c r="O526">
        <v>3.1</v>
      </c>
      <c r="P526">
        <v>4.5</v>
      </c>
      <c r="Q526">
        <v>0.7</v>
      </c>
      <c r="R526">
        <v>1.4</v>
      </c>
      <c r="T526">
        <f>IF(ISNUMBER(MATCH(A526, Debuts_Table[Name], 0)), "1", 0)</f>
        <v>0</v>
      </c>
      <c r="U526" t="str">
        <f t="shared" ca="1" si="16"/>
        <v/>
      </c>
      <c r="V526">
        <f>IF(COUNTIF(Injuries!$A$2:$A$154, A526) &gt; 0, 0, Skater2024!P526)</f>
        <v>4.5</v>
      </c>
      <c r="W526">
        <f>IF(COUNTIF(Injuries!$A$2:$A$154, A526) &gt; 0, 0, Skater2024!M526)</f>
        <v>0.3</v>
      </c>
      <c r="X526">
        <f>IF(COUNTIF(Injuries!$A$2:$A$154, A526) &gt; 0, 0, Skater2024!N526)</f>
        <v>1.1000000000000001</v>
      </c>
      <c r="Y526" t="str">
        <f>VLOOKUP(C526,'2024'!$A$1:$B$33,2,FALSE)</f>
        <v xml:space="preserve"> Ottawa Senators</v>
      </c>
      <c r="Z526">
        <f t="shared" si="17"/>
        <v>21.3</v>
      </c>
    </row>
    <row r="527" spans="1:26" x14ac:dyDescent="0.3">
      <c r="A527" t="s">
        <v>515</v>
      </c>
      <c r="B527" t="s">
        <v>19</v>
      </c>
      <c r="C527" t="s">
        <v>48</v>
      </c>
      <c r="D527" t="s">
        <v>37</v>
      </c>
      <c r="E527">
        <v>34</v>
      </c>
      <c r="F527">
        <v>577.9</v>
      </c>
      <c r="G527">
        <v>-1.9</v>
      </c>
      <c r="H527">
        <v>-4.2</v>
      </c>
      <c r="I527">
        <v>1.8</v>
      </c>
      <c r="J527">
        <v>0</v>
      </c>
      <c r="K527">
        <v>0.2</v>
      </c>
      <c r="L527">
        <v>-0.2</v>
      </c>
      <c r="M527">
        <v>-0.2</v>
      </c>
      <c r="N527">
        <v>-4.2</v>
      </c>
      <c r="O527">
        <v>0</v>
      </c>
      <c r="P527">
        <v>-4.3</v>
      </c>
      <c r="Q527">
        <v>-0.7</v>
      </c>
      <c r="R527">
        <v>-1.4</v>
      </c>
      <c r="T527">
        <f>IF(ISNUMBER(MATCH(A527, Debuts_Table[Name], 0)), "1", 0)</f>
        <v>0</v>
      </c>
      <c r="U527" t="str">
        <f t="shared" ca="1" si="16"/>
        <v/>
      </c>
      <c r="V527">
        <f>IF(COUNTIF(Injuries!$A$2:$A$154, A527) &gt; 0, 0, Skater2024!P527)</f>
        <v>-4.3</v>
      </c>
      <c r="W527">
        <f>IF(COUNTIF(Injuries!$A$2:$A$154, A527) &gt; 0, 0, Skater2024!M527)</f>
        <v>-0.2</v>
      </c>
      <c r="X527">
        <f>IF(COUNTIF(Injuries!$A$2:$A$154, A527) &gt; 0, 0, Skater2024!N527)</f>
        <v>-4.2</v>
      </c>
      <c r="Y527" t="str">
        <f>VLOOKUP(C527,'2024'!$A$1:$B$33,2,FALSE)</f>
        <v xml:space="preserve"> New Jersey Devils</v>
      </c>
      <c r="Z527">
        <f t="shared" si="17"/>
        <v>16.997058823529411</v>
      </c>
    </row>
    <row r="528" spans="1:26" x14ac:dyDescent="0.3">
      <c r="A528" t="s">
        <v>516</v>
      </c>
      <c r="B528" t="s">
        <v>19</v>
      </c>
      <c r="C528" t="s">
        <v>87</v>
      </c>
      <c r="D528" t="s">
        <v>24</v>
      </c>
      <c r="E528">
        <v>31</v>
      </c>
      <c r="F528">
        <v>591</v>
      </c>
      <c r="G528">
        <v>2.1</v>
      </c>
      <c r="H528">
        <v>2</v>
      </c>
      <c r="I528">
        <v>-0.3</v>
      </c>
      <c r="J528">
        <v>0.1</v>
      </c>
      <c r="K528">
        <v>0.7</v>
      </c>
      <c r="L528">
        <v>0.3</v>
      </c>
      <c r="M528">
        <v>1.8</v>
      </c>
      <c r="N528">
        <v>2.1</v>
      </c>
      <c r="O528">
        <v>0.9</v>
      </c>
      <c r="P528">
        <v>4.8</v>
      </c>
      <c r="Q528">
        <v>0.8</v>
      </c>
      <c r="R528">
        <v>1.5</v>
      </c>
      <c r="T528">
        <f>IF(ISNUMBER(MATCH(A528, Debuts_Table[Name], 0)), "1", 0)</f>
        <v>0</v>
      </c>
      <c r="U528" t="str">
        <f t="shared" ca="1" si="16"/>
        <v/>
      </c>
      <c r="V528">
        <f>IF(COUNTIF(Injuries!$A$2:$A$154, A528) &gt; 0, 0, Skater2024!P528)</f>
        <v>4.8</v>
      </c>
      <c r="W528">
        <f>IF(COUNTIF(Injuries!$A$2:$A$154, A528) &gt; 0, 0, Skater2024!M528)</f>
        <v>1.8</v>
      </c>
      <c r="X528">
        <f>IF(COUNTIF(Injuries!$A$2:$A$154, A528) &gt; 0, 0, Skater2024!N528)</f>
        <v>2.1</v>
      </c>
      <c r="Y528" t="str">
        <f>VLOOKUP(C528,'2024'!$A$1:$B$33,2,FALSE)</f>
        <v xml:space="preserve"> Toronto Maple Leafs</v>
      </c>
      <c r="Z528">
        <f t="shared" si="17"/>
        <v>19.06451612903226</v>
      </c>
    </row>
    <row r="529" spans="1:26" x14ac:dyDescent="0.3">
      <c r="A529" t="s">
        <v>517</v>
      </c>
      <c r="B529" t="s">
        <v>19</v>
      </c>
      <c r="C529" t="s">
        <v>87</v>
      </c>
      <c r="D529" t="s">
        <v>24</v>
      </c>
      <c r="E529">
        <v>47</v>
      </c>
      <c r="F529">
        <v>1020.3</v>
      </c>
      <c r="G529">
        <v>1.8</v>
      </c>
      <c r="H529">
        <v>-0.6</v>
      </c>
      <c r="I529">
        <v>0</v>
      </c>
      <c r="J529">
        <v>-0.6</v>
      </c>
      <c r="K529">
        <v>0.4</v>
      </c>
      <c r="L529">
        <v>-0.2</v>
      </c>
      <c r="M529">
        <v>1.8</v>
      </c>
      <c r="N529">
        <v>-1.2</v>
      </c>
      <c r="O529">
        <v>0.2</v>
      </c>
      <c r="P529">
        <v>0.8</v>
      </c>
      <c r="Q529">
        <v>0.1</v>
      </c>
      <c r="R529">
        <v>0.2</v>
      </c>
      <c r="T529">
        <f>IF(ISNUMBER(MATCH(A529, Debuts_Table[Name], 0)), "1", 0)</f>
        <v>0</v>
      </c>
      <c r="U529" t="str">
        <f t="shared" ca="1" si="16"/>
        <v/>
      </c>
      <c r="V529">
        <f>IF(COUNTIF(Injuries!$A$2:$A$154, A529) &gt; 0, 0, Skater2024!P529)</f>
        <v>0.8</v>
      </c>
      <c r="W529">
        <f>IF(COUNTIF(Injuries!$A$2:$A$154, A529) &gt; 0, 0, Skater2024!M529)</f>
        <v>1.8</v>
      </c>
      <c r="X529">
        <f>IF(COUNTIF(Injuries!$A$2:$A$154, A529) &gt; 0, 0, Skater2024!N529)</f>
        <v>-1.2</v>
      </c>
      <c r="Y529" t="str">
        <f>VLOOKUP(C529,'2024'!$A$1:$B$33,2,FALSE)</f>
        <v xml:space="preserve"> Toronto Maple Leafs</v>
      </c>
      <c r="Z529">
        <f t="shared" si="17"/>
        <v>21.70851063829787</v>
      </c>
    </row>
    <row r="530" spans="1:26" x14ac:dyDescent="0.3">
      <c r="A530" t="s">
        <v>518</v>
      </c>
      <c r="B530" t="s">
        <v>19</v>
      </c>
      <c r="C530" t="s">
        <v>57</v>
      </c>
      <c r="D530" t="s">
        <v>37</v>
      </c>
      <c r="E530">
        <v>46</v>
      </c>
      <c r="F530">
        <v>840.2</v>
      </c>
      <c r="G530">
        <v>-1.2</v>
      </c>
      <c r="H530">
        <v>1.2</v>
      </c>
      <c r="I530">
        <v>0.5</v>
      </c>
      <c r="J530">
        <v>-0.5</v>
      </c>
      <c r="K530">
        <v>-1.2</v>
      </c>
      <c r="L530">
        <v>1.2</v>
      </c>
      <c r="M530">
        <v>-0.7</v>
      </c>
      <c r="N530">
        <v>0.7</v>
      </c>
      <c r="O530">
        <v>0</v>
      </c>
      <c r="P530">
        <v>0</v>
      </c>
      <c r="Q530">
        <v>0</v>
      </c>
      <c r="R530">
        <v>0</v>
      </c>
      <c r="T530">
        <f>IF(ISNUMBER(MATCH(A530, Debuts_Table[Name], 0)), "1", 0)</f>
        <v>0</v>
      </c>
      <c r="U530" t="str">
        <f t="shared" ca="1" si="16"/>
        <v/>
      </c>
      <c r="V530">
        <f>IF(COUNTIF(Injuries!$A$2:$A$154, A530) &gt; 0, 0, Skater2024!P530)</f>
        <v>0</v>
      </c>
      <c r="W530">
        <f>IF(COUNTIF(Injuries!$A$2:$A$154, A530) &gt; 0, 0, Skater2024!M530)</f>
        <v>-0.7</v>
      </c>
      <c r="X530">
        <f>IF(COUNTIF(Injuries!$A$2:$A$154, A530) &gt; 0, 0, Skater2024!N530)</f>
        <v>0.7</v>
      </c>
      <c r="Y530" t="str">
        <f>VLOOKUP(C530,'2024'!$A$1:$B$33,2,FALSE)</f>
        <v xml:space="preserve"> Washington Capitals</v>
      </c>
      <c r="Z530">
        <f t="shared" si="17"/>
        <v>18.265217391304351</v>
      </c>
    </row>
    <row r="531" spans="1:26" x14ac:dyDescent="0.3">
      <c r="A531" t="s">
        <v>519</v>
      </c>
      <c r="B531" t="s">
        <v>19</v>
      </c>
      <c r="C531" t="s">
        <v>78</v>
      </c>
      <c r="D531" t="s">
        <v>21</v>
      </c>
      <c r="E531">
        <v>48</v>
      </c>
      <c r="F531">
        <v>1003.2</v>
      </c>
      <c r="G531">
        <v>1.9</v>
      </c>
      <c r="H531">
        <v>1.2</v>
      </c>
      <c r="I531">
        <v>2.6</v>
      </c>
      <c r="J531">
        <v>-0.7</v>
      </c>
      <c r="K531">
        <v>1.3</v>
      </c>
      <c r="L531">
        <v>-1</v>
      </c>
      <c r="M531">
        <v>4.4000000000000004</v>
      </c>
      <c r="N531">
        <v>0.5</v>
      </c>
      <c r="O531">
        <v>0.3</v>
      </c>
      <c r="P531">
        <v>5.3</v>
      </c>
      <c r="Q531">
        <v>0.8</v>
      </c>
      <c r="R531">
        <v>1.7</v>
      </c>
      <c r="T531">
        <f>IF(ISNUMBER(MATCH(A531, Debuts_Table[Name], 0)), "1", 0)</f>
        <v>0</v>
      </c>
      <c r="U531" t="str">
        <f t="shared" ca="1" si="16"/>
        <v/>
      </c>
      <c r="V531">
        <f>IF(COUNTIF(Injuries!$A$2:$A$154, A531) &gt; 0, 0, Skater2024!P531)</f>
        <v>5.3</v>
      </c>
      <c r="W531">
        <f>IF(COUNTIF(Injuries!$A$2:$A$154, A531) &gt; 0, 0, Skater2024!M531)</f>
        <v>4.4000000000000004</v>
      </c>
      <c r="X531">
        <f>IF(COUNTIF(Injuries!$A$2:$A$154, A531) &gt; 0, 0, Skater2024!N531)</f>
        <v>0.5</v>
      </c>
      <c r="Y531" t="str">
        <f>VLOOKUP(C531,'2024'!$A$1:$B$33,2,FALSE)</f>
        <v xml:space="preserve"> San Jose Sharks</v>
      </c>
      <c r="Z531">
        <f t="shared" si="17"/>
        <v>20.900000000000002</v>
      </c>
    </row>
    <row r="532" spans="1:26" x14ac:dyDescent="0.3">
      <c r="A532" t="s">
        <v>522</v>
      </c>
      <c r="B532" t="s">
        <v>19</v>
      </c>
      <c r="C532" t="s">
        <v>67</v>
      </c>
      <c r="D532" t="s">
        <v>24</v>
      </c>
      <c r="E532">
        <v>49</v>
      </c>
      <c r="F532">
        <v>1056</v>
      </c>
      <c r="G532">
        <v>2.5</v>
      </c>
      <c r="H532">
        <v>-1.5</v>
      </c>
      <c r="I532">
        <v>-0.9</v>
      </c>
      <c r="J532">
        <v>1.1000000000000001</v>
      </c>
      <c r="K532">
        <v>0.5</v>
      </c>
      <c r="L532">
        <v>-0.1</v>
      </c>
      <c r="M532">
        <v>1.5</v>
      </c>
      <c r="N532">
        <v>-0.4</v>
      </c>
      <c r="O532">
        <v>0.4</v>
      </c>
      <c r="P532">
        <v>1.6</v>
      </c>
      <c r="Q532">
        <v>0.2</v>
      </c>
      <c r="R532">
        <v>0.5</v>
      </c>
      <c r="T532">
        <f>IF(ISNUMBER(MATCH(A532, Debuts_Table[Name], 0)), "1", 0)</f>
        <v>0</v>
      </c>
      <c r="U532" t="str">
        <f t="shared" ca="1" si="16"/>
        <v/>
      </c>
      <c r="V532">
        <f>IF(COUNTIF(Injuries!$A$2:$A$154, A532) &gt; 0, 0, Skater2024!P532)</f>
        <v>1.6</v>
      </c>
      <c r="W532">
        <f>IF(COUNTIF(Injuries!$A$2:$A$154, A532) &gt; 0, 0, Skater2024!M532)</f>
        <v>1.5</v>
      </c>
      <c r="X532">
        <f>IF(COUNTIF(Injuries!$A$2:$A$154, A532) &gt; 0, 0, Skater2024!N532)</f>
        <v>-0.4</v>
      </c>
      <c r="Y532" t="str">
        <f>VLOOKUP(C532,'2024'!$A$1:$B$33,2,FALSE)</f>
        <v xml:space="preserve"> St. Louis Blues</v>
      </c>
      <c r="Z532">
        <f t="shared" si="17"/>
        <v>21.551020408163264</v>
      </c>
    </row>
    <row r="533" spans="1:26" x14ac:dyDescent="0.3">
      <c r="A533" t="s">
        <v>899</v>
      </c>
      <c r="B533" t="s">
        <v>19</v>
      </c>
      <c r="C533" t="s">
        <v>52</v>
      </c>
      <c r="D533" t="s">
        <v>24</v>
      </c>
      <c r="E533">
        <v>32</v>
      </c>
      <c r="F533">
        <v>551.4</v>
      </c>
      <c r="G533">
        <v>-2</v>
      </c>
      <c r="H533">
        <v>1.4</v>
      </c>
      <c r="I533">
        <v>0</v>
      </c>
      <c r="J533">
        <v>-0.4</v>
      </c>
      <c r="K533">
        <v>0.2</v>
      </c>
      <c r="L533">
        <v>-0.1</v>
      </c>
      <c r="M533">
        <v>-1.9</v>
      </c>
      <c r="N533">
        <v>1</v>
      </c>
      <c r="O533">
        <v>0.1</v>
      </c>
      <c r="P533">
        <v>-0.8</v>
      </c>
      <c r="Q533">
        <v>-0.1</v>
      </c>
      <c r="R533">
        <v>-0.3</v>
      </c>
      <c r="T533">
        <f>IF(ISNUMBER(MATCH(A533, Debuts_Table[Name], 0)), "1", 0)</f>
        <v>0</v>
      </c>
      <c r="U533" t="str">
        <f t="shared" ca="1" si="16"/>
        <v/>
      </c>
      <c r="V533">
        <f>IF(COUNTIF(Injuries!$A$2:$A$154, A533) &gt; 0, 0, Skater2024!P533)</f>
        <v>0</v>
      </c>
      <c r="W533">
        <f>IF(COUNTIF(Injuries!$A$2:$A$154, A533) &gt; 0, 0, Skater2024!M533)</f>
        <v>0</v>
      </c>
      <c r="X533">
        <f>IF(COUNTIF(Injuries!$A$2:$A$154, A533) &gt; 0, 0, Skater2024!N533)</f>
        <v>0</v>
      </c>
      <c r="Y533" t="str">
        <f>VLOOKUP(C533,'2024'!$A$1:$B$33,2,FALSE)</f>
        <v xml:space="preserve"> Arizona Coyotes</v>
      </c>
      <c r="Z533">
        <f t="shared" si="17"/>
        <v>17.231249999999999</v>
      </c>
    </row>
    <row r="534" spans="1:26" x14ac:dyDescent="0.3">
      <c r="A534" t="s">
        <v>523</v>
      </c>
      <c r="B534" t="s">
        <v>19</v>
      </c>
      <c r="C534" t="s">
        <v>107</v>
      </c>
      <c r="D534" t="s">
        <v>24</v>
      </c>
      <c r="E534">
        <v>40</v>
      </c>
      <c r="F534">
        <v>589.6</v>
      </c>
      <c r="G534">
        <v>-1.3</v>
      </c>
      <c r="H534">
        <v>-3.9</v>
      </c>
      <c r="I534">
        <v>0</v>
      </c>
      <c r="J534">
        <v>0.4</v>
      </c>
      <c r="K534">
        <v>-0.8</v>
      </c>
      <c r="L534">
        <v>0.2</v>
      </c>
      <c r="M534">
        <v>-1.3</v>
      </c>
      <c r="N534">
        <v>-3.5</v>
      </c>
      <c r="O534">
        <v>-0.6</v>
      </c>
      <c r="P534">
        <v>-5.3</v>
      </c>
      <c r="Q534">
        <v>-0.8</v>
      </c>
      <c r="R534">
        <v>-1.7</v>
      </c>
      <c r="T534">
        <f>IF(ISNUMBER(MATCH(A534, Debuts_Table[Name], 0)), "1", 0)</f>
        <v>0</v>
      </c>
      <c r="U534" t="str">
        <f t="shared" ca="1" si="16"/>
        <v/>
      </c>
      <c r="V534">
        <f>IF(COUNTIF(Injuries!$A$2:$A$154, A534) &gt; 0, 0, Skater2024!P534)</f>
        <v>0</v>
      </c>
      <c r="W534">
        <f>IF(COUNTIF(Injuries!$A$2:$A$154, A534) &gt; 0, 0, Skater2024!M534)</f>
        <v>0</v>
      </c>
      <c r="X534">
        <f>IF(COUNTIF(Injuries!$A$2:$A$154, A534) &gt; 0, 0, Skater2024!N534)</f>
        <v>0</v>
      </c>
      <c r="Y534" t="str">
        <f>VLOOKUP(C534,'2024'!$A$1:$B$33,2,FALSE)</f>
        <v xml:space="preserve"> Ottawa Senators</v>
      </c>
      <c r="Z534">
        <f t="shared" si="17"/>
        <v>14.74</v>
      </c>
    </row>
    <row r="535" spans="1:26" x14ac:dyDescent="0.3">
      <c r="A535" t="s">
        <v>524</v>
      </c>
      <c r="B535" t="s">
        <v>19</v>
      </c>
      <c r="C535" t="s">
        <v>98</v>
      </c>
      <c r="D535" t="s">
        <v>37</v>
      </c>
      <c r="E535">
        <v>50</v>
      </c>
      <c r="F535">
        <v>983.8</v>
      </c>
      <c r="G535">
        <v>6.1</v>
      </c>
      <c r="H535">
        <v>0</v>
      </c>
      <c r="I535">
        <v>-1.2</v>
      </c>
      <c r="J535">
        <v>0.3</v>
      </c>
      <c r="K535">
        <v>0.5</v>
      </c>
      <c r="L535">
        <v>-0.5</v>
      </c>
      <c r="M535">
        <v>5</v>
      </c>
      <c r="N535">
        <v>0.3</v>
      </c>
      <c r="O535">
        <v>0</v>
      </c>
      <c r="P535">
        <v>5.3</v>
      </c>
      <c r="Q535">
        <v>0.8</v>
      </c>
      <c r="R535">
        <v>1.7</v>
      </c>
      <c r="T535">
        <f>IF(ISNUMBER(MATCH(A535, Debuts_Table[Name], 0)), "1", 0)</f>
        <v>0</v>
      </c>
      <c r="U535" t="str">
        <f t="shared" ca="1" si="16"/>
        <v/>
      </c>
      <c r="V535">
        <f>IF(COUNTIF(Injuries!$A$2:$A$154, A535) &gt; 0, 0, Skater2024!P535)</f>
        <v>5.3</v>
      </c>
      <c r="W535">
        <f>IF(COUNTIF(Injuries!$A$2:$A$154, A535) &gt; 0, 0, Skater2024!M535)</f>
        <v>5</v>
      </c>
      <c r="X535">
        <f>IF(COUNTIF(Injuries!$A$2:$A$154, A535) &gt; 0, 0, Skater2024!N535)</f>
        <v>0.3</v>
      </c>
      <c r="Y535" t="str">
        <f>VLOOKUP(C535,'2024'!$A$1:$B$33,2,FALSE)</f>
        <v xml:space="preserve"> Philadelphia Flyers</v>
      </c>
      <c r="Z535">
        <f t="shared" si="17"/>
        <v>19.675999999999998</v>
      </c>
    </row>
    <row r="536" spans="1:26" x14ac:dyDescent="0.3">
      <c r="A536" t="s">
        <v>525</v>
      </c>
      <c r="B536" t="s">
        <v>19</v>
      </c>
      <c r="C536" t="s">
        <v>98</v>
      </c>
      <c r="D536" t="s">
        <v>24</v>
      </c>
      <c r="E536">
        <v>49</v>
      </c>
      <c r="F536">
        <v>1184</v>
      </c>
      <c r="G536">
        <v>1.8</v>
      </c>
      <c r="H536">
        <v>0</v>
      </c>
      <c r="I536">
        <v>-1.6</v>
      </c>
      <c r="J536">
        <v>0</v>
      </c>
      <c r="K536">
        <v>-0.3</v>
      </c>
      <c r="L536">
        <v>0.3</v>
      </c>
      <c r="M536">
        <v>0.2</v>
      </c>
      <c r="N536">
        <v>0</v>
      </c>
      <c r="O536">
        <v>0.1</v>
      </c>
      <c r="P536">
        <v>0.3</v>
      </c>
      <c r="Q536">
        <v>0.1</v>
      </c>
      <c r="R536">
        <v>0.1</v>
      </c>
      <c r="T536">
        <f>IF(ISNUMBER(MATCH(A536, Debuts_Table[Name], 0)), "1", 0)</f>
        <v>0</v>
      </c>
      <c r="U536" t="str">
        <f t="shared" ca="1" si="16"/>
        <v/>
      </c>
      <c r="V536">
        <f>IF(COUNTIF(Injuries!$A$2:$A$154, A536) &gt; 0, 0, Skater2024!P536)</f>
        <v>0.3</v>
      </c>
      <c r="W536">
        <f>IF(COUNTIF(Injuries!$A$2:$A$154, A536) &gt; 0, 0, Skater2024!M536)</f>
        <v>0.2</v>
      </c>
      <c r="X536">
        <f>IF(COUNTIF(Injuries!$A$2:$A$154, A536) &gt; 0, 0, Skater2024!N536)</f>
        <v>0</v>
      </c>
      <c r="Y536" t="str">
        <f>VLOOKUP(C536,'2024'!$A$1:$B$33,2,FALSE)</f>
        <v xml:space="preserve"> Philadelphia Flyers</v>
      </c>
      <c r="Z536">
        <f t="shared" si="17"/>
        <v>24.163265306122447</v>
      </c>
    </row>
    <row r="537" spans="1:26" x14ac:dyDescent="0.3">
      <c r="A537" t="s">
        <v>526</v>
      </c>
      <c r="B537" t="s">
        <v>19</v>
      </c>
      <c r="C537" t="s">
        <v>102</v>
      </c>
      <c r="D537" t="s">
        <v>21</v>
      </c>
      <c r="E537">
        <v>49</v>
      </c>
      <c r="F537">
        <v>673.5</v>
      </c>
      <c r="G537">
        <v>6.2</v>
      </c>
      <c r="H537">
        <v>0.7</v>
      </c>
      <c r="I537">
        <v>0</v>
      </c>
      <c r="J537">
        <v>0.8</v>
      </c>
      <c r="K537">
        <v>-0.1</v>
      </c>
      <c r="L537">
        <v>0.1</v>
      </c>
      <c r="M537">
        <v>6.2</v>
      </c>
      <c r="N537">
        <v>1.5</v>
      </c>
      <c r="O537">
        <v>0</v>
      </c>
      <c r="P537">
        <v>7.7</v>
      </c>
      <c r="Q537">
        <v>1.2</v>
      </c>
      <c r="R537">
        <v>2.4</v>
      </c>
      <c r="T537">
        <f>IF(ISNUMBER(MATCH(A537, Debuts_Table[Name], 0)), "1", 0)</f>
        <v>0</v>
      </c>
      <c r="U537" t="str">
        <f t="shared" ca="1" si="16"/>
        <v/>
      </c>
      <c r="V537">
        <f>IF(COUNTIF(Injuries!$A$2:$A$154, A537) &gt; 0, 0, Skater2024!P537)</f>
        <v>7.7</v>
      </c>
      <c r="W537">
        <f>IF(COUNTIF(Injuries!$A$2:$A$154, A537) &gt; 0, 0, Skater2024!M537)</f>
        <v>6.2</v>
      </c>
      <c r="X537">
        <f>IF(COUNTIF(Injuries!$A$2:$A$154, A537) &gt; 0, 0, Skater2024!N537)</f>
        <v>1.5</v>
      </c>
      <c r="Y537" t="str">
        <f>VLOOKUP(C537,'2024'!$A$1:$B$33,2,FALSE)</f>
        <v xml:space="preserve"> Boston Bruins</v>
      </c>
      <c r="Z537">
        <f t="shared" si="17"/>
        <v>13.744897959183673</v>
      </c>
    </row>
    <row r="538" spans="1:26" x14ac:dyDescent="0.3">
      <c r="A538" t="s">
        <v>527</v>
      </c>
      <c r="B538" t="s">
        <v>19</v>
      </c>
      <c r="C538" t="s">
        <v>36</v>
      </c>
      <c r="D538" t="s">
        <v>21</v>
      </c>
      <c r="E538">
        <v>48</v>
      </c>
      <c r="F538">
        <v>539.79999999999995</v>
      </c>
      <c r="G538">
        <v>-1</v>
      </c>
      <c r="H538">
        <v>0.4</v>
      </c>
      <c r="I538">
        <v>0</v>
      </c>
      <c r="J538">
        <v>-0.6</v>
      </c>
      <c r="K538">
        <v>0.1</v>
      </c>
      <c r="L538">
        <v>-0.4</v>
      </c>
      <c r="M538">
        <v>-1</v>
      </c>
      <c r="N538">
        <v>-0.2</v>
      </c>
      <c r="O538">
        <v>-0.3</v>
      </c>
      <c r="P538">
        <v>-1.6</v>
      </c>
      <c r="Q538">
        <v>-0.2</v>
      </c>
      <c r="R538">
        <v>-0.5</v>
      </c>
      <c r="T538">
        <f>IF(ISNUMBER(MATCH(A538, Debuts_Table[Name], 0)), "1", 0)</f>
        <v>0</v>
      </c>
      <c r="U538" t="str">
        <f t="shared" ca="1" si="16"/>
        <v/>
      </c>
      <c r="V538">
        <f>IF(COUNTIF(Injuries!$A$2:$A$154, A538) &gt; 0, 0, Skater2024!P538)</f>
        <v>-1.6</v>
      </c>
      <c r="W538">
        <f>IF(COUNTIF(Injuries!$A$2:$A$154, A538) &gt; 0, 0, Skater2024!M538)</f>
        <v>-1</v>
      </c>
      <c r="X538">
        <f>IF(COUNTIF(Injuries!$A$2:$A$154, A538) &gt; 0, 0, Skater2024!N538)</f>
        <v>-0.2</v>
      </c>
      <c r="Y538" t="str">
        <f>VLOOKUP(C538,'2024'!$A$1:$B$33,2,FALSE)</f>
        <v xml:space="preserve"> Los Angeles Kings</v>
      </c>
      <c r="Z538">
        <f t="shared" si="17"/>
        <v>11.245833333333332</v>
      </c>
    </row>
    <row r="539" spans="1:26" x14ac:dyDescent="0.3">
      <c r="A539" t="s">
        <v>528</v>
      </c>
      <c r="B539" t="s">
        <v>19</v>
      </c>
      <c r="C539" t="s">
        <v>36</v>
      </c>
      <c r="D539" t="s">
        <v>50</v>
      </c>
      <c r="E539">
        <v>48</v>
      </c>
      <c r="F539">
        <v>861.7</v>
      </c>
      <c r="G539">
        <v>10.1</v>
      </c>
      <c r="H539">
        <v>0.9</v>
      </c>
      <c r="I539">
        <v>-0.7</v>
      </c>
      <c r="J539">
        <v>0.4</v>
      </c>
      <c r="K539">
        <v>0.3</v>
      </c>
      <c r="L539">
        <v>-0.3</v>
      </c>
      <c r="M539">
        <v>9.4</v>
      </c>
      <c r="N539">
        <v>1.4</v>
      </c>
      <c r="O539">
        <v>0</v>
      </c>
      <c r="P539">
        <v>10.8</v>
      </c>
      <c r="Q539">
        <v>1.7</v>
      </c>
      <c r="R539">
        <v>3.4</v>
      </c>
      <c r="T539">
        <f>IF(ISNUMBER(MATCH(A539, Debuts_Table[Name], 0)), "1", 0)</f>
        <v>0</v>
      </c>
      <c r="U539" t="str">
        <f t="shared" ca="1" si="16"/>
        <v/>
      </c>
      <c r="V539">
        <f>IF(COUNTIF(Injuries!$A$2:$A$154, A539) &gt; 0, 0, Skater2024!P539)</f>
        <v>10.8</v>
      </c>
      <c r="W539">
        <f>IF(COUNTIF(Injuries!$A$2:$A$154, A539) &gt; 0, 0, Skater2024!M539)</f>
        <v>9.4</v>
      </c>
      <c r="X539">
        <f>IF(COUNTIF(Injuries!$A$2:$A$154, A539) &gt; 0, 0, Skater2024!N539)</f>
        <v>1.4</v>
      </c>
      <c r="Y539" t="str">
        <f>VLOOKUP(C539,'2024'!$A$1:$B$33,2,FALSE)</f>
        <v xml:space="preserve"> Los Angeles Kings</v>
      </c>
      <c r="Z539">
        <f t="shared" si="17"/>
        <v>17.952083333333334</v>
      </c>
    </row>
    <row r="540" spans="1:26" x14ac:dyDescent="0.3">
      <c r="A540" t="s">
        <v>529</v>
      </c>
      <c r="B540" t="s">
        <v>19</v>
      </c>
      <c r="C540" t="s">
        <v>57</v>
      </c>
      <c r="D540" t="s">
        <v>24</v>
      </c>
      <c r="E540">
        <v>39</v>
      </c>
      <c r="F540">
        <v>720.1</v>
      </c>
      <c r="G540">
        <v>-2.6</v>
      </c>
      <c r="H540">
        <v>3</v>
      </c>
      <c r="I540">
        <v>0</v>
      </c>
      <c r="J540">
        <v>-0.1</v>
      </c>
      <c r="K540">
        <v>0.5</v>
      </c>
      <c r="L540">
        <v>0.3</v>
      </c>
      <c r="M540">
        <v>-2.6</v>
      </c>
      <c r="N540">
        <v>2.9</v>
      </c>
      <c r="O540">
        <v>0.7</v>
      </c>
      <c r="P540">
        <v>1.1000000000000001</v>
      </c>
      <c r="Q540">
        <v>0.2</v>
      </c>
      <c r="R540">
        <v>0.3</v>
      </c>
      <c r="T540">
        <f>IF(ISNUMBER(MATCH(A540, Debuts_Table[Name], 0)), "1", 0)</f>
        <v>0</v>
      </c>
      <c r="U540" t="str">
        <f t="shared" ca="1" si="16"/>
        <v/>
      </c>
      <c r="V540">
        <f>IF(COUNTIF(Injuries!$A$2:$A$154, A540) &gt; 0, 0, Skater2024!P540)</f>
        <v>1.1000000000000001</v>
      </c>
      <c r="W540">
        <f>IF(COUNTIF(Injuries!$A$2:$A$154, A540) &gt; 0, 0, Skater2024!M540)</f>
        <v>-2.6</v>
      </c>
      <c r="X540">
        <f>IF(COUNTIF(Injuries!$A$2:$A$154, A540) &gt; 0, 0, Skater2024!N540)</f>
        <v>2.9</v>
      </c>
      <c r="Y540" t="str">
        <f>VLOOKUP(C540,'2024'!$A$1:$B$33,2,FALSE)</f>
        <v xml:space="preserve"> Washington Capitals</v>
      </c>
      <c r="Z540">
        <f t="shared" si="17"/>
        <v>18.464102564102564</v>
      </c>
    </row>
    <row r="541" spans="1:26" x14ac:dyDescent="0.3">
      <c r="A541" t="s">
        <v>531</v>
      </c>
      <c r="B541" t="s">
        <v>19</v>
      </c>
      <c r="C541" t="s">
        <v>52</v>
      </c>
      <c r="D541" t="s">
        <v>24</v>
      </c>
      <c r="E541">
        <v>42</v>
      </c>
      <c r="F541">
        <v>784.4</v>
      </c>
      <c r="G541">
        <v>-1.6</v>
      </c>
      <c r="H541">
        <v>3</v>
      </c>
      <c r="I541">
        <v>0</v>
      </c>
      <c r="J541">
        <v>-0.6</v>
      </c>
      <c r="K541">
        <v>-0.3</v>
      </c>
      <c r="L541">
        <v>0.2</v>
      </c>
      <c r="M541">
        <v>-1.5</v>
      </c>
      <c r="N541">
        <v>2.4</v>
      </c>
      <c r="O541">
        <v>-0.2</v>
      </c>
      <c r="P541">
        <v>0.7</v>
      </c>
      <c r="Q541">
        <v>0.1</v>
      </c>
      <c r="R541">
        <v>0.2</v>
      </c>
      <c r="T541">
        <f>IF(ISNUMBER(MATCH(A541, Debuts_Table[Name], 0)), "1", 0)</f>
        <v>0</v>
      </c>
      <c r="U541" t="str">
        <f t="shared" ca="1" si="16"/>
        <v/>
      </c>
      <c r="V541">
        <f>IF(COUNTIF(Injuries!$A$2:$A$154, A541) &gt; 0, 0, Skater2024!P541)</f>
        <v>0</v>
      </c>
      <c r="W541">
        <f>IF(COUNTIF(Injuries!$A$2:$A$154, A541) &gt; 0, 0, Skater2024!M541)</f>
        <v>0</v>
      </c>
      <c r="X541">
        <f>IF(COUNTIF(Injuries!$A$2:$A$154, A541) &gt; 0, 0, Skater2024!N541)</f>
        <v>0</v>
      </c>
      <c r="Y541" t="str">
        <f>VLOOKUP(C541,'2024'!$A$1:$B$33,2,FALSE)</f>
        <v xml:space="preserve"> Arizona Coyotes</v>
      </c>
      <c r="Z541">
        <f t="shared" si="17"/>
        <v>18.676190476190477</v>
      </c>
    </row>
    <row r="542" spans="1:26" x14ac:dyDescent="0.3">
      <c r="A542" t="s">
        <v>532</v>
      </c>
      <c r="B542" t="s">
        <v>19</v>
      </c>
      <c r="C542" t="s">
        <v>26</v>
      </c>
      <c r="D542" t="s">
        <v>37</v>
      </c>
      <c r="E542">
        <v>47</v>
      </c>
      <c r="F542">
        <v>865.4</v>
      </c>
      <c r="G542">
        <v>3.5</v>
      </c>
      <c r="H542">
        <v>5.4</v>
      </c>
      <c r="I542">
        <v>1.4</v>
      </c>
      <c r="J542">
        <v>0.1</v>
      </c>
      <c r="K542">
        <v>0.4</v>
      </c>
      <c r="L542">
        <v>2.1</v>
      </c>
      <c r="M542">
        <v>4.9000000000000004</v>
      </c>
      <c r="N542">
        <v>5.4</v>
      </c>
      <c r="O542">
        <v>2.5</v>
      </c>
      <c r="P542">
        <v>12.8</v>
      </c>
      <c r="Q542">
        <v>2</v>
      </c>
      <c r="R542">
        <v>4</v>
      </c>
      <c r="T542">
        <f>IF(ISNUMBER(MATCH(A542, Debuts_Table[Name], 0)), "1", 0)</f>
        <v>0</v>
      </c>
      <c r="U542" t="str">
        <f t="shared" ca="1" si="16"/>
        <v/>
      </c>
      <c r="V542">
        <f>IF(COUNTIF(Injuries!$A$2:$A$154, A542) &gt; 0, 0, Skater2024!P542)</f>
        <v>12.8</v>
      </c>
      <c r="W542">
        <f>IF(COUNTIF(Injuries!$A$2:$A$154, A542) &gt; 0, 0, Skater2024!M542)</f>
        <v>4.9000000000000004</v>
      </c>
      <c r="X542">
        <f>IF(COUNTIF(Injuries!$A$2:$A$154, A542) &gt; 0, 0, Skater2024!N542)</f>
        <v>5.4</v>
      </c>
      <c r="Y542" t="str">
        <f>VLOOKUP(C542,'2024'!$A$1:$B$33,2,FALSE)</f>
        <v xml:space="preserve"> Anaheim Ducks</v>
      </c>
      <c r="Z542">
        <f t="shared" si="17"/>
        <v>18.412765957446808</v>
      </c>
    </row>
    <row r="543" spans="1:26" x14ac:dyDescent="0.3">
      <c r="A543" t="s">
        <v>533</v>
      </c>
      <c r="B543" t="s">
        <v>19</v>
      </c>
      <c r="C543" t="s">
        <v>78</v>
      </c>
      <c r="D543" t="s">
        <v>24</v>
      </c>
      <c r="E543">
        <v>23</v>
      </c>
      <c r="F543">
        <v>434.2</v>
      </c>
      <c r="G543">
        <v>-2.1</v>
      </c>
      <c r="H543">
        <v>3.7</v>
      </c>
      <c r="I543">
        <v>0</v>
      </c>
      <c r="J543">
        <v>0.4</v>
      </c>
      <c r="K543">
        <v>0.8</v>
      </c>
      <c r="L543">
        <v>-0.3</v>
      </c>
      <c r="M543">
        <v>-2.1</v>
      </c>
      <c r="N543">
        <v>4.0999999999999996</v>
      </c>
      <c r="O543">
        <v>0.4</v>
      </c>
      <c r="P543">
        <v>2.4</v>
      </c>
      <c r="Q543">
        <v>0.4</v>
      </c>
      <c r="R543">
        <v>0.8</v>
      </c>
      <c r="T543" t="str">
        <f>IF(ISNUMBER(MATCH(A543, Debuts_Table[Name], 0)), "1", 0)</f>
        <v>1</v>
      </c>
      <c r="U543">
        <f t="shared" ca="1" si="16"/>
        <v>2.4000006875344497</v>
      </c>
      <c r="V543">
        <f>IF(COUNTIF(Injuries!$A$2:$A$154, A543) &gt; 0, 0, Skater2024!P543)</f>
        <v>0</v>
      </c>
      <c r="W543">
        <f>IF(COUNTIF(Injuries!$A$2:$A$154, A543) &gt; 0, 0, Skater2024!M543)</f>
        <v>0</v>
      </c>
      <c r="X543">
        <f>IF(COUNTIF(Injuries!$A$2:$A$154, A543) &gt; 0, 0, Skater2024!N543)</f>
        <v>0</v>
      </c>
      <c r="Y543" t="str">
        <f>VLOOKUP(C543,'2024'!$A$1:$B$33,2,FALSE)</f>
        <v xml:space="preserve"> San Jose Sharks</v>
      </c>
      <c r="Z543">
        <f t="shared" si="17"/>
        <v>18.878260869565217</v>
      </c>
    </row>
    <row r="544" spans="1:26" x14ac:dyDescent="0.3">
      <c r="A544" t="s">
        <v>534</v>
      </c>
      <c r="B544" t="s">
        <v>19</v>
      </c>
      <c r="C544" t="s">
        <v>28</v>
      </c>
      <c r="D544" t="s">
        <v>50</v>
      </c>
      <c r="E544">
        <v>49</v>
      </c>
      <c r="F544">
        <v>596.5</v>
      </c>
      <c r="G544">
        <v>-1.1000000000000001</v>
      </c>
      <c r="H544">
        <v>-1.9</v>
      </c>
      <c r="I544">
        <v>-0.1</v>
      </c>
      <c r="J544">
        <v>0</v>
      </c>
      <c r="K544">
        <v>0.1</v>
      </c>
      <c r="L544">
        <v>-0.1</v>
      </c>
      <c r="M544">
        <v>-1.2</v>
      </c>
      <c r="N544">
        <v>-1.9</v>
      </c>
      <c r="O544">
        <v>0.1</v>
      </c>
      <c r="P544">
        <v>-3.1</v>
      </c>
      <c r="Q544">
        <v>-0.5</v>
      </c>
      <c r="R544">
        <v>-1</v>
      </c>
      <c r="T544" t="str">
        <f>IF(ISNUMBER(MATCH(A544, Debuts_Table[Name], 0)), "1", 0)</f>
        <v>1</v>
      </c>
      <c r="U544">
        <f t="shared" ca="1" si="16"/>
        <v>-3.0999992926658995</v>
      </c>
      <c r="V544">
        <f>IF(COUNTIF(Injuries!$A$2:$A$154, A544) &gt; 0, 0, Skater2024!P544)</f>
        <v>-3.1</v>
      </c>
      <c r="W544">
        <f>IF(COUNTIF(Injuries!$A$2:$A$154, A544) &gt; 0, 0, Skater2024!M544)</f>
        <v>-1.2</v>
      </c>
      <c r="X544">
        <f>IF(COUNTIF(Injuries!$A$2:$A$154, A544) &gt; 0, 0, Skater2024!N544)</f>
        <v>-1.9</v>
      </c>
      <c r="Y544" t="str">
        <f>VLOOKUP(C544,'2024'!$A$1:$B$33,2,FALSE)</f>
        <v>Seattle Kraken</v>
      </c>
      <c r="Z544">
        <f t="shared" si="17"/>
        <v>12.173469387755102</v>
      </c>
    </row>
    <row r="545" spans="1:26" x14ac:dyDescent="0.3">
      <c r="A545" t="s">
        <v>535</v>
      </c>
      <c r="B545" t="s">
        <v>19</v>
      </c>
      <c r="C545" t="s">
        <v>87</v>
      </c>
      <c r="D545" t="s">
        <v>50</v>
      </c>
      <c r="E545">
        <v>47</v>
      </c>
      <c r="F545">
        <v>737.2</v>
      </c>
      <c r="G545">
        <v>1.2</v>
      </c>
      <c r="H545">
        <v>3.1</v>
      </c>
      <c r="I545">
        <v>0.8</v>
      </c>
      <c r="J545">
        <v>0</v>
      </c>
      <c r="K545">
        <v>-0.2</v>
      </c>
      <c r="L545">
        <v>0</v>
      </c>
      <c r="M545">
        <v>2</v>
      </c>
      <c r="N545">
        <v>3.1</v>
      </c>
      <c r="O545">
        <v>-0.1</v>
      </c>
      <c r="P545">
        <v>5</v>
      </c>
      <c r="Q545">
        <v>0.8</v>
      </c>
      <c r="R545">
        <v>1.6</v>
      </c>
      <c r="T545">
        <f>IF(ISNUMBER(MATCH(A545, Debuts_Table[Name], 0)), "1", 0)</f>
        <v>0</v>
      </c>
      <c r="U545" t="str">
        <f t="shared" ca="1" si="16"/>
        <v/>
      </c>
      <c r="V545">
        <f>IF(COUNTIF(Injuries!$A$2:$A$154, A545) &gt; 0, 0, Skater2024!P545)</f>
        <v>5</v>
      </c>
      <c r="W545">
        <f>IF(COUNTIF(Injuries!$A$2:$A$154, A545) &gt; 0, 0, Skater2024!M545)</f>
        <v>2</v>
      </c>
      <c r="X545">
        <f>IF(COUNTIF(Injuries!$A$2:$A$154, A545) &gt; 0, 0, Skater2024!N545)</f>
        <v>3.1</v>
      </c>
      <c r="Y545" t="str">
        <f>VLOOKUP(C545,'2024'!$A$1:$B$33,2,FALSE)</f>
        <v xml:space="preserve"> Toronto Maple Leafs</v>
      </c>
      <c r="Z545">
        <f t="shared" si="17"/>
        <v>15.685106382978724</v>
      </c>
    </row>
    <row r="546" spans="1:26" x14ac:dyDescent="0.3">
      <c r="A546" t="s">
        <v>536</v>
      </c>
      <c r="B546" t="s">
        <v>19</v>
      </c>
      <c r="C546" t="s">
        <v>64</v>
      </c>
      <c r="D546" t="s">
        <v>21</v>
      </c>
      <c r="E546">
        <v>35</v>
      </c>
      <c r="F546">
        <v>532.5</v>
      </c>
      <c r="G546">
        <v>0.2</v>
      </c>
      <c r="H546">
        <v>-3</v>
      </c>
      <c r="I546">
        <v>1.1000000000000001</v>
      </c>
      <c r="J546">
        <v>0</v>
      </c>
      <c r="K546">
        <v>-0.3</v>
      </c>
      <c r="L546">
        <v>-0.5</v>
      </c>
      <c r="M546">
        <v>1.3</v>
      </c>
      <c r="N546">
        <v>-3</v>
      </c>
      <c r="O546">
        <v>-0.8</v>
      </c>
      <c r="P546">
        <v>-2.4</v>
      </c>
      <c r="Q546">
        <v>-0.4</v>
      </c>
      <c r="R546">
        <v>-0.8</v>
      </c>
      <c r="T546">
        <f>IF(ISNUMBER(MATCH(A546, Debuts_Table[Name], 0)), "1", 0)</f>
        <v>0</v>
      </c>
      <c r="U546" t="str">
        <f t="shared" ca="1" si="16"/>
        <v/>
      </c>
      <c r="V546">
        <f>IF(COUNTIF(Injuries!$A$2:$A$154, A546) &gt; 0, 0, Skater2024!P546)</f>
        <v>0</v>
      </c>
      <c r="W546">
        <f>IF(COUNTIF(Injuries!$A$2:$A$154, A546) &gt; 0, 0, Skater2024!M546)</f>
        <v>0</v>
      </c>
      <c r="X546">
        <f>IF(COUNTIF(Injuries!$A$2:$A$154, A546) &gt; 0, 0, Skater2024!N546)</f>
        <v>0</v>
      </c>
      <c r="Y546" t="str">
        <f>VLOOKUP(C546,'2024'!$A$1:$B$33,2,FALSE)</f>
        <v xml:space="preserve"> Chicago Blackhawks</v>
      </c>
      <c r="Z546">
        <f t="shared" si="17"/>
        <v>15.214285714285714</v>
      </c>
    </row>
    <row r="547" spans="1:26" x14ac:dyDescent="0.3">
      <c r="A547" t="s">
        <v>755</v>
      </c>
      <c r="B547" t="s">
        <v>19</v>
      </c>
      <c r="C547" t="s">
        <v>42</v>
      </c>
      <c r="D547" t="s">
        <v>21</v>
      </c>
      <c r="E547">
        <v>40</v>
      </c>
      <c r="F547">
        <v>502.5</v>
      </c>
      <c r="G547">
        <v>-1</v>
      </c>
      <c r="H547">
        <v>2.7</v>
      </c>
      <c r="I547">
        <v>0</v>
      </c>
      <c r="J547">
        <v>1.2</v>
      </c>
      <c r="K547">
        <v>0.3</v>
      </c>
      <c r="L547">
        <v>-0.2</v>
      </c>
      <c r="M547">
        <v>-1</v>
      </c>
      <c r="N547">
        <v>3.8</v>
      </c>
      <c r="O547">
        <v>0.1</v>
      </c>
      <c r="P547">
        <v>3</v>
      </c>
      <c r="Q547">
        <v>0.5</v>
      </c>
      <c r="R547">
        <v>0.9</v>
      </c>
      <c r="T547">
        <f>IF(ISNUMBER(MATCH(A547, Debuts_Table[Name], 0)), "1", 0)</f>
        <v>0</v>
      </c>
      <c r="U547" t="str">
        <f t="shared" ca="1" si="16"/>
        <v/>
      </c>
      <c r="V547">
        <f>IF(COUNTIF(Injuries!$A$2:$A$154, A547) &gt; 0, 0, Skater2024!P547)</f>
        <v>3</v>
      </c>
      <c r="W547">
        <f>IF(COUNTIF(Injuries!$A$2:$A$154, A547) &gt; 0, 0, Skater2024!M547)</f>
        <v>-1</v>
      </c>
      <c r="X547">
        <f>IF(COUNTIF(Injuries!$A$2:$A$154, A547) &gt; 0, 0, Skater2024!N547)</f>
        <v>3.8</v>
      </c>
      <c r="Y547" t="str">
        <f>VLOOKUP(C547,'2024'!$A$1:$B$33,2,FALSE)</f>
        <v xml:space="preserve"> Tampa Bay Lightning</v>
      </c>
      <c r="Z547">
        <f t="shared" si="17"/>
        <v>12.5625</v>
      </c>
    </row>
    <row r="548" spans="1:26" x14ac:dyDescent="0.3">
      <c r="A548" t="s">
        <v>537</v>
      </c>
      <c r="B548" t="s">
        <v>19</v>
      </c>
      <c r="C548" t="s">
        <v>72</v>
      </c>
      <c r="D548" t="s">
        <v>24</v>
      </c>
      <c r="E548">
        <v>49</v>
      </c>
      <c r="F548">
        <v>934.3</v>
      </c>
      <c r="G548">
        <v>0.6</v>
      </c>
      <c r="H548">
        <v>-2</v>
      </c>
      <c r="I548">
        <v>-0.1</v>
      </c>
      <c r="J548">
        <v>-1.3</v>
      </c>
      <c r="K548">
        <v>-2</v>
      </c>
      <c r="L548">
        <v>-0.1</v>
      </c>
      <c r="M548">
        <v>0.5</v>
      </c>
      <c r="N548">
        <v>-3.3</v>
      </c>
      <c r="O548">
        <v>-2.1</v>
      </c>
      <c r="P548">
        <v>-4.9000000000000004</v>
      </c>
      <c r="Q548">
        <v>-0.8</v>
      </c>
      <c r="R548">
        <v>-1.5</v>
      </c>
      <c r="T548">
        <f>IF(ISNUMBER(MATCH(A548, Debuts_Table[Name], 0)), "1", 0)</f>
        <v>0</v>
      </c>
      <c r="U548" t="str">
        <f t="shared" ca="1" si="16"/>
        <v/>
      </c>
      <c r="V548">
        <f>IF(COUNTIF(Injuries!$A$2:$A$154, A548) &gt; 0, 0, Skater2024!P548)</f>
        <v>-4.9000000000000004</v>
      </c>
      <c r="W548">
        <f>IF(COUNTIF(Injuries!$A$2:$A$154, A548) &gt; 0, 0, Skater2024!M548)</f>
        <v>0.5</v>
      </c>
      <c r="X548">
        <f>IF(COUNTIF(Injuries!$A$2:$A$154, A548) &gt; 0, 0, Skater2024!N548)</f>
        <v>-3.3</v>
      </c>
      <c r="Y548" t="str">
        <f>VLOOKUP(C548,'2024'!$A$1:$B$33,2,FALSE)</f>
        <v xml:space="preserve"> Vancouver Canucks</v>
      </c>
      <c r="Z548">
        <f t="shared" si="17"/>
        <v>19.067346938775508</v>
      </c>
    </row>
    <row r="549" spans="1:26" x14ac:dyDescent="0.3">
      <c r="A549" t="s">
        <v>538</v>
      </c>
      <c r="B549" t="s">
        <v>19</v>
      </c>
      <c r="C549" t="s">
        <v>168</v>
      </c>
      <c r="D549" t="s">
        <v>21</v>
      </c>
      <c r="E549">
        <v>49</v>
      </c>
      <c r="F549">
        <v>819</v>
      </c>
      <c r="G549">
        <v>12.3</v>
      </c>
      <c r="H549">
        <v>-4.2</v>
      </c>
      <c r="I549">
        <v>-0.8</v>
      </c>
      <c r="J549">
        <v>1.2</v>
      </c>
      <c r="K549">
        <v>-0.1</v>
      </c>
      <c r="L549">
        <v>-1.1000000000000001</v>
      </c>
      <c r="M549">
        <v>11.5</v>
      </c>
      <c r="N549">
        <v>-3</v>
      </c>
      <c r="O549">
        <v>-1.2</v>
      </c>
      <c r="P549">
        <v>7.3</v>
      </c>
      <c r="Q549">
        <v>1.2</v>
      </c>
      <c r="R549">
        <v>2.2999999999999998</v>
      </c>
      <c r="T549">
        <f>IF(ISNUMBER(MATCH(A549, Debuts_Table[Name], 0)), "1", 0)</f>
        <v>0</v>
      </c>
      <c r="U549" t="str">
        <f t="shared" ca="1" si="16"/>
        <v/>
      </c>
      <c r="V549">
        <f>IF(COUNTIF(Injuries!$A$2:$A$154, A549) &gt; 0, 0, Skater2024!P549)</f>
        <v>7.3</v>
      </c>
      <c r="W549">
        <f>IF(COUNTIF(Injuries!$A$2:$A$154, A549) &gt; 0, 0, Skater2024!M549)</f>
        <v>11.5</v>
      </c>
      <c r="X549">
        <f>IF(COUNTIF(Injuries!$A$2:$A$154, A549) &gt; 0, 0, Skater2024!N549)</f>
        <v>-3</v>
      </c>
      <c r="Y549" t="str">
        <f>VLOOKUP(C549,'2024'!$A$1:$B$33,2,FALSE)</f>
        <v xml:space="preserve"> Dallas Stars</v>
      </c>
      <c r="Z549">
        <f t="shared" si="17"/>
        <v>16.714285714285715</v>
      </c>
    </row>
    <row r="550" spans="1:26" x14ac:dyDescent="0.3">
      <c r="A550" t="s">
        <v>539</v>
      </c>
      <c r="B550" t="s">
        <v>19</v>
      </c>
      <c r="C550" t="s">
        <v>48</v>
      </c>
      <c r="D550" t="s">
        <v>37</v>
      </c>
      <c r="E550">
        <v>47</v>
      </c>
      <c r="F550">
        <v>812.3</v>
      </c>
      <c r="G550">
        <v>6.7</v>
      </c>
      <c r="H550">
        <v>-1.9</v>
      </c>
      <c r="I550">
        <v>1</v>
      </c>
      <c r="J550">
        <v>0</v>
      </c>
      <c r="K550">
        <v>0.7</v>
      </c>
      <c r="L550">
        <v>-0.2</v>
      </c>
      <c r="M550">
        <v>7.7</v>
      </c>
      <c r="N550">
        <v>-1.9</v>
      </c>
      <c r="O550">
        <v>0.6</v>
      </c>
      <c r="P550">
        <v>6.3</v>
      </c>
      <c r="Q550">
        <v>1</v>
      </c>
      <c r="R550">
        <v>2</v>
      </c>
      <c r="T550">
        <f>IF(ISNUMBER(MATCH(A550, Debuts_Table[Name], 0)), "1", 0)</f>
        <v>0</v>
      </c>
      <c r="U550" t="str">
        <f t="shared" ca="1" si="16"/>
        <v/>
      </c>
      <c r="V550">
        <f>IF(COUNTIF(Injuries!$A$2:$A$154, A550) &gt; 0, 0, Skater2024!P550)</f>
        <v>6.3</v>
      </c>
      <c r="W550">
        <f>IF(COUNTIF(Injuries!$A$2:$A$154, A550) &gt; 0, 0, Skater2024!M550)</f>
        <v>7.7</v>
      </c>
      <c r="X550">
        <f>IF(COUNTIF(Injuries!$A$2:$A$154, A550) &gt; 0, 0, Skater2024!N550)</f>
        <v>-1.9</v>
      </c>
      <c r="Y550" t="str">
        <f>VLOOKUP(C550,'2024'!$A$1:$B$33,2,FALSE)</f>
        <v xml:space="preserve"> New Jersey Devils</v>
      </c>
      <c r="Z550">
        <f t="shared" si="17"/>
        <v>17.282978723404256</v>
      </c>
    </row>
    <row r="551" spans="1:26" x14ac:dyDescent="0.3">
      <c r="A551" t="s">
        <v>540</v>
      </c>
      <c r="B551" t="s">
        <v>19</v>
      </c>
      <c r="C551" t="s">
        <v>44</v>
      </c>
      <c r="D551" t="s">
        <v>24</v>
      </c>
      <c r="E551">
        <v>32</v>
      </c>
      <c r="F551">
        <v>586.20000000000005</v>
      </c>
      <c r="G551">
        <v>-3.2</v>
      </c>
      <c r="H551">
        <v>-3.7</v>
      </c>
      <c r="I551">
        <v>-1.5</v>
      </c>
      <c r="J551">
        <v>0.1</v>
      </c>
      <c r="K551">
        <v>0</v>
      </c>
      <c r="L551">
        <v>-0.2</v>
      </c>
      <c r="M551">
        <v>-4.7</v>
      </c>
      <c r="N551">
        <v>-3.7</v>
      </c>
      <c r="O551">
        <v>-0.2</v>
      </c>
      <c r="P551">
        <v>-8.6</v>
      </c>
      <c r="Q551">
        <v>-1.4</v>
      </c>
      <c r="R551">
        <v>-2.7</v>
      </c>
      <c r="T551">
        <f>IF(ISNUMBER(MATCH(A551, Debuts_Table[Name], 0)), "1", 0)</f>
        <v>0</v>
      </c>
      <c r="U551" t="str">
        <f t="shared" ca="1" si="16"/>
        <v/>
      </c>
      <c r="V551">
        <f>IF(COUNTIF(Injuries!$A$2:$A$154, A551) &gt; 0, 0, Skater2024!P551)</f>
        <v>-8.6</v>
      </c>
      <c r="W551">
        <f>IF(COUNTIF(Injuries!$A$2:$A$154, A551) &gt; 0, 0, Skater2024!M551)</f>
        <v>-4.7</v>
      </c>
      <c r="X551">
        <f>IF(COUNTIF(Injuries!$A$2:$A$154, A551) &gt; 0, 0, Skater2024!N551)</f>
        <v>-3.7</v>
      </c>
      <c r="Y551" t="str">
        <f>VLOOKUP(C551,'2024'!$A$1:$B$33,2,FALSE)</f>
        <v xml:space="preserve"> Nashville Predators</v>
      </c>
      <c r="Z551">
        <f t="shared" si="17"/>
        <v>18.318750000000001</v>
      </c>
    </row>
    <row r="552" spans="1:26" x14ac:dyDescent="0.3">
      <c r="A552" t="s">
        <v>541</v>
      </c>
      <c r="B552" t="s">
        <v>19</v>
      </c>
      <c r="C552" t="s">
        <v>98</v>
      </c>
      <c r="D552" t="s">
        <v>37</v>
      </c>
      <c r="E552">
        <v>49</v>
      </c>
      <c r="F552">
        <v>832.4</v>
      </c>
      <c r="G552">
        <v>0.3</v>
      </c>
      <c r="H552">
        <v>5.3</v>
      </c>
      <c r="I552">
        <v>0.1</v>
      </c>
      <c r="J552">
        <v>0</v>
      </c>
      <c r="K552">
        <v>0</v>
      </c>
      <c r="L552">
        <v>0.8</v>
      </c>
      <c r="M552">
        <v>0.5</v>
      </c>
      <c r="N552">
        <v>5.3</v>
      </c>
      <c r="O552">
        <v>0.8</v>
      </c>
      <c r="P552">
        <v>6.6</v>
      </c>
      <c r="Q552">
        <v>1</v>
      </c>
      <c r="R552">
        <v>2.1</v>
      </c>
      <c r="T552">
        <f>IF(ISNUMBER(MATCH(A552, Debuts_Table[Name], 0)), "1", 0)</f>
        <v>0</v>
      </c>
      <c r="U552" t="str">
        <f t="shared" ca="1" si="16"/>
        <v/>
      </c>
      <c r="V552">
        <f>IF(COUNTIF(Injuries!$A$2:$A$154, A552) &gt; 0, 0, Skater2024!P552)</f>
        <v>6.6</v>
      </c>
      <c r="W552">
        <f>IF(COUNTIF(Injuries!$A$2:$A$154, A552) &gt; 0, 0, Skater2024!M552)</f>
        <v>0.5</v>
      </c>
      <c r="X552">
        <f>IF(COUNTIF(Injuries!$A$2:$A$154, A552) &gt; 0, 0, Skater2024!N552)</f>
        <v>5.3</v>
      </c>
      <c r="Y552" t="str">
        <f>VLOOKUP(C552,'2024'!$A$1:$B$33,2,FALSE)</f>
        <v xml:space="preserve"> Philadelphia Flyers</v>
      </c>
      <c r="Z552">
        <f t="shared" si="17"/>
        <v>16.987755102040815</v>
      </c>
    </row>
    <row r="553" spans="1:26" x14ac:dyDescent="0.3">
      <c r="A553" t="s">
        <v>542</v>
      </c>
      <c r="B553" t="s">
        <v>19</v>
      </c>
      <c r="C553" t="s">
        <v>26</v>
      </c>
      <c r="D553" t="s">
        <v>24</v>
      </c>
      <c r="E553">
        <v>42</v>
      </c>
      <c r="F553">
        <v>706.5</v>
      </c>
      <c r="G553">
        <v>-1.4</v>
      </c>
      <c r="H553">
        <v>3.1</v>
      </c>
      <c r="I553">
        <v>0</v>
      </c>
      <c r="J553">
        <v>0.5</v>
      </c>
      <c r="K553">
        <v>0.3</v>
      </c>
      <c r="L553">
        <v>-0.1</v>
      </c>
      <c r="M553">
        <v>-1.4</v>
      </c>
      <c r="N553">
        <v>3.7</v>
      </c>
      <c r="O553">
        <v>0.3</v>
      </c>
      <c r="P553">
        <v>2.5</v>
      </c>
      <c r="Q553">
        <v>0.4</v>
      </c>
      <c r="R553">
        <v>0.8</v>
      </c>
      <c r="T553">
        <f>IF(ISNUMBER(MATCH(A553, Debuts_Table[Name], 0)), "1", 0)</f>
        <v>0</v>
      </c>
      <c r="U553" t="str">
        <f t="shared" ref="U553:U616" ca="1" si="18">IF(T553="1",P553+RAND() * 0.000001,"")</f>
        <v/>
      </c>
      <c r="V553">
        <f>IF(COUNTIF(Injuries!$A$2:$A$154, A553) &gt; 0, 0, Skater2024!P553)</f>
        <v>2.5</v>
      </c>
      <c r="W553">
        <f>IF(COUNTIF(Injuries!$A$2:$A$154, A553) &gt; 0, 0, Skater2024!M553)</f>
        <v>-1.4</v>
      </c>
      <c r="X553">
        <f>IF(COUNTIF(Injuries!$A$2:$A$154, A553) &gt; 0, 0, Skater2024!N553)</f>
        <v>3.7</v>
      </c>
      <c r="Y553" t="str">
        <f>VLOOKUP(C553,'2024'!$A$1:$B$33,2,FALSE)</f>
        <v xml:space="preserve"> Anaheim Ducks</v>
      </c>
      <c r="Z553">
        <f t="shared" si="17"/>
        <v>16.821428571428573</v>
      </c>
    </row>
    <row r="554" spans="1:26" x14ac:dyDescent="0.3">
      <c r="A554" t="s">
        <v>543</v>
      </c>
      <c r="B554" t="s">
        <v>19</v>
      </c>
      <c r="C554" t="s">
        <v>85</v>
      </c>
      <c r="D554" t="s">
        <v>37</v>
      </c>
      <c r="E554">
        <v>40</v>
      </c>
      <c r="F554">
        <v>872.3</v>
      </c>
      <c r="G554">
        <v>2.1</v>
      </c>
      <c r="H554">
        <v>-0.1</v>
      </c>
      <c r="I554">
        <v>7.5</v>
      </c>
      <c r="J554">
        <v>0</v>
      </c>
      <c r="K554">
        <v>0.4</v>
      </c>
      <c r="L554">
        <v>0.4</v>
      </c>
      <c r="M554">
        <v>9.6999999999999993</v>
      </c>
      <c r="N554">
        <v>0</v>
      </c>
      <c r="O554">
        <v>0.7</v>
      </c>
      <c r="P554">
        <v>10.3</v>
      </c>
      <c r="Q554">
        <v>1.6</v>
      </c>
      <c r="R554">
        <v>3.2</v>
      </c>
      <c r="T554">
        <f>IF(ISNUMBER(MATCH(A554, Debuts_Table[Name], 0)), "1", 0)</f>
        <v>0</v>
      </c>
      <c r="U554" t="str">
        <f t="shared" ca="1" si="18"/>
        <v/>
      </c>
      <c r="V554">
        <f>IF(COUNTIF(Injuries!$A$2:$A$154, A554) &gt; 0, 0, Skater2024!P554)</f>
        <v>10.3</v>
      </c>
      <c r="W554">
        <f>IF(COUNTIF(Injuries!$A$2:$A$154, A554) &gt; 0, 0, Skater2024!M554)</f>
        <v>9.6999999999999993</v>
      </c>
      <c r="X554">
        <f>IF(COUNTIF(Injuries!$A$2:$A$154, A554) &gt; 0, 0, Skater2024!N554)</f>
        <v>0</v>
      </c>
      <c r="Y554" t="str">
        <f>VLOOKUP(C554,'2024'!$A$1:$B$33,2,FALSE)</f>
        <v xml:space="preserve"> Colorado Avalanche</v>
      </c>
      <c r="Z554">
        <f t="shared" si="17"/>
        <v>21.807499999999997</v>
      </c>
    </row>
    <row r="555" spans="1:26" x14ac:dyDescent="0.3">
      <c r="A555" t="s">
        <v>544</v>
      </c>
      <c r="B555" t="s">
        <v>19</v>
      </c>
      <c r="C555" t="s">
        <v>42</v>
      </c>
      <c r="D555" t="s">
        <v>24</v>
      </c>
      <c r="E555">
        <v>48</v>
      </c>
      <c r="F555">
        <v>1177.5999999999999</v>
      </c>
      <c r="G555">
        <v>4.0999999999999996</v>
      </c>
      <c r="H555">
        <v>-6.1</v>
      </c>
      <c r="I555">
        <v>4.5999999999999996</v>
      </c>
      <c r="J555">
        <v>-1.2</v>
      </c>
      <c r="K555">
        <v>0.8</v>
      </c>
      <c r="L555">
        <v>-1.1000000000000001</v>
      </c>
      <c r="M555">
        <v>8.6999999999999993</v>
      </c>
      <c r="N555">
        <v>-7.3</v>
      </c>
      <c r="O555">
        <v>-0.3</v>
      </c>
      <c r="P555">
        <v>1.1000000000000001</v>
      </c>
      <c r="Q555">
        <v>0.2</v>
      </c>
      <c r="R555">
        <v>0.3</v>
      </c>
      <c r="T555">
        <f>IF(ISNUMBER(MATCH(A555, Debuts_Table[Name], 0)), "1", 0)</f>
        <v>0</v>
      </c>
      <c r="U555" t="str">
        <f t="shared" ca="1" si="18"/>
        <v/>
      </c>
      <c r="V555">
        <f>IF(COUNTIF(Injuries!$A$2:$A$154, A555) &gt; 0, 0, Skater2024!P555)</f>
        <v>1.1000000000000001</v>
      </c>
      <c r="W555">
        <f>IF(COUNTIF(Injuries!$A$2:$A$154, A555) &gt; 0, 0, Skater2024!M555)</f>
        <v>8.6999999999999993</v>
      </c>
      <c r="X555">
        <f>IF(COUNTIF(Injuries!$A$2:$A$154, A555) &gt; 0, 0, Skater2024!N555)</f>
        <v>-7.3</v>
      </c>
      <c r="Y555" t="str">
        <f>VLOOKUP(C555,'2024'!$A$1:$B$33,2,FALSE)</f>
        <v xml:space="preserve"> Tampa Bay Lightning</v>
      </c>
      <c r="Z555">
        <f t="shared" si="17"/>
        <v>24.533333333333331</v>
      </c>
    </row>
    <row r="556" spans="1:26" x14ac:dyDescent="0.3">
      <c r="A556" t="s">
        <v>759</v>
      </c>
      <c r="B556" t="s">
        <v>19</v>
      </c>
      <c r="C556" t="s">
        <v>62</v>
      </c>
      <c r="D556" t="s">
        <v>50</v>
      </c>
      <c r="E556">
        <v>33</v>
      </c>
      <c r="F556">
        <v>393</v>
      </c>
      <c r="G556">
        <v>-0.2</v>
      </c>
      <c r="H556">
        <v>-0.2</v>
      </c>
      <c r="I556">
        <v>-0.8</v>
      </c>
      <c r="J556">
        <v>0</v>
      </c>
      <c r="K556">
        <v>0.6</v>
      </c>
      <c r="L556">
        <v>0</v>
      </c>
      <c r="M556">
        <v>-1.1000000000000001</v>
      </c>
      <c r="N556">
        <v>-0.2</v>
      </c>
      <c r="O556">
        <v>0.6</v>
      </c>
      <c r="P556">
        <v>-0.7</v>
      </c>
      <c r="Q556">
        <v>-0.1</v>
      </c>
      <c r="R556">
        <v>-0.2</v>
      </c>
      <c r="T556">
        <f>IF(ISNUMBER(MATCH(A556, Debuts_Table[Name], 0)), "1", 0)</f>
        <v>0</v>
      </c>
      <c r="U556" t="str">
        <f t="shared" ca="1" si="18"/>
        <v/>
      </c>
      <c r="V556">
        <f>IF(COUNTIF(Injuries!$A$2:$A$154, A556) &gt; 0, 0, Skater2024!P556)</f>
        <v>-0.7</v>
      </c>
      <c r="W556">
        <f>IF(COUNTIF(Injuries!$A$2:$A$154, A556) &gt; 0, 0, Skater2024!M556)</f>
        <v>-1.1000000000000001</v>
      </c>
      <c r="X556">
        <f>IF(COUNTIF(Injuries!$A$2:$A$154, A556) &gt; 0, 0, Skater2024!N556)</f>
        <v>-0.2</v>
      </c>
      <c r="Y556" t="str">
        <f>VLOOKUP(C556,'2024'!$A$1:$B$33,2,FALSE)</f>
        <v xml:space="preserve"> Buffalo Sabres</v>
      </c>
      <c r="Z556">
        <f t="shared" si="17"/>
        <v>11.909090909090908</v>
      </c>
    </row>
    <row r="557" spans="1:26" x14ac:dyDescent="0.3">
      <c r="A557" t="s">
        <v>545</v>
      </c>
      <c r="B557" t="s">
        <v>19</v>
      </c>
      <c r="C557" t="s">
        <v>28</v>
      </c>
      <c r="D557" t="s">
        <v>24</v>
      </c>
      <c r="E557">
        <v>46</v>
      </c>
      <c r="F557">
        <v>1064.8</v>
      </c>
      <c r="G557">
        <v>2</v>
      </c>
      <c r="H557">
        <v>-1.8</v>
      </c>
      <c r="I557">
        <v>3.7</v>
      </c>
      <c r="J557">
        <v>0.2</v>
      </c>
      <c r="K557">
        <v>0.3</v>
      </c>
      <c r="L557">
        <v>-0.3</v>
      </c>
      <c r="M557">
        <v>5.7</v>
      </c>
      <c r="N557">
        <v>-1.7</v>
      </c>
      <c r="O557">
        <v>0</v>
      </c>
      <c r="P557">
        <v>4.0999999999999996</v>
      </c>
      <c r="Q557">
        <v>0.7</v>
      </c>
      <c r="R557">
        <v>1.3</v>
      </c>
      <c r="T557">
        <f>IF(ISNUMBER(MATCH(A557, Debuts_Table[Name], 0)), "1", 0)</f>
        <v>0</v>
      </c>
      <c r="U557" t="str">
        <f t="shared" ca="1" si="18"/>
        <v/>
      </c>
      <c r="V557">
        <f>IF(COUNTIF(Injuries!$A$2:$A$154, A557) &gt; 0, 0, Skater2024!P557)</f>
        <v>4.0999999999999996</v>
      </c>
      <c r="W557">
        <f>IF(COUNTIF(Injuries!$A$2:$A$154, A557) &gt; 0, 0, Skater2024!M557)</f>
        <v>5.7</v>
      </c>
      <c r="X557">
        <f>IF(COUNTIF(Injuries!$A$2:$A$154, A557) &gt; 0, 0, Skater2024!N557)</f>
        <v>-1.7</v>
      </c>
      <c r="Y557" t="str">
        <f>VLOOKUP(C557,'2024'!$A$1:$B$33,2,FALSE)</f>
        <v>Seattle Kraken</v>
      </c>
      <c r="Z557">
        <f t="shared" si="17"/>
        <v>23.14782608695652</v>
      </c>
    </row>
    <row r="558" spans="1:26" x14ac:dyDescent="0.3">
      <c r="A558" t="s">
        <v>546</v>
      </c>
      <c r="B558" t="s">
        <v>19</v>
      </c>
      <c r="C558" t="s">
        <v>122</v>
      </c>
      <c r="D558" t="s">
        <v>24</v>
      </c>
      <c r="E558">
        <v>43</v>
      </c>
      <c r="F558">
        <v>638.5</v>
      </c>
      <c r="G558">
        <v>0.8</v>
      </c>
      <c r="H558">
        <v>1.9</v>
      </c>
      <c r="I558">
        <v>0</v>
      </c>
      <c r="J558">
        <v>3.3</v>
      </c>
      <c r="K558">
        <v>0.4</v>
      </c>
      <c r="L558">
        <v>-0.1</v>
      </c>
      <c r="M558">
        <v>0.8</v>
      </c>
      <c r="N558">
        <v>5.2</v>
      </c>
      <c r="O558">
        <v>0.2</v>
      </c>
      <c r="P558">
        <v>6.2</v>
      </c>
      <c r="Q558">
        <v>1</v>
      </c>
      <c r="R558">
        <v>1.9</v>
      </c>
      <c r="T558">
        <f>IF(ISNUMBER(MATCH(A558, Debuts_Table[Name], 0)), "1", 0)</f>
        <v>0</v>
      </c>
      <c r="U558" t="str">
        <f t="shared" ca="1" si="18"/>
        <v/>
      </c>
      <c r="V558">
        <f>IF(COUNTIF(Injuries!$A$2:$A$154, A558) &gt; 0, 0, Skater2024!P558)</f>
        <v>6.2</v>
      </c>
      <c r="W558">
        <f>IF(COUNTIF(Injuries!$A$2:$A$154, A558) &gt; 0, 0, Skater2024!M558)</f>
        <v>0.8</v>
      </c>
      <c r="X558">
        <f>IF(COUNTIF(Injuries!$A$2:$A$154, A558) &gt; 0, 0, Skater2024!N558)</f>
        <v>5.2</v>
      </c>
      <c r="Y558" t="str">
        <f>VLOOKUP(C558,'2024'!$A$1:$B$33,2,FALSE)</f>
        <v xml:space="preserve"> Edmonton Oilers</v>
      </c>
      <c r="Z558">
        <f t="shared" si="17"/>
        <v>14.848837209302326</v>
      </c>
    </row>
    <row r="559" spans="1:26" x14ac:dyDescent="0.3">
      <c r="A559" t="s">
        <v>547</v>
      </c>
      <c r="B559" t="s">
        <v>19</v>
      </c>
      <c r="C559" t="s">
        <v>23</v>
      </c>
      <c r="D559" t="s">
        <v>21</v>
      </c>
      <c r="E559">
        <v>50</v>
      </c>
      <c r="F559">
        <v>1053.0999999999999</v>
      </c>
      <c r="G559">
        <v>3.9</v>
      </c>
      <c r="H559">
        <v>-1.6</v>
      </c>
      <c r="I559">
        <v>5.6</v>
      </c>
      <c r="J559">
        <v>0.1</v>
      </c>
      <c r="K559">
        <v>-0.4</v>
      </c>
      <c r="L559">
        <v>0.8</v>
      </c>
      <c r="M559">
        <v>9.4</v>
      </c>
      <c r="N559">
        <v>-1.6</v>
      </c>
      <c r="O559">
        <v>0.5</v>
      </c>
      <c r="P559">
        <v>8.4</v>
      </c>
      <c r="Q559">
        <v>1.3</v>
      </c>
      <c r="R559">
        <v>2.6</v>
      </c>
      <c r="T559">
        <f>IF(ISNUMBER(MATCH(A559, Debuts_Table[Name], 0)), "1", 0)</f>
        <v>0</v>
      </c>
      <c r="U559" t="str">
        <f t="shared" ca="1" si="18"/>
        <v/>
      </c>
      <c r="V559">
        <f>IF(COUNTIF(Injuries!$A$2:$A$154, A559) &gt; 0, 0, Skater2024!P559)</f>
        <v>8.4</v>
      </c>
      <c r="W559">
        <f>IF(COUNTIF(Injuries!$A$2:$A$154, A559) &gt; 0, 0, Skater2024!M559)</f>
        <v>9.4</v>
      </c>
      <c r="X559">
        <f>IF(COUNTIF(Injuries!$A$2:$A$154, A559) &gt; 0, 0, Skater2024!N559)</f>
        <v>-1.6</v>
      </c>
      <c r="Y559" t="str">
        <f>VLOOKUP(C559,'2024'!$A$1:$B$33,2,FALSE)</f>
        <v xml:space="preserve"> New York Rangers</v>
      </c>
      <c r="Z559">
        <f t="shared" si="17"/>
        <v>21.061999999999998</v>
      </c>
    </row>
    <row r="560" spans="1:26" x14ac:dyDescent="0.3">
      <c r="A560" t="s">
        <v>548</v>
      </c>
      <c r="B560" t="s">
        <v>19</v>
      </c>
      <c r="C560" t="s">
        <v>107</v>
      </c>
      <c r="D560" t="s">
        <v>37</v>
      </c>
      <c r="E560">
        <v>45</v>
      </c>
      <c r="F560">
        <v>712.5</v>
      </c>
      <c r="G560">
        <v>7</v>
      </c>
      <c r="H560">
        <v>-5.4</v>
      </c>
      <c r="I560">
        <v>-1</v>
      </c>
      <c r="J560">
        <v>0</v>
      </c>
      <c r="K560">
        <v>0.9</v>
      </c>
      <c r="L560">
        <v>-1.2</v>
      </c>
      <c r="M560">
        <v>6</v>
      </c>
      <c r="N560">
        <v>-5.4</v>
      </c>
      <c r="O560">
        <v>-0.3</v>
      </c>
      <c r="P560">
        <v>0.3</v>
      </c>
      <c r="Q560">
        <v>0</v>
      </c>
      <c r="R560">
        <v>0.1</v>
      </c>
      <c r="T560">
        <f>IF(ISNUMBER(MATCH(A560, Debuts_Table[Name], 0)), "1", 0)</f>
        <v>0</v>
      </c>
      <c r="U560" t="str">
        <f t="shared" ca="1" si="18"/>
        <v/>
      </c>
      <c r="V560">
        <f>IF(COUNTIF(Injuries!$A$2:$A$154, A560) &gt; 0, 0, Skater2024!P560)</f>
        <v>0.3</v>
      </c>
      <c r="W560">
        <f>IF(COUNTIF(Injuries!$A$2:$A$154, A560) &gt; 0, 0, Skater2024!M560)</f>
        <v>6</v>
      </c>
      <c r="X560">
        <f>IF(COUNTIF(Injuries!$A$2:$A$154, A560) &gt; 0, 0, Skater2024!N560)</f>
        <v>-5.4</v>
      </c>
      <c r="Y560" t="str">
        <f>VLOOKUP(C560,'2024'!$A$1:$B$33,2,FALSE)</f>
        <v xml:space="preserve"> Ottawa Senators</v>
      </c>
      <c r="Z560">
        <f t="shared" si="17"/>
        <v>15.833333333333334</v>
      </c>
    </row>
    <row r="561" spans="1:26" x14ac:dyDescent="0.3">
      <c r="A561" t="s">
        <v>549</v>
      </c>
      <c r="B561" t="s">
        <v>19</v>
      </c>
      <c r="C561" t="s">
        <v>36</v>
      </c>
      <c r="D561" t="s">
        <v>24</v>
      </c>
      <c r="E561">
        <v>43</v>
      </c>
      <c r="F561">
        <v>878.2</v>
      </c>
      <c r="G561">
        <v>2.1</v>
      </c>
      <c r="H561">
        <v>1.2</v>
      </c>
      <c r="I561">
        <v>0</v>
      </c>
      <c r="J561">
        <v>0.5</v>
      </c>
      <c r="K561">
        <v>1.1000000000000001</v>
      </c>
      <c r="L561">
        <v>0.1</v>
      </c>
      <c r="M561">
        <v>2.1</v>
      </c>
      <c r="N561">
        <v>1.7</v>
      </c>
      <c r="O561">
        <v>1.2</v>
      </c>
      <c r="P561">
        <v>5</v>
      </c>
      <c r="Q561">
        <v>0.8</v>
      </c>
      <c r="R561">
        <v>1.5</v>
      </c>
      <c r="T561">
        <f>IF(ISNUMBER(MATCH(A561, Debuts_Table[Name], 0)), "1", 0)</f>
        <v>0</v>
      </c>
      <c r="U561" t="str">
        <f t="shared" ca="1" si="18"/>
        <v/>
      </c>
      <c r="V561">
        <f>IF(COUNTIF(Injuries!$A$2:$A$154, A561) &gt; 0, 0, Skater2024!P561)</f>
        <v>5</v>
      </c>
      <c r="W561">
        <f>IF(COUNTIF(Injuries!$A$2:$A$154, A561) &gt; 0, 0, Skater2024!M561)</f>
        <v>2.1</v>
      </c>
      <c r="X561">
        <f>IF(COUNTIF(Injuries!$A$2:$A$154, A561) &gt; 0, 0, Skater2024!N561)</f>
        <v>1.7</v>
      </c>
      <c r="Y561" t="str">
        <f>VLOOKUP(C561,'2024'!$A$1:$B$33,2,FALSE)</f>
        <v xml:space="preserve"> Los Angeles Kings</v>
      </c>
      <c r="Z561">
        <f t="shared" si="17"/>
        <v>20.423255813953489</v>
      </c>
    </row>
    <row r="562" spans="1:26" x14ac:dyDescent="0.3">
      <c r="A562" t="s">
        <v>550</v>
      </c>
      <c r="B562" t="s">
        <v>19</v>
      </c>
      <c r="C562" t="s">
        <v>30</v>
      </c>
      <c r="D562" t="s">
        <v>21</v>
      </c>
      <c r="E562">
        <v>44</v>
      </c>
      <c r="F562">
        <v>688.8</v>
      </c>
      <c r="G562">
        <v>-0.1</v>
      </c>
      <c r="H562">
        <v>-0.3</v>
      </c>
      <c r="I562">
        <v>0.2</v>
      </c>
      <c r="J562">
        <v>-0.8</v>
      </c>
      <c r="K562">
        <v>0.9</v>
      </c>
      <c r="L562">
        <v>0.6</v>
      </c>
      <c r="M562">
        <v>0.1</v>
      </c>
      <c r="N562">
        <v>-1.1000000000000001</v>
      </c>
      <c r="O562">
        <v>1.5</v>
      </c>
      <c r="P562">
        <v>0.4</v>
      </c>
      <c r="Q562">
        <v>0.1</v>
      </c>
      <c r="R562">
        <v>0.1</v>
      </c>
      <c r="T562">
        <f>IF(ISNUMBER(MATCH(A562, Debuts_Table[Name], 0)), "1", 0)</f>
        <v>0</v>
      </c>
      <c r="U562" t="str">
        <f t="shared" ca="1" si="18"/>
        <v/>
      </c>
      <c r="V562">
        <f>IF(COUNTIF(Injuries!$A$2:$A$154, A562) &gt; 0, 0, Skater2024!P562)</f>
        <v>0.4</v>
      </c>
      <c r="W562">
        <f>IF(COUNTIF(Injuries!$A$2:$A$154, A562) &gt; 0, 0, Skater2024!M562)</f>
        <v>0.1</v>
      </c>
      <c r="X562">
        <f>IF(COUNTIF(Injuries!$A$2:$A$154, A562) &gt; 0, 0, Skater2024!N562)</f>
        <v>-1.1000000000000001</v>
      </c>
      <c r="Y562" t="str">
        <f>VLOOKUP(C562,'2024'!$A$1:$B$33,2,FALSE)</f>
        <v xml:space="preserve"> Winnipeg Jets</v>
      </c>
      <c r="Z562">
        <f t="shared" si="17"/>
        <v>15.654545454545454</v>
      </c>
    </row>
    <row r="563" spans="1:26" x14ac:dyDescent="0.3">
      <c r="A563" t="s">
        <v>551</v>
      </c>
      <c r="B563" t="s">
        <v>19</v>
      </c>
      <c r="C563" t="s">
        <v>122</v>
      </c>
      <c r="D563" t="s">
        <v>50</v>
      </c>
      <c r="E563">
        <v>45</v>
      </c>
      <c r="F563">
        <v>624.79999999999995</v>
      </c>
      <c r="G563">
        <v>4.2</v>
      </c>
      <c r="H563">
        <v>-1.1000000000000001</v>
      </c>
      <c r="I563">
        <v>0.1</v>
      </c>
      <c r="J563">
        <v>0.7</v>
      </c>
      <c r="K563">
        <v>-0.1</v>
      </c>
      <c r="L563">
        <v>0.3</v>
      </c>
      <c r="M563">
        <v>4.3</v>
      </c>
      <c r="N563">
        <v>-0.4</v>
      </c>
      <c r="O563">
        <v>0.2</v>
      </c>
      <c r="P563">
        <v>4</v>
      </c>
      <c r="Q563">
        <v>0.6</v>
      </c>
      <c r="R563">
        <v>1.3</v>
      </c>
      <c r="T563">
        <f>IF(ISNUMBER(MATCH(A563, Debuts_Table[Name], 0)), "1", 0)</f>
        <v>0</v>
      </c>
      <c r="U563" t="str">
        <f t="shared" ca="1" si="18"/>
        <v/>
      </c>
      <c r="V563">
        <f>IF(COUNTIF(Injuries!$A$2:$A$154, A563) &gt; 0, 0, Skater2024!P563)</f>
        <v>4</v>
      </c>
      <c r="W563">
        <f>IF(COUNTIF(Injuries!$A$2:$A$154, A563) &gt; 0, 0, Skater2024!M563)</f>
        <v>4.3</v>
      </c>
      <c r="X563">
        <f>IF(COUNTIF(Injuries!$A$2:$A$154, A563) &gt; 0, 0, Skater2024!N563)</f>
        <v>-0.4</v>
      </c>
      <c r="Y563" t="str">
        <f>VLOOKUP(C563,'2024'!$A$1:$B$33,2,FALSE)</f>
        <v xml:space="preserve"> Edmonton Oilers</v>
      </c>
      <c r="Z563">
        <f t="shared" si="17"/>
        <v>13.884444444444444</v>
      </c>
    </row>
    <row r="564" spans="1:26" x14ac:dyDescent="0.3">
      <c r="A564" t="s">
        <v>552</v>
      </c>
      <c r="B564" t="s">
        <v>19</v>
      </c>
      <c r="C564" t="s">
        <v>23</v>
      </c>
      <c r="D564" t="s">
        <v>50</v>
      </c>
      <c r="E564">
        <v>50</v>
      </c>
      <c r="F564">
        <v>567.5</v>
      </c>
      <c r="G564">
        <v>1.5</v>
      </c>
      <c r="H564">
        <v>2.6</v>
      </c>
      <c r="I564">
        <v>0</v>
      </c>
      <c r="J564">
        <v>0</v>
      </c>
      <c r="K564">
        <v>-0.1</v>
      </c>
      <c r="L564">
        <v>-0.3</v>
      </c>
      <c r="M564">
        <v>1.6</v>
      </c>
      <c r="N564">
        <v>2.6</v>
      </c>
      <c r="O564">
        <v>-0.4</v>
      </c>
      <c r="P564">
        <v>3.8</v>
      </c>
      <c r="Q564">
        <v>0.6</v>
      </c>
      <c r="R564">
        <v>1.2</v>
      </c>
      <c r="T564">
        <f>IF(ISNUMBER(MATCH(A564, Debuts_Table[Name], 0)), "1", 0)</f>
        <v>0</v>
      </c>
      <c r="U564" t="str">
        <f t="shared" ca="1" si="18"/>
        <v/>
      </c>
      <c r="V564">
        <f>IF(COUNTIF(Injuries!$A$2:$A$154, A564) &gt; 0, 0, Skater2024!P564)</f>
        <v>3.8</v>
      </c>
      <c r="W564">
        <f>IF(COUNTIF(Injuries!$A$2:$A$154, A564) &gt; 0, 0, Skater2024!M564)</f>
        <v>1.6</v>
      </c>
      <c r="X564">
        <f>IF(COUNTIF(Injuries!$A$2:$A$154, A564) &gt; 0, 0, Skater2024!N564)</f>
        <v>2.6</v>
      </c>
      <c r="Y564" t="str">
        <f>VLOOKUP(C564,'2024'!$A$1:$B$33,2,FALSE)</f>
        <v xml:space="preserve"> New York Rangers</v>
      </c>
      <c r="Z564">
        <f t="shared" si="17"/>
        <v>11.35</v>
      </c>
    </row>
    <row r="565" spans="1:26" x14ac:dyDescent="0.3">
      <c r="A565" t="s">
        <v>553</v>
      </c>
      <c r="B565" t="s">
        <v>19</v>
      </c>
      <c r="C565" t="s">
        <v>28</v>
      </c>
      <c r="D565" t="s">
        <v>24</v>
      </c>
      <c r="E565">
        <v>50</v>
      </c>
      <c r="F565">
        <v>881.8</v>
      </c>
      <c r="G565">
        <v>-2.4</v>
      </c>
      <c r="H565">
        <v>1.2</v>
      </c>
      <c r="I565">
        <v>0</v>
      </c>
      <c r="J565">
        <v>0</v>
      </c>
      <c r="K565">
        <v>-0.5</v>
      </c>
      <c r="L565">
        <v>-0.4</v>
      </c>
      <c r="M565">
        <v>-2.4</v>
      </c>
      <c r="N565">
        <v>1.2</v>
      </c>
      <c r="O565">
        <v>-0.9</v>
      </c>
      <c r="P565">
        <v>-2.1</v>
      </c>
      <c r="Q565">
        <v>-0.3</v>
      </c>
      <c r="R565">
        <v>-0.7</v>
      </c>
      <c r="T565">
        <f>IF(ISNUMBER(MATCH(A565, Debuts_Table[Name], 0)), "1", 0)</f>
        <v>0</v>
      </c>
      <c r="U565" t="str">
        <f t="shared" ca="1" si="18"/>
        <v/>
      </c>
      <c r="V565">
        <f>IF(COUNTIF(Injuries!$A$2:$A$154, A565) &gt; 0, 0, Skater2024!P565)</f>
        <v>-2.1</v>
      </c>
      <c r="W565">
        <f>IF(COUNTIF(Injuries!$A$2:$A$154, A565) &gt; 0, 0, Skater2024!M565)</f>
        <v>-2.4</v>
      </c>
      <c r="X565">
        <f>IF(COUNTIF(Injuries!$A$2:$A$154, A565) &gt; 0, 0, Skater2024!N565)</f>
        <v>1.2</v>
      </c>
      <c r="Y565" t="str">
        <f>VLOOKUP(C565,'2024'!$A$1:$B$33,2,FALSE)</f>
        <v>Seattle Kraken</v>
      </c>
      <c r="Z565">
        <f t="shared" si="17"/>
        <v>17.635999999999999</v>
      </c>
    </row>
    <row r="566" spans="1:26" x14ac:dyDescent="0.3">
      <c r="A566" t="s">
        <v>554</v>
      </c>
      <c r="B566" t="s">
        <v>19</v>
      </c>
      <c r="C566" t="s">
        <v>39</v>
      </c>
      <c r="D566" t="s">
        <v>50</v>
      </c>
      <c r="E566">
        <v>33</v>
      </c>
      <c r="F566">
        <v>371.6</v>
      </c>
      <c r="G566">
        <v>3.8</v>
      </c>
      <c r="H566">
        <v>3</v>
      </c>
      <c r="I566">
        <v>0</v>
      </c>
      <c r="J566">
        <v>0</v>
      </c>
      <c r="K566">
        <v>-0.2</v>
      </c>
      <c r="L566">
        <v>0.9</v>
      </c>
      <c r="M566">
        <v>3.8</v>
      </c>
      <c r="N566">
        <v>3</v>
      </c>
      <c r="O566">
        <v>0.6</v>
      </c>
      <c r="P566">
        <v>7.4</v>
      </c>
      <c r="Q566">
        <v>1.2</v>
      </c>
      <c r="R566">
        <v>2.2999999999999998</v>
      </c>
      <c r="T566">
        <f>IF(ISNUMBER(MATCH(A566, Debuts_Table[Name], 0)), "1", 0)</f>
        <v>0</v>
      </c>
      <c r="U566" t="str">
        <f t="shared" ca="1" si="18"/>
        <v/>
      </c>
      <c r="V566">
        <f>IF(COUNTIF(Injuries!$A$2:$A$154, A566) &gt; 0, 0, Skater2024!P566)</f>
        <v>0</v>
      </c>
      <c r="W566">
        <f>IF(COUNTIF(Injuries!$A$2:$A$154, A566) &gt; 0, 0, Skater2024!M566)</f>
        <v>0</v>
      </c>
      <c r="X566">
        <f>IF(COUNTIF(Injuries!$A$2:$A$154, A566) &gt; 0, 0, Skater2024!N566)</f>
        <v>0</v>
      </c>
      <c r="Y566" t="str">
        <f>VLOOKUP(C566,'2024'!$A$1:$B$33,2,FALSE)</f>
        <v xml:space="preserve"> Vegas Golden Knights</v>
      </c>
      <c r="Z566">
        <f t="shared" si="17"/>
        <v>11.260606060606062</v>
      </c>
    </row>
    <row r="567" spans="1:26" x14ac:dyDescent="0.3">
      <c r="A567" t="s">
        <v>555</v>
      </c>
      <c r="B567" t="s">
        <v>19</v>
      </c>
      <c r="C567" t="s">
        <v>78</v>
      </c>
      <c r="D567" t="s">
        <v>50</v>
      </c>
      <c r="E567">
        <v>50</v>
      </c>
      <c r="F567">
        <v>916.3</v>
      </c>
      <c r="G567">
        <v>-0.9</v>
      </c>
      <c r="H567">
        <v>1.7</v>
      </c>
      <c r="I567">
        <v>1.5</v>
      </c>
      <c r="J567">
        <v>1.1000000000000001</v>
      </c>
      <c r="K567">
        <v>0.4</v>
      </c>
      <c r="L567">
        <v>-0.2</v>
      </c>
      <c r="M567">
        <v>0.5</v>
      </c>
      <c r="N567">
        <v>2.8</v>
      </c>
      <c r="O567">
        <v>0.2</v>
      </c>
      <c r="P567">
        <v>3.6</v>
      </c>
      <c r="Q567">
        <v>0.6</v>
      </c>
      <c r="R567">
        <v>1.1000000000000001</v>
      </c>
      <c r="T567">
        <f>IF(ISNUMBER(MATCH(A567, Debuts_Table[Name], 0)), "1", 0)</f>
        <v>0</v>
      </c>
      <c r="U567" t="str">
        <f t="shared" ca="1" si="18"/>
        <v/>
      </c>
      <c r="V567">
        <f>IF(COUNTIF(Injuries!$A$2:$A$154, A567) &gt; 0, 0, Skater2024!P567)</f>
        <v>3.6</v>
      </c>
      <c r="W567">
        <f>IF(COUNTIF(Injuries!$A$2:$A$154, A567) &gt; 0, 0, Skater2024!M567)</f>
        <v>0.5</v>
      </c>
      <c r="X567">
        <f>IF(COUNTIF(Injuries!$A$2:$A$154, A567) &gt; 0, 0, Skater2024!N567)</f>
        <v>2.8</v>
      </c>
      <c r="Y567" t="str">
        <f>VLOOKUP(C567,'2024'!$A$1:$B$33,2,FALSE)</f>
        <v xml:space="preserve"> San Jose Sharks</v>
      </c>
      <c r="Z567">
        <f t="shared" si="17"/>
        <v>18.326000000000001</v>
      </c>
    </row>
    <row r="568" spans="1:26" x14ac:dyDescent="0.3">
      <c r="A568" t="s">
        <v>556</v>
      </c>
      <c r="B568" t="s">
        <v>19</v>
      </c>
      <c r="C568" t="s">
        <v>39</v>
      </c>
      <c r="D568" t="s">
        <v>21</v>
      </c>
      <c r="E568">
        <v>38</v>
      </c>
      <c r="F568">
        <v>670</v>
      </c>
      <c r="G568">
        <v>5.8</v>
      </c>
      <c r="H568">
        <v>2.4</v>
      </c>
      <c r="I568">
        <v>1.6</v>
      </c>
      <c r="J568">
        <v>-1</v>
      </c>
      <c r="K568">
        <v>0.6</v>
      </c>
      <c r="L568">
        <v>0.2</v>
      </c>
      <c r="M568">
        <v>7.4</v>
      </c>
      <c r="N568">
        <v>1.5</v>
      </c>
      <c r="O568">
        <v>0.8</v>
      </c>
      <c r="P568">
        <v>9.6</v>
      </c>
      <c r="Q568">
        <v>1.5</v>
      </c>
      <c r="R568">
        <v>3</v>
      </c>
      <c r="T568">
        <f>IF(ISNUMBER(MATCH(A568, Debuts_Table[Name], 0)), "1", 0)</f>
        <v>0</v>
      </c>
      <c r="U568" t="str">
        <f t="shared" ca="1" si="18"/>
        <v/>
      </c>
      <c r="V568">
        <f>IF(COUNTIF(Injuries!$A$2:$A$154, A568) &gt; 0, 0, Skater2024!P568)</f>
        <v>9.6</v>
      </c>
      <c r="W568">
        <f>IF(COUNTIF(Injuries!$A$2:$A$154, A568) &gt; 0, 0, Skater2024!M568)</f>
        <v>7.4</v>
      </c>
      <c r="X568">
        <f>IF(COUNTIF(Injuries!$A$2:$A$154, A568) &gt; 0, 0, Skater2024!N568)</f>
        <v>1.5</v>
      </c>
      <c r="Y568" t="str">
        <f>VLOOKUP(C568,'2024'!$A$1:$B$33,2,FALSE)</f>
        <v xml:space="preserve"> Vegas Golden Knights</v>
      </c>
      <c r="Z568">
        <f t="shared" si="17"/>
        <v>17.631578947368421</v>
      </c>
    </row>
    <row r="569" spans="1:26" x14ac:dyDescent="0.3">
      <c r="A569" t="s">
        <v>557</v>
      </c>
      <c r="B569" t="s">
        <v>19</v>
      </c>
      <c r="C569" t="s">
        <v>87</v>
      </c>
      <c r="D569" t="s">
        <v>37</v>
      </c>
      <c r="E569">
        <v>48</v>
      </c>
      <c r="F569">
        <v>972.4</v>
      </c>
      <c r="G569">
        <v>5.8</v>
      </c>
      <c r="H569">
        <v>-2.9</v>
      </c>
      <c r="I569">
        <v>1.4</v>
      </c>
      <c r="J569">
        <v>-0.7</v>
      </c>
      <c r="K569">
        <v>0.7</v>
      </c>
      <c r="L569">
        <v>0</v>
      </c>
      <c r="M569">
        <v>7.3</v>
      </c>
      <c r="N569">
        <v>-3.6</v>
      </c>
      <c r="O569">
        <v>0.7</v>
      </c>
      <c r="P569">
        <v>4.4000000000000004</v>
      </c>
      <c r="Q569">
        <v>0.7</v>
      </c>
      <c r="R569">
        <v>1.4</v>
      </c>
      <c r="T569">
        <f>IF(ISNUMBER(MATCH(A569, Debuts_Table[Name], 0)), "1", 0)</f>
        <v>0</v>
      </c>
      <c r="U569" t="str">
        <f t="shared" ca="1" si="18"/>
        <v/>
      </c>
      <c r="V569">
        <f>IF(COUNTIF(Injuries!$A$2:$A$154, A569) &gt; 0, 0, Skater2024!P569)</f>
        <v>4.4000000000000004</v>
      </c>
      <c r="W569">
        <f>IF(COUNTIF(Injuries!$A$2:$A$154, A569) &gt; 0, 0, Skater2024!M569)</f>
        <v>7.3</v>
      </c>
      <c r="X569">
        <f>IF(COUNTIF(Injuries!$A$2:$A$154, A569) &gt; 0, 0, Skater2024!N569)</f>
        <v>-3.6</v>
      </c>
      <c r="Y569" t="str">
        <f>VLOOKUP(C569,'2024'!$A$1:$B$33,2,FALSE)</f>
        <v xml:space="preserve"> Toronto Maple Leafs</v>
      </c>
      <c r="Z569">
        <f t="shared" si="17"/>
        <v>20.258333333333333</v>
      </c>
    </row>
    <row r="570" spans="1:26" x14ac:dyDescent="0.3">
      <c r="A570" t="s">
        <v>558</v>
      </c>
      <c r="B570" t="s">
        <v>19</v>
      </c>
      <c r="C570" t="s">
        <v>168</v>
      </c>
      <c r="D570" t="s">
        <v>21</v>
      </c>
      <c r="E570">
        <v>49</v>
      </c>
      <c r="F570">
        <v>816.6</v>
      </c>
      <c r="G570">
        <v>0.4</v>
      </c>
      <c r="H570">
        <v>3.2</v>
      </c>
      <c r="I570">
        <v>-0.7</v>
      </c>
      <c r="J570">
        <v>0</v>
      </c>
      <c r="K570">
        <v>-0.4</v>
      </c>
      <c r="L570">
        <v>0.2</v>
      </c>
      <c r="M570">
        <v>-0.3</v>
      </c>
      <c r="N570">
        <v>3.2</v>
      </c>
      <c r="O570">
        <v>-0.3</v>
      </c>
      <c r="P570">
        <v>2.6</v>
      </c>
      <c r="Q570">
        <v>0.4</v>
      </c>
      <c r="R570">
        <v>0.8</v>
      </c>
      <c r="T570">
        <f>IF(ISNUMBER(MATCH(A570, Debuts_Table[Name], 0)), "1", 0)</f>
        <v>0</v>
      </c>
      <c r="U570" t="str">
        <f t="shared" ca="1" si="18"/>
        <v/>
      </c>
      <c r="V570">
        <f>IF(COUNTIF(Injuries!$A$2:$A$154, A570) &gt; 0, 0, Skater2024!P570)</f>
        <v>2.6</v>
      </c>
      <c r="W570">
        <f>IF(COUNTIF(Injuries!$A$2:$A$154, A570) &gt; 0, 0, Skater2024!M570)</f>
        <v>-0.3</v>
      </c>
      <c r="X570">
        <f>IF(COUNTIF(Injuries!$A$2:$A$154, A570) &gt; 0, 0, Skater2024!N570)</f>
        <v>3.2</v>
      </c>
      <c r="Y570" t="str">
        <f>VLOOKUP(C570,'2024'!$A$1:$B$33,2,FALSE)</f>
        <v xml:space="preserve"> Dallas Stars</v>
      </c>
      <c r="Z570">
        <f t="shared" si="17"/>
        <v>16.665306122448982</v>
      </c>
    </row>
    <row r="571" spans="1:26" x14ac:dyDescent="0.3">
      <c r="A571" t="s">
        <v>559</v>
      </c>
      <c r="B571" t="s">
        <v>19</v>
      </c>
      <c r="C571" t="s">
        <v>64</v>
      </c>
      <c r="D571" t="s">
        <v>24</v>
      </c>
      <c r="E571">
        <v>23</v>
      </c>
      <c r="F571">
        <v>383.4</v>
      </c>
      <c r="G571">
        <v>-1</v>
      </c>
      <c r="H571">
        <v>0.9</v>
      </c>
      <c r="I571">
        <v>0</v>
      </c>
      <c r="J571">
        <v>-0.8</v>
      </c>
      <c r="K571">
        <v>-0.6</v>
      </c>
      <c r="L571">
        <v>0.1</v>
      </c>
      <c r="M571">
        <v>-1</v>
      </c>
      <c r="N571">
        <v>0.1</v>
      </c>
      <c r="O571">
        <v>-0.5</v>
      </c>
      <c r="P571">
        <v>-1.4</v>
      </c>
      <c r="Q571">
        <v>-0.2</v>
      </c>
      <c r="R571">
        <v>-0.4</v>
      </c>
      <c r="T571">
        <f>IF(ISNUMBER(MATCH(A571, Debuts_Table[Name], 0)), "1", 0)</f>
        <v>0</v>
      </c>
      <c r="U571" t="str">
        <f t="shared" ca="1" si="18"/>
        <v/>
      </c>
      <c r="V571">
        <f>IF(COUNTIF(Injuries!$A$2:$A$154, A571) &gt; 0, 0, Skater2024!P571)</f>
        <v>-1.4</v>
      </c>
      <c r="W571">
        <f>IF(COUNTIF(Injuries!$A$2:$A$154, A571) &gt; 0, 0, Skater2024!M571)</f>
        <v>-1</v>
      </c>
      <c r="X571">
        <f>IF(COUNTIF(Injuries!$A$2:$A$154, A571) &gt; 0, 0, Skater2024!N571)</f>
        <v>0.1</v>
      </c>
      <c r="Y571" t="str">
        <f>VLOOKUP(C571,'2024'!$A$1:$B$33,2,FALSE)</f>
        <v xml:space="preserve"> Chicago Blackhawks</v>
      </c>
      <c r="Z571">
        <f t="shared" si="17"/>
        <v>16.669565217391302</v>
      </c>
    </row>
    <row r="572" spans="1:26" x14ac:dyDescent="0.3">
      <c r="A572" t="s">
        <v>560</v>
      </c>
      <c r="B572" t="s">
        <v>19</v>
      </c>
      <c r="C572" t="s">
        <v>44</v>
      </c>
      <c r="D572" t="s">
        <v>21</v>
      </c>
      <c r="E572">
        <v>48</v>
      </c>
      <c r="F572">
        <v>729.5</v>
      </c>
      <c r="G572">
        <v>1.1000000000000001</v>
      </c>
      <c r="H572">
        <v>1.5</v>
      </c>
      <c r="I572">
        <v>-0.2</v>
      </c>
      <c r="J572">
        <v>1.9</v>
      </c>
      <c r="K572">
        <v>0.2</v>
      </c>
      <c r="L572">
        <v>-0.8</v>
      </c>
      <c r="M572">
        <v>0.9</v>
      </c>
      <c r="N572">
        <v>3.3</v>
      </c>
      <c r="O572">
        <v>-0.6</v>
      </c>
      <c r="P572">
        <v>3.6</v>
      </c>
      <c r="Q572">
        <v>0.6</v>
      </c>
      <c r="R572">
        <v>1.1000000000000001</v>
      </c>
      <c r="T572">
        <f>IF(ISNUMBER(MATCH(A572, Debuts_Table[Name], 0)), "1", 0)</f>
        <v>0</v>
      </c>
      <c r="U572" t="str">
        <f t="shared" ca="1" si="18"/>
        <v/>
      </c>
      <c r="V572">
        <f>IF(COUNTIF(Injuries!$A$2:$A$154, A572) &gt; 0, 0, Skater2024!P572)</f>
        <v>3.6</v>
      </c>
      <c r="W572">
        <f>IF(COUNTIF(Injuries!$A$2:$A$154, A572) &gt; 0, 0, Skater2024!M572)</f>
        <v>0.9</v>
      </c>
      <c r="X572">
        <f>IF(COUNTIF(Injuries!$A$2:$A$154, A572) &gt; 0, 0, Skater2024!N572)</f>
        <v>3.3</v>
      </c>
      <c r="Y572" t="str">
        <f>VLOOKUP(C572,'2024'!$A$1:$B$33,2,FALSE)</f>
        <v xml:space="preserve"> Nashville Predators</v>
      </c>
      <c r="Z572">
        <f t="shared" si="17"/>
        <v>15.197916666666666</v>
      </c>
    </row>
    <row r="573" spans="1:26" x14ac:dyDescent="0.3">
      <c r="A573" t="s">
        <v>561</v>
      </c>
      <c r="B573" t="s">
        <v>19</v>
      </c>
      <c r="C573" t="s">
        <v>28</v>
      </c>
      <c r="D573" t="s">
        <v>21</v>
      </c>
      <c r="E573">
        <v>48</v>
      </c>
      <c r="F573">
        <v>855</v>
      </c>
      <c r="G573">
        <v>1.3</v>
      </c>
      <c r="H573">
        <v>0.8</v>
      </c>
      <c r="I573">
        <v>-0.4</v>
      </c>
      <c r="J573">
        <v>1.7</v>
      </c>
      <c r="K573">
        <v>-0.3</v>
      </c>
      <c r="L573">
        <v>-0.2</v>
      </c>
      <c r="M573">
        <v>0.8</v>
      </c>
      <c r="N573">
        <v>2.4</v>
      </c>
      <c r="O573">
        <v>-0.5</v>
      </c>
      <c r="P573">
        <v>2.8</v>
      </c>
      <c r="Q573">
        <v>0.4</v>
      </c>
      <c r="R573">
        <v>0.9</v>
      </c>
      <c r="T573">
        <f>IF(ISNUMBER(MATCH(A573, Debuts_Table[Name], 0)), "1", 0)</f>
        <v>0</v>
      </c>
      <c r="U573" t="str">
        <f t="shared" ca="1" si="18"/>
        <v/>
      </c>
      <c r="V573">
        <f>IF(COUNTIF(Injuries!$A$2:$A$154, A573) &gt; 0, 0, Skater2024!P573)</f>
        <v>2.8</v>
      </c>
      <c r="W573">
        <f>IF(COUNTIF(Injuries!$A$2:$A$154, A573) &gt; 0, 0, Skater2024!M573)</f>
        <v>0.8</v>
      </c>
      <c r="X573">
        <f>IF(COUNTIF(Injuries!$A$2:$A$154, A573) &gt; 0, 0, Skater2024!N573)</f>
        <v>2.4</v>
      </c>
      <c r="Y573" t="str">
        <f>VLOOKUP(C573,'2024'!$A$1:$B$33,2,FALSE)</f>
        <v>Seattle Kraken</v>
      </c>
      <c r="Z573">
        <f t="shared" si="17"/>
        <v>17.8125</v>
      </c>
    </row>
    <row r="574" spans="1:26" x14ac:dyDescent="0.3">
      <c r="A574" t="s">
        <v>891</v>
      </c>
      <c r="B574" t="s">
        <v>19</v>
      </c>
      <c r="C574" t="s">
        <v>20</v>
      </c>
      <c r="D574" t="s">
        <v>37</v>
      </c>
      <c r="E574">
        <v>39</v>
      </c>
      <c r="F574">
        <v>610.6</v>
      </c>
      <c r="G574">
        <v>8.5</v>
      </c>
      <c r="H574">
        <v>-0.2</v>
      </c>
      <c r="I574">
        <v>-0.9</v>
      </c>
      <c r="J574">
        <v>0.2</v>
      </c>
      <c r="K574">
        <v>0.9</v>
      </c>
      <c r="L574">
        <v>0.2</v>
      </c>
      <c r="M574">
        <v>7.6</v>
      </c>
      <c r="N574">
        <v>0</v>
      </c>
      <c r="O574">
        <v>1.1000000000000001</v>
      </c>
      <c r="P574">
        <v>8.6999999999999993</v>
      </c>
      <c r="Q574">
        <v>1.4</v>
      </c>
      <c r="R574">
        <v>2.7</v>
      </c>
      <c r="T574">
        <f>IF(ISNUMBER(MATCH(A574, Debuts_Table[Name], 0)), "1", 0)</f>
        <v>0</v>
      </c>
      <c r="U574" t="str">
        <f t="shared" ca="1" si="18"/>
        <v/>
      </c>
      <c r="V574">
        <f>IF(COUNTIF(Injuries!$A$2:$A$154, A574) &gt; 0, 0, Skater2024!P574)</f>
        <v>8.6999999999999993</v>
      </c>
      <c r="W574">
        <f>IF(COUNTIF(Injuries!$A$2:$A$154, A574) &gt; 0, 0, Skater2024!M574)</f>
        <v>7.6</v>
      </c>
      <c r="X574">
        <f>IF(COUNTIF(Injuries!$A$2:$A$154, A574) &gt; 0, 0, Skater2024!N574)</f>
        <v>0</v>
      </c>
      <c r="Y574" t="str">
        <f>VLOOKUP(C574,'2024'!$A$1:$B$33,2,FALSE)</f>
        <v xml:space="preserve"> Columbus Blue Jackets</v>
      </c>
      <c r="Z574">
        <f t="shared" si="17"/>
        <v>15.656410256410258</v>
      </c>
    </row>
    <row r="575" spans="1:26" x14ac:dyDescent="0.3">
      <c r="A575" t="s">
        <v>562</v>
      </c>
      <c r="B575" t="s">
        <v>19</v>
      </c>
      <c r="C575" t="s">
        <v>34</v>
      </c>
      <c r="D575" t="s">
        <v>21</v>
      </c>
      <c r="E575">
        <v>49</v>
      </c>
      <c r="F575">
        <v>838.2</v>
      </c>
      <c r="G575">
        <v>8.8000000000000007</v>
      </c>
      <c r="H575">
        <v>-1.2</v>
      </c>
      <c r="I575">
        <v>0.8</v>
      </c>
      <c r="J575">
        <v>-0.1</v>
      </c>
      <c r="K575">
        <v>1.5</v>
      </c>
      <c r="L575">
        <v>-0.9</v>
      </c>
      <c r="M575">
        <v>9.6</v>
      </c>
      <c r="N575">
        <v>-1.3</v>
      </c>
      <c r="O575">
        <v>0.7</v>
      </c>
      <c r="P575">
        <v>9</v>
      </c>
      <c r="Q575">
        <v>1.4</v>
      </c>
      <c r="R575">
        <v>2.8</v>
      </c>
      <c r="T575">
        <f>IF(ISNUMBER(MATCH(A575, Debuts_Table[Name], 0)), "1", 0)</f>
        <v>0</v>
      </c>
      <c r="U575" t="str">
        <f t="shared" ca="1" si="18"/>
        <v/>
      </c>
      <c r="V575">
        <f>IF(COUNTIF(Injuries!$A$2:$A$154, A575) &gt; 0, 0, Skater2024!P575)</f>
        <v>9</v>
      </c>
      <c r="W575">
        <f>IF(COUNTIF(Injuries!$A$2:$A$154, A575) &gt; 0, 0, Skater2024!M575)</f>
        <v>9.6</v>
      </c>
      <c r="X575">
        <f>IF(COUNTIF(Injuries!$A$2:$A$154, A575) &gt; 0, 0, Skater2024!N575)</f>
        <v>-1.3</v>
      </c>
      <c r="Y575" t="str">
        <f>VLOOKUP(C575,'2024'!$A$1:$B$33,2,FALSE)</f>
        <v xml:space="preserve"> Calgary Flames</v>
      </c>
      <c r="Z575">
        <f t="shared" si="17"/>
        <v>17.106122448979594</v>
      </c>
    </row>
    <row r="576" spans="1:26" x14ac:dyDescent="0.3">
      <c r="A576" t="s">
        <v>890</v>
      </c>
      <c r="B576" t="s">
        <v>19</v>
      </c>
      <c r="C576" t="s">
        <v>62</v>
      </c>
      <c r="D576" t="s">
        <v>50</v>
      </c>
      <c r="E576">
        <v>38</v>
      </c>
      <c r="F576">
        <v>569.70000000000005</v>
      </c>
      <c r="G576">
        <v>0.4</v>
      </c>
      <c r="H576">
        <v>0.7</v>
      </c>
      <c r="I576">
        <v>-1.4</v>
      </c>
      <c r="J576">
        <v>0.2</v>
      </c>
      <c r="K576">
        <v>-0.3</v>
      </c>
      <c r="L576">
        <v>-0.2</v>
      </c>
      <c r="M576">
        <v>-1</v>
      </c>
      <c r="N576">
        <v>0.8</v>
      </c>
      <c r="O576">
        <v>-0.5</v>
      </c>
      <c r="P576">
        <v>-0.7</v>
      </c>
      <c r="Q576">
        <v>-0.1</v>
      </c>
      <c r="R576">
        <v>-0.2</v>
      </c>
      <c r="T576" t="str">
        <f>IF(ISNUMBER(MATCH(A576, Debuts_Table[Name], 0)), "1", 0)</f>
        <v>1</v>
      </c>
      <c r="U576">
        <f t="shared" ca="1" si="18"/>
        <v>-0.69999967427352738</v>
      </c>
      <c r="V576">
        <f>IF(COUNTIF(Injuries!$A$2:$A$154, A576) &gt; 0, 0, Skater2024!P576)</f>
        <v>-0.7</v>
      </c>
      <c r="W576">
        <f>IF(COUNTIF(Injuries!$A$2:$A$154, A576) &gt; 0, 0, Skater2024!M576)</f>
        <v>-1</v>
      </c>
      <c r="X576">
        <f>IF(COUNTIF(Injuries!$A$2:$A$154, A576) &gt; 0, 0, Skater2024!N576)</f>
        <v>0.8</v>
      </c>
      <c r="Y576" t="str">
        <f>VLOOKUP(C576,'2024'!$A$1:$B$33,2,FALSE)</f>
        <v xml:space="preserve"> Buffalo Sabres</v>
      </c>
      <c r="Z576">
        <f t="shared" si="17"/>
        <v>14.992105263157896</v>
      </c>
    </row>
    <row r="577" spans="1:26" x14ac:dyDescent="0.3">
      <c r="A577" t="s">
        <v>765</v>
      </c>
      <c r="B577" t="s">
        <v>19</v>
      </c>
      <c r="C577" t="s">
        <v>110</v>
      </c>
      <c r="D577" t="s">
        <v>24</v>
      </c>
      <c r="E577">
        <v>33</v>
      </c>
      <c r="F577">
        <v>578.20000000000005</v>
      </c>
      <c r="G577">
        <v>-1.1000000000000001</v>
      </c>
      <c r="H577">
        <v>1.2</v>
      </c>
      <c r="I577">
        <v>0</v>
      </c>
      <c r="J577">
        <v>0.8</v>
      </c>
      <c r="K577">
        <v>0</v>
      </c>
      <c r="L577">
        <v>-0.5</v>
      </c>
      <c r="M577">
        <v>-1.1000000000000001</v>
      </c>
      <c r="N577">
        <v>2</v>
      </c>
      <c r="O577">
        <v>-0.5</v>
      </c>
      <c r="P577">
        <v>0.4</v>
      </c>
      <c r="Q577">
        <v>0.1</v>
      </c>
      <c r="R577">
        <v>0.1</v>
      </c>
      <c r="T577">
        <f>IF(ISNUMBER(MATCH(A577, Debuts_Table[Name], 0)), "1", 0)</f>
        <v>0</v>
      </c>
      <c r="U577" t="str">
        <f t="shared" ca="1" si="18"/>
        <v/>
      </c>
      <c r="V577">
        <f>IF(COUNTIF(Injuries!$A$2:$A$154, A577) &gt; 0, 0, Skater2024!P577)</f>
        <v>0.4</v>
      </c>
      <c r="W577">
        <f>IF(COUNTIF(Injuries!$A$2:$A$154, A577) &gt; 0, 0, Skater2024!M577)</f>
        <v>-1.1000000000000001</v>
      </c>
      <c r="X577">
        <f>IF(COUNTIF(Injuries!$A$2:$A$154, A577) &gt; 0, 0, Skater2024!N577)</f>
        <v>2</v>
      </c>
      <c r="Y577" t="str">
        <f>VLOOKUP(C577,'2024'!$A$1:$B$33,2,FALSE)</f>
        <v xml:space="preserve"> Minnesota Wild</v>
      </c>
      <c r="Z577">
        <f t="shared" si="17"/>
        <v>17.521212121212123</v>
      </c>
    </row>
    <row r="578" spans="1:26" x14ac:dyDescent="0.3">
      <c r="A578" t="s">
        <v>563</v>
      </c>
      <c r="B578" t="s">
        <v>19</v>
      </c>
      <c r="C578" t="s">
        <v>122</v>
      </c>
      <c r="D578" t="s">
        <v>50</v>
      </c>
      <c r="E578">
        <v>44</v>
      </c>
      <c r="F578">
        <v>865.2</v>
      </c>
      <c r="G578">
        <v>10.5</v>
      </c>
      <c r="H578">
        <v>2.2000000000000002</v>
      </c>
      <c r="I578">
        <v>4.2</v>
      </c>
      <c r="J578">
        <v>0</v>
      </c>
      <c r="K578">
        <v>-0.8</v>
      </c>
      <c r="L578">
        <v>0.2</v>
      </c>
      <c r="M578">
        <v>14.7</v>
      </c>
      <c r="N578">
        <v>2.2999999999999998</v>
      </c>
      <c r="O578">
        <v>-0.6</v>
      </c>
      <c r="P578">
        <v>16.3</v>
      </c>
      <c r="Q578">
        <v>2.6</v>
      </c>
      <c r="R578">
        <v>5.0999999999999996</v>
      </c>
      <c r="T578">
        <f>IF(ISNUMBER(MATCH(A578, Debuts_Table[Name], 0)), "1", 0)</f>
        <v>0</v>
      </c>
      <c r="U578" t="str">
        <f t="shared" ca="1" si="18"/>
        <v/>
      </c>
      <c r="V578">
        <f>IF(COUNTIF(Injuries!$A$2:$A$154, A578) &gt; 0, 0, Skater2024!P578)</f>
        <v>16.3</v>
      </c>
      <c r="W578">
        <f>IF(COUNTIF(Injuries!$A$2:$A$154, A578) &gt; 0, 0, Skater2024!M578)</f>
        <v>14.7</v>
      </c>
      <c r="X578">
        <f>IF(COUNTIF(Injuries!$A$2:$A$154, A578) &gt; 0, 0, Skater2024!N578)</f>
        <v>2.2999999999999998</v>
      </c>
      <c r="Y578" t="str">
        <f>VLOOKUP(C578,'2024'!$A$1:$B$33,2,FALSE)</f>
        <v xml:space="preserve"> Edmonton Oilers</v>
      </c>
      <c r="Z578">
        <f t="shared" si="17"/>
        <v>19.663636363636364</v>
      </c>
    </row>
    <row r="579" spans="1:26" x14ac:dyDescent="0.3">
      <c r="A579" t="s">
        <v>564</v>
      </c>
      <c r="B579" t="s">
        <v>19</v>
      </c>
      <c r="C579" t="s">
        <v>20</v>
      </c>
      <c r="D579" t="s">
        <v>24</v>
      </c>
      <c r="E579">
        <v>38</v>
      </c>
      <c r="F579">
        <v>923.4</v>
      </c>
      <c r="G579">
        <v>-0.6</v>
      </c>
      <c r="H579">
        <v>-1.3</v>
      </c>
      <c r="I579">
        <v>-0.5</v>
      </c>
      <c r="J579">
        <v>-1.7</v>
      </c>
      <c r="K579">
        <v>1</v>
      </c>
      <c r="L579">
        <v>-0.9</v>
      </c>
      <c r="M579">
        <v>-1.1000000000000001</v>
      </c>
      <c r="N579">
        <v>-3</v>
      </c>
      <c r="O579">
        <v>0.1</v>
      </c>
      <c r="P579">
        <v>-4</v>
      </c>
      <c r="Q579">
        <v>-0.6</v>
      </c>
      <c r="R579">
        <v>-1.2</v>
      </c>
      <c r="T579">
        <f>IF(ISNUMBER(MATCH(A579, Debuts_Table[Name], 0)), "1", 0)</f>
        <v>0</v>
      </c>
      <c r="U579" t="str">
        <f t="shared" ca="1" si="18"/>
        <v/>
      </c>
      <c r="V579">
        <f>IF(COUNTIF(Injuries!$A$2:$A$154, A579) &gt; 0, 0, Skater2024!P579)</f>
        <v>-4</v>
      </c>
      <c r="W579">
        <f>IF(COUNTIF(Injuries!$A$2:$A$154, A579) &gt; 0, 0, Skater2024!M579)</f>
        <v>-1.1000000000000001</v>
      </c>
      <c r="X579">
        <f>IF(COUNTIF(Injuries!$A$2:$A$154, A579) &gt; 0, 0, Skater2024!N579)</f>
        <v>-3</v>
      </c>
      <c r="Y579" t="str">
        <f>VLOOKUP(C579,'2024'!$A$1:$B$33,2,FALSE)</f>
        <v xml:space="preserve"> Columbus Blue Jackets</v>
      </c>
      <c r="Z579">
        <f t="shared" ref="Z579:Z642" si="19">F579/E579</f>
        <v>24.3</v>
      </c>
    </row>
    <row r="580" spans="1:26" x14ac:dyDescent="0.3">
      <c r="A580" t="s">
        <v>767</v>
      </c>
      <c r="B580" t="s">
        <v>19</v>
      </c>
      <c r="C580" t="s">
        <v>39</v>
      </c>
      <c r="D580" t="s">
        <v>24</v>
      </c>
      <c r="E580">
        <v>35</v>
      </c>
      <c r="F580">
        <v>644.4</v>
      </c>
      <c r="G580">
        <v>2.2999999999999998</v>
      </c>
      <c r="H580">
        <v>2.7</v>
      </c>
      <c r="I580">
        <v>0</v>
      </c>
      <c r="J580">
        <v>0.1</v>
      </c>
      <c r="K580">
        <v>0</v>
      </c>
      <c r="L580">
        <v>1.1000000000000001</v>
      </c>
      <c r="M580">
        <v>2.2999999999999998</v>
      </c>
      <c r="N580">
        <v>2.9</v>
      </c>
      <c r="O580">
        <v>1.1000000000000001</v>
      </c>
      <c r="P580">
        <v>6.2</v>
      </c>
      <c r="Q580">
        <v>1</v>
      </c>
      <c r="R580">
        <v>1.9</v>
      </c>
      <c r="T580">
        <f>IF(ISNUMBER(MATCH(A580, Debuts_Table[Name], 0)), "1", 0)</f>
        <v>0</v>
      </c>
      <c r="U580" t="str">
        <f t="shared" ca="1" si="18"/>
        <v/>
      </c>
      <c r="V580">
        <f>IF(COUNTIF(Injuries!$A$2:$A$154, A580) &gt; 0, 0, Skater2024!P580)</f>
        <v>6.2</v>
      </c>
      <c r="W580">
        <f>IF(COUNTIF(Injuries!$A$2:$A$154, A580) &gt; 0, 0, Skater2024!M580)</f>
        <v>2.2999999999999998</v>
      </c>
      <c r="X580">
        <f>IF(COUNTIF(Injuries!$A$2:$A$154, A580) &gt; 0, 0, Skater2024!N580)</f>
        <v>2.9</v>
      </c>
      <c r="Y580" t="str">
        <f>VLOOKUP(C580,'2024'!$A$1:$B$33,2,FALSE)</f>
        <v xml:space="preserve"> Vegas Golden Knights</v>
      </c>
      <c r="Z580">
        <f t="shared" si="19"/>
        <v>18.411428571428569</v>
      </c>
    </row>
    <row r="581" spans="1:26" x14ac:dyDescent="0.3">
      <c r="A581" t="s">
        <v>565</v>
      </c>
      <c r="B581" t="s">
        <v>19</v>
      </c>
      <c r="C581" t="s">
        <v>62</v>
      </c>
      <c r="D581" t="s">
        <v>50</v>
      </c>
      <c r="E581">
        <v>31</v>
      </c>
      <c r="F581">
        <v>369.9</v>
      </c>
      <c r="G581">
        <v>1.2</v>
      </c>
      <c r="H581">
        <v>0.9</v>
      </c>
      <c r="I581">
        <v>0</v>
      </c>
      <c r="J581">
        <v>-0.8</v>
      </c>
      <c r="K581">
        <v>0.2</v>
      </c>
      <c r="L581">
        <v>0.2</v>
      </c>
      <c r="M581">
        <v>1.2</v>
      </c>
      <c r="N581">
        <v>0.1</v>
      </c>
      <c r="O581">
        <v>0.4</v>
      </c>
      <c r="P581">
        <v>1.7</v>
      </c>
      <c r="Q581">
        <v>0.3</v>
      </c>
      <c r="R581">
        <v>0.5</v>
      </c>
      <c r="T581">
        <f>IF(ISNUMBER(MATCH(A581, Debuts_Table[Name], 0)), "1", 0)</f>
        <v>0</v>
      </c>
      <c r="U581" t="str">
        <f t="shared" ca="1" si="18"/>
        <v/>
      </c>
      <c r="V581">
        <f>IF(COUNTIF(Injuries!$A$2:$A$154, A581) &gt; 0, 0, Skater2024!P581)</f>
        <v>1.7</v>
      </c>
      <c r="W581">
        <f>IF(COUNTIF(Injuries!$A$2:$A$154, A581) &gt; 0, 0, Skater2024!M581)</f>
        <v>1.2</v>
      </c>
      <c r="X581">
        <f>IF(COUNTIF(Injuries!$A$2:$A$154, A581) &gt; 0, 0, Skater2024!N581)</f>
        <v>0.1</v>
      </c>
      <c r="Y581" t="str">
        <f>VLOOKUP(C581,'2024'!$A$1:$B$33,2,FALSE)</f>
        <v xml:space="preserve"> Buffalo Sabres</v>
      </c>
      <c r="Z581">
        <f t="shared" si="19"/>
        <v>11.932258064516128</v>
      </c>
    </row>
    <row r="582" spans="1:26" x14ac:dyDescent="0.3">
      <c r="T582">
        <f>IF(ISNUMBER(MATCH(A582, Debuts_Table[Name], 0)), "1", 0)</f>
        <v>0</v>
      </c>
      <c r="U582" t="str">
        <f t="shared" ca="1" si="18"/>
        <v/>
      </c>
      <c r="V582">
        <f>IF(COUNTIF(Injuries!$A$2:$A$154, A582) &gt; 0, 0, Skater2024!P582)</f>
        <v>0</v>
      </c>
      <c r="W582">
        <f>IF(COUNTIF(Injuries!$A$2:$A$154, A582) &gt; 0, 0, Skater2024!M582)</f>
        <v>0</v>
      </c>
      <c r="X582">
        <f>IF(COUNTIF(Injuries!$A$2:$A$154, A582) &gt; 0, 0, Skater2024!N582)</f>
        <v>0</v>
      </c>
      <c r="Y582" t="e">
        <f>VLOOKUP(C582,'2024'!$A$1:$B$33,2,FALSE)</f>
        <v>#N/A</v>
      </c>
      <c r="Z582" t="e">
        <f t="shared" si="19"/>
        <v>#DIV/0!</v>
      </c>
    </row>
    <row r="583" spans="1:26" x14ac:dyDescent="0.3">
      <c r="T583">
        <f>IF(ISNUMBER(MATCH(A583, Debuts_Table[Name], 0)), "1", 0)</f>
        <v>0</v>
      </c>
      <c r="U583" t="str">
        <f t="shared" ca="1" si="18"/>
        <v/>
      </c>
      <c r="V583">
        <f>IF(COUNTIF(Injuries!$A$2:$A$154, A583) &gt; 0, 0, Skater2024!P583)</f>
        <v>0</v>
      </c>
      <c r="W583">
        <f>IF(COUNTIF(Injuries!$A$2:$A$154, A583) &gt; 0, 0, Skater2024!M583)</f>
        <v>0</v>
      </c>
      <c r="X583">
        <f>IF(COUNTIF(Injuries!$A$2:$A$154, A583) &gt; 0, 0, Skater2024!N583)</f>
        <v>0</v>
      </c>
      <c r="Y583" t="e">
        <f>VLOOKUP(C583,'2024'!$A$1:$B$33,2,FALSE)</f>
        <v>#N/A</v>
      </c>
      <c r="Z583" t="e">
        <f t="shared" si="19"/>
        <v>#DIV/0!</v>
      </c>
    </row>
    <row r="584" spans="1:26" x14ac:dyDescent="0.3">
      <c r="T584">
        <f>IF(ISNUMBER(MATCH(A584, Debuts_Table[Name], 0)), "1", 0)</f>
        <v>0</v>
      </c>
      <c r="U584" t="str">
        <f t="shared" ca="1" si="18"/>
        <v/>
      </c>
      <c r="V584">
        <f>IF(COUNTIF(Injuries!$A$2:$A$154, A584) &gt; 0, 0, Skater2024!P584)</f>
        <v>0</v>
      </c>
      <c r="W584">
        <f>IF(COUNTIF(Injuries!$A$2:$A$154, A584) &gt; 0, 0, Skater2024!M584)</f>
        <v>0</v>
      </c>
      <c r="X584">
        <f>IF(COUNTIF(Injuries!$A$2:$A$154, A584) &gt; 0, 0, Skater2024!N584)</f>
        <v>0</v>
      </c>
      <c r="Y584" t="e">
        <f>VLOOKUP(C584,'2024'!$A$1:$B$33,2,FALSE)</f>
        <v>#N/A</v>
      </c>
      <c r="Z584" t="e">
        <f t="shared" si="19"/>
        <v>#DIV/0!</v>
      </c>
    </row>
    <row r="585" spans="1:26" x14ac:dyDescent="0.3">
      <c r="T585">
        <f>IF(ISNUMBER(MATCH(A585, Debuts_Table[Name], 0)), "1", 0)</f>
        <v>0</v>
      </c>
      <c r="U585" t="str">
        <f t="shared" ca="1" si="18"/>
        <v/>
      </c>
      <c r="V585">
        <f>IF(COUNTIF(Injuries!$A$2:$A$154, A585) &gt; 0, 0, Skater2024!P585)</f>
        <v>0</v>
      </c>
      <c r="W585">
        <f>IF(COUNTIF(Injuries!$A$2:$A$154, A585) &gt; 0, 0, Skater2024!M585)</f>
        <v>0</v>
      </c>
      <c r="X585">
        <f>IF(COUNTIF(Injuries!$A$2:$A$154, A585) &gt; 0, 0, Skater2024!N585)</f>
        <v>0</v>
      </c>
      <c r="Y585" t="e">
        <f>VLOOKUP(C585,'2024'!$A$1:$B$33,2,FALSE)</f>
        <v>#N/A</v>
      </c>
      <c r="Z585" t="e">
        <f t="shared" si="19"/>
        <v>#DIV/0!</v>
      </c>
    </row>
    <row r="586" spans="1:26" x14ac:dyDescent="0.3">
      <c r="T586">
        <f>IF(ISNUMBER(MATCH(A586, Debuts_Table[Name], 0)), "1", 0)</f>
        <v>0</v>
      </c>
      <c r="U586" t="str">
        <f t="shared" ca="1" si="18"/>
        <v/>
      </c>
      <c r="V586">
        <f>IF(COUNTIF(Injuries!$A$2:$A$154, A586) &gt; 0, 0, Skater2024!P586)</f>
        <v>0</v>
      </c>
      <c r="W586">
        <f>IF(COUNTIF(Injuries!$A$2:$A$154, A586) &gt; 0, 0, Skater2024!M586)</f>
        <v>0</v>
      </c>
      <c r="X586">
        <f>IF(COUNTIF(Injuries!$A$2:$A$154, A586) &gt; 0, 0, Skater2024!N586)</f>
        <v>0</v>
      </c>
      <c r="Y586" t="e">
        <f>VLOOKUP(C586,'2024'!$A$1:$B$33,2,FALSE)</f>
        <v>#N/A</v>
      </c>
      <c r="Z586" t="e">
        <f t="shared" si="19"/>
        <v>#DIV/0!</v>
      </c>
    </row>
    <row r="587" spans="1:26" x14ac:dyDescent="0.3">
      <c r="T587">
        <f>IF(ISNUMBER(MATCH(A587, Debuts_Table[Name], 0)), "1", 0)</f>
        <v>0</v>
      </c>
      <c r="U587" t="str">
        <f t="shared" ca="1" si="18"/>
        <v/>
      </c>
      <c r="V587">
        <f>IF(COUNTIF(Injuries!$A$2:$A$154, A587) &gt; 0, 0, Skater2024!P587)</f>
        <v>0</v>
      </c>
      <c r="W587">
        <f>IF(COUNTIF(Injuries!$A$2:$A$154, A587) &gt; 0, 0, Skater2024!M587)</f>
        <v>0</v>
      </c>
      <c r="X587">
        <f>IF(COUNTIF(Injuries!$A$2:$A$154, A587) &gt; 0, 0, Skater2024!N587)</f>
        <v>0</v>
      </c>
      <c r="Y587" t="e">
        <f>VLOOKUP(C587,'2024'!$A$1:$B$33,2,FALSE)</f>
        <v>#N/A</v>
      </c>
      <c r="Z587" t="e">
        <f t="shared" si="19"/>
        <v>#DIV/0!</v>
      </c>
    </row>
    <row r="588" spans="1:26" x14ac:dyDescent="0.3">
      <c r="T588">
        <f>IF(ISNUMBER(MATCH(A588, Debuts_Table[Name], 0)), "1", 0)</f>
        <v>0</v>
      </c>
      <c r="U588" t="str">
        <f t="shared" ca="1" si="18"/>
        <v/>
      </c>
      <c r="V588">
        <f>IF(COUNTIF(Injuries!$A$2:$A$154, A588) &gt; 0, 0, Skater2024!P588)</f>
        <v>0</v>
      </c>
      <c r="W588">
        <f>IF(COUNTIF(Injuries!$A$2:$A$154, A588) &gt; 0, 0, Skater2024!M588)</f>
        <v>0</v>
      </c>
      <c r="X588">
        <f>IF(COUNTIF(Injuries!$A$2:$A$154, A588) &gt; 0, 0, Skater2024!N588)</f>
        <v>0</v>
      </c>
      <c r="Y588" t="e">
        <f>VLOOKUP(C588,'2024'!$A$1:$B$33,2,FALSE)</f>
        <v>#N/A</v>
      </c>
      <c r="Z588" t="e">
        <f t="shared" si="19"/>
        <v>#DIV/0!</v>
      </c>
    </row>
    <row r="589" spans="1:26" x14ac:dyDescent="0.3">
      <c r="T589">
        <f>IF(ISNUMBER(MATCH(A589, Debuts_Table[Name], 0)), "1", 0)</f>
        <v>0</v>
      </c>
      <c r="U589" t="str">
        <f t="shared" ca="1" si="18"/>
        <v/>
      </c>
      <c r="V589">
        <f>IF(COUNTIF(Injuries!$A$2:$A$154, A589) &gt; 0, 0, Skater2024!P589)</f>
        <v>0</v>
      </c>
      <c r="W589">
        <f>IF(COUNTIF(Injuries!$A$2:$A$154, A589) &gt; 0, 0, Skater2024!M589)</f>
        <v>0</v>
      </c>
      <c r="X589">
        <f>IF(COUNTIF(Injuries!$A$2:$A$154, A589) &gt; 0, 0, Skater2024!N589)</f>
        <v>0</v>
      </c>
      <c r="Y589" t="e">
        <f>VLOOKUP(C589,'2024'!$A$1:$B$33,2,FALSE)</f>
        <v>#N/A</v>
      </c>
      <c r="Z589" t="e">
        <f t="shared" si="19"/>
        <v>#DIV/0!</v>
      </c>
    </row>
    <row r="590" spans="1:26" x14ac:dyDescent="0.3">
      <c r="T590">
        <f>IF(ISNUMBER(MATCH(A590, Debuts_Table[Name], 0)), "1", 0)</f>
        <v>0</v>
      </c>
      <c r="U590" t="str">
        <f t="shared" ca="1" si="18"/>
        <v/>
      </c>
      <c r="V590">
        <f>IF(COUNTIF(Injuries!$A$2:$A$154, A590) &gt; 0, 0, Skater2024!P590)</f>
        <v>0</v>
      </c>
      <c r="W590">
        <f>IF(COUNTIF(Injuries!$A$2:$A$154, A590) &gt; 0, 0, Skater2024!M590)</f>
        <v>0</v>
      </c>
      <c r="X590">
        <f>IF(COUNTIF(Injuries!$A$2:$A$154, A590) &gt; 0, 0, Skater2024!N590)</f>
        <v>0</v>
      </c>
      <c r="Y590" t="e">
        <f>VLOOKUP(C590,'2024'!$A$1:$B$33,2,FALSE)</f>
        <v>#N/A</v>
      </c>
      <c r="Z590" t="e">
        <f t="shared" si="19"/>
        <v>#DIV/0!</v>
      </c>
    </row>
    <row r="591" spans="1:26" x14ac:dyDescent="0.3">
      <c r="T591">
        <f>IF(ISNUMBER(MATCH(A591, Debuts_Table[Name], 0)), "1", 0)</f>
        <v>0</v>
      </c>
      <c r="U591" t="str">
        <f t="shared" ca="1" si="18"/>
        <v/>
      </c>
      <c r="V591">
        <f>IF(COUNTIF(Injuries!$A$2:$A$154, A591) &gt; 0, 0, Skater2024!P591)</f>
        <v>0</v>
      </c>
      <c r="W591">
        <f>IF(COUNTIF(Injuries!$A$2:$A$154, A591) &gt; 0, 0, Skater2024!M591)</f>
        <v>0</v>
      </c>
      <c r="X591">
        <f>IF(COUNTIF(Injuries!$A$2:$A$154, A591) &gt; 0, 0, Skater2024!N591)</f>
        <v>0</v>
      </c>
      <c r="Y591" t="e">
        <f>VLOOKUP(C591,'2024'!$A$1:$B$33,2,FALSE)</f>
        <v>#N/A</v>
      </c>
      <c r="Z591" t="e">
        <f t="shared" si="19"/>
        <v>#DIV/0!</v>
      </c>
    </row>
    <row r="592" spans="1:26" x14ac:dyDescent="0.3">
      <c r="T592">
        <f>IF(ISNUMBER(MATCH(A592, Debuts_Table[Name], 0)), "1", 0)</f>
        <v>0</v>
      </c>
      <c r="U592" t="str">
        <f t="shared" ca="1" si="18"/>
        <v/>
      </c>
      <c r="V592">
        <f>IF(COUNTIF(Injuries!$A$2:$A$154, A592) &gt; 0, 0, Skater2024!P592)</f>
        <v>0</v>
      </c>
      <c r="W592">
        <f>IF(COUNTIF(Injuries!$A$2:$A$154, A592) &gt; 0, 0, Skater2024!M592)</f>
        <v>0</v>
      </c>
      <c r="X592">
        <f>IF(COUNTIF(Injuries!$A$2:$A$154, A592) &gt; 0, 0, Skater2024!N592)</f>
        <v>0</v>
      </c>
      <c r="Y592" t="e">
        <f>VLOOKUP(C592,'2024'!$A$1:$B$33,2,FALSE)</f>
        <v>#N/A</v>
      </c>
      <c r="Z592" t="e">
        <f t="shared" si="19"/>
        <v>#DIV/0!</v>
      </c>
    </row>
    <row r="593" spans="20:26" x14ac:dyDescent="0.3">
      <c r="T593">
        <f>IF(ISNUMBER(MATCH(A593, Debuts_Table[Name], 0)), "1", 0)</f>
        <v>0</v>
      </c>
      <c r="U593" t="str">
        <f t="shared" ca="1" si="18"/>
        <v/>
      </c>
      <c r="V593">
        <f>IF(COUNTIF(Injuries!$A$2:$A$154, A593) &gt; 0, 0, Skater2024!P593)</f>
        <v>0</v>
      </c>
      <c r="W593">
        <f>IF(COUNTIF(Injuries!$A$2:$A$154, A593) &gt; 0, 0, Skater2024!M593)</f>
        <v>0</v>
      </c>
      <c r="X593">
        <f>IF(COUNTIF(Injuries!$A$2:$A$154, A593) &gt; 0, 0, Skater2024!N593)</f>
        <v>0</v>
      </c>
      <c r="Y593" t="e">
        <f>VLOOKUP(C593,'2024'!$A$1:$B$33,2,FALSE)</f>
        <v>#N/A</v>
      </c>
      <c r="Z593" t="e">
        <f t="shared" si="19"/>
        <v>#DIV/0!</v>
      </c>
    </row>
    <row r="594" spans="20:26" x14ac:dyDescent="0.3">
      <c r="T594">
        <f>IF(ISNUMBER(MATCH(A594, Debuts_Table[Name], 0)), "1", 0)</f>
        <v>0</v>
      </c>
      <c r="U594" t="str">
        <f t="shared" ca="1" si="18"/>
        <v/>
      </c>
      <c r="V594">
        <f>IF(COUNTIF(Injuries!$A$2:$A$154, A594) &gt; 0, 0, Skater2024!P594)</f>
        <v>0</v>
      </c>
      <c r="W594">
        <f>IF(COUNTIF(Injuries!$A$2:$A$154, A594) &gt; 0, 0, Skater2024!M594)</f>
        <v>0</v>
      </c>
      <c r="X594">
        <f>IF(COUNTIF(Injuries!$A$2:$A$154, A594) &gt; 0, 0, Skater2024!N594)</f>
        <v>0</v>
      </c>
      <c r="Y594" t="e">
        <f>VLOOKUP(C594,'2024'!$A$1:$B$33,2,FALSE)</f>
        <v>#N/A</v>
      </c>
      <c r="Z594" t="e">
        <f t="shared" si="19"/>
        <v>#DIV/0!</v>
      </c>
    </row>
    <row r="595" spans="20:26" x14ac:dyDescent="0.3">
      <c r="T595">
        <f>IF(ISNUMBER(MATCH(A595, Debuts_Table[Name], 0)), "1", 0)</f>
        <v>0</v>
      </c>
      <c r="U595" t="str">
        <f t="shared" ca="1" si="18"/>
        <v/>
      </c>
      <c r="V595">
        <f>IF(COUNTIF(Injuries!$A$2:$A$154, A595) &gt; 0, 0, Skater2024!P595)</f>
        <v>0</v>
      </c>
      <c r="W595">
        <f>IF(COUNTIF(Injuries!$A$2:$A$154, A595) &gt; 0, 0, Skater2024!M595)</f>
        <v>0</v>
      </c>
      <c r="X595">
        <f>IF(COUNTIF(Injuries!$A$2:$A$154, A595) &gt; 0, 0, Skater2024!N595)</f>
        <v>0</v>
      </c>
      <c r="Y595" t="e">
        <f>VLOOKUP(C595,'2024'!$A$1:$B$33,2,FALSE)</f>
        <v>#N/A</v>
      </c>
      <c r="Z595" t="e">
        <f t="shared" si="19"/>
        <v>#DIV/0!</v>
      </c>
    </row>
    <row r="596" spans="20:26" x14ac:dyDescent="0.3">
      <c r="T596">
        <f>IF(ISNUMBER(MATCH(A596, Debuts_Table[Name], 0)), "1", 0)</f>
        <v>0</v>
      </c>
      <c r="U596" t="str">
        <f t="shared" ca="1" si="18"/>
        <v/>
      </c>
      <c r="V596">
        <f>IF(COUNTIF(Injuries!$A$2:$A$154, A596) &gt; 0, 0, Skater2024!P596)</f>
        <v>0</v>
      </c>
      <c r="W596">
        <f>IF(COUNTIF(Injuries!$A$2:$A$154, A596) &gt; 0, 0, Skater2024!M596)</f>
        <v>0</v>
      </c>
      <c r="X596">
        <f>IF(COUNTIF(Injuries!$A$2:$A$154, A596) &gt; 0, 0, Skater2024!N596)</f>
        <v>0</v>
      </c>
      <c r="Y596" t="e">
        <f>VLOOKUP(C596,'2024'!$A$1:$B$33,2,FALSE)</f>
        <v>#N/A</v>
      </c>
      <c r="Z596" t="e">
        <f t="shared" si="19"/>
        <v>#DIV/0!</v>
      </c>
    </row>
    <row r="597" spans="20:26" x14ac:dyDescent="0.3">
      <c r="T597">
        <f>IF(ISNUMBER(MATCH(A597, Debuts_Table[Name], 0)), "1", 0)</f>
        <v>0</v>
      </c>
      <c r="U597" t="str">
        <f t="shared" ca="1" si="18"/>
        <v/>
      </c>
      <c r="V597">
        <f>IF(COUNTIF(Injuries!$A$2:$A$154, A597) &gt; 0, 0, Skater2024!P597)</f>
        <v>0</v>
      </c>
      <c r="W597">
        <f>IF(COUNTIF(Injuries!$A$2:$A$154, A597) &gt; 0, 0, Skater2024!M597)</f>
        <v>0</v>
      </c>
      <c r="X597">
        <f>IF(COUNTIF(Injuries!$A$2:$A$154, A597) &gt; 0, 0, Skater2024!N597)</f>
        <v>0</v>
      </c>
      <c r="Y597" t="e">
        <f>VLOOKUP(C597,'2024'!$A$1:$B$33,2,FALSE)</f>
        <v>#N/A</v>
      </c>
      <c r="Z597" t="e">
        <f t="shared" si="19"/>
        <v>#DIV/0!</v>
      </c>
    </row>
    <row r="598" spans="20:26" x14ac:dyDescent="0.3">
      <c r="T598">
        <f>IF(ISNUMBER(MATCH(A598, Debuts_Table[Name], 0)), "1", 0)</f>
        <v>0</v>
      </c>
      <c r="U598" t="str">
        <f t="shared" ca="1" si="18"/>
        <v/>
      </c>
      <c r="V598">
        <f>IF(COUNTIF(Injuries!$A$2:$A$154, A598) &gt; 0, 0, Skater2024!P598)</f>
        <v>0</v>
      </c>
      <c r="W598">
        <f>IF(COUNTIF(Injuries!$A$2:$A$154, A598) &gt; 0, 0, Skater2024!M598)</f>
        <v>0</v>
      </c>
      <c r="X598">
        <f>IF(COUNTIF(Injuries!$A$2:$A$154, A598) &gt; 0, 0, Skater2024!N598)</f>
        <v>0</v>
      </c>
      <c r="Y598" t="e">
        <f>VLOOKUP(C598,'2024'!$A$1:$B$33,2,FALSE)</f>
        <v>#N/A</v>
      </c>
      <c r="Z598" t="e">
        <f t="shared" si="19"/>
        <v>#DIV/0!</v>
      </c>
    </row>
    <row r="599" spans="20:26" x14ac:dyDescent="0.3">
      <c r="T599">
        <f>IF(ISNUMBER(MATCH(A599, Debuts_Table[Name], 0)), "1", 0)</f>
        <v>0</v>
      </c>
      <c r="U599" t="str">
        <f t="shared" ca="1" si="18"/>
        <v/>
      </c>
      <c r="V599">
        <f>IF(COUNTIF(Injuries!$A$2:$A$154, A599) &gt; 0, 0, Skater2024!P599)</f>
        <v>0</v>
      </c>
      <c r="W599">
        <f>IF(COUNTIF(Injuries!$A$2:$A$154, A599) &gt; 0, 0, Skater2024!M599)</f>
        <v>0</v>
      </c>
      <c r="X599">
        <f>IF(COUNTIF(Injuries!$A$2:$A$154, A599) &gt; 0, 0, Skater2024!N599)</f>
        <v>0</v>
      </c>
      <c r="Y599" t="e">
        <f>VLOOKUP(C599,'2024'!$A$1:$B$33,2,FALSE)</f>
        <v>#N/A</v>
      </c>
      <c r="Z599" t="e">
        <f t="shared" si="19"/>
        <v>#DIV/0!</v>
      </c>
    </row>
    <row r="600" spans="20:26" x14ac:dyDescent="0.3">
      <c r="T600">
        <f>IF(ISNUMBER(MATCH(A600, Debuts_Table[Name], 0)), "1", 0)</f>
        <v>0</v>
      </c>
      <c r="U600" t="str">
        <f t="shared" ca="1" si="18"/>
        <v/>
      </c>
      <c r="V600">
        <f>IF(COUNTIF(Injuries!$A$2:$A$154, A600) &gt; 0, 0, Skater2024!P600)</f>
        <v>0</v>
      </c>
      <c r="W600">
        <f>IF(COUNTIF(Injuries!$A$2:$A$154, A600) &gt; 0, 0, Skater2024!M600)</f>
        <v>0</v>
      </c>
      <c r="X600">
        <f>IF(COUNTIF(Injuries!$A$2:$A$154, A600) &gt; 0, 0, Skater2024!N600)</f>
        <v>0</v>
      </c>
      <c r="Y600" t="e">
        <f>VLOOKUP(C600,'2024'!$A$1:$B$33,2,FALSE)</f>
        <v>#N/A</v>
      </c>
      <c r="Z600" t="e">
        <f t="shared" si="19"/>
        <v>#DIV/0!</v>
      </c>
    </row>
    <row r="601" spans="20:26" x14ac:dyDescent="0.3">
      <c r="T601">
        <f>IF(ISNUMBER(MATCH(A601, Debuts_Table[Name], 0)), "1", 0)</f>
        <v>0</v>
      </c>
      <c r="U601" t="str">
        <f t="shared" ca="1" si="18"/>
        <v/>
      </c>
      <c r="V601">
        <f>IF(COUNTIF(Injuries!$A$2:$A$154, A601) &gt; 0, 0, Skater2024!P601)</f>
        <v>0</v>
      </c>
      <c r="W601">
        <f>IF(COUNTIF(Injuries!$A$2:$A$154, A601) &gt; 0, 0, Skater2024!M601)</f>
        <v>0</v>
      </c>
      <c r="X601">
        <f>IF(COUNTIF(Injuries!$A$2:$A$154,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20:26" x14ac:dyDescent="0.3">
      <c r="T602">
        <f>IF(ISNUMBER(MATCH(A602, Debuts_Table[Name], 0)), "1", 0)</f>
        <v>0</v>
      </c>
      <c r="U602" t="str">
        <f t="shared" ca="1" si="18"/>
        <v/>
      </c>
      <c r="V602">
        <f>IF(COUNTIF(Injuries!$A$2:$A$154, A602) &gt; 0, 0, Skater2024!P602)</f>
        <v>0</v>
      </c>
      <c r="W602">
        <f>IF(COUNTIF(Injuries!$A$2:$A$154, A602) &gt; 0, 0, Skater2024!M602)</f>
        <v>0</v>
      </c>
      <c r="X602">
        <f>IF(COUNTIF(Injuries!$A$2:$A$154,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20:26" x14ac:dyDescent="0.3">
      <c r="T603">
        <f>IF(ISNUMBER(MATCH(A603, Debuts_Table[Name], 0)), "1", 0)</f>
        <v>0</v>
      </c>
      <c r="U603" t="str">
        <f t="shared" ca="1" si="18"/>
        <v/>
      </c>
      <c r="V603">
        <f>IF(COUNTIF(Injuries!$A$2:$A$154, A603) &gt; 0, 0, Skater2024!P603)</f>
        <v>0</v>
      </c>
      <c r="W603">
        <f>IF(COUNTIF(Injuries!$A$2:$A$154, A603) &gt; 0, 0, Skater2024!M603)</f>
        <v>0</v>
      </c>
      <c r="X603">
        <f>IF(COUNTIF(Injuries!$A$2:$A$154,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20:26" x14ac:dyDescent="0.3">
      <c r="T604">
        <f>IF(ISNUMBER(MATCH(A604, Debuts_Table[Name], 0)), "1", 0)</f>
        <v>0</v>
      </c>
      <c r="U604" t="str">
        <f t="shared" ca="1" si="18"/>
        <v/>
      </c>
      <c r="V604">
        <f>IF(COUNTIF(Injuries!$A$2:$A$154, A604) &gt; 0, 0, Skater2024!P604)</f>
        <v>0</v>
      </c>
      <c r="W604">
        <f>IF(COUNTIF(Injuries!$A$2:$A$154, A604) &gt; 0, 0, Skater2024!M604)</f>
        <v>0</v>
      </c>
      <c r="X604">
        <f>IF(COUNTIF(Injuries!$A$2:$A$154,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20:26" x14ac:dyDescent="0.3">
      <c r="T605">
        <f>IF(ISNUMBER(MATCH(A605, Debuts_Table[Name], 0)), "1", 0)</f>
        <v>0</v>
      </c>
      <c r="U605" t="str">
        <f t="shared" ca="1" si="18"/>
        <v/>
      </c>
      <c r="V605">
        <f>IF(COUNTIF(Injuries!$A$2:$A$154, A605) &gt; 0, 0, Skater2024!P605)</f>
        <v>0</v>
      </c>
      <c r="W605">
        <f>IF(COUNTIF(Injuries!$A$2:$A$154, A605) &gt; 0, 0, Skater2024!M605)</f>
        <v>0</v>
      </c>
      <c r="X605">
        <f>IF(COUNTIF(Injuries!$A$2:$A$154,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20:26" x14ac:dyDescent="0.3">
      <c r="T606">
        <f>IF(ISNUMBER(MATCH(A606, Debuts_Table[Name], 0)), "1", 0)</f>
        <v>0</v>
      </c>
      <c r="U606" t="str">
        <f t="shared" ca="1" si="18"/>
        <v/>
      </c>
      <c r="V606">
        <f>IF(COUNTIF(Injuries!$A$2:$A$154, A606) &gt; 0, 0, Skater2024!P606)</f>
        <v>0</v>
      </c>
      <c r="W606">
        <f>IF(COUNTIF(Injuries!$A$2:$A$154, A606) &gt; 0, 0, Skater2024!M606)</f>
        <v>0</v>
      </c>
      <c r="X606">
        <f>IF(COUNTIF(Injuries!$A$2:$A$154,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20:26" x14ac:dyDescent="0.3">
      <c r="T607">
        <f>IF(ISNUMBER(MATCH(A607, Debuts_Table[Name], 0)), "1", 0)</f>
        <v>0</v>
      </c>
      <c r="U607" t="str">
        <f t="shared" ca="1" si="18"/>
        <v/>
      </c>
      <c r="V607">
        <f>IF(COUNTIF(Injuries!$A$2:$A$154, A607) &gt; 0, 0, Skater2024!P607)</f>
        <v>0</v>
      </c>
      <c r="W607">
        <f>IF(COUNTIF(Injuries!$A$2:$A$154, A607) &gt; 0, 0, Skater2024!M607)</f>
        <v>0</v>
      </c>
      <c r="X607">
        <f>IF(COUNTIF(Injuries!$A$2:$A$154,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20:26" x14ac:dyDescent="0.3">
      <c r="T608">
        <f>IF(ISNUMBER(MATCH(A608, Debuts_Table[Name], 0)), "1", 0)</f>
        <v>0</v>
      </c>
      <c r="U608" t="str">
        <f t="shared" ca="1" si="18"/>
        <v/>
      </c>
      <c r="V608">
        <f>IF(COUNTIF(Injuries!$A$2:$A$154, A608) &gt; 0, 0, Skater2024!P608)</f>
        <v>0</v>
      </c>
      <c r="W608">
        <f>IF(COUNTIF(Injuries!$A$2:$A$154, A608) &gt; 0, 0, Skater2024!M608)</f>
        <v>0</v>
      </c>
      <c r="X608">
        <f>IF(COUNTIF(Injuries!$A$2:$A$154,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IF(COUNTIF(Injuries!$A$2:$A$154, A609) &gt; 0, 0, Skater2024!P609)</f>
        <v>0</v>
      </c>
      <c r="W609">
        <f>IF(COUNTIF(Injuries!$A$2:$A$154, A609) &gt; 0, 0, Skater2024!M609)</f>
        <v>0</v>
      </c>
      <c r="X609">
        <f>IF(COUNTIF(Injuries!$A$2:$A$154,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IF(COUNTIF(Injuries!$A$2:$A$154, A610) &gt; 0, 0, Skater2024!P610)</f>
        <v>0</v>
      </c>
      <c r="W610">
        <f>IF(COUNTIF(Injuries!$A$2:$A$154, A610) &gt; 0, 0, Skater2024!M610)</f>
        <v>0</v>
      </c>
      <c r="X610">
        <f>IF(COUNTIF(Injuries!$A$2:$A$154,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IF(COUNTIF(Injuries!$A$2:$A$154, A611) &gt; 0, 0, Skater2024!P611)</f>
        <v>0</v>
      </c>
      <c r="W611">
        <f>IF(COUNTIF(Injuries!$A$2:$A$154, A611) &gt; 0, 0, Skater2024!M611)</f>
        <v>0</v>
      </c>
      <c r="X611">
        <f>IF(COUNTIF(Injuries!$A$2:$A$154,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IF(COUNTIF(Injuries!$A$2:$A$154, A612) &gt; 0, 0, Skater2024!P612)</f>
        <v>0</v>
      </c>
      <c r="W612">
        <f>IF(COUNTIF(Injuries!$A$2:$A$154, A612) &gt; 0, 0, Skater2024!M612)</f>
        <v>0</v>
      </c>
      <c r="X612">
        <f>IF(COUNTIF(Injuries!$A$2:$A$154,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IF(COUNTIF(Injuries!$A$2:$A$154, A613) &gt; 0, 0, Skater2024!P613)</f>
        <v>0</v>
      </c>
      <c r="W613">
        <f>IF(COUNTIF(Injuries!$A$2:$A$154, A613) &gt; 0, 0, Skater2024!M613)</f>
        <v>0</v>
      </c>
      <c r="X613">
        <f>IF(COUNTIF(Injuries!$A$2:$A$154,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IF(COUNTIF(Injuries!$A$2:$A$154, A614) &gt; 0, 0, Skater2024!P614)</f>
        <v>0</v>
      </c>
      <c r="W614">
        <f>IF(COUNTIF(Injuries!$A$2:$A$154, A614) &gt; 0, 0, Skater2024!M614)</f>
        <v>0</v>
      </c>
      <c r="X614">
        <f>IF(COUNTIF(Injuries!$A$2:$A$154,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IF(COUNTIF(Injuries!$A$2:$A$154, A615) &gt; 0, 0, Skater2024!P615)</f>
        <v>0</v>
      </c>
      <c r="W615">
        <f>IF(COUNTIF(Injuries!$A$2:$A$154, A615) &gt; 0, 0, Skater2024!M615)</f>
        <v>0</v>
      </c>
      <c r="X615">
        <f>IF(COUNTIF(Injuries!$A$2:$A$154,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IF(COUNTIF(Injuries!$A$2:$A$154, A616) &gt; 0, 0, Skater2024!P616)</f>
        <v>0</v>
      </c>
      <c r="W616">
        <f>IF(COUNTIF(Injuries!$A$2:$A$154, A616) &gt; 0, 0, Skater2024!M616)</f>
        <v>0</v>
      </c>
      <c r="X616">
        <f>IF(COUNTIF(Injuries!$A$2:$A$154,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IF(COUNTIF(Injuries!$A$2:$A$154, A617) &gt; 0, 0, Skater2024!P617)</f>
        <v>0</v>
      </c>
      <c r="W617">
        <f>IF(COUNTIF(Injuries!$A$2:$A$154, A617) &gt; 0, 0, Skater2024!M617)</f>
        <v>0</v>
      </c>
      <c r="X617">
        <f>IF(COUNTIF(Injuries!$A$2:$A$154,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IF(COUNTIF(Injuries!$A$2:$A$154, A618) &gt; 0, 0, Skater2024!P618)</f>
        <v>0</v>
      </c>
      <c r="W618">
        <f>IF(COUNTIF(Injuries!$A$2:$A$154, A618) &gt; 0, 0, Skater2024!M618)</f>
        <v>0</v>
      </c>
      <c r="X618">
        <f>IF(COUNTIF(Injuries!$A$2:$A$154,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IF(COUNTIF(Injuries!$A$2:$A$154, A619) &gt; 0, 0, Skater2024!P619)</f>
        <v>0</v>
      </c>
      <c r="W619">
        <f>IF(COUNTIF(Injuries!$A$2:$A$154, A619) &gt; 0, 0, Skater2024!M619)</f>
        <v>0</v>
      </c>
      <c r="X619">
        <f>IF(COUNTIF(Injuries!$A$2:$A$154,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IF(COUNTIF(Injuries!$A$2:$A$154, A620) &gt; 0, 0, Skater2024!P620)</f>
        <v>0</v>
      </c>
      <c r="W620">
        <f>IF(COUNTIF(Injuries!$A$2:$A$154, A620) &gt; 0, 0, Skater2024!M620)</f>
        <v>0</v>
      </c>
      <c r="X620">
        <f>IF(COUNTIF(Injuries!$A$2:$A$154,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IF(COUNTIF(Injuries!$A$2:$A$154, A621) &gt; 0, 0, Skater2024!P621)</f>
        <v>0</v>
      </c>
      <c r="W621">
        <f>IF(COUNTIF(Injuries!$A$2:$A$154, A621) &gt; 0, 0, Skater2024!M621)</f>
        <v>0</v>
      </c>
      <c r="X621">
        <f>IF(COUNTIF(Injuries!$A$2:$A$154,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IF(COUNTIF(Injuries!$A$2:$A$154, A622) &gt; 0, 0, Skater2024!P622)</f>
        <v>0</v>
      </c>
      <c r="W622">
        <f>IF(COUNTIF(Injuries!$A$2:$A$154, A622) &gt; 0, 0, Skater2024!M622)</f>
        <v>0</v>
      </c>
      <c r="X622">
        <f>IF(COUNTIF(Injuries!$A$2:$A$154,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IF(COUNTIF(Injuries!$A$2:$A$154, A623) &gt; 0, 0, Skater2024!P623)</f>
        <v>0</v>
      </c>
      <c r="W623">
        <f>IF(COUNTIF(Injuries!$A$2:$A$154, A623) &gt; 0, 0, Skater2024!M623)</f>
        <v>0</v>
      </c>
      <c r="X623">
        <f>IF(COUNTIF(Injuries!$A$2:$A$154,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IF(COUNTIF(Injuries!$A$2:$A$154, A624) &gt; 0, 0, Skater2024!P624)</f>
        <v>0</v>
      </c>
      <c r="W624">
        <f>IF(COUNTIF(Injuries!$A$2:$A$154, A624) &gt; 0, 0, Skater2024!M624)</f>
        <v>0</v>
      </c>
      <c r="X624">
        <f>IF(COUNTIF(Injuries!$A$2:$A$154,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IF(COUNTIF(Injuries!$A$2:$A$154, A625) &gt; 0, 0, Skater2024!P625)</f>
        <v>0</v>
      </c>
      <c r="W625">
        <f>IF(COUNTIF(Injuries!$A$2:$A$154, A625) &gt; 0, 0, Skater2024!M625)</f>
        <v>0</v>
      </c>
      <c r="X625">
        <f>IF(COUNTIF(Injuries!$A$2:$A$154,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IF(COUNTIF(Injuries!$A$2:$A$154, A626) &gt; 0, 0, Skater2024!P626)</f>
        <v>0</v>
      </c>
      <c r="W626">
        <f>IF(COUNTIF(Injuries!$A$2:$A$154, A626) &gt; 0, 0, Skater2024!M626)</f>
        <v>0</v>
      </c>
      <c r="X626">
        <f>IF(COUNTIF(Injuries!$A$2:$A$154,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IF(COUNTIF(Injuries!$A$2:$A$154, A627) &gt; 0, 0, Skater2024!P627)</f>
        <v>0</v>
      </c>
      <c r="W627">
        <f>IF(COUNTIF(Injuries!$A$2:$A$154, A627) &gt; 0, 0, Skater2024!M627)</f>
        <v>0</v>
      </c>
      <c r="X627">
        <f>IF(COUNTIF(Injuries!$A$2:$A$154,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IF(COUNTIF(Injuries!$A$2:$A$154, A628) &gt; 0, 0, Skater2024!P628)</f>
        <v>0</v>
      </c>
      <c r="W628">
        <f>IF(COUNTIF(Injuries!$A$2:$A$154, A628) &gt; 0, 0, Skater2024!M628)</f>
        <v>0</v>
      </c>
      <c r="X628">
        <f>IF(COUNTIF(Injuries!$A$2:$A$154,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IF(COUNTIF(Injuries!$A$2:$A$154, A629) &gt; 0, 0, Skater2024!P629)</f>
        <v>0</v>
      </c>
      <c r="W629">
        <f>IF(COUNTIF(Injuries!$A$2:$A$154, A629) &gt; 0, 0, Skater2024!M629)</f>
        <v>0</v>
      </c>
      <c r="X629">
        <f>IF(COUNTIF(Injuries!$A$2:$A$154,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IF(COUNTIF(Injuries!$A$2:$A$154, A630) &gt; 0, 0, Skater2024!P630)</f>
        <v>0</v>
      </c>
      <c r="W630">
        <f>IF(COUNTIF(Injuries!$A$2:$A$154, A630) &gt; 0, 0, Skater2024!M630)</f>
        <v>0</v>
      </c>
      <c r="X630">
        <f>IF(COUNTIF(Injuries!$A$2:$A$154,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IF(COUNTIF(Injuries!$A$2:$A$154, A631) &gt; 0, 0, Skater2024!P631)</f>
        <v>0</v>
      </c>
      <c r="W631">
        <f>IF(COUNTIF(Injuries!$A$2:$A$154, A631) &gt; 0, 0, Skater2024!M631)</f>
        <v>0</v>
      </c>
      <c r="X631">
        <f>IF(COUNTIF(Injuries!$A$2:$A$154,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IF(COUNTIF(Injuries!$A$2:$A$154, A632) &gt; 0, 0, Skater2024!P632)</f>
        <v>0</v>
      </c>
      <c r="W632">
        <f>IF(COUNTIF(Injuries!$A$2:$A$154, A632) &gt; 0, 0, Skater2024!M632)</f>
        <v>0</v>
      </c>
      <c r="X632">
        <f>IF(COUNTIF(Injuries!$A$2:$A$154,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IF(COUNTIF(Injuries!$A$2:$A$154, A633) &gt; 0, 0, Skater2024!P633)</f>
        <v>0</v>
      </c>
      <c r="W633">
        <f>IF(COUNTIF(Injuries!$A$2:$A$154, A633) &gt; 0, 0, Skater2024!M633)</f>
        <v>0</v>
      </c>
      <c r="X633">
        <f>IF(COUNTIF(Injuries!$A$2:$A$154,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IF(COUNTIF(Injuries!$A$2:$A$154, A634) &gt; 0, 0, Skater2024!P634)</f>
        <v>0</v>
      </c>
      <c r="W634">
        <f>IF(COUNTIF(Injuries!$A$2:$A$154, A634) &gt; 0, 0, Skater2024!M634)</f>
        <v>0</v>
      </c>
      <c r="X634">
        <f>IF(COUNTIF(Injuries!$A$2:$A$154,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IF(COUNTIF(Injuries!$A$2:$A$154, A635) &gt; 0, 0, Skater2024!P635)</f>
        <v>0</v>
      </c>
      <c r="W635">
        <f>IF(COUNTIF(Injuries!$A$2:$A$154, A635) &gt; 0, 0, Skater2024!M635)</f>
        <v>0</v>
      </c>
      <c r="X635">
        <f>IF(COUNTIF(Injuries!$A$2:$A$154,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IF(COUNTIF(Injuries!$A$2:$A$154, A636) &gt; 0, 0, Skater2024!P636)</f>
        <v>0</v>
      </c>
      <c r="W636">
        <f>IF(COUNTIF(Injuries!$A$2:$A$154, A636) &gt; 0, 0, Skater2024!M636)</f>
        <v>0</v>
      </c>
      <c r="X636">
        <f>IF(COUNTIF(Injuries!$A$2:$A$154,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IF(COUNTIF(Injuries!$A$2:$A$154, A637) &gt; 0, 0, Skater2024!P637)</f>
        <v>0</v>
      </c>
      <c r="W637">
        <f>IF(COUNTIF(Injuries!$A$2:$A$154, A637) &gt; 0, 0, Skater2024!M637)</f>
        <v>0</v>
      </c>
      <c r="X637">
        <f>IF(COUNTIF(Injuries!$A$2:$A$154,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IF(COUNTIF(Injuries!$A$2:$A$154, A638) &gt; 0, 0, Skater2024!P638)</f>
        <v>0</v>
      </c>
      <c r="W638">
        <f>IF(COUNTIF(Injuries!$A$2:$A$154, A638) &gt; 0, 0, Skater2024!M638)</f>
        <v>0</v>
      </c>
      <c r="X638">
        <f>IF(COUNTIF(Injuries!$A$2:$A$154,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IF(COUNTIF(Injuries!$A$2:$A$154, A639) &gt; 0, 0, Skater2024!P639)</f>
        <v>0</v>
      </c>
      <c r="W639">
        <f>IF(COUNTIF(Injuries!$A$2:$A$154, A639) &gt; 0, 0, Skater2024!M639)</f>
        <v>0</v>
      </c>
      <c r="X639">
        <f>IF(COUNTIF(Injuries!$A$2:$A$154,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IF(COUNTIF(Injuries!$A$2:$A$154, A640) &gt; 0, 0, Skater2024!P640)</f>
        <v>0</v>
      </c>
      <c r="W640">
        <f>IF(COUNTIF(Injuries!$A$2:$A$154, A640) &gt; 0, 0, Skater2024!M640)</f>
        <v>0</v>
      </c>
      <c r="X640">
        <f>IF(COUNTIF(Injuries!$A$2:$A$154,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IF(COUNTIF(Injuries!$A$2:$A$154, A641) &gt; 0, 0, Skater2024!P641)</f>
        <v>0</v>
      </c>
      <c r="W641">
        <f>IF(COUNTIF(Injuries!$A$2:$A$154, A641) &gt; 0, 0, Skater2024!M641)</f>
        <v>0</v>
      </c>
      <c r="X641">
        <f>IF(COUNTIF(Injuries!$A$2:$A$154,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IF(COUNTIF(Injuries!$A$2:$A$154, A642) &gt; 0, 0, Skater2024!P642)</f>
        <v>0</v>
      </c>
      <c r="W642">
        <f>IF(COUNTIF(Injuries!$A$2:$A$154, A642) &gt; 0, 0, Skater2024!M642)</f>
        <v>0</v>
      </c>
      <c r="X642">
        <f>IF(COUNTIF(Injuries!$A$2:$A$154,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IF(COUNTIF(Injuries!$A$2:$A$154, A643) &gt; 0, 0, Skater2024!P643)</f>
        <v>0</v>
      </c>
      <c r="W643">
        <f>IF(COUNTIF(Injuries!$A$2:$A$154, A643) &gt; 0, 0, Skater2024!M643)</f>
        <v>0</v>
      </c>
      <c r="X643">
        <f>IF(COUNTIF(Injuries!$A$2:$A$154,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IF(COUNTIF(Injuries!$A$2:$A$154, A644) &gt; 0, 0, Skater2024!P644)</f>
        <v>0</v>
      </c>
      <c r="W644">
        <f>IF(COUNTIF(Injuries!$A$2:$A$154, A644) &gt; 0, 0, Skater2024!M644)</f>
        <v>0</v>
      </c>
      <c r="X644">
        <f>IF(COUNTIF(Injuries!$A$2:$A$154,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IF(COUNTIF(Injuries!$A$2:$A$154, A645) &gt; 0, 0, Skater2024!P645)</f>
        <v>0</v>
      </c>
      <c r="W645">
        <f>IF(COUNTIF(Injuries!$A$2:$A$154, A645) &gt; 0, 0, Skater2024!M645)</f>
        <v>0</v>
      </c>
      <c r="X645">
        <f>IF(COUNTIF(Injuries!$A$2:$A$154,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IF(COUNTIF(Injuries!$A$2:$A$154, A646) &gt; 0, 0, Skater2024!P646)</f>
        <v>0</v>
      </c>
      <c r="W646">
        <f>IF(COUNTIF(Injuries!$A$2:$A$154, A646) &gt; 0, 0, Skater2024!M646)</f>
        <v>0</v>
      </c>
      <c r="X646">
        <f>IF(COUNTIF(Injuries!$A$2:$A$154,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IF(COUNTIF(Injuries!$A$2:$A$154, A647) &gt; 0, 0, Skater2024!P647)</f>
        <v>0</v>
      </c>
      <c r="W647">
        <f>IF(COUNTIF(Injuries!$A$2:$A$154, A647) &gt; 0, 0, Skater2024!M647)</f>
        <v>0</v>
      </c>
      <c r="X647">
        <f>IF(COUNTIF(Injuries!$A$2:$A$154,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IF(COUNTIF(Injuries!$A$2:$A$154, A648) &gt; 0, 0, Skater2024!P648)</f>
        <v>0</v>
      </c>
      <c r="W648">
        <f>IF(COUNTIF(Injuries!$A$2:$A$154, A648) &gt; 0, 0, Skater2024!M648)</f>
        <v>0</v>
      </c>
      <c r="X648">
        <f>IF(COUNTIF(Injuries!$A$2:$A$154,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IF(COUNTIF(Injuries!$A$2:$A$154, A649) &gt; 0, 0, Skater2024!P649)</f>
        <v>0</v>
      </c>
      <c r="W649">
        <f>IF(COUNTIF(Injuries!$A$2:$A$154, A649) &gt; 0, 0, Skater2024!M649)</f>
        <v>0</v>
      </c>
      <c r="X649">
        <f>IF(COUNTIF(Injuries!$A$2:$A$154,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IF(COUNTIF(Injuries!$A$2:$A$154, A650) &gt; 0, 0, Skater2024!P650)</f>
        <v>0</v>
      </c>
      <c r="W650">
        <f>IF(COUNTIF(Injuries!$A$2:$A$154, A650) &gt; 0, 0, Skater2024!M650)</f>
        <v>0</v>
      </c>
      <c r="X650">
        <f>IF(COUNTIF(Injuries!$A$2:$A$154,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IF(COUNTIF(Injuries!$A$2:$A$154, A651) &gt; 0, 0, Skater2024!P651)</f>
        <v>0</v>
      </c>
      <c r="W651">
        <f>IF(COUNTIF(Injuries!$A$2:$A$154, A651) &gt; 0, 0, Skater2024!M651)</f>
        <v>0</v>
      </c>
      <c r="X651">
        <f>IF(COUNTIF(Injuries!$A$2:$A$154,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IF(COUNTIF(Injuries!$A$2:$A$154, A652) &gt; 0, 0, Skater2024!P652)</f>
        <v>0</v>
      </c>
      <c r="W652">
        <f>IF(COUNTIF(Injuries!$A$2:$A$154, A652) &gt; 0, 0, Skater2024!M652)</f>
        <v>0</v>
      </c>
      <c r="X652">
        <f>IF(COUNTIF(Injuries!$A$2:$A$154,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IF(COUNTIF(Injuries!$A$2:$A$154, A653) &gt; 0, 0, Skater2024!P653)</f>
        <v>0</v>
      </c>
      <c r="W653">
        <f>IF(COUNTIF(Injuries!$A$2:$A$154, A653) &gt; 0, 0, Skater2024!M653)</f>
        <v>0</v>
      </c>
      <c r="X653">
        <f>IF(COUNTIF(Injuries!$A$2:$A$154,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IF(COUNTIF(Injuries!$A$2:$A$154, A654) &gt; 0, 0, Skater2024!P654)</f>
        <v>0</v>
      </c>
      <c r="W654">
        <f>IF(COUNTIF(Injuries!$A$2:$A$154, A654) &gt; 0, 0, Skater2024!M654)</f>
        <v>0</v>
      </c>
      <c r="X654">
        <f>IF(COUNTIF(Injuries!$A$2:$A$154,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IF(COUNTIF(Injuries!$A$2:$A$154, A655) &gt; 0, 0, Skater2024!P655)</f>
        <v>0</v>
      </c>
      <c r="W655">
        <f>IF(COUNTIF(Injuries!$A$2:$A$154, A655) &gt; 0, 0, Skater2024!M655)</f>
        <v>0</v>
      </c>
      <c r="X655">
        <f>IF(COUNTIF(Injuries!$A$2:$A$154,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IF(COUNTIF(Injuries!$A$2:$A$154, A656) &gt; 0, 0, Skater2024!P656)</f>
        <v>0</v>
      </c>
      <c r="W656">
        <f>IF(COUNTIF(Injuries!$A$2:$A$154, A656) &gt; 0, 0, Skater2024!M656)</f>
        <v>0</v>
      </c>
      <c r="X656">
        <f>IF(COUNTIF(Injuries!$A$2:$A$154,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IF(COUNTIF(Injuries!$A$2:$A$154, A657) &gt; 0, 0, Skater2024!P657)</f>
        <v>0</v>
      </c>
      <c r="W657">
        <f>IF(COUNTIF(Injuries!$A$2:$A$154, A657) &gt; 0, 0, Skater2024!M657)</f>
        <v>0</v>
      </c>
      <c r="X657">
        <f>IF(COUNTIF(Injuries!$A$2:$A$154,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IF(COUNTIF(Injuries!$A$2:$A$154, A658) &gt; 0, 0, Skater2024!P658)</f>
        <v>0</v>
      </c>
      <c r="W658">
        <f>IF(COUNTIF(Injuries!$A$2:$A$154, A658) &gt; 0, 0, Skater2024!M658)</f>
        <v>0</v>
      </c>
      <c r="X658">
        <f>IF(COUNTIF(Injuries!$A$2:$A$154,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IF(COUNTIF(Injuries!$A$2:$A$154, A659) &gt; 0, 0, Skater2024!P659)</f>
        <v>0</v>
      </c>
      <c r="W659">
        <f>IF(COUNTIF(Injuries!$A$2:$A$154, A659) &gt; 0, 0, Skater2024!M659)</f>
        <v>0</v>
      </c>
      <c r="X659">
        <f>IF(COUNTIF(Injuries!$A$2:$A$154,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IF(COUNTIF(Injuries!$A$2:$A$154, A660) &gt; 0, 0, Skater2024!P660)</f>
        <v>0</v>
      </c>
      <c r="W660">
        <f>IF(COUNTIF(Injuries!$A$2:$A$154, A660) &gt; 0, 0, Skater2024!M660)</f>
        <v>0</v>
      </c>
      <c r="X660">
        <f>IF(COUNTIF(Injuries!$A$2:$A$154,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IF(COUNTIF(Injuries!$A$2:$A$154, A661) &gt; 0, 0, Skater2024!P661)</f>
        <v>0</v>
      </c>
      <c r="W661">
        <f>IF(COUNTIF(Injuries!$A$2:$A$154, A661) &gt; 0, 0, Skater2024!M661)</f>
        <v>0</v>
      </c>
      <c r="X661">
        <f>IF(COUNTIF(Injuries!$A$2:$A$154,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IF(COUNTIF(Injuries!$A$2:$A$154, A662) &gt; 0, 0, Skater2024!P662)</f>
        <v>0</v>
      </c>
      <c r="W662">
        <f>IF(COUNTIF(Injuries!$A$2:$A$154, A662) &gt; 0, 0, Skater2024!M662)</f>
        <v>0</v>
      </c>
      <c r="X662">
        <f>IF(COUNTIF(Injuries!$A$2:$A$154,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IF(COUNTIF(Injuries!$A$2:$A$154, A663) &gt; 0, 0, Skater2024!P663)</f>
        <v>0</v>
      </c>
      <c r="W663">
        <f>IF(COUNTIF(Injuries!$A$2:$A$154, A663) &gt; 0, 0, Skater2024!M663)</f>
        <v>0</v>
      </c>
      <c r="X663">
        <f>IF(COUNTIF(Injuries!$A$2:$A$154,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IF(COUNTIF(Injuries!$A$2:$A$154, A664) &gt; 0, 0, Skater2024!P664)</f>
        <v>0</v>
      </c>
      <c r="W664">
        <f>IF(COUNTIF(Injuries!$A$2:$A$154, A664) &gt; 0, 0, Skater2024!M664)</f>
        <v>0</v>
      </c>
      <c r="X664">
        <f>IF(COUNTIF(Injuries!$A$2:$A$154,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IF(COUNTIF(Injuries!$A$2:$A$154, A665) &gt; 0, 0, Skater2024!P665)</f>
        <v>0</v>
      </c>
      <c r="W665">
        <f>IF(COUNTIF(Injuries!$A$2:$A$154, A665) &gt; 0, 0, Skater2024!M665)</f>
        <v>0</v>
      </c>
      <c r="X665">
        <f>IF(COUNTIF(Injuries!$A$2:$A$154,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IF(COUNTIF(Injuries!$A$2:$A$154, A666) &gt; 0, 0, Skater2024!P666)</f>
        <v>0</v>
      </c>
      <c r="W666">
        <f>IF(COUNTIF(Injuries!$A$2:$A$154, A666) &gt; 0, 0, Skater2024!M666)</f>
        <v>0</v>
      </c>
      <c r="X666">
        <f>IF(COUNTIF(Injuries!$A$2:$A$154,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IF(COUNTIF(Injuries!$A$2:$A$154, A667) &gt; 0, 0, Skater2024!P667)</f>
        <v>0</v>
      </c>
      <c r="W667">
        <f>IF(COUNTIF(Injuries!$A$2:$A$154, A667) &gt; 0, 0, Skater2024!M667)</f>
        <v>0</v>
      </c>
      <c r="X667">
        <f>IF(COUNTIF(Injuries!$A$2:$A$154,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IF(COUNTIF(Injuries!$A$2:$A$154, A668) &gt; 0, 0, Skater2024!P668)</f>
        <v>0</v>
      </c>
      <c r="W668">
        <f>IF(COUNTIF(Injuries!$A$2:$A$154, A668) &gt; 0, 0, Skater2024!M668)</f>
        <v>0</v>
      </c>
      <c r="X668">
        <f>IF(COUNTIF(Injuries!$A$2:$A$154,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IF(COUNTIF(Injuries!$A$2:$A$154, A669) &gt; 0, 0, Skater2024!P669)</f>
        <v>0</v>
      </c>
      <c r="W669">
        <f>IF(COUNTIF(Injuries!$A$2:$A$154, A669) &gt; 0, 0, Skater2024!M669)</f>
        <v>0</v>
      </c>
      <c r="X669">
        <f>IF(COUNTIF(Injuries!$A$2:$A$154,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IF(COUNTIF(Injuries!$A$2:$A$154, A670) &gt; 0, 0, Skater2024!P670)</f>
        <v>0</v>
      </c>
      <c r="W670">
        <f>IF(COUNTIF(Injuries!$A$2:$A$154, A670) &gt; 0, 0, Skater2024!M670)</f>
        <v>0</v>
      </c>
      <c r="X670">
        <f>IF(COUNTIF(Injuries!$A$2:$A$154,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IF(COUNTIF(Injuries!$A$2:$A$154, A671) &gt; 0, 0, Skater2024!P671)</f>
        <v>0</v>
      </c>
      <c r="W671">
        <f>IF(COUNTIF(Injuries!$A$2:$A$154, A671) &gt; 0, 0, Skater2024!M671)</f>
        <v>0</v>
      </c>
      <c r="X671">
        <f>IF(COUNTIF(Injuries!$A$2:$A$154,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IF(COUNTIF(Injuries!$A$2:$A$154, A672) &gt; 0, 0, Skater2024!P672)</f>
        <v>0</v>
      </c>
      <c r="W672">
        <f>IF(COUNTIF(Injuries!$A$2:$A$154, A672) &gt; 0, 0, Skater2024!M672)</f>
        <v>0</v>
      </c>
      <c r="X672">
        <f>IF(COUNTIF(Injuries!$A$2:$A$154,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IF(COUNTIF(Injuries!$A$2:$A$154, A673) &gt; 0, 0, Skater2024!P673)</f>
        <v>0</v>
      </c>
      <c r="W673">
        <f>IF(COUNTIF(Injuries!$A$2:$A$154, A673) &gt; 0, 0, Skater2024!M673)</f>
        <v>0</v>
      </c>
      <c r="X673">
        <f>IF(COUNTIF(Injuries!$A$2:$A$154,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IF(COUNTIF(Injuries!$A$2:$A$154, A674) &gt; 0, 0, Skater2024!P674)</f>
        <v>0</v>
      </c>
      <c r="W674">
        <f>IF(COUNTIF(Injuries!$A$2:$A$154, A674) &gt; 0, 0, Skater2024!M674)</f>
        <v>0</v>
      </c>
      <c r="X674">
        <f>IF(COUNTIF(Injuries!$A$2:$A$154,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IF(COUNTIF(Injuries!$A$2:$A$154, A675) &gt; 0, 0, Skater2024!P675)</f>
        <v>0</v>
      </c>
      <c r="W675">
        <f>IF(COUNTIF(Injuries!$A$2:$A$154, A675) &gt; 0, 0, Skater2024!M675)</f>
        <v>0</v>
      </c>
      <c r="X675">
        <f>IF(COUNTIF(Injuries!$A$2:$A$154,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IF(COUNTIF(Injuries!$A$2:$A$154, A676) &gt; 0, 0, Skater2024!P676)</f>
        <v>0</v>
      </c>
      <c r="W676">
        <f>IF(COUNTIF(Injuries!$A$2:$A$154, A676) &gt; 0, 0, Skater2024!M676)</f>
        <v>0</v>
      </c>
      <c r="X676">
        <f>IF(COUNTIF(Injuries!$A$2:$A$154,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IF(COUNTIF(Injuries!$A$2:$A$154, A677) &gt; 0, 0, Skater2024!P677)</f>
        <v>0</v>
      </c>
      <c r="W677">
        <f>IF(COUNTIF(Injuries!$A$2:$A$154, A677) &gt; 0, 0, Skater2024!M677)</f>
        <v>0</v>
      </c>
      <c r="X677">
        <f>IF(COUNTIF(Injuries!$A$2:$A$154,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IF(COUNTIF(Injuries!$A$2:$A$154, A678) &gt; 0, 0, Skater2024!P678)</f>
        <v>0</v>
      </c>
      <c r="W678">
        <f>IF(COUNTIF(Injuries!$A$2:$A$154, A678) &gt; 0, 0, Skater2024!M678)</f>
        <v>0</v>
      </c>
      <c r="X678">
        <f>IF(COUNTIF(Injuries!$A$2:$A$154,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IF(COUNTIF(Injuries!$A$2:$A$154, A679) &gt; 0, 0, Skater2024!P679)</f>
        <v>0</v>
      </c>
      <c r="W679">
        <f>IF(COUNTIF(Injuries!$A$2:$A$154, A679) &gt; 0, 0, Skater2024!M679)</f>
        <v>0</v>
      </c>
      <c r="X679">
        <f>IF(COUNTIF(Injuries!$A$2:$A$154,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IF(COUNTIF(Injuries!$A$2:$A$154, A680) &gt; 0, 0, Skater2024!P680)</f>
        <v>0</v>
      </c>
      <c r="W680">
        <f>IF(COUNTIF(Injuries!$A$2:$A$154, A680) &gt; 0, 0, Skater2024!M680)</f>
        <v>0</v>
      </c>
      <c r="X680">
        <f>IF(COUNTIF(Injuries!$A$2:$A$154,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IF(COUNTIF(Injuries!$A$2:$A$154, A681) &gt; 0, 0, Skater2024!P681)</f>
        <v>0</v>
      </c>
      <c r="W681">
        <f>IF(COUNTIF(Injuries!$A$2:$A$154, A681) &gt; 0, 0, Skater2024!M681)</f>
        <v>0</v>
      </c>
      <c r="X681">
        <f>IF(COUNTIF(Injuries!$A$2:$A$154,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IF(COUNTIF(Injuries!$A$2:$A$154, A682) &gt; 0, 0, Skater2024!P682)</f>
        <v>0</v>
      </c>
      <c r="W682">
        <f>IF(COUNTIF(Injuries!$A$2:$A$154, A682) &gt; 0, 0, Skater2024!M682)</f>
        <v>0</v>
      </c>
      <c r="X682">
        <f>IF(COUNTIF(Injuries!$A$2:$A$154,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IF(COUNTIF(Injuries!$A$2:$A$154, A683) &gt; 0, 0, Skater2024!P683)</f>
        <v>0</v>
      </c>
      <c r="W683">
        <f>IF(COUNTIF(Injuries!$A$2:$A$154, A683) &gt; 0, 0, Skater2024!M683)</f>
        <v>0</v>
      </c>
      <c r="X683">
        <f>IF(COUNTIF(Injuries!$A$2:$A$154,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IF(COUNTIF(Injuries!$A$2:$A$154, A684) &gt; 0, 0, Skater2024!P684)</f>
        <v>0</v>
      </c>
      <c r="W684">
        <f>IF(COUNTIF(Injuries!$A$2:$A$154, A684) &gt; 0, 0, Skater2024!M684)</f>
        <v>0</v>
      </c>
      <c r="X684">
        <f>IF(COUNTIF(Injuries!$A$2:$A$154,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IF(COUNTIF(Injuries!$A$2:$A$154, A685) &gt; 0, 0, Skater2024!P685)</f>
        <v>0</v>
      </c>
      <c r="W685">
        <f>IF(COUNTIF(Injuries!$A$2:$A$154, A685) &gt; 0, 0, Skater2024!M685)</f>
        <v>0</v>
      </c>
      <c r="X685">
        <f>IF(COUNTIF(Injuries!$A$2:$A$154,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IF(COUNTIF(Injuries!$A$2:$A$154, A686) &gt; 0, 0, Skater2024!P686)</f>
        <v>0</v>
      </c>
      <c r="W686">
        <f>IF(COUNTIF(Injuries!$A$2:$A$154, A686) &gt; 0, 0, Skater2024!M686)</f>
        <v>0</v>
      </c>
      <c r="X686">
        <f>IF(COUNTIF(Injuries!$A$2:$A$154,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IF(COUNTIF(Injuries!$A$2:$A$154, A687) &gt; 0, 0, Skater2024!P687)</f>
        <v>0</v>
      </c>
      <c r="W687">
        <f>IF(COUNTIF(Injuries!$A$2:$A$154, A687) &gt; 0, 0, Skater2024!M687)</f>
        <v>0</v>
      </c>
      <c r="X687">
        <f>IF(COUNTIF(Injuries!$A$2:$A$154,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IF(COUNTIF(Injuries!$A$2:$A$154, A688) &gt; 0, 0, Skater2024!P688)</f>
        <v>0</v>
      </c>
      <c r="W688">
        <f>IF(COUNTIF(Injuries!$A$2:$A$154, A688) &gt; 0, 0, Skater2024!M688)</f>
        <v>0</v>
      </c>
      <c r="X688">
        <f>IF(COUNTIF(Injuries!$A$2:$A$154,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IF(COUNTIF(Injuries!$A$2:$A$154, A689) &gt; 0, 0, Skater2024!P689)</f>
        <v>0</v>
      </c>
      <c r="W689">
        <f>IF(COUNTIF(Injuries!$A$2:$A$154, A689) &gt; 0, 0, Skater2024!M689)</f>
        <v>0</v>
      </c>
      <c r="X689">
        <f>IF(COUNTIF(Injuries!$A$2:$A$154,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IF(COUNTIF(Injuries!$A$2:$A$154, A690) &gt; 0, 0, Skater2024!P690)</f>
        <v>0</v>
      </c>
      <c r="W690">
        <f>IF(COUNTIF(Injuries!$A$2:$A$154, A690) &gt; 0, 0, Skater2024!M690)</f>
        <v>0</v>
      </c>
      <c r="X690">
        <f>IF(COUNTIF(Injuries!$A$2:$A$154,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IF(COUNTIF(Injuries!$A$2:$A$154, A691) &gt; 0, 0, Skater2024!P691)</f>
        <v>0</v>
      </c>
      <c r="W691">
        <f>IF(COUNTIF(Injuries!$A$2:$A$154, A691) &gt; 0, 0, Skater2024!M691)</f>
        <v>0</v>
      </c>
      <c r="X691">
        <f>IF(COUNTIF(Injuries!$A$2:$A$154,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IF(COUNTIF(Injuries!$A$2:$A$154, A692) &gt; 0, 0, Skater2024!P692)</f>
        <v>0</v>
      </c>
      <c r="W692">
        <f>IF(COUNTIF(Injuries!$A$2:$A$154, A692) &gt; 0, 0, Skater2024!M692)</f>
        <v>0</v>
      </c>
      <c r="X692">
        <f>IF(COUNTIF(Injuries!$A$2:$A$154,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IF(COUNTIF(Injuries!$A$2:$A$154, A693) &gt; 0, 0, Skater2024!P693)</f>
        <v>0</v>
      </c>
      <c r="W693">
        <f>IF(COUNTIF(Injuries!$A$2:$A$154, A693) &gt; 0, 0, Skater2024!M693)</f>
        <v>0</v>
      </c>
      <c r="X693">
        <f>IF(COUNTIF(Injuries!$A$2:$A$154,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IF(COUNTIF(Injuries!$A$2:$A$154, A694) &gt; 0, 0, Skater2024!P694)</f>
        <v>0</v>
      </c>
      <c r="W694">
        <f>IF(COUNTIF(Injuries!$A$2:$A$154, A694) &gt; 0, 0, Skater2024!M694)</f>
        <v>0</v>
      </c>
      <c r="X694">
        <f>IF(COUNTIF(Injuries!$A$2:$A$154,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IF(COUNTIF(Injuries!$A$2:$A$154, A695) &gt; 0, 0, Skater2024!P695)</f>
        <v>0</v>
      </c>
      <c r="W695">
        <f>IF(COUNTIF(Injuries!$A$2:$A$154, A695) &gt; 0, 0, Skater2024!M695)</f>
        <v>0</v>
      </c>
      <c r="X695">
        <f>IF(COUNTIF(Injuries!$A$2:$A$154,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IF(COUNTIF(Injuries!$A$2:$A$154, A696) &gt; 0, 0, Skater2024!P696)</f>
        <v>0</v>
      </c>
      <c r="W696">
        <f>IF(COUNTIF(Injuries!$A$2:$A$154, A696) &gt; 0, 0, Skater2024!M696)</f>
        <v>0</v>
      </c>
      <c r="X696">
        <f>IF(COUNTIF(Injuries!$A$2:$A$154,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IF(COUNTIF(Injuries!$A$2:$A$154, A697) &gt; 0, 0, Skater2024!P697)</f>
        <v>0</v>
      </c>
      <c r="W697">
        <f>IF(COUNTIF(Injuries!$A$2:$A$154, A697) &gt; 0, 0, Skater2024!M697)</f>
        <v>0</v>
      </c>
      <c r="X697">
        <f>IF(COUNTIF(Injuries!$A$2:$A$154,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IF(COUNTIF(Injuries!$A$2:$A$154, A698) &gt; 0, 0, Skater2024!P698)</f>
        <v>0</v>
      </c>
      <c r="W698">
        <f>IF(COUNTIF(Injuries!$A$2:$A$154, A698) &gt; 0, 0, Skater2024!M698)</f>
        <v>0</v>
      </c>
      <c r="X698">
        <f>IF(COUNTIF(Injuries!$A$2:$A$154,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IF(COUNTIF(Injuries!$A$2:$A$154, A699) &gt; 0, 0, Skater2024!P699)</f>
        <v>0</v>
      </c>
      <c r="W699">
        <f>IF(COUNTIF(Injuries!$A$2:$A$154, A699) &gt; 0, 0, Skater2024!M699)</f>
        <v>0</v>
      </c>
      <c r="X699">
        <f>IF(COUNTIF(Injuries!$A$2:$A$154,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IF(COUNTIF(Injuries!$A$2:$A$154, A700) &gt; 0, 0, Skater2024!P700)</f>
        <v>0</v>
      </c>
      <c r="W700">
        <f>IF(COUNTIF(Injuries!$A$2:$A$154, A700) &gt; 0, 0, Skater2024!M700)</f>
        <v>0</v>
      </c>
      <c r="X700">
        <f>IF(COUNTIF(Injuries!$A$2:$A$154,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IF(COUNTIF(Injuries!$A$2:$A$154, A701) &gt; 0, 0, Skater2024!P701)</f>
        <v>0</v>
      </c>
      <c r="W701">
        <f>IF(COUNTIF(Injuries!$A$2:$A$154, A701) &gt; 0, 0, Skater2024!M701)</f>
        <v>0</v>
      </c>
      <c r="X701">
        <f>IF(COUNTIF(Injuries!$A$2:$A$154,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IF(COUNTIF(Injuries!$A$2:$A$154, A702) &gt; 0, 0, Skater2024!P702)</f>
        <v>0</v>
      </c>
      <c r="W702">
        <f>IF(COUNTIF(Injuries!$A$2:$A$154, A702) &gt; 0, 0, Skater2024!M702)</f>
        <v>0</v>
      </c>
      <c r="X702">
        <f>IF(COUNTIF(Injuries!$A$2:$A$154,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IF(COUNTIF(Injuries!$A$2:$A$154, A703) &gt; 0, 0, Skater2024!P703)</f>
        <v>0</v>
      </c>
      <c r="W703">
        <f>IF(COUNTIF(Injuries!$A$2:$A$154, A703) &gt; 0, 0, Skater2024!M703)</f>
        <v>0</v>
      </c>
      <c r="X703">
        <f>IF(COUNTIF(Injuries!$A$2:$A$154,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IF(COUNTIF(Injuries!$A$2:$A$154, A704) &gt; 0, 0, Skater2024!P704)</f>
        <v>0</v>
      </c>
      <c r="W704">
        <f>IF(COUNTIF(Injuries!$A$2:$A$154, A704) &gt; 0, 0, Skater2024!M704)</f>
        <v>0</v>
      </c>
      <c r="X704">
        <f>IF(COUNTIF(Injuries!$A$2:$A$154,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IF(COUNTIF(Injuries!$A$2:$A$154, A705) &gt; 0, 0, Skater2024!P705)</f>
        <v>0</v>
      </c>
      <c r="W705">
        <f>IF(COUNTIF(Injuries!$A$2:$A$154, A705) &gt; 0, 0, Skater2024!M705)</f>
        <v>0</v>
      </c>
      <c r="X705">
        <f>IF(COUNTIF(Injuries!$A$2:$A$154,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IF(COUNTIF(Injuries!$A$2:$A$154, A706) &gt; 0, 0, Skater2024!P706)</f>
        <v>0</v>
      </c>
      <c r="W706">
        <f>IF(COUNTIF(Injuries!$A$2:$A$154, A706) &gt; 0, 0, Skater2024!M706)</f>
        <v>0</v>
      </c>
      <c r="X706">
        <f>IF(COUNTIF(Injuries!$A$2:$A$154,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IF(COUNTIF(Injuries!$A$2:$A$154, A707) &gt; 0, 0, Skater2024!P707)</f>
        <v>0</v>
      </c>
      <c r="W707">
        <f>IF(COUNTIF(Injuries!$A$2:$A$154, A707) &gt; 0, 0, Skater2024!M707)</f>
        <v>0</v>
      </c>
      <c r="X707">
        <f>IF(COUNTIF(Injuries!$A$2:$A$154,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IF(COUNTIF(Injuries!$A$2:$A$154, A708) &gt; 0, 0, Skater2024!P708)</f>
        <v>0</v>
      </c>
      <c r="W708">
        <f>IF(COUNTIF(Injuries!$A$2:$A$154, A708) &gt; 0, 0, Skater2024!M708)</f>
        <v>0</v>
      </c>
      <c r="X708">
        <f>IF(COUNTIF(Injuries!$A$2:$A$154,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IF(COUNTIF(Injuries!$A$2:$A$154, A709) &gt; 0, 0, Skater2024!P709)</f>
        <v>0</v>
      </c>
      <c r="W709">
        <f>IF(COUNTIF(Injuries!$A$2:$A$154, A709) &gt; 0, 0, Skater2024!M709)</f>
        <v>0</v>
      </c>
      <c r="X709">
        <f>IF(COUNTIF(Injuries!$A$2:$A$154,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IF(COUNTIF(Injuries!$A$2:$A$154, A710) &gt; 0, 0, Skater2024!P710)</f>
        <v>0</v>
      </c>
      <c r="W710">
        <f>IF(COUNTIF(Injuries!$A$2:$A$154, A710) &gt; 0, 0, Skater2024!M710)</f>
        <v>0</v>
      </c>
      <c r="X710">
        <f>IF(COUNTIF(Injuries!$A$2:$A$154,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IF(COUNTIF(Injuries!$A$2:$A$154, A711) &gt; 0, 0, Skater2024!P711)</f>
        <v>0</v>
      </c>
      <c r="W711">
        <f>IF(COUNTIF(Injuries!$A$2:$A$154, A711) &gt; 0, 0, Skater2024!M711)</f>
        <v>0</v>
      </c>
      <c r="X711">
        <f>IF(COUNTIF(Injuries!$A$2:$A$154,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IF(COUNTIF(Injuries!$A$2:$A$154, A712) &gt; 0, 0, Skater2024!P712)</f>
        <v>0</v>
      </c>
      <c r="W712">
        <f>IF(COUNTIF(Injuries!$A$2:$A$154, A712) &gt; 0, 0, Skater2024!M712)</f>
        <v>0</v>
      </c>
      <c r="X712">
        <f>IF(COUNTIF(Injuries!$A$2:$A$154,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IF(COUNTIF(Injuries!$A$2:$A$154, A713) &gt; 0, 0, Skater2024!P713)</f>
        <v>0</v>
      </c>
      <c r="W713">
        <f>IF(COUNTIF(Injuries!$A$2:$A$154, A713) &gt; 0, 0, Skater2024!M713)</f>
        <v>0</v>
      </c>
      <c r="X713">
        <f>IF(COUNTIF(Injuries!$A$2:$A$154,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IF(COUNTIF(Injuries!$A$2:$A$154, A714) &gt; 0, 0, Skater2024!P714)</f>
        <v>0</v>
      </c>
      <c r="W714">
        <f>IF(COUNTIF(Injuries!$A$2:$A$154, A714) &gt; 0, 0, Skater2024!M714)</f>
        <v>0</v>
      </c>
      <c r="X714">
        <f>IF(COUNTIF(Injuries!$A$2:$A$154,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IF(COUNTIF(Injuries!$A$2:$A$154, A715) &gt; 0, 0, Skater2024!P715)</f>
        <v>0</v>
      </c>
      <c r="W715">
        <f>IF(COUNTIF(Injuries!$A$2:$A$154, A715) &gt; 0, 0, Skater2024!M715)</f>
        <v>0</v>
      </c>
      <c r="X715">
        <f>IF(COUNTIF(Injuries!$A$2:$A$154,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IF(COUNTIF(Injuries!$A$2:$A$154, A716) &gt; 0, 0, Skater2024!P716)</f>
        <v>0</v>
      </c>
      <c r="W716">
        <f>IF(COUNTIF(Injuries!$A$2:$A$154, A716) &gt; 0, 0, Skater2024!M716)</f>
        <v>0</v>
      </c>
      <c r="X716">
        <f>IF(COUNTIF(Injuries!$A$2:$A$154,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IF(COUNTIF(Injuries!$A$2:$A$154, A717) &gt; 0, 0, Skater2024!P717)</f>
        <v>0</v>
      </c>
      <c r="W717">
        <f>IF(COUNTIF(Injuries!$A$2:$A$154, A717) &gt; 0, 0, Skater2024!M717)</f>
        <v>0</v>
      </c>
      <c r="X717">
        <f>IF(COUNTIF(Injuries!$A$2:$A$154,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IF(COUNTIF(Injuries!$A$2:$A$154, A718) &gt; 0, 0, Skater2024!P718)</f>
        <v>0</v>
      </c>
      <c r="W718">
        <f>IF(COUNTIF(Injuries!$A$2:$A$154, A718) &gt; 0, 0, Skater2024!M718)</f>
        <v>0</v>
      </c>
      <c r="X718">
        <f>IF(COUNTIF(Injuries!$A$2:$A$154,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IF(COUNTIF(Injuries!$A$2:$A$154, A719) &gt; 0, 0, Skater2024!P719)</f>
        <v>0</v>
      </c>
      <c r="W719">
        <f>IF(COUNTIF(Injuries!$A$2:$A$154, A719) &gt; 0, 0, Skater2024!M719)</f>
        <v>0</v>
      </c>
      <c r="X719">
        <f>IF(COUNTIF(Injuries!$A$2:$A$154,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IF(COUNTIF(Injuries!$A$2:$A$154, A720) &gt; 0, 0, Skater2024!P720)</f>
        <v>0</v>
      </c>
      <c r="W720">
        <f>IF(COUNTIF(Injuries!$A$2:$A$154, A720) &gt; 0, 0, Skater2024!M720)</f>
        <v>0</v>
      </c>
      <c r="X720">
        <f>IF(COUNTIF(Injuries!$A$2:$A$154,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IF(COUNTIF(Injuries!$A$2:$A$154, A721) &gt; 0, 0, Skater2024!P721)</f>
        <v>0</v>
      </c>
      <c r="W721">
        <f>IF(COUNTIF(Injuries!$A$2:$A$154, A721) &gt; 0, 0, Skater2024!M721)</f>
        <v>0</v>
      </c>
      <c r="X721">
        <f>IF(COUNTIF(Injuries!$A$2:$A$154,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IF(COUNTIF(Injuries!$A$2:$A$154, A722) &gt; 0, 0, Skater2024!P722)</f>
        <v>0</v>
      </c>
      <c r="W722">
        <f>IF(COUNTIF(Injuries!$A$2:$A$154, A722) &gt; 0, 0, Skater2024!M722)</f>
        <v>0</v>
      </c>
      <c r="X722">
        <f>IF(COUNTIF(Injuries!$A$2:$A$154,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IF(COUNTIF(Injuries!$A$2:$A$154, A723) &gt; 0, 0, Skater2024!P723)</f>
        <v>0</v>
      </c>
      <c r="W723">
        <f>IF(COUNTIF(Injuries!$A$2:$A$154, A723) &gt; 0, 0, Skater2024!M723)</f>
        <v>0</v>
      </c>
      <c r="X723">
        <f>IF(COUNTIF(Injuries!$A$2:$A$154,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IF(COUNTIF(Injuries!$A$2:$A$154, A724) &gt; 0, 0, Skater2024!P724)</f>
        <v>0</v>
      </c>
      <c r="W724">
        <f>IF(COUNTIF(Injuries!$A$2:$A$154, A724) &gt; 0, 0, Skater2024!M724)</f>
        <v>0</v>
      </c>
      <c r="X724">
        <f>IF(COUNTIF(Injuries!$A$2:$A$154,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IF(COUNTIF(Injuries!$A$2:$A$154, A725) &gt; 0, 0, Skater2024!P725)</f>
        <v>0</v>
      </c>
      <c r="W725">
        <f>IF(COUNTIF(Injuries!$A$2:$A$154, A725) &gt; 0, 0, Skater2024!M725)</f>
        <v>0</v>
      </c>
      <c r="X725">
        <f>IF(COUNTIF(Injuries!$A$2:$A$154,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IF(COUNTIF(Injuries!$A$2:$A$154, A726) &gt; 0, 0, Skater2024!P726)</f>
        <v>0</v>
      </c>
      <c r="W726">
        <f>IF(COUNTIF(Injuries!$A$2:$A$154, A726) &gt; 0, 0, Skater2024!M726)</f>
        <v>0</v>
      </c>
      <c r="X726">
        <f>IF(COUNTIF(Injuries!$A$2:$A$154,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IF(COUNTIF(Injuries!$A$2:$A$154, A727) &gt; 0, 0, Skater2024!P727)</f>
        <v>0</v>
      </c>
      <c r="W727">
        <f>IF(COUNTIF(Injuries!$A$2:$A$154, A727) &gt; 0, 0, Skater2024!M727)</f>
        <v>0</v>
      </c>
      <c r="X727">
        <f>IF(COUNTIF(Injuries!$A$2:$A$154,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IF(COUNTIF(Injuries!$A$2:$A$154, A728) &gt; 0, 0, Skater2024!P728)</f>
        <v>0</v>
      </c>
      <c r="W728">
        <f>IF(COUNTIF(Injuries!$A$2:$A$154, A728) &gt; 0, 0, Skater2024!M728)</f>
        <v>0</v>
      </c>
      <c r="X728">
        <f>IF(COUNTIF(Injuries!$A$2:$A$154,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IF(COUNTIF(Injuries!$A$2:$A$154, A729) &gt; 0, 0, Skater2024!P729)</f>
        <v>0</v>
      </c>
      <c r="W729">
        <f>IF(COUNTIF(Injuries!$A$2:$A$154, A729) &gt; 0, 0, Skater2024!M729)</f>
        <v>0</v>
      </c>
      <c r="X729">
        <f>IF(COUNTIF(Injuries!$A$2:$A$154,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IF(COUNTIF(Injuries!$A$2:$A$154, A730) &gt; 0, 0, Skater2024!P730)</f>
        <v>0</v>
      </c>
      <c r="W730">
        <f>IF(COUNTIF(Injuries!$A$2:$A$154, A730) &gt; 0, 0, Skater2024!M730)</f>
        <v>0</v>
      </c>
      <c r="X730">
        <f>IF(COUNTIF(Injuries!$A$2:$A$154,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IF(COUNTIF(Injuries!$A$2:$A$154, A731) &gt; 0, 0, Skater2024!P731)</f>
        <v>0</v>
      </c>
      <c r="W731">
        <f>IF(COUNTIF(Injuries!$A$2:$A$154, A731) &gt; 0, 0, Skater2024!M731)</f>
        <v>0</v>
      </c>
      <c r="X731">
        <f>IF(COUNTIF(Injuries!$A$2:$A$154,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IF(COUNTIF(Injuries!$A$2:$A$154, A732) &gt; 0, 0, Skater2024!P732)</f>
        <v>0</v>
      </c>
      <c r="W732">
        <f>IF(COUNTIF(Injuries!$A$2:$A$154, A732) &gt; 0, 0, Skater2024!M732)</f>
        <v>0</v>
      </c>
      <c r="X732">
        <f>IF(COUNTIF(Injuries!$A$2:$A$154,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IF(COUNTIF(Injuries!$A$2:$A$154, A733) &gt; 0, 0, Skater2024!M733)</f>
        <v>0</v>
      </c>
      <c r="X733">
        <f>IF(COUNTIF(Injuries!$A$2:$A$154,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IF(COUNTIF(Injuries!$A$2:$A$154, A734) &gt; 0, 0, Skater2024!M734)</f>
        <v>0</v>
      </c>
      <c r="X734">
        <f>IF(COUNTIF(Injuries!$A$2:$A$154,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IF(COUNTIF(Injuries!$A$2:$A$154, A735) &gt; 0, 0, Skater2024!M735)</f>
        <v>0</v>
      </c>
      <c r="X735">
        <f>IF(COUNTIF(Injuries!$A$2:$A$154,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IF(COUNTIF(Injuries!$A$2:$A$154, A736) &gt; 0, 0, Skater2024!M736)</f>
        <v>0</v>
      </c>
      <c r="X736">
        <f>IF(COUNTIF(Injuries!$A$2:$A$154,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IF(COUNTIF(Injuries!$A$2:$A$154, A737) &gt; 0, 0, Skater2024!M737)</f>
        <v>0</v>
      </c>
      <c r="X737">
        <f>IF(COUNTIF(Injuries!$A$2:$A$154,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IF(COUNTIF(Injuries!$A$2:$A$154, A738) &gt; 0, 0, Skater2024!M738)</f>
        <v>0</v>
      </c>
      <c r="X738">
        <f>IF(COUNTIF(Injuries!$A$2:$A$154,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IF(COUNTIF(Injuries!$A$2:$A$154, A739) &gt; 0, 0, Skater2024!M739)</f>
        <v>0</v>
      </c>
      <c r="X739">
        <f>IF(COUNTIF(Injuries!$A$2:$A$154,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IF(COUNTIF(Injuries!$A$2:$A$154, A740) &gt; 0, 0, Skater2024!M740)</f>
        <v>0</v>
      </c>
      <c r="X740">
        <f>IF(COUNTIF(Injuries!$A$2:$A$154,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IF(COUNTIF(Injuries!$A$2:$A$154, A741) &gt; 0, 0, Skater2024!M741)</f>
        <v>0</v>
      </c>
      <c r="X741">
        <f>IF(COUNTIF(Injuries!$A$2:$A$154,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IF(COUNTIF(Injuries!$A$2:$A$154, A742) &gt; 0, 0, Skater2024!M742)</f>
        <v>0</v>
      </c>
      <c r="X742">
        <f>IF(COUNTIF(Injuries!$A$2:$A$154,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IF(COUNTIF(Injuries!$A$2:$A$154, A743) &gt; 0, 0, Skater2024!M743)</f>
        <v>0</v>
      </c>
      <c r="X743">
        <f>IF(COUNTIF(Injuries!$A$2:$A$154,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IF(COUNTIF(Injuries!$A$2:$A$154, A744) &gt; 0, 0, Skater2024!M744)</f>
        <v>0</v>
      </c>
      <c r="X744">
        <f>IF(COUNTIF(Injuries!$A$2:$A$154,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IF(COUNTIF(Injuries!$A$2:$A$154, A745) &gt; 0, 0, Skater2024!M745)</f>
        <v>0</v>
      </c>
      <c r="X745">
        <f>IF(COUNTIF(Injuries!$A$2:$A$154,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IF(COUNTIF(Injuries!$A$2:$A$154, A746) &gt; 0, 0, Skater2024!M746)</f>
        <v>0</v>
      </c>
      <c r="X746">
        <f>IF(COUNTIF(Injuries!$A$2:$A$154,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IF(COUNTIF(Injuries!$A$2:$A$154, A747) &gt; 0, 0, Skater2024!M747)</f>
        <v>0</v>
      </c>
      <c r="X747">
        <f>IF(COUNTIF(Injuries!$A$2:$A$154,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IF(COUNTIF(Injuries!$A$2:$A$154, A748) &gt; 0, 0, Skater2024!M748)</f>
        <v>0</v>
      </c>
      <c r="X748">
        <f>IF(COUNTIF(Injuries!$A$2:$A$154,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IF(COUNTIF(Injuries!$A$2:$A$154, A749) &gt; 0, 0, Skater2024!M749)</f>
        <v>0</v>
      </c>
      <c r="X749">
        <f>IF(COUNTIF(Injuries!$A$2:$A$154,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IF(COUNTIF(Injuries!$A$2:$A$154, A750) &gt; 0, 0, Skater2024!M750)</f>
        <v>0</v>
      </c>
      <c r="X750">
        <f>IF(COUNTIF(Injuries!$A$2:$A$154,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IF(COUNTIF(Injuries!$A$2:$A$154, A751) &gt; 0, 0, Skater2024!M751)</f>
        <v>0</v>
      </c>
      <c r="X751">
        <f>IF(COUNTIF(Injuries!$A$2:$A$154,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IF(COUNTIF(Injuries!$A$2:$A$154, A752) &gt; 0, 0, Skater2024!M752)</f>
        <v>0</v>
      </c>
      <c r="X752">
        <f>IF(COUNTIF(Injuries!$A$2:$A$154,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IF(COUNTIF(Injuries!$A$2:$A$154, A753) &gt; 0, 0, Skater2024!M753)</f>
        <v>0</v>
      </c>
      <c r="X753">
        <f>IF(COUNTIF(Injuries!$A$2:$A$154, A753) &gt; 0, 0, Skater2024!N753)</f>
        <v>0</v>
      </c>
    </row>
    <row r="754" spans="15:24" x14ac:dyDescent="0.3">
      <c r="O754">
        <f>IF(ISNUMBER(MATCH(#REF!, Injuries!$A$2:$A$149,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IF(COUNTIF(Injuries!$A$2:$A$154, A754) &gt; 0, 0, Skater2024!M754)</f>
        <v>0</v>
      </c>
      <c r="X754">
        <f>IF(COUNTIF(Injuries!$A$2:$A$154, A754) &gt; 0, 0, Skater2024!N754)</f>
        <v>0</v>
      </c>
    </row>
    <row r="755" spans="15:24" x14ac:dyDescent="0.3">
      <c r="O755">
        <f>IF(ISNUMBER(MATCH(#REF!, Injuries!$A$2:$A$149,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IF(COUNTIF(Injuries!$A$2:$A$154, A755) &gt; 0, 0, Skater2024!M755)</f>
        <v>0</v>
      </c>
      <c r="X755">
        <f>IF(COUNTIF(Injuries!$A$2:$A$154, A755) &gt; 0, 0, Skater2024!N755)</f>
        <v>0</v>
      </c>
    </row>
    <row r="756" spans="15:24" x14ac:dyDescent="0.3">
      <c r="O756">
        <f>IF(ISNUMBER(MATCH(#REF!, Injuries!$A$2:$A$149,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IF(COUNTIF(Injuries!$A$2:$A$154, A756) &gt; 0, 0, Skater2024!M756)</f>
        <v>0</v>
      </c>
      <c r="X756">
        <f>IF(COUNTIF(Injuries!$A$2:$A$154, A756) &gt; 0, 0, Skater2024!N756)</f>
        <v>0</v>
      </c>
    </row>
    <row r="757" spans="15:24" x14ac:dyDescent="0.3">
      <c r="O757">
        <f>IF(ISNUMBER(MATCH(#REF!, Injuries!$A$2:$A$149,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IF(COUNTIF(Injuries!$A$2:$A$154, A757) &gt; 0, 0, Skater2024!M757)</f>
        <v>0</v>
      </c>
      <c r="X757">
        <f>IF(COUNTIF(Injuries!$A$2:$A$154, A757) &gt; 0, 0, Skater2024!N757)</f>
        <v>0</v>
      </c>
    </row>
    <row r="758" spans="15:24" x14ac:dyDescent="0.3">
      <c r="O758">
        <f>IF(ISNUMBER(MATCH(#REF!, Injuries!$A$2:$A$149,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IF(COUNTIF(Injuries!$A$2:$A$154, A758) &gt; 0, 0, Skater2024!M758)</f>
        <v>0</v>
      </c>
      <c r="X758">
        <f>IF(COUNTIF(Injuries!$A$2:$A$154, A758) &gt; 0, 0, Skater2024!N758)</f>
        <v>0</v>
      </c>
    </row>
    <row r="759" spans="15:24" x14ac:dyDescent="0.3">
      <c r="O759">
        <f>IF(ISNUMBER(MATCH(#REF!, Injuries!$A$2:$A$149,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IF(COUNTIF(Injuries!$A$2:$A$154, A759) &gt; 0, 0, Skater2024!M759)</f>
        <v>0</v>
      </c>
      <c r="X759">
        <f>IF(COUNTIF(Injuries!$A$2:$A$154, A759) &gt; 0, 0, Skater2024!N759)</f>
        <v>0</v>
      </c>
    </row>
    <row r="760" spans="15:24" x14ac:dyDescent="0.3">
      <c r="O760">
        <f>IF(ISNUMBER(MATCH(#REF!, Injuries!$A$2:$A$149,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IF(COUNTIF(Injuries!$A$2:$A$154, A760) &gt; 0, 0, Skater2024!M760)</f>
        <v>0</v>
      </c>
      <c r="X760">
        <f>IF(COUNTIF(Injuries!$A$2:$A$154, A760) &gt; 0, 0, Skater2024!N760)</f>
        <v>0</v>
      </c>
    </row>
    <row r="761" spans="15:24" x14ac:dyDescent="0.3">
      <c r="O761">
        <f>IF(ISNUMBER(MATCH(#REF!, Injuries!$A$2:$A$149,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IF(COUNTIF(Injuries!$A$2:$A$154, A761) &gt; 0, 0, Skater2024!M761)</f>
        <v>0</v>
      </c>
      <c r="X761">
        <f>IF(COUNTIF(Injuries!$A$2:$A$154, A761) &gt; 0, 0, Skater2024!N761)</f>
        <v>0</v>
      </c>
    </row>
    <row r="762" spans="15:24" x14ac:dyDescent="0.3">
      <c r="O762">
        <f>IF(ISNUMBER(MATCH(#REF!, Injuries!$A$2:$A$149, 0)), 0, Skater2024!K762)</f>
        <v>0</v>
      </c>
      <c r="U762" t="str">
        <f t="shared" si="24"/>
        <v/>
      </c>
      <c r="W762">
        <f>IF(COUNTIF(Injuries!$A$2:$A$154, A762) &gt; 0, 0, Skater2024!M762)</f>
        <v>0</v>
      </c>
      <c r="X762">
        <f>IF(COUNTIF(Injuries!$A$2:$A$154, A762) &gt; 0, 0, Skater2024!N762)</f>
        <v>0</v>
      </c>
    </row>
    <row r="763" spans="15:24" x14ac:dyDescent="0.3">
      <c r="O763">
        <f>IF(ISNUMBER(MATCH(#REF!, Injuries!$A$2:$A$149, 0)), 0, Skater2024!K763)</f>
        <v>0</v>
      </c>
      <c r="U763" t="str">
        <f t="shared" si="24"/>
        <v/>
      </c>
      <c r="W763">
        <f>IF(COUNTIF(Injuries!$A$2:$A$154, A763) &gt; 0, 0, Skater2024!M763)</f>
        <v>0</v>
      </c>
      <c r="X763">
        <f>IF(COUNTIF(Injuries!$A$2:$A$154, A763) &gt; 0, 0, Skater2024!N763)</f>
        <v>0</v>
      </c>
    </row>
    <row r="764" spans="15:24" x14ac:dyDescent="0.3">
      <c r="O764">
        <f>IF(ISNUMBER(MATCH(#REF!, Injuries!$A$2:$A$149, 0)), 0, Skater2024!K764)</f>
        <v>0</v>
      </c>
      <c r="U764" t="str">
        <f t="shared" si="24"/>
        <v/>
      </c>
      <c r="W764">
        <f>IF(COUNTIF(Injuries!$A$2:$A$154, A764) &gt; 0, 0, Skater2024!M764)</f>
        <v>0</v>
      </c>
      <c r="X764">
        <f>IF(COUNTIF(Injuries!$A$2:$A$154, A764) &gt; 0, 0, Skater2024!N764)</f>
        <v>0</v>
      </c>
    </row>
    <row r="765" spans="15:24" x14ac:dyDescent="0.3">
      <c r="O765">
        <f>IF(ISNUMBER(MATCH(#REF!, Injuries!$A$2:$A$149, 0)), 0, Skater2024!K765)</f>
        <v>0</v>
      </c>
      <c r="U765" t="str">
        <f t="shared" si="24"/>
        <v/>
      </c>
      <c r="W765">
        <f>IF(COUNTIF(Injuries!$A$2:$A$154, A765) &gt; 0, 0, Skater2024!M765)</f>
        <v>0</v>
      </c>
      <c r="X765">
        <f>IF(COUNTIF(Injuries!$A$2:$A$154, A765) &gt; 0, 0, Skater2024!N765)</f>
        <v>0</v>
      </c>
    </row>
    <row r="766" spans="15:24" x14ac:dyDescent="0.3">
      <c r="O766">
        <f>IF(ISNUMBER(MATCH(#REF!, Injuries!$A$2:$A$149, 0)), 0, Skater2024!K766)</f>
        <v>0</v>
      </c>
      <c r="W766">
        <f>IF(COUNTIF(Injuries!$A$2:$A$154, A766) &gt; 0, 0, Skater2024!M766)</f>
        <v>0</v>
      </c>
      <c r="X766">
        <f>IF(COUNTIF(Injuries!$A$2:$A$154, A766) &gt; 0, 0, Skater2024!N766)</f>
        <v>0</v>
      </c>
    </row>
    <row r="767" spans="15:24" x14ac:dyDescent="0.3">
      <c r="O767">
        <f>IF(ISNUMBER(MATCH(#REF!, Injuries!$A$2:$A$149, 0)), 0, Skater2024!K767)</f>
        <v>0</v>
      </c>
    </row>
    <row r="768" spans="15:24" x14ac:dyDescent="0.3">
      <c r="O768">
        <f>IF(ISNUMBER(MATCH(#REF!, Injuries!$A$2:$A$149, 0)), 0, Skater2024!K768)</f>
        <v>0</v>
      </c>
    </row>
    <row r="769" spans="15:15" x14ac:dyDescent="0.3">
      <c r="O769">
        <f>IF(ISNUMBER(MATCH(#REF!, Injuries!$A$2:$A$149, 0)), 0, Skater2024!K769)</f>
        <v>0</v>
      </c>
    </row>
    <row r="770" spans="15:15" x14ac:dyDescent="0.3">
      <c r="O770">
        <f>IF(ISNUMBER(MATCH(#REF!, Injuries!$A$2:$A$149,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79" workbookViewId="0">
      <selection activeCell="F91" sqref="F91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996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17</v>
      </c>
      <c r="F2">
        <v>768.5</v>
      </c>
      <c r="G2">
        <v>92.6</v>
      </c>
      <c r="H2">
        <v>571</v>
      </c>
      <c r="I2">
        <v>124</v>
      </c>
      <c r="J2">
        <v>16.7</v>
      </c>
      <c r="K2">
        <v>4.8</v>
      </c>
      <c r="L2">
        <v>0.1</v>
      </c>
      <c r="M2">
        <v>-0.1</v>
      </c>
      <c r="N2">
        <v>21.4</v>
      </c>
      <c r="O2">
        <v>3.4</v>
      </c>
      <c r="P2">
        <v>6.7</v>
      </c>
      <c r="R2">
        <f>IF(ISNUMBER(MATCH(A2, Injuries!$A$2:$A$149, 0)), 0, N2)</f>
        <v>21.4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-1</v>
      </c>
      <c r="K3">
        <v>-1</v>
      </c>
      <c r="L3">
        <v>-0.1</v>
      </c>
      <c r="M3">
        <v>-0.1</v>
      </c>
      <c r="N3">
        <v>-2.2000000000000002</v>
      </c>
      <c r="O3">
        <v>-0.3</v>
      </c>
      <c r="P3">
        <v>-0.7</v>
      </c>
      <c r="R3">
        <f>IF(ISNUMBER(MATCH(A3, Injuries!$A$2:$A$149, 0)), 0, N3)</f>
        <v>-2.2000000000000002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21</v>
      </c>
      <c r="F4">
        <v>970.9</v>
      </c>
      <c r="G4">
        <v>90.2</v>
      </c>
      <c r="H4">
        <v>732</v>
      </c>
      <c r="I4">
        <v>124</v>
      </c>
      <c r="J4">
        <v>10.199999999999999</v>
      </c>
      <c r="K4">
        <v>0.3</v>
      </c>
      <c r="L4">
        <v>-0.1</v>
      </c>
      <c r="M4">
        <v>0</v>
      </c>
      <c r="N4">
        <v>10.4</v>
      </c>
      <c r="O4">
        <v>1.7</v>
      </c>
      <c r="P4">
        <v>3.3</v>
      </c>
      <c r="R4">
        <f>IF(ISNUMBER(MATCH(A4, Injuries!$A$2:$A$149, 0)), 0, N4)</f>
        <v>10.4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16</v>
      </c>
      <c r="F5">
        <v>718.1</v>
      </c>
      <c r="G5">
        <v>70.099999999999994</v>
      </c>
      <c r="H5">
        <v>551</v>
      </c>
      <c r="I5">
        <v>100</v>
      </c>
      <c r="J5">
        <v>7.4</v>
      </c>
      <c r="K5">
        <v>-0.1</v>
      </c>
      <c r="L5">
        <v>0.1</v>
      </c>
      <c r="M5">
        <v>0.1</v>
      </c>
      <c r="N5">
        <v>7.4</v>
      </c>
      <c r="O5">
        <v>1.2</v>
      </c>
      <c r="P5">
        <v>2.2999999999999998</v>
      </c>
      <c r="R5">
        <f>IF(ISNUMBER(MATCH(A5, Injuries!$A$2:$A$149, 0)), 0, N5)</f>
        <v>7.4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42</v>
      </c>
      <c r="F6">
        <v>1960</v>
      </c>
      <c r="G6">
        <v>227.3</v>
      </c>
      <c r="H6">
        <v>1280</v>
      </c>
      <c r="I6">
        <v>274</v>
      </c>
      <c r="J6">
        <v>-0.8</v>
      </c>
      <c r="K6">
        <v>3.6</v>
      </c>
      <c r="L6">
        <v>0.2</v>
      </c>
      <c r="M6">
        <v>-0.3</v>
      </c>
      <c r="N6">
        <v>2.7</v>
      </c>
      <c r="O6">
        <v>0.4</v>
      </c>
      <c r="P6">
        <v>0.8</v>
      </c>
      <c r="R6">
        <f>IF(ISNUMBER(MATCH(A6, Injuries!$A$2:$A$149, 0)), 0, N6)</f>
        <v>2.7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26</v>
      </c>
      <c r="F7">
        <v>1299.5999999999999</v>
      </c>
      <c r="G7">
        <v>106.8</v>
      </c>
      <c r="H7">
        <v>842</v>
      </c>
      <c r="I7">
        <v>132</v>
      </c>
      <c r="J7">
        <v>1.3</v>
      </c>
      <c r="K7">
        <v>0.3</v>
      </c>
      <c r="L7">
        <v>-0.1</v>
      </c>
      <c r="M7">
        <v>-0.2</v>
      </c>
      <c r="N7">
        <v>1.4</v>
      </c>
      <c r="O7">
        <v>0.2</v>
      </c>
      <c r="P7">
        <v>0.4</v>
      </c>
      <c r="R7">
        <f>IF(ISNUMBER(MATCH(A7, Injuries!$A$2:$A$149, 0)), 0, N7)</f>
        <v>1.4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15</v>
      </c>
      <c r="F8">
        <v>662</v>
      </c>
      <c r="G8">
        <v>73.599999999999994</v>
      </c>
      <c r="H8">
        <v>408</v>
      </c>
      <c r="I8">
        <v>73</v>
      </c>
      <c r="J8">
        <v>8.9</v>
      </c>
      <c r="K8">
        <v>-0.4</v>
      </c>
      <c r="L8">
        <v>-0.1</v>
      </c>
      <c r="M8">
        <v>0.3</v>
      </c>
      <c r="N8">
        <v>8.6</v>
      </c>
      <c r="O8">
        <v>1.4</v>
      </c>
      <c r="P8">
        <v>2.7</v>
      </c>
      <c r="R8">
        <f>IF(ISNUMBER(MATCH(A8, Injuries!$A$2:$A$149, 0)), 0, N8)</f>
        <v>8.6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-5.4</v>
      </c>
      <c r="K9">
        <v>-0.6</v>
      </c>
      <c r="L9">
        <v>0.1</v>
      </c>
      <c r="M9">
        <v>0.1</v>
      </c>
      <c r="N9">
        <v>-5.8</v>
      </c>
      <c r="O9">
        <v>-0.9</v>
      </c>
      <c r="P9">
        <v>-1.8</v>
      </c>
      <c r="R9">
        <f>IF(ISNUMBER(MATCH(A9, Injuries!$A$2:$A$149,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23</v>
      </c>
      <c r="F10">
        <v>1039.4000000000001</v>
      </c>
      <c r="G10">
        <v>87.4</v>
      </c>
      <c r="H10">
        <v>598</v>
      </c>
      <c r="I10">
        <v>70</v>
      </c>
      <c r="J10">
        <v>-1.6</v>
      </c>
      <c r="K10">
        <v>-5.3</v>
      </c>
      <c r="L10">
        <v>0.1</v>
      </c>
      <c r="M10">
        <v>-0.1</v>
      </c>
      <c r="N10">
        <v>-7</v>
      </c>
      <c r="O10">
        <v>-1.1000000000000001</v>
      </c>
      <c r="P10">
        <v>-2.2000000000000002</v>
      </c>
      <c r="R10">
        <f>IF(ISNUMBER(MATCH(A10, Injuries!$A$2:$A$149, 0)), 0, N10)</f>
        <v>-7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20</v>
      </c>
      <c r="F11">
        <v>878.8</v>
      </c>
      <c r="G11">
        <v>99.6</v>
      </c>
      <c r="H11">
        <v>678</v>
      </c>
      <c r="I11">
        <v>117</v>
      </c>
      <c r="J11">
        <v>-8.3000000000000007</v>
      </c>
      <c r="K11">
        <v>-2.8</v>
      </c>
      <c r="L11">
        <v>0.1</v>
      </c>
      <c r="M11">
        <v>-0.1</v>
      </c>
      <c r="N11">
        <v>-11.1</v>
      </c>
      <c r="O11">
        <v>-1.8</v>
      </c>
      <c r="P11">
        <v>-3.5</v>
      </c>
      <c r="R11">
        <f>IF(ISNUMBER(MATCH(A11, Injuries!$A$2:$A$149, 0)), 0, N11)</f>
        <v>-11.1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3</v>
      </c>
      <c r="F12">
        <v>120.1</v>
      </c>
      <c r="G12">
        <v>18</v>
      </c>
      <c r="H12">
        <v>98</v>
      </c>
      <c r="I12">
        <v>21</v>
      </c>
      <c r="J12">
        <v>-2.8</v>
      </c>
      <c r="K12">
        <v>0.4</v>
      </c>
      <c r="L12">
        <v>0</v>
      </c>
      <c r="M12">
        <v>0</v>
      </c>
      <c r="N12">
        <v>-2.4</v>
      </c>
      <c r="O12">
        <v>-0.4</v>
      </c>
      <c r="P12">
        <v>-0.7</v>
      </c>
      <c r="R12">
        <f>IF(ISNUMBER(MATCH(A12, Injuries!$A$2:$A$149, 0)), 0, N12)</f>
        <v>-2.4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8</v>
      </c>
      <c r="F13">
        <v>387.7</v>
      </c>
      <c r="G13">
        <v>38.700000000000003</v>
      </c>
      <c r="H13">
        <v>250</v>
      </c>
      <c r="I13">
        <v>33</v>
      </c>
      <c r="J13">
        <v>-0.9</v>
      </c>
      <c r="K13">
        <v>0.6</v>
      </c>
      <c r="L13">
        <v>-0.2</v>
      </c>
      <c r="M13">
        <v>0</v>
      </c>
      <c r="N13">
        <v>-0.5</v>
      </c>
      <c r="O13">
        <v>-0.1</v>
      </c>
      <c r="P13">
        <v>-0.2</v>
      </c>
      <c r="R13">
        <f>IF(ISNUMBER(MATCH(A13, Injuries!$A$2:$A$149, 0)), 0, N13)</f>
        <v>-0.5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32</v>
      </c>
      <c r="F14">
        <v>1513.1</v>
      </c>
      <c r="G14">
        <v>160.4</v>
      </c>
      <c r="H14">
        <v>1010</v>
      </c>
      <c r="I14">
        <v>218</v>
      </c>
      <c r="J14">
        <v>0.1</v>
      </c>
      <c r="K14">
        <v>7.8</v>
      </c>
      <c r="L14">
        <v>-0.1</v>
      </c>
      <c r="M14">
        <v>-0.2</v>
      </c>
      <c r="N14">
        <v>7.6</v>
      </c>
      <c r="O14">
        <v>1.2</v>
      </c>
      <c r="P14">
        <v>2.4</v>
      </c>
      <c r="R14">
        <f>IF(ISNUMBER(MATCH(A14, Injuries!$A$2:$A$149, 0)), 0, N14)</f>
        <v>7.6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2.8</v>
      </c>
      <c r="K15">
        <v>2.7</v>
      </c>
      <c r="L15">
        <v>0.1</v>
      </c>
      <c r="M15">
        <v>-0.1</v>
      </c>
      <c r="N15">
        <v>5.5</v>
      </c>
      <c r="O15">
        <v>0.9</v>
      </c>
      <c r="P15">
        <v>1.7</v>
      </c>
      <c r="R15">
        <f>IF(ISNUMBER(MATCH(A15, Injuries!$A$2:$A$149, 0)), 0, N15)</f>
        <v>5.5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15</v>
      </c>
      <c r="F16">
        <v>707.4</v>
      </c>
      <c r="G16">
        <v>59.7</v>
      </c>
      <c r="H16">
        <v>475</v>
      </c>
      <c r="I16">
        <v>90</v>
      </c>
      <c r="J16">
        <v>6.3</v>
      </c>
      <c r="K16">
        <v>-1.5</v>
      </c>
      <c r="L16">
        <v>0.1</v>
      </c>
      <c r="M16">
        <v>0.3</v>
      </c>
      <c r="N16">
        <v>5.0999999999999996</v>
      </c>
      <c r="O16">
        <v>0.8</v>
      </c>
      <c r="P16">
        <v>1.6</v>
      </c>
      <c r="R16">
        <f>IF(ISNUMBER(MATCH(A16, Injuries!$A$2:$A$149, 0)), 0, N16)</f>
        <v>5.0999999999999996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2.2999999999999998</v>
      </c>
      <c r="K17">
        <v>0.3</v>
      </c>
      <c r="L17">
        <v>-0.1</v>
      </c>
      <c r="M17">
        <v>-0.1</v>
      </c>
      <c r="N17">
        <v>2.4</v>
      </c>
      <c r="O17">
        <v>0.4</v>
      </c>
      <c r="P17">
        <v>0.7</v>
      </c>
      <c r="R17">
        <f>IF(ISNUMBER(MATCH(A17, Injuries!$A$2:$A$149, 0)), 0, N17)</f>
        <v>2.4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21</v>
      </c>
      <c r="F18">
        <v>994</v>
      </c>
      <c r="G18">
        <v>93.3</v>
      </c>
      <c r="H18">
        <v>726</v>
      </c>
      <c r="I18">
        <v>127</v>
      </c>
      <c r="J18">
        <v>13.4</v>
      </c>
      <c r="K18">
        <v>1.7</v>
      </c>
      <c r="L18">
        <v>0.1</v>
      </c>
      <c r="M18">
        <v>-0.1</v>
      </c>
      <c r="N18">
        <v>15.1</v>
      </c>
      <c r="O18">
        <v>2.4</v>
      </c>
      <c r="P18">
        <v>4.7</v>
      </c>
      <c r="R18">
        <f>IF(ISNUMBER(MATCH(A18, Injuries!$A$2:$A$149, 0)), 0, N18)</f>
        <v>15.1</v>
      </c>
    </row>
    <row r="19" spans="1:18" x14ac:dyDescent="0.3">
      <c r="A19" t="s">
        <v>2974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Injuries!$A$2:$A$149,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35</v>
      </c>
      <c r="F20">
        <v>1693.5</v>
      </c>
      <c r="G20">
        <v>173.4</v>
      </c>
      <c r="H20">
        <v>1137</v>
      </c>
      <c r="I20">
        <v>241</v>
      </c>
      <c r="J20">
        <v>28.8</v>
      </c>
      <c r="K20">
        <v>0.2</v>
      </c>
      <c r="L20">
        <v>0</v>
      </c>
      <c r="M20">
        <v>-0.2</v>
      </c>
      <c r="N20">
        <v>28.8</v>
      </c>
      <c r="O20">
        <v>4.5999999999999996</v>
      </c>
      <c r="P20">
        <v>9</v>
      </c>
      <c r="R20">
        <f>IF(ISNUMBER(MATCH(A20, Injuries!$A$2:$A$149, 0)), 0, N20)</f>
        <v>28.8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32</v>
      </c>
      <c r="F21">
        <v>1466.7</v>
      </c>
      <c r="G21">
        <v>160.80000000000001</v>
      </c>
      <c r="H21">
        <v>1036</v>
      </c>
      <c r="I21">
        <v>256</v>
      </c>
      <c r="J21">
        <v>17.399999999999999</v>
      </c>
      <c r="K21">
        <v>4.0999999999999996</v>
      </c>
      <c r="L21">
        <v>0.1</v>
      </c>
      <c r="M21">
        <v>-0.2</v>
      </c>
      <c r="N21">
        <v>21.4</v>
      </c>
      <c r="O21">
        <v>3.4</v>
      </c>
      <c r="P21">
        <v>6.7</v>
      </c>
      <c r="R21">
        <f>IF(ISNUMBER(MATCH(A21, Injuries!$A$2:$A$149, 0)), 0, N21)</f>
        <v>21.4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-2.9</v>
      </c>
      <c r="K22">
        <v>0.1</v>
      </c>
      <c r="L22">
        <v>0.1</v>
      </c>
      <c r="M22">
        <v>0.2</v>
      </c>
      <c r="N22">
        <v>-2.5</v>
      </c>
      <c r="O22">
        <v>-0.4</v>
      </c>
      <c r="P22">
        <v>-0.8</v>
      </c>
      <c r="R22">
        <f>IF(ISNUMBER(MATCH(A22, Injuries!$A$2:$A$149, 0)), 0, N22)</f>
        <v>-2.5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10</v>
      </c>
      <c r="F23">
        <v>508.1</v>
      </c>
      <c r="G23">
        <v>36.4</v>
      </c>
      <c r="H23">
        <v>360</v>
      </c>
      <c r="I23">
        <v>64</v>
      </c>
      <c r="J23">
        <v>-3.9</v>
      </c>
      <c r="K23">
        <v>-3.2</v>
      </c>
      <c r="L23">
        <v>0</v>
      </c>
      <c r="M23">
        <v>-0.1</v>
      </c>
      <c r="N23">
        <v>-7.1</v>
      </c>
      <c r="O23">
        <v>-1.1000000000000001</v>
      </c>
      <c r="P23">
        <v>-2.2000000000000002</v>
      </c>
      <c r="R23">
        <f>IF(ISNUMBER(MATCH(A23, Injuries!$A$2:$A$149, 0)), 0, N23)</f>
        <v>-7.1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24</v>
      </c>
      <c r="F24">
        <v>1161.3</v>
      </c>
      <c r="G24">
        <v>127.4</v>
      </c>
      <c r="H24">
        <v>824</v>
      </c>
      <c r="I24">
        <v>166</v>
      </c>
      <c r="J24">
        <v>-3.8</v>
      </c>
      <c r="K24">
        <v>-0.1</v>
      </c>
      <c r="L24">
        <v>0.1</v>
      </c>
      <c r="M24">
        <v>-0.1</v>
      </c>
      <c r="N24">
        <v>-4</v>
      </c>
      <c r="O24">
        <v>-0.6</v>
      </c>
      <c r="P24">
        <v>-1.3</v>
      </c>
      <c r="R24">
        <f>IF(ISNUMBER(MATCH(A24, Injuries!$A$2:$A$149, 0)), 0, N24)</f>
        <v>-4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11</v>
      </c>
      <c r="F25">
        <v>500.5</v>
      </c>
      <c r="G25">
        <v>52.6</v>
      </c>
      <c r="H25">
        <v>305</v>
      </c>
      <c r="I25">
        <v>78</v>
      </c>
      <c r="J25">
        <v>4.5999999999999996</v>
      </c>
      <c r="K25">
        <v>3.1</v>
      </c>
      <c r="L25">
        <v>0</v>
      </c>
      <c r="M25">
        <v>0.1</v>
      </c>
      <c r="N25">
        <v>7.8</v>
      </c>
      <c r="O25">
        <v>1.2</v>
      </c>
      <c r="P25">
        <v>2.4</v>
      </c>
      <c r="R25">
        <f>IF(ISNUMBER(MATCH(A25, Injuries!$A$2:$A$149, 0)), 0, N25)</f>
        <v>7.8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628</v>
      </c>
      <c r="I26">
        <v>134</v>
      </c>
      <c r="J26">
        <v>1.9</v>
      </c>
      <c r="K26">
        <v>-3.7</v>
      </c>
      <c r="L26">
        <v>0.1</v>
      </c>
      <c r="M26">
        <v>0</v>
      </c>
      <c r="N26">
        <v>-1.7</v>
      </c>
      <c r="O26">
        <v>-0.3</v>
      </c>
      <c r="P26">
        <v>-0.5</v>
      </c>
      <c r="R26">
        <f>IF(ISNUMBER(MATCH(A26, Injuries!$A$2:$A$149, 0)), 0, N26)</f>
        <v>-1.7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-2.7</v>
      </c>
      <c r="K27">
        <v>-0.1</v>
      </c>
      <c r="L27">
        <v>0</v>
      </c>
      <c r="M27">
        <v>0</v>
      </c>
      <c r="N27">
        <v>-2.8</v>
      </c>
      <c r="O27">
        <v>-0.4</v>
      </c>
      <c r="P27">
        <v>-0.9</v>
      </c>
      <c r="R27">
        <f>IF(ISNUMBER(MATCH(A27, Injuries!$A$2:$A$149, 0)), 0, N27)</f>
        <v>-2.8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28</v>
      </c>
      <c r="F28">
        <v>1314.4</v>
      </c>
      <c r="G28">
        <v>126.4</v>
      </c>
      <c r="H28">
        <v>997</v>
      </c>
      <c r="I28">
        <v>196</v>
      </c>
      <c r="J28">
        <v>0.3</v>
      </c>
      <c r="K28">
        <v>6.4</v>
      </c>
      <c r="L28">
        <v>-0.5</v>
      </c>
      <c r="M28">
        <v>0</v>
      </c>
      <c r="N28">
        <v>6.2</v>
      </c>
      <c r="O28">
        <v>1</v>
      </c>
      <c r="P28">
        <v>1.9</v>
      </c>
      <c r="R28">
        <f>IF(ISNUMBER(MATCH(A28, Injuries!$A$2:$A$149, 0)), 0, N28)</f>
        <v>6.2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-3.3</v>
      </c>
      <c r="K29">
        <v>1</v>
      </c>
      <c r="L29">
        <v>0</v>
      </c>
      <c r="M29">
        <v>0.1</v>
      </c>
      <c r="N29">
        <v>-2.1</v>
      </c>
      <c r="O29">
        <v>-0.3</v>
      </c>
      <c r="P29">
        <v>-0.7</v>
      </c>
      <c r="R29">
        <f>IF(ISNUMBER(MATCH(A29, Injuries!$A$2:$A$149, 0)), 0, N29)</f>
        <v>-2.1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29</v>
      </c>
      <c r="F30">
        <v>1288.7</v>
      </c>
      <c r="G30">
        <v>168.8</v>
      </c>
      <c r="H30">
        <v>905</v>
      </c>
      <c r="I30">
        <v>261</v>
      </c>
      <c r="J30">
        <v>-7.9</v>
      </c>
      <c r="K30">
        <v>2.8</v>
      </c>
      <c r="L30">
        <v>0.1</v>
      </c>
      <c r="M30">
        <v>-0.2</v>
      </c>
      <c r="N30">
        <v>-5.2</v>
      </c>
      <c r="O30">
        <v>-0.8</v>
      </c>
      <c r="P30">
        <v>-1.6</v>
      </c>
      <c r="R30">
        <f>IF(ISNUMBER(MATCH(A30, Injuries!$A$2:$A$149, 0)), 0, N30)</f>
        <v>-5.2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Injuries!$A$2:$A$149,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-0.2</v>
      </c>
      <c r="L32">
        <v>0</v>
      </c>
      <c r="M32">
        <v>0</v>
      </c>
      <c r="N32">
        <v>0.9</v>
      </c>
      <c r="O32">
        <v>0.1</v>
      </c>
      <c r="P32">
        <v>0.3</v>
      </c>
      <c r="R32">
        <f>IF(ISNUMBER(MATCH(A32, Injuries!$A$2:$A$149, 0)), 0, N32)</f>
        <v>0.9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32</v>
      </c>
      <c r="F33">
        <v>1556.9</v>
      </c>
      <c r="G33">
        <v>155.4</v>
      </c>
      <c r="H33">
        <v>1041</v>
      </c>
      <c r="I33">
        <v>190</v>
      </c>
      <c r="J33">
        <v>4.4000000000000004</v>
      </c>
      <c r="K33">
        <v>-0.9</v>
      </c>
      <c r="L33">
        <v>0.1</v>
      </c>
      <c r="M33">
        <v>0</v>
      </c>
      <c r="N33">
        <v>3.5</v>
      </c>
      <c r="O33">
        <v>0.6</v>
      </c>
      <c r="P33">
        <v>1.1000000000000001</v>
      </c>
      <c r="R33">
        <f>IF(ISNUMBER(MATCH(A33, Injuries!$A$2:$A$149, 0)), 0, N33)</f>
        <v>3.5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20</v>
      </c>
      <c r="F34">
        <v>912.8</v>
      </c>
      <c r="G34">
        <v>87.5</v>
      </c>
      <c r="H34">
        <v>636</v>
      </c>
      <c r="I34">
        <v>102</v>
      </c>
      <c r="J34">
        <v>-4.4000000000000004</v>
      </c>
      <c r="K34">
        <v>-2.5</v>
      </c>
      <c r="L34">
        <v>0.1</v>
      </c>
      <c r="M34">
        <v>-0.1</v>
      </c>
      <c r="N34">
        <v>-7</v>
      </c>
      <c r="O34">
        <v>-1.1000000000000001</v>
      </c>
      <c r="P34">
        <v>-2.2000000000000002</v>
      </c>
      <c r="R34">
        <f>IF(ISNUMBER(MATCH(A34, Injuries!$A$2:$A$149, 0)), 0, N34)</f>
        <v>-7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36</v>
      </c>
      <c r="F35">
        <v>1809.2</v>
      </c>
      <c r="G35">
        <v>163.30000000000001</v>
      </c>
      <c r="H35">
        <v>1430</v>
      </c>
      <c r="I35">
        <v>238</v>
      </c>
      <c r="J35">
        <v>18.3</v>
      </c>
      <c r="K35">
        <v>-6.7</v>
      </c>
      <c r="L35">
        <v>0.1</v>
      </c>
      <c r="M35">
        <v>-0.2</v>
      </c>
      <c r="N35">
        <v>11.5</v>
      </c>
      <c r="O35">
        <v>1.8</v>
      </c>
      <c r="P35">
        <v>3.6</v>
      </c>
      <c r="R35">
        <f>IF(ISNUMBER(MATCH(A35, Injuries!$A$2:$A$149, 0)), 0, N35)</f>
        <v>11.5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0.9</v>
      </c>
      <c r="K36">
        <v>-0.3</v>
      </c>
      <c r="L36">
        <v>0</v>
      </c>
      <c r="M36">
        <v>0.3</v>
      </c>
      <c r="N36">
        <v>0.9</v>
      </c>
      <c r="O36">
        <v>0.1</v>
      </c>
      <c r="P36">
        <v>0.3</v>
      </c>
      <c r="R36">
        <f>IF(ISNUMBER(MATCH(A36, Injuries!$A$2:$A$149, 0)), 0, N36)</f>
        <v>0.9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-4.4000000000000004</v>
      </c>
      <c r="K37">
        <v>0.3</v>
      </c>
      <c r="L37">
        <v>0</v>
      </c>
      <c r="M37">
        <v>0</v>
      </c>
      <c r="N37">
        <v>-4.0999999999999996</v>
      </c>
      <c r="O37">
        <v>-0.7</v>
      </c>
      <c r="P37">
        <v>-1.3</v>
      </c>
      <c r="R37">
        <f>IF(ISNUMBER(MATCH(A37, Injuries!$A$2:$A$149, 0)), 0, N37)</f>
        <v>-4.0999999999999996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29</v>
      </c>
      <c r="F38">
        <v>1400.9</v>
      </c>
      <c r="G38">
        <v>147.19999999999999</v>
      </c>
      <c r="H38">
        <v>962</v>
      </c>
      <c r="I38">
        <v>194</v>
      </c>
      <c r="J38">
        <v>12.6</v>
      </c>
      <c r="K38">
        <v>7.3</v>
      </c>
      <c r="L38">
        <v>0.1</v>
      </c>
      <c r="M38">
        <v>0</v>
      </c>
      <c r="N38">
        <v>20</v>
      </c>
      <c r="O38">
        <v>3.2</v>
      </c>
      <c r="P38">
        <v>6.2</v>
      </c>
      <c r="R38">
        <f>IF(ISNUMBER(MATCH(A38, Injuries!$A$2:$A$149, 0)), 0, N38)</f>
        <v>20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17</v>
      </c>
      <c r="F39">
        <v>791.2</v>
      </c>
      <c r="G39">
        <v>93.4</v>
      </c>
      <c r="H39">
        <v>628</v>
      </c>
      <c r="I39">
        <v>126</v>
      </c>
      <c r="J39">
        <v>8.9</v>
      </c>
      <c r="K39">
        <v>-1.4</v>
      </c>
      <c r="L39">
        <v>-0.2</v>
      </c>
      <c r="M39">
        <v>0.3</v>
      </c>
      <c r="N39">
        <v>7.6</v>
      </c>
      <c r="O39">
        <v>1.2</v>
      </c>
      <c r="P39">
        <v>2.4</v>
      </c>
      <c r="R39">
        <f>IF(ISNUMBER(MATCH(A39, Injuries!$A$2:$A$149, 0)), 0, N39)</f>
        <v>7.6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28</v>
      </c>
      <c r="F40">
        <v>1332.2</v>
      </c>
      <c r="G40">
        <v>139.1</v>
      </c>
      <c r="H40">
        <v>897</v>
      </c>
      <c r="I40">
        <v>198</v>
      </c>
      <c r="J40">
        <v>-2</v>
      </c>
      <c r="K40">
        <v>3.1</v>
      </c>
      <c r="L40">
        <v>-0.1</v>
      </c>
      <c r="M40">
        <v>-0.2</v>
      </c>
      <c r="N40">
        <v>0.8</v>
      </c>
      <c r="O40">
        <v>0.1</v>
      </c>
      <c r="P40">
        <v>0.3</v>
      </c>
      <c r="R40">
        <f>IF(ISNUMBER(MATCH(A40, Injuries!$A$2:$A$149, 0)), 0, N40)</f>
        <v>0.8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14</v>
      </c>
      <c r="F41">
        <v>617.20000000000005</v>
      </c>
      <c r="G41">
        <v>60.1</v>
      </c>
      <c r="H41">
        <v>450</v>
      </c>
      <c r="I41">
        <v>84</v>
      </c>
      <c r="J41">
        <v>-3.9</v>
      </c>
      <c r="K41">
        <v>1.8</v>
      </c>
      <c r="L41">
        <v>-0.6</v>
      </c>
      <c r="M41">
        <v>-0.1</v>
      </c>
      <c r="N41">
        <v>-2.8</v>
      </c>
      <c r="O41">
        <v>-0.4</v>
      </c>
      <c r="P41">
        <v>-0.9</v>
      </c>
      <c r="R41">
        <f>IF(ISNUMBER(MATCH(A41, Injuries!$A$2:$A$149, 0)), 0, N41)</f>
        <v>-2.8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27</v>
      </c>
      <c r="F42">
        <v>1226.3</v>
      </c>
      <c r="G42">
        <v>163.30000000000001</v>
      </c>
      <c r="H42">
        <v>870</v>
      </c>
      <c r="I42">
        <v>178</v>
      </c>
      <c r="J42">
        <v>18.399999999999999</v>
      </c>
      <c r="K42">
        <v>2.1</v>
      </c>
      <c r="L42">
        <v>0.1</v>
      </c>
      <c r="M42">
        <v>-0.2</v>
      </c>
      <c r="N42">
        <v>20.5</v>
      </c>
      <c r="O42">
        <v>3.2</v>
      </c>
      <c r="P42">
        <v>6.4</v>
      </c>
      <c r="R42">
        <f>IF(ISNUMBER(MATCH(A42, Injuries!$A$2:$A$149, 0)), 0, N42)</f>
        <v>20.5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Injuries!$A$2:$A$149,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2.4</v>
      </c>
      <c r="K44">
        <v>-2.2999999999999998</v>
      </c>
      <c r="L44">
        <v>0</v>
      </c>
      <c r="M44">
        <v>0</v>
      </c>
      <c r="N44">
        <v>0.1</v>
      </c>
      <c r="O44">
        <v>0</v>
      </c>
      <c r="P44">
        <v>0</v>
      </c>
      <c r="R44">
        <f>IF(ISNUMBER(MATCH(A44, Injuries!$A$2:$A$149, 0)), 0, N44)</f>
        <v>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18</v>
      </c>
      <c r="F45">
        <v>771.9</v>
      </c>
      <c r="G45">
        <v>53.2</v>
      </c>
      <c r="H45">
        <v>596</v>
      </c>
      <c r="I45">
        <v>84</v>
      </c>
      <c r="J45">
        <v>6.5</v>
      </c>
      <c r="K45">
        <v>-2.6</v>
      </c>
      <c r="L45">
        <v>-0.1</v>
      </c>
      <c r="M45">
        <v>-0.1</v>
      </c>
      <c r="N45">
        <v>3.6</v>
      </c>
      <c r="O45">
        <v>0.6</v>
      </c>
      <c r="P45">
        <v>1.1000000000000001</v>
      </c>
      <c r="R45">
        <f>IF(ISNUMBER(MATCH(A45, Injuries!$A$2:$A$149, 0)), 0, N45)</f>
        <v>3.6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34</v>
      </c>
      <c r="F46">
        <v>1698.8</v>
      </c>
      <c r="G46">
        <v>138.80000000000001</v>
      </c>
      <c r="H46">
        <v>1194</v>
      </c>
      <c r="I46">
        <v>198</v>
      </c>
      <c r="J46">
        <v>22.5</v>
      </c>
      <c r="K46">
        <v>2.5</v>
      </c>
      <c r="L46">
        <v>0.1</v>
      </c>
      <c r="M46">
        <v>-0.2</v>
      </c>
      <c r="N46">
        <v>24.9</v>
      </c>
      <c r="O46">
        <v>4</v>
      </c>
      <c r="P46">
        <v>7.8</v>
      </c>
      <c r="R46">
        <f>IF(ISNUMBER(MATCH(A46, Injuries!$A$2:$A$149, 0)), 0, N46)</f>
        <v>24.9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32</v>
      </c>
      <c r="F47">
        <v>1457.5</v>
      </c>
      <c r="G47">
        <v>180.8</v>
      </c>
      <c r="H47">
        <v>1021</v>
      </c>
      <c r="I47">
        <v>262</v>
      </c>
      <c r="J47">
        <v>6.6</v>
      </c>
      <c r="K47">
        <v>3.8</v>
      </c>
      <c r="L47">
        <v>0.1</v>
      </c>
      <c r="M47">
        <v>0</v>
      </c>
      <c r="N47">
        <v>10.6</v>
      </c>
      <c r="O47">
        <v>1.7</v>
      </c>
      <c r="P47">
        <v>3.3</v>
      </c>
      <c r="R47">
        <f>IF(ISNUMBER(MATCH(A47, Injuries!$A$2:$A$149, 0)), 0, N47)</f>
        <v>10.6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-3.7</v>
      </c>
      <c r="K48">
        <v>0.5</v>
      </c>
      <c r="L48">
        <v>0.1</v>
      </c>
      <c r="M48">
        <v>0.1</v>
      </c>
      <c r="N48">
        <v>-3</v>
      </c>
      <c r="O48">
        <v>-0.5</v>
      </c>
      <c r="P48">
        <v>-0.9</v>
      </c>
      <c r="R48">
        <f>IF(ISNUMBER(MATCH(A48, Injuries!$A$2:$A$149, 0)), 0, N48)</f>
        <v>-3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18</v>
      </c>
      <c r="F49">
        <v>878.9</v>
      </c>
      <c r="G49">
        <v>80.2</v>
      </c>
      <c r="H49">
        <v>629</v>
      </c>
      <c r="I49">
        <v>98</v>
      </c>
      <c r="J49">
        <v>6.4</v>
      </c>
      <c r="K49">
        <v>3.7</v>
      </c>
      <c r="L49">
        <v>-0.1</v>
      </c>
      <c r="M49">
        <v>0.1</v>
      </c>
      <c r="N49">
        <v>10.1</v>
      </c>
      <c r="O49">
        <v>1.6</v>
      </c>
      <c r="P49">
        <v>3.2</v>
      </c>
      <c r="R49">
        <f>IF(ISNUMBER(MATCH(A49, Injuries!$A$2:$A$149, 0)), 0, N49)</f>
        <v>10.1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33</v>
      </c>
      <c r="F50">
        <v>1472.5</v>
      </c>
      <c r="G50">
        <v>142.69999999999999</v>
      </c>
      <c r="H50">
        <v>1061</v>
      </c>
      <c r="I50">
        <v>188</v>
      </c>
      <c r="J50">
        <v>-4.4000000000000004</v>
      </c>
      <c r="K50">
        <v>-6.8</v>
      </c>
      <c r="L50">
        <v>0.1</v>
      </c>
      <c r="M50">
        <v>0</v>
      </c>
      <c r="N50">
        <v>-11.1</v>
      </c>
      <c r="O50">
        <v>-1.8</v>
      </c>
      <c r="P50">
        <v>-3.5</v>
      </c>
      <c r="R50">
        <f>IF(ISNUMBER(MATCH(A50, Injuries!$A$2:$A$149, 0)), 0, N50)</f>
        <v>-11.1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35</v>
      </c>
      <c r="F51">
        <v>1654.9</v>
      </c>
      <c r="G51">
        <v>164.9</v>
      </c>
      <c r="H51">
        <v>1254</v>
      </c>
      <c r="I51">
        <v>227</v>
      </c>
      <c r="J51">
        <v>10.5</v>
      </c>
      <c r="K51">
        <v>3.9</v>
      </c>
      <c r="L51">
        <v>0.1</v>
      </c>
      <c r="M51">
        <v>-0.2</v>
      </c>
      <c r="N51">
        <v>14.3</v>
      </c>
      <c r="O51">
        <v>2.2999999999999998</v>
      </c>
      <c r="P51">
        <v>4.5</v>
      </c>
      <c r="R51">
        <f>IF(ISNUMBER(MATCH(A51, Injuries!$A$2:$A$149, 0)), 0, N51)</f>
        <v>14.3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5</v>
      </c>
      <c r="K52">
        <v>2.2000000000000002</v>
      </c>
      <c r="L52">
        <v>0.1</v>
      </c>
      <c r="M52">
        <v>-0.1</v>
      </c>
      <c r="N52">
        <v>7.2</v>
      </c>
      <c r="O52">
        <v>1.1000000000000001</v>
      </c>
      <c r="P52">
        <v>2.2000000000000002</v>
      </c>
      <c r="R52">
        <f>IF(ISNUMBER(MATCH(A52, Injuries!$A$2:$A$149,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0.6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Injuries!$A$2:$A$149,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40</v>
      </c>
      <c r="F54">
        <v>1796.8</v>
      </c>
      <c r="G54">
        <v>204.8</v>
      </c>
      <c r="H54">
        <v>1247</v>
      </c>
      <c r="I54">
        <v>263</v>
      </c>
      <c r="J54">
        <v>3.7</v>
      </c>
      <c r="K54">
        <v>1</v>
      </c>
      <c r="L54">
        <v>0</v>
      </c>
      <c r="M54">
        <v>-0.2</v>
      </c>
      <c r="N54">
        <v>4.5</v>
      </c>
      <c r="O54">
        <v>0.7</v>
      </c>
      <c r="P54">
        <v>1.4</v>
      </c>
      <c r="R54">
        <f>IF(ISNUMBER(MATCH(A54, Injuries!$A$2:$A$149, 0)), 0, N54)</f>
        <v>4.5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24</v>
      </c>
      <c r="F55">
        <v>1071.4000000000001</v>
      </c>
      <c r="G55">
        <v>98.1</v>
      </c>
      <c r="H55">
        <v>904</v>
      </c>
      <c r="I55">
        <v>138</v>
      </c>
      <c r="J55">
        <v>9</v>
      </c>
      <c r="K55">
        <v>-1.4</v>
      </c>
      <c r="L55">
        <v>-0.3</v>
      </c>
      <c r="M55">
        <v>-0.1</v>
      </c>
      <c r="N55">
        <v>7.2</v>
      </c>
      <c r="O55">
        <v>1.1000000000000001</v>
      </c>
      <c r="P55">
        <v>2.2999999999999998</v>
      </c>
      <c r="R55">
        <f>IF(ISNUMBER(MATCH(A55, Injuries!$A$2:$A$149, 0)), 0, N55)</f>
        <v>7.2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20</v>
      </c>
      <c r="F56">
        <v>883.9</v>
      </c>
      <c r="G56">
        <v>94.8</v>
      </c>
      <c r="H56">
        <v>648</v>
      </c>
      <c r="I56">
        <v>142</v>
      </c>
      <c r="J56">
        <v>-3.1</v>
      </c>
      <c r="K56">
        <v>0.9</v>
      </c>
      <c r="L56">
        <v>0.1</v>
      </c>
      <c r="M56">
        <v>-0.1</v>
      </c>
      <c r="N56">
        <v>-2.2999999999999998</v>
      </c>
      <c r="O56">
        <v>-0.4</v>
      </c>
      <c r="P56">
        <v>-0.7</v>
      </c>
      <c r="R56">
        <f>IF(ISNUMBER(MATCH(A56, Injuries!$A$2:$A$149, 0)), 0, N56)</f>
        <v>-2.2999999999999998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14</v>
      </c>
      <c r="F57">
        <v>591</v>
      </c>
      <c r="G57">
        <v>51.4</v>
      </c>
      <c r="H57">
        <v>403</v>
      </c>
      <c r="I57">
        <v>70</v>
      </c>
      <c r="J57">
        <v>5.0999999999999996</v>
      </c>
      <c r="K57">
        <v>-5.3</v>
      </c>
      <c r="L57">
        <v>0</v>
      </c>
      <c r="M57">
        <v>0.5</v>
      </c>
      <c r="N57">
        <v>0.4</v>
      </c>
      <c r="O57">
        <v>0.1</v>
      </c>
      <c r="P57">
        <v>0.1</v>
      </c>
      <c r="R57">
        <f>IF(ISNUMBER(MATCH(A57, Injuries!$A$2:$A$149, 0)), 0, N57)</f>
        <v>0.4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12</v>
      </c>
      <c r="F58">
        <v>614</v>
      </c>
      <c r="G58">
        <v>49.8</v>
      </c>
      <c r="H58">
        <v>404</v>
      </c>
      <c r="I58">
        <v>62</v>
      </c>
      <c r="J58">
        <v>7.1</v>
      </c>
      <c r="K58">
        <v>0.1</v>
      </c>
      <c r="L58">
        <v>0</v>
      </c>
      <c r="M58">
        <v>-0.1</v>
      </c>
      <c r="N58">
        <v>7.2</v>
      </c>
      <c r="O58">
        <v>1.1000000000000001</v>
      </c>
      <c r="P58">
        <v>2.2000000000000002</v>
      </c>
      <c r="R58">
        <f>IF(ISNUMBER(MATCH(A58, Injuries!$A$2:$A$149, 0)), 0, N58)</f>
        <v>7.2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24</v>
      </c>
      <c r="F59">
        <v>1178.7</v>
      </c>
      <c r="G59">
        <v>118.2</v>
      </c>
      <c r="H59">
        <v>889</v>
      </c>
      <c r="I59">
        <v>145</v>
      </c>
      <c r="J59">
        <v>12.9</v>
      </c>
      <c r="K59">
        <v>0</v>
      </c>
      <c r="L59">
        <v>0.1</v>
      </c>
      <c r="M59">
        <v>0.2</v>
      </c>
      <c r="N59">
        <v>13.2</v>
      </c>
      <c r="O59">
        <v>2.1</v>
      </c>
      <c r="P59">
        <v>4.0999999999999996</v>
      </c>
      <c r="R59">
        <f>IF(ISNUMBER(MATCH(A59, Injuries!$A$2:$A$149, 0)), 0, N59)</f>
        <v>13.2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31</v>
      </c>
      <c r="F60">
        <v>1491.6</v>
      </c>
      <c r="G60">
        <v>131.4</v>
      </c>
      <c r="H60">
        <v>1053</v>
      </c>
      <c r="I60">
        <v>168</v>
      </c>
      <c r="J60">
        <v>3.8</v>
      </c>
      <c r="K60">
        <v>0.2</v>
      </c>
      <c r="L60">
        <v>0.1</v>
      </c>
      <c r="M60">
        <v>0</v>
      </c>
      <c r="N60">
        <v>4.0999999999999996</v>
      </c>
      <c r="O60">
        <v>0.7</v>
      </c>
      <c r="P60">
        <v>1.3</v>
      </c>
      <c r="R60">
        <f>IF(ISNUMBER(MATCH(A60, Injuries!$A$2:$A$149, 0)), 0, N60)</f>
        <v>4.0999999999999996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22</v>
      </c>
      <c r="F61">
        <v>922.2</v>
      </c>
      <c r="G61">
        <v>139.5</v>
      </c>
      <c r="H61">
        <v>702</v>
      </c>
      <c r="I61">
        <v>237</v>
      </c>
      <c r="J61">
        <v>-1.3</v>
      </c>
      <c r="K61">
        <v>3</v>
      </c>
      <c r="L61">
        <v>-0.3</v>
      </c>
      <c r="M61">
        <v>0.1</v>
      </c>
      <c r="N61">
        <v>1.5</v>
      </c>
      <c r="O61">
        <v>0.2</v>
      </c>
      <c r="P61">
        <v>0.5</v>
      </c>
      <c r="R61">
        <f>IF(ISNUMBER(MATCH(A61, Injuries!$A$2:$A$149, 0)), 0, N61)</f>
        <v>1.5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32</v>
      </c>
      <c r="F62">
        <v>1454.5</v>
      </c>
      <c r="G62">
        <v>162.69999999999999</v>
      </c>
      <c r="H62">
        <v>1123</v>
      </c>
      <c r="I62">
        <v>251</v>
      </c>
      <c r="J62">
        <v>3.1</v>
      </c>
      <c r="K62">
        <v>0.4</v>
      </c>
      <c r="L62">
        <v>-0.1</v>
      </c>
      <c r="M62">
        <v>0.2</v>
      </c>
      <c r="N62">
        <v>3.6</v>
      </c>
      <c r="O62">
        <v>0.6</v>
      </c>
      <c r="P62">
        <v>1.1000000000000001</v>
      </c>
      <c r="R62">
        <f>IF(ISNUMBER(MATCH(A62, Injuries!$A$2:$A$149, 0)), 0, N62)</f>
        <v>3.6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-5.7</v>
      </c>
      <c r="K63">
        <v>-0.3</v>
      </c>
      <c r="L63">
        <v>0</v>
      </c>
      <c r="M63">
        <v>0.2</v>
      </c>
      <c r="N63">
        <v>-5.9</v>
      </c>
      <c r="O63">
        <v>-0.9</v>
      </c>
      <c r="P63">
        <v>-1.8</v>
      </c>
      <c r="R63">
        <f>IF(ISNUMBER(MATCH(A63, Injuries!$A$2:$A$149, 0)), 0, N63)</f>
        <v>-5.9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1.1000000000000001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Injuries!$A$2:$A$149,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23</v>
      </c>
      <c r="F65">
        <v>1047.4000000000001</v>
      </c>
      <c r="G65">
        <v>94.9</v>
      </c>
      <c r="H65">
        <v>692</v>
      </c>
      <c r="I65">
        <v>145</v>
      </c>
      <c r="J65">
        <v>9.1</v>
      </c>
      <c r="K65">
        <v>-5.3</v>
      </c>
      <c r="L65">
        <v>-0.1</v>
      </c>
      <c r="M65">
        <v>0.4</v>
      </c>
      <c r="N65">
        <v>4.0999999999999996</v>
      </c>
      <c r="O65">
        <v>0.7</v>
      </c>
      <c r="P65">
        <v>1.3</v>
      </c>
      <c r="R65">
        <f>IF(ISNUMBER(MATCH(A65, Injuries!$A$2:$A$149, 0)), 0, N65)</f>
        <v>4.0999999999999996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17</v>
      </c>
      <c r="F66">
        <v>795.3</v>
      </c>
      <c r="G66">
        <v>60.4</v>
      </c>
      <c r="H66">
        <v>561</v>
      </c>
      <c r="I66">
        <v>94</v>
      </c>
      <c r="J66">
        <v>12</v>
      </c>
      <c r="K66">
        <v>-2.4</v>
      </c>
      <c r="L66">
        <v>0.1</v>
      </c>
      <c r="M66">
        <v>-0.1</v>
      </c>
      <c r="N66">
        <v>9.6</v>
      </c>
      <c r="O66">
        <v>1.5</v>
      </c>
      <c r="P66">
        <v>3</v>
      </c>
      <c r="R66">
        <f>IF(ISNUMBER(MATCH(A66, Injuries!$A$2:$A$149, 0)), 0, N66)</f>
        <v>9.6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100</v>
      </c>
      <c r="I67">
        <v>23</v>
      </c>
      <c r="J67">
        <v>-2.2999999999999998</v>
      </c>
      <c r="K67">
        <v>0.5</v>
      </c>
      <c r="L67">
        <v>0</v>
      </c>
      <c r="M67">
        <v>0</v>
      </c>
      <c r="N67">
        <v>-1.8</v>
      </c>
      <c r="O67">
        <v>-0.3</v>
      </c>
      <c r="P67">
        <v>-0.6</v>
      </c>
      <c r="R67">
        <f>IF(ISNUMBER(MATCH(A67, Injuries!$A$2:$A$149, 0)), 0, N67)</f>
        <v>-1.8</v>
      </c>
    </row>
    <row r="68" spans="1:18" x14ac:dyDescent="0.3">
      <c r="A68" t="s">
        <v>1026</v>
      </c>
      <c r="B68" t="s">
        <v>19</v>
      </c>
      <c r="C68" t="s">
        <v>48</v>
      </c>
      <c r="D68" t="s">
        <v>781</v>
      </c>
      <c r="E68">
        <v>8</v>
      </c>
      <c r="F68">
        <v>369.9</v>
      </c>
      <c r="G68">
        <v>34.799999999999997</v>
      </c>
      <c r="H68">
        <v>266</v>
      </c>
      <c r="I68">
        <v>45</v>
      </c>
      <c r="J68">
        <v>1.1000000000000001</v>
      </c>
      <c r="K68">
        <v>-1.3</v>
      </c>
      <c r="L68">
        <v>0</v>
      </c>
      <c r="M68">
        <v>0</v>
      </c>
      <c r="N68">
        <v>-0.3</v>
      </c>
      <c r="O68">
        <v>0</v>
      </c>
      <c r="P68">
        <v>-0.1</v>
      </c>
      <c r="R68">
        <f>IF(ISNUMBER(MATCH(A68, Injuries!$A$2:$A$149, 0)), 0, N68)</f>
        <v>-0.3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34</v>
      </c>
      <c r="F69">
        <v>1566.2</v>
      </c>
      <c r="G69">
        <v>155.9</v>
      </c>
      <c r="H69">
        <v>1236</v>
      </c>
      <c r="I69">
        <v>171</v>
      </c>
      <c r="J69">
        <v>19.2</v>
      </c>
      <c r="K69">
        <v>-2.1</v>
      </c>
      <c r="L69">
        <v>0.1</v>
      </c>
      <c r="M69">
        <v>0.9</v>
      </c>
      <c r="N69">
        <v>18.100000000000001</v>
      </c>
      <c r="O69">
        <v>2.9</v>
      </c>
      <c r="P69">
        <v>5.6</v>
      </c>
      <c r="R69">
        <f>IF(ISNUMBER(MATCH(A69, Injuries!$A$2:$A$149, 0)), 0, N69)</f>
        <v>18.100000000000001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</v>
      </c>
      <c r="K70">
        <v>2.2000000000000002</v>
      </c>
      <c r="L70">
        <v>0</v>
      </c>
      <c r="M70">
        <v>0</v>
      </c>
      <c r="N70">
        <v>-0.9</v>
      </c>
      <c r="O70">
        <v>-0.1</v>
      </c>
      <c r="P70">
        <v>-0.3</v>
      </c>
      <c r="R70">
        <f>IF(ISNUMBER(MATCH(A70, Injuries!$A$2:$A$149,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17</v>
      </c>
      <c r="F71">
        <v>753</v>
      </c>
      <c r="G71">
        <v>68.5</v>
      </c>
      <c r="H71">
        <v>492</v>
      </c>
      <c r="I71">
        <v>99</v>
      </c>
      <c r="J71">
        <v>-3.4</v>
      </c>
      <c r="K71">
        <v>-0.5</v>
      </c>
      <c r="L71">
        <v>-0.1</v>
      </c>
      <c r="M71">
        <v>0.1</v>
      </c>
      <c r="N71">
        <v>-3.9</v>
      </c>
      <c r="O71">
        <v>-0.6</v>
      </c>
      <c r="P71">
        <v>-1.2</v>
      </c>
      <c r="R71">
        <f>IF(ISNUMBER(MATCH(A71, Injuries!$A$2:$A$149, 0)), 0, N71)</f>
        <v>-3.9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23</v>
      </c>
      <c r="F72">
        <v>1037.5999999999999</v>
      </c>
      <c r="G72">
        <v>109.4</v>
      </c>
      <c r="H72">
        <v>610</v>
      </c>
      <c r="I72">
        <v>87</v>
      </c>
      <c r="J72">
        <v>-0.5</v>
      </c>
      <c r="K72">
        <v>0.2</v>
      </c>
      <c r="L72">
        <v>-0.4</v>
      </c>
      <c r="M72">
        <v>-0.1</v>
      </c>
      <c r="N72">
        <v>-0.8</v>
      </c>
      <c r="O72">
        <v>-0.1</v>
      </c>
      <c r="P72">
        <v>-0.2</v>
      </c>
      <c r="R72">
        <f>IF(ISNUMBER(MATCH(A72, Injuries!$A$2:$A$149, 0)), 0, N72)</f>
        <v>-0.8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23</v>
      </c>
      <c r="F73">
        <v>1119.4000000000001</v>
      </c>
      <c r="G73">
        <v>121.3</v>
      </c>
      <c r="H73">
        <v>808</v>
      </c>
      <c r="I73">
        <v>189</v>
      </c>
      <c r="J73">
        <v>13.7</v>
      </c>
      <c r="K73">
        <v>-0.7</v>
      </c>
      <c r="L73">
        <v>0.1</v>
      </c>
      <c r="M73">
        <v>0.4</v>
      </c>
      <c r="N73">
        <v>13.5</v>
      </c>
      <c r="O73">
        <v>2.1</v>
      </c>
      <c r="P73">
        <v>4.2</v>
      </c>
      <c r="R73">
        <f>IF(ISNUMBER(MATCH(A73, Injuries!$A$2:$A$149, 0)), 0, N73)</f>
        <v>13.5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25</v>
      </c>
      <c r="F74">
        <v>1150.4000000000001</v>
      </c>
      <c r="G74">
        <v>123.8</v>
      </c>
      <c r="H74">
        <v>714</v>
      </c>
      <c r="I74">
        <v>126</v>
      </c>
      <c r="J74">
        <v>5.0999999999999996</v>
      </c>
      <c r="K74">
        <v>1.8</v>
      </c>
      <c r="L74">
        <v>-0.1</v>
      </c>
      <c r="M74">
        <v>-0.1</v>
      </c>
      <c r="N74">
        <v>6.7</v>
      </c>
      <c r="O74">
        <v>1.1000000000000001</v>
      </c>
      <c r="P74">
        <v>2.1</v>
      </c>
      <c r="R74">
        <f>IF(ISNUMBER(MATCH(A74, Injuries!$A$2:$A$149, 0)), 0, N74)</f>
        <v>6.7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22</v>
      </c>
      <c r="F75">
        <v>1089.2</v>
      </c>
      <c r="G75">
        <v>93.1</v>
      </c>
      <c r="H75">
        <v>742</v>
      </c>
      <c r="I75">
        <v>120</v>
      </c>
      <c r="J75">
        <v>-1.6</v>
      </c>
      <c r="K75">
        <v>1</v>
      </c>
      <c r="L75">
        <v>0.1</v>
      </c>
      <c r="M75">
        <v>0.2</v>
      </c>
      <c r="N75">
        <v>-0.3</v>
      </c>
      <c r="O75">
        <v>-0.1</v>
      </c>
      <c r="P75">
        <v>-0.1</v>
      </c>
      <c r="R75">
        <f>IF(ISNUMBER(MATCH(A75, Injuries!$A$2:$A$149, 0)), 0, N75)</f>
        <v>-0.3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16</v>
      </c>
      <c r="F76">
        <v>725.9</v>
      </c>
      <c r="G76">
        <v>68.400000000000006</v>
      </c>
      <c r="H76">
        <v>556</v>
      </c>
      <c r="I76">
        <v>107</v>
      </c>
      <c r="J76">
        <v>7.1</v>
      </c>
      <c r="K76">
        <v>-0.8</v>
      </c>
      <c r="L76">
        <v>0.1</v>
      </c>
      <c r="M76">
        <v>-0.1</v>
      </c>
      <c r="N76">
        <v>6.2</v>
      </c>
      <c r="O76">
        <v>1</v>
      </c>
      <c r="P76">
        <v>1.9</v>
      </c>
      <c r="R76">
        <f>IF(ISNUMBER(MATCH(A76, Injuries!$A$2:$A$149, 0)), 0, N76)</f>
        <v>6.2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36</v>
      </c>
      <c r="F77">
        <v>1684.4</v>
      </c>
      <c r="G77">
        <v>199.3</v>
      </c>
      <c r="H77">
        <v>1078</v>
      </c>
      <c r="I77">
        <v>219</v>
      </c>
      <c r="J77">
        <v>11.7</v>
      </c>
      <c r="K77">
        <v>2.6</v>
      </c>
      <c r="L77">
        <v>-0.3</v>
      </c>
      <c r="M77">
        <v>0.4</v>
      </c>
      <c r="N77">
        <v>14.4</v>
      </c>
      <c r="O77">
        <v>2.2999999999999998</v>
      </c>
      <c r="P77">
        <v>4.5</v>
      </c>
      <c r="R77">
        <f>IF(ISNUMBER(MATCH(A77, Injuries!$A$2:$A$149, 0)), 0, N77)</f>
        <v>14.4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580.4</v>
      </c>
      <c r="G78">
        <v>58.8</v>
      </c>
      <c r="H78">
        <v>444</v>
      </c>
      <c r="I78">
        <v>79</v>
      </c>
      <c r="J78">
        <v>0.5</v>
      </c>
      <c r="K78">
        <v>-1.3</v>
      </c>
      <c r="L78">
        <v>0</v>
      </c>
      <c r="M78">
        <v>-0.1</v>
      </c>
      <c r="N78">
        <v>-0.8</v>
      </c>
      <c r="O78">
        <v>-0.1</v>
      </c>
      <c r="P78">
        <v>-0.3</v>
      </c>
      <c r="R78">
        <f>IF(ISNUMBER(MATCH(A78, Injuries!$A$2:$A$149, 0)), 0, N78)</f>
        <v>-0.8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34</v>
      </c>
      <c r="F79">
        <v>1620.3</v>
      </c>
      <c r="G79">
        <v>182.8</v>
      </c>
      <c r="H79">
        <v>997</v>
      </c>
      <c r="I79">
        <v>212</v>
      </c>
      <c r="J79">
        <v>11.5</v>
      </c>
      <c r="K79">
        <v>1.2</v>
      </c>
      <c r="L79">
        <v>0.1</v>
      </c>
      <c r="M79">
        <v>-0.2</v>
      </c>
      <c r="N79">
        <v>12.6</v>
      </c>
      <c r="O79">
        <v>2</v>
      </c>
      <c r="P79">
        <v>3.9</v>
      </c>
      <c r="R79">
        <f>IF(ISNUMBER(MATCH(A79, Injuries!$A$2:$A$149, 0)), 0, N79)</f>
        <v>12.6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35</v>
      </c>
      <c r="F80">
        <v>1698.3</v>
      </c>
      <c r="G80">
        <v>183.9</v>
      </c>
      <c r="H80">
        <v>1109</v>
      </c>
      <c r="I80">
        <v>236</v>
      </c>
      <c r="J80">
        <v>11.3</v>
      </c>
      <c r="K80">
        <v>4.7</v>
      </c>
      <c r="L80">
        <v>0.1</v>
      </c>
      <c r="M80">
        <v>0</v>
      </c>
      <c r="N80">
        <v>16</v>
      </c>
      <c r="O80">
        <v>2.5</v>
      </c>
      <c r="P80">
        <v>5</v>
      </c>
      <c r="R80">
        <f>IF(ISNUMBER(MATCH(A80, Injuries!$A$2:$A$149, 0)), 0, N80)</f>
        <v>16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32</v>
      </c>
      <c r="F81">
        <v>1449.5</v>
      </c>
      <c r="G81">
        <v>147.69999999999999</v>
      </c>
      <c r="H81">
        <v>1051</v>
      </c>
      <c r="I81">
        <v>180</v>
      </c>
      <c r="J81">
        <v>13.4</v>
      </c>
      <c r="K81">
        <v>4</v>
      </c>
      <c r="L81">
        <v>-0.1</v>
      </c>
      <c r="M81">
        <v>0</v>
      </c>
      <c r="N81">
        <v>17.3</v>
      </c>
      <c r="O81">
        <v>2.8</v>
      </c>
      <c r="P81">
        <v>5.4</v>
      </c>
      <c r="R81">
        <f>IF(ISNUMBER(MATCH(A81, Injuries!$A$2:$A$149, 0)), 0, N81)</f>
        <v>17.3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26</v>
      </c>
      <c r="F82">
        <v>1210.8</v>
      </c>
      <c r="G82">
        <v>124.5</v>
      </c>
      <c r="H82">
        <v>823</v>
      </c>
      <c r="I82">
        <v>156</v>
      </c>
      <c r="J82">
        <v>4.5</v>
      </c>
      <c r="K82">
        <v>4</v>
      </c>
      <c r="L82">
        <v>-0.3</v>
      </c>
      <c r="M82">
        <v>-0.1</v>
      </c>
      <c r="N82">
        <v>8.1</v>
      </c>
      <c r="O82">
        <v>1.3</v>
      </c>
      <c r="P82">
        <v>2.5</v>
      </c>
      <c r="R82">
        <f>IF(ISNUMBER(MATCH(A82, Injuries!$A$2:$A$149, 0)), 0, N82)</f>
        <v>8.1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18</v>
      </c>
      <c r="F83">
        <v>800.1</v>
      </c>
      <c r="G83">
        <v>91.9</v>
      </c>
      <c r="H83">
        <v>646</v>
      </c>
      <c r="I83">
        <v>135</v>
      </c>
      <c r="J83">
        <v>2.2000000000000002</v>
      </c>
      <c r="K83">
        <v>3.1</v>
      </c>
      <c r="L83">
        <v>0.1</v>
      </c>
      <c r="M83">
        <v>-0.1</v>
      </c>
      <c r="N83">
        <v>5.3</v>
      </c>
      <c r="O83">
        <v>0.8</v>
      </c>
      <c r="P83">
        <v>1.6</v>
      </c>
      <c r="R83">
        <f>IF(ISNUMBER(MATCH(A83, Injuries!$A$2:$A$149, 0)), 0, N83)</f>
        <v>0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29</v>
      </c>
      <c r="F84">
        <v>1343.2</v>
      </c>
      <c r="G84">
        <v>132</v>
      </c>
      <c r="H84">
        <v>867</v>
      </c>
      <c r="I84">
        <v>156</v>
      </c>
      <c r="J84">
        <v>-4.5999999999999996</v>
      </c>
      <c r="K84">
        <v>1</v>
      </c>
      <c r="L84">
        <v>0.1</v>
      </c>
      <c r="M84">
        <v>0</v>
      </c>
      <c r="N84">
        <v>-3.5</v>
      </c>
      <c r="O84">
        <v>-0.6</v>
      </c>
      <c r="P84">
        <v>-1.1000000000000001</v>
      </c>
      <c r="R84">
        <f>IF(ISNUMBER(MATCH(A84, Injuries!$A$2:$A$149, 0)), 0, N84)</f>
        <v>-3.5</v>
      </c>
    </row>
    <row r="85" spans="1:18" x14ac:dyDescent="0.3">
      <c r="R85">
        <f>IF(ISNUMBER(MATCH(A85, Injuries!$A$2:$A$149, 0)), 0, N85)</f>
        <v>0</v>
      </c>
    </row>
    <row r="86" spans="1:18" x14ac:dyDescent="0.3">
      <c r="R86">
        <f>IF(ISNUMBER(MATCH(A86, Injuries!$A$2:$A$149, 0)), 0, N86)</f>
        <v>0</v>
      </c>
    </row>
    <row r="87" spans="1:18" x14ac:dyDescent="0.3">
      <c r="R87">
        <f>IF(ISNUMBER(MATCH(A87, Injuries!$A$2:$A$149, 0)), 0, N87)</f>
        <v>0</v>
      </c>
    </row>
    <row r="88" spans="1:18" x14ac:dyDescent="0.3">
      <c r="R88">
        <f>IF(ISNUMBER(MATCH(A88, Injuries!$A$2:$A$149, 0)), 0, N88)</f>
        <v>0</v>
      </c>
    </row>
    <row r="89" spans="1:18" x14ac:dyDescent="0.3">
      <c r="R89">
        <f>IF(ISNUMBER(MATCH(A89, Injuries!$A$2:$A$149, 0)), 0, N89)</f>
        <v>0</v>
      </c>
    </row>
    <row r="90" spans="1:18" x14ac:dyDescent="0.3">
      <c r="R90">
        <f>IF(ISNUMBER(MATCH(A90, Injuries!$A$2:$A$149, 0)), 0, N90)</f>
        <v>0</v>
      </c>
    </row>
    <row r="91" spans="1:18" x14ac:dyDescent="0.3">
      <c r="R91">
        <f>IF(ISNUMBER(MATCH(A91, Injuries!$A$2:$A$149, 0)), 0, N91)</f>
        <v>0</v>
      </c>
    </row>
    <row r="92" spans="1:18" x14ac:dyDescent="0.3">
      <c r="R92">
        <f>IF(ISNUMBER(MATCH(A92, Injuries!$A$2:$A$149, 0)), 0, N92)</f>
        <v>0</v>
      </c>
    </row>
    <row r="93" spans="1:18" x14ac:dyDescent="0.3">
      <c r="R93">
        <f>IF(ISNUMBER(MATCH(A93, Injuries!$A$2:$A$149, 0)), 0, N93)</f>
        <v>0</v>
      </c>
    </row>
    <row r="94" spans="1:18" x14ac:dyDescent="0.3">
      <c r="R94">
        <f>IF(ISNUMBER(MATCH(A94, Injuries!$A$2:$A$149, 0)), 0, N94)</f>
        <v>0</v>
      </c>
    </row>
    <row r="95" spans="1:18" x14ac:dyDescent="0.3">
      <c r="R95">
        <f>IF(ISNUMBER(MATCH(A95, Injuries!$A$2:$A$149, 0)), 0, N95)</f>
        <v>0</v>
      </c>
    </row>
    <row r="96" spans="1:18" x14ac:dyDescent="0.3">
      <c r="R96">
        <f>IF(ISNUMBER(MATCH(A96, Injuries!$A$2:$A$149, 0)), 0, N96)</f>
        <v>0</v>
      </c>
    </row>
    <row r="97" spans="18:18" x14ac:dyDescent="0.3">
      <c r="R97">
        <f>IF(ISNUMBER(MATCH(A97, Injuries!$A$2:$A$149, 0)), 0, N97)</f>
        <v>0</v>
      </c>
    </row>
    <row r="98" spans="18:18" x14ac:dyDescent="0.3">
      <c r="R98">
        <f>IF(ISNUMBER(MATCH(A98, Injuries!$A$2:$A$149, 0)), 0, N98)</f>
        <v>0</v>
      </c>
    </row>
    <row r="99" spans="18:18" x14ac:dyDescent="0.3">
      <c r="R99">
        <f>IF(ISNUMBER(MATCH(A99, Injuries!$A$2:$A$149, 0)), 0, N99)</f>
        <v>0</v>
      </c>
    </row>
    <row r="100" spans="18:18" x14ac:dyDescent="0.3">
      <c r="R100">
        <f>IF(ISNUMBER(MATCH(A100, Injuries!$A$2:$A$149, 0)), 0, N100)</f>
        <v>0</v>
      </c>
    </row>
    <row r="101" spans="18:18" x14ac:dyDescent="0.3">
      <c r="R101">
        <f>IF(ISNUMBER(MATCH(A101, Injuries!$A$2:$A$149, 0)), 0, N101)</f>
        <v>0</v>
      </c>
    </row>
    <row r="102" spans="18:18" x14ac:dyDescent="0.3">
      <c r="R102">
        <f>IF(ISNUMBER(MATCH(A102, Injuries!$A$2:$A$149, 0)), 0, N102)</f>
        <v>0</v>
      </c>
    </row>
    <row r="103" spans="18:18" x14ac:dyDescent="0.3">
      <c r="R103">
        <f>IF(ISNUMBER(MATCH(A103, Injuries!$A$2:$A$149, 0)), 0, N103)</f>
        <v>0</v>
      </c>
    </row>
    <row r="104" spans="18:18" x14ac:dyDescent="0.3">
      <c r="R104">
        <f>IF(ISNUMBER(MATCH(A104, Injuries!$A$2:$A$149, 0)), 0, N104)</f>
        <v>0</v>
      </c>
    </row>
    <row r="105" spans="18:18" x14ac:dyDescent="0.3">
      <c r="R105">
        <f>IF(ISNUMBER(MATCH(A105, Injuries!$A$2:$A$149, 0)), 0, N105)</f>
        <v>0</v>
      </c>
    </row>
    <row r="106" spans="18:18" x14ac:dyDescent="0.3">
      <c r="R106">
        <f>IF(ISNUMBER(MATCH(A106, Injuries!$A$2:$A$149, 0)), 0, N106)</f>
        <v>0</v>
      </c>
    </row>
    <row r="107" spans="18:18" x14ac:dyDescent="0.3">
      <c r="R107">
        <f>IF(ISNUMBER(MATCH(A107, Injuries!$A$2:$A$149, 0)), 0, N107)</f>
        <v>0</v>
      </c>
    </row>
    <row r="108" spans="18:18" x14ac:dyDescent="0.3">
      <c r="R108">
        <f>IF(ISNUMBER(MATCH(A108, Injuries!$A$2:$A$149, 0)), 0, N108)</f>
        <v>0</v>
      </c>
    </row>
    <row r="109" spans="18:18" x14ac:dyDescent="0.3">
      <c r="R109">
        <f>IF(ISNUMBER(MATCH(A109, Injuries!$A$2:$A$149, 0)), 0, N109)</f>
        <v>0</v>
      </c>
    </row>
    <row r="110" spans="18:18" x14ac:dyDescent="0.3">
      <c r="R110">
        <f>IF(ISNUMBER(MATCH(A110, Injuries!$A$2:$A$149, 0)), 0, N110)</f>
        <v>0</v>
      </c>
    </row>
    <row r="111" spans="18:18" x14ac:dyDescent="0.3">
      <c r="R111">
        <f>IF(ISNUMBER(MATCH(A111, Injuries!$A$2:$A$149, 0)), 0, N111)</f>
        <v>0</v>
      </c>
    </row>
    <row r="112" spans="18:18" x14ac:dyDescent="0.3">
      <c r="R112">
        <f>IF(ISNUMBER(MATCH(A112, Injuries!$A$2:$A$149, 0)), 0, N112)</f>
        <v>0</v>
      </c>
    </row>
    <row r="113" spans="18:18" x14ac:dyDescent="0.3">
      <c r="R113">
        <f>IF(ISNUMBER(MATCH(A113, Injuries!$A$2:$A$149, 0)), 0, N113)</f>
        <v>0</v>
      </c>
    </row>
    <row r="114" spans="18:18" x14ac:dyDescent="0.3">
      <c r="R114">
        <f>IF(ISNUMBER(MATCH(A114, Injuries!$A$2:$A$149, 0)), 0, N114)</f>
        <v>0</v>
      </c>
    </row>
    <row r="115" spans="18:18" x14ac:dyDescent="0.3">
      <c r="R115">
        <f>IF(ISNUMBER(MATCH(A115, Injuries!$A$2:$A$149, 0)), 0, N115)</f>
        <v>0</v>
      </c>
    </row>
    <row r="116" spans="18:18" x14ac:dyDescent="0.3">
      <c r="R116">
        <f>IF(ISNUMBER(MATCH(A116, Injuries!$A$2:$A$149, 0)), 0, N116)</f>
        <v>0</v>
      </c>
    </row>
    <row r="117" spans="18:18" x14ac:dyDescent="0.3">
      <c r="R117">
        <f>IF(ISNUMBER(MATCH(A117, Injuries!$A$2:$A$149, 0)), 0, N117)</f>
        <v>0</v>
      </c>
    </row>
    <row r="118" spans="18:18" x14ac:dyDescent="0.3">
      <c r="R118">
        <f>IF(ISNUMBER(MATCH(A118, Injuries!$A$2:$A$149, 0)), 0, N118)</f>
        <v>0</v>
      </c>
    </row>
    <row r="119" spans="18:18" x14ac:dyDescent="0.3">
      <c r="R119">
        <f>IF(ISNUMBER(MATCH(A119, Injuries!$A$2:$A$149, 0)), 0, N119)</f>
        <v>0</v>
      </c>
    </row>
    <row r="120" spans="18:18" x14ac:dyDescent="0.3">
      <c r="R120">
        <f>IF(ISNUMBER(MATCH(A120, Injuries!$A$2:$A$149, 0)), 0, N120)</f>
        <v>0</v>
      </c>
    </row>
    <row r="121" spans="18:18" x14ac:dyDescent="0.3">
      <c r="R121">
        <f>IF(ISNUMBER(MATCH(A121, Injuries!$A$2:$A$149, 0)), 0, N121)</f>
        <v>0</v>
      </c>
    </row>
    <row r="122" spans="18:18" x14ac:dyDescent="0.3">
      <c r="R122">
        <f>IF(ISNUMBER(MATCH(A122, Injuries!$A$2:$A$149, 0)), 0, N122)</f>
        <v>0</v>
      </c>
    </row>
    <row r="123" spans="18:18" x14ac:dyDescent="0.3">
      <c r="R123">
        <f>IF(ISNUMBER(MATCH(A123, Injuries!$A$2:$A$149, 0)), 0, N123)</f>
        <v>0</v>
      </c>
    </row>
    <row r="124" spans="18:18" x14ac:dyDescent="0.3">
      <c r="R124">
        <f>IF(ISNUMBER(MATCH(A124, Injuries!$A$2:$A$149, 0)), 0, N124)</f>
        <v>0</v>
      </c>
    </row>
    <row r="125" spans="18:18" x14ac:dyDescent="0.3">
      <c r="R125">
        <f>IF(ISNUMBER(MATCH(A125, Injuries!$A$2:$A$149, 0)), 0, N125)</f>
        <v>0</v>
      </c>
    </row>
    <row r="126" spans="18:18" x14ac:dyDescent="0.3">
      <c r="R126">
        <f>IF(ISNUMBER(MATCH(A126, Injuries!$A$2:$A$149, 0)), 0, N126)</f>
        <v>0</v>
      </c>
    </row>
    <row r="127" spans="18:18" x14ac:dyDescent="0.3">
      <c r="R127">
        <f>IF(ISNUMBER(MATCH(A127, Injuries!$A$2:$A$149, 0)), 0, N127)</f>
        <v>0</v>
      </c>
    </row>
    <row r="128" spans="18:18" x14ac:dyDescent="0.3">
      <c r="R128">
        <f>IF(ISNUMBER(MATCH(A128, Injuries!$A$2:$A$149, 0)), 0, N128)</f>
        <v>0</v>
      </c>
    </row>
    <row r="129" spans="18:18" x14ac:dyDescent="0.3">
      <c r="R129">
        <f>IF(ISNUMBER(MATCH(A129, Injuries!$A$2:$A$149, 0)), 0, N129)</f>
        <v>0</v>
      </c>
    </row>
    <row r="130" spans="18:18" x14ac:dyDescent="0.3">
      <c r="R130">
        <f>IF(ISNUMBER(MATCH(A130, Injuries!$A$2:$A$149, 0)), 0, N130)</f>
        <v>0</v>
      </c>
    </row>
    <row r="131" spans="18:18" x14ac:dyDescent="0.3">
      <c r="R131">
        <f>IF(ISNUMBER(MATCH(A131, Injuries!$A$2:$A$149, 0)), 0, N131)</f>
        <v>0</v>
      </c>
    </row>
    <row r="132" spans="18:18" x14ac:dyDescent="0.3">
      <c r="R132">
        <f>IF(ISNUMBER(MATCH(A132, Injuries!$A$2:$A$149, 0)), 0, N132)</f>
        <v>0</v>
      </c>
    </row>
    <row r="133" spans="18:18" x14ac:dyDescent="0.3">
      <c r="R133">
        <f>IF(ISNUMBER(MATCH(A133, Injuries!$A$2:$A$149, 0)), 0, N133)</f>
        <v>0</v>
      </c>
    </row>
    <row r="134" spans="18:18" x14ac:dyDescent="0.3">
      <c r="R134">
        <f>IF(ISNUMBER(MATCH(A134, Injuries!$A$2:$A$149, 0)), 0, N134)</f>
        <v>0</v>
      </c>
    </row>
    <row r="135" spans="18:18" x14ac:dyDescent="0.3">
      <c r="R135">
        <f>IF(ISNUMBER(MATCH(A135, Injuries!$A$2:$A$149, 0)), 0, N135)</f>
        <v>0</v>
      </c>
    </row>
    <row r="136" spans="18:18" x14ac:dyDescent="0.3">
      <c r="R136">
        <f>IF(ISNUMBER(MATCH(A136, Injuries!$A$2:$A$149, 0)), 0, N136)</f>
        <v>0</v>
      </c>
    </row>
    <row r="137" spans="18:18" x14ac:dyDescent="0.3">
      <c r="R137">
        <f>IF(ISNUMBER(MATCH(A137, Injuries!$A$2:$A$149,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102"/>
  <sheetViews>
    <sheetView workbookViewId="0">
      <selection activeCell="H22" sqref="H22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379</v>
      </c>
      <c r="B2" t="s">
        <v>916</v>
      </c>
      <c r="C2" s="2">
        <v>45296</v>
      </c>
      <c r="D2" t="s">
        <v>911</v>
      </c>
      <c r="E2" t="s">
        <v>1032</v>
      </c>
    </row>
    <row r="3" spans="1:5" x14ac:dyDescent="0.3">
      <c r="A3" t="s">
        <v>608</v>
      </c>
      <c r="B3" t="s">
        <v>916</v>
      </c>
      <c r="C3" s="2">
        <v>45311</v>
      </c>
      <c r="D3" t="s">
        <v>910</v>
      </c>
      <c r="E3" t="s">
        <v>3238</v>
      </c>
    </row>
    <row r="4" spans="1:5" x14ac:dyDescent="0.3">
      <c r="A4" t="s">
        <v>442</v>
      </c>
      <c r="B4" t="s">
        <v>916</v>
      </c>
      <c r="C4" s="2">
        <v>45300</v>
      </c>
      <c r="D4" t="s">
        <v>1036</v>
      </c>
      <c r="E4" t="s">
        <v>1037</v>
      </c>
    </row>
    <row r="5" spans="1:5" x14ac:dyDescent="0.3">
      <c r="A5" t="s">
        <v>530</v>
      </c>
      <c r="B5" t="s">
        <v>916</v>
      </c>
      <c r="C5" s="2">
        <v>45300</v>
      </c>
      <c r="D5" t="s">
        <v>912</v>
      </c>
      <c r="E5" t="s">
        <v>1038</v>
      </c>
    </row>
    <row r="6" spans="1:5" x14ac:dyDescent="0.3">
      <c r="A6" t="s">
        <v>752</v>
      </c>
      <c r="B6" t="s">
        <v>918</v>
      </c>
      <c r="C6" s="2">
        <v>45264</v>
      </c>
      <c r="D6" t="s">
        <v>1012</v>
      </c>
      <c r="E6" t="s">
        <v>3061</v>
      </c>
    </row>
    <row r="7" spans="1:5" x14ac:dyDescent="0.3">
      <c r="A7" t="s">
        <v>899</v>
      </c>
      <c r="B7" t="s">
        <v>918</v>
      </c>
      <c r="C7" s="2">
        <v>45318</v>
      </c>
      <c r="D7" t="s">
        <v>917</v>
      </c>
      <c r="E7" t="s">
        <v>3398</v>
      </c>
    </row>
    <row r="8" spans="1:5" x14ac:dyDescent="0.3">
      <c r="A8" t="s">
        <v>369</v>
      </c>
      <c r="B8" t="s">
        <v>918</v>
      </c>
      <c r="C8" s="2">
        <v>45313</v>
      </c>
      <c r="D8" t="s">
        <v>911</v>
      </c>
      <c r="E8" t="s">
        <v>3399</v>
      </c>
    </row>
    <row r="9" spans="1:5" x14ac:dyDescent="0.3">
      <c r="A9" t="s">
        <v>89</v>
      </c>
      <c r="B9" t="s">
        <v>918</v>
      </c>
      <c r="C9" s="2">
        <v>45246</v>
      </c>
      <c r="D9" t="s">
        <v>911</v>
      </c>
      <c r="E9" t="s">
        <v>3062</v>
      </c>
    </row>
    <row r="10" spans="1:5" x14ac:dyDescent="0.3">
      <c r="A10" t="s">
        <v>919</v>
      </c>
      <c r="B10" t="s">
        <v>918</v>
      </c>
      <c r="C10" s="2">
        <v>45257</v>
      </c>
      <c r="D10" t="s">
        <v>909</v>
      </c>
      <c r="E10" t="s">
        <v>3063</v>
      </c>
    </row>
    <row r="11" spans="1:5" x14ac:dyDescent="0.3">
      <c r="A11" t="s">
        <v>531</v>
      </c>
      <c r="B11" t="s">
        <v>918</v>
      </c>
      <c r="C11" s="2">
        <v>45313</v>
      </c>
      <c r="D11" t="s">
        <v>909</v>
      </c>
      <c r="E11" t="s">
        <v>3310</v>
      </c>
    </row>
    <row r="12" spans="1:5" x14ac:dyDescent="0.3">
      <c r="A12" t="s">
        <v>1962</v>
      </c>
      <c r="B12" t="s">
        <v>920</v>
      </c>
      <c r="C12" s="2">
        <v>45318</v>
      </c>
      <c r="D12" t="s">
        <v>921</v>
      </c>
      <c r="E12" t="s">
        <v>3400</v>
      </c>
    </row>
    <row r="13" spans="1:5" x14ac:dyDescent="0.3">
      <c r="A13" t="s">
        <v>182</v>
      </c>
      <c r="B13" t="s">
        <v>920</v>
      </c>
      <c r="C13" s="2">
        <v>45318</v>
      </c>
      <c r="D13" t="s">
        <v>921</v>
      </c>
      <c r="E13" t="s">
        <v>3401</v>
      </c>
    </row>
    <row r="14" spans="1:5" x14ac:dyDescent="0.3">
      <c r="A14" t="s">
        <v>705</v>
      </c>
      <c r="B14" t="s">
        <v>920</v>
      </c>
      <c r="C14" s="2">
        <v>45251</v>
      </c>
      <c r="D14" t="s">
        <v>908</v>
      </c>
      <c r="E14" t="s">
        <v>922</v>
      </c>
    </row>
    <row r="15" spans="1:5" x14ac:dyDescent="0.3">
      <c r="A15" t="s">
        <v>373</v>
      </c>
      <c r="B15" t="s">
        <v>920</v>
      </c>
      <c r="C15" s="2">
        <v>45318</v>
      </c>
      <c r="D15" t="s">
        <v>921</v>
      </c>
      <c r="E15" t="s">
        <v>3402</v>
      </c>
    </row>
    <row r="16" spans="1:5" x14ac:dyDescent="0.3">
      <c r="A16" t="s">
        <v>659</v>
      </c>
      <c r="B16" t="s">
        <v>923</v>
      </c>
      <c r="C16" s="2">
        <v>45318</v>
      </c>
      <c r="D16" t="s">
        <v>909</v>
      </c>
      <c r="E16" t="s">
        <v>3404</v>
      </c>
    </row>
    <row r="17" spans="1:5" x14ac:dyDescent="0.3">
      <c r="A17" t="s">
        <v>376</v>
      </c>
      <c r="B17" t="s">
        <v>923</v>
      </c>
      <c r="C17" s="2">
        <v>45315</v>
      </c>
      <c r="D17" t="s">
        <v>934</v>
      </c>
      <c r="E17" t="s">
        <v>4008</v>
      </c>
    </row>
    <row r="18" spans="1:5" x14ac:dyDescent="0.3">
      <c r="A18" t="s">
        <v>599</v>
      </c>
      <c r="B18" t="s">
        <v>924</v>
      </c>
      <c r="C18" s="2">
        <v>45317</v>
      </c>
      <c r="D18" t="s">
        <v>968</v>
      </c>
      <c r="E18" t="s">
        <v>4009</v>
      </c>
    </row>
    <row r="19" spans="1:5" x14ac:dyDescent="0.3">
      <c r="A19" t="s">
        <v>803</v>
      </c>
      <c r="B19" t="s">
        <v>927</v>
      </c>
      <c r="C19" s="2">
        <v>45236</v>
      </c>
      <c r="D19" t="s">
        <v>928</v>
      </c>
      <c r="E19" t="s">
        <v>929</v>
      </c>
    </row>
    <row r="20" spans="1:5" x14ac:dyDescent="0.3">
      <c r="A20" t="s">
        <v>612</v>
      </c>
      <c r="B20" t="s">
        <v>927</v>
      </c>
      <c r="C20" s="2">
        <v>45312</v>
      </c>
      <c r="D20" t="s">
        <v>911</v>
      </c>
      <c r="E20" t="s">
        <v>3407</v>
      </c>
    </row>
    <row r="21" spans="1:5" x14ac:dyDescent="0.3">
      <c r="A21" t="s">
        <v>611</v>
      </c>
      <c r="B21" t="s">
        <v>930</v>
      </c>
      <c r="C21" s="2">
        <v>45239</v>
      </c>
      <c r="D21" t="s">
        <v>931</v>
      </c>
      <c r="E21" t="s">
        <v>932</v>
      </c>
    </row>
    <row r="22" spans="1:5" x14ac:dyDescent="0.3">
      <c r="A22" t="s">
        <v>75</v>
      </c>
      <c r="B22" t="s">
        <v>930</v>
      </c>
      <c r="C22" s="2">
        <v>45293</v>
      </c>
      <c r="D22" t="s">
        <v>1005</v>
      </c>
      <c r="E22" t="s">
        <v>1006</v>
      </c>
    </row>
    <row r="23" spans="1:5" x14ac:dyDescent="0.3">
      <c r="A23" t="s">
        <v>160</v>
      </c>
      <c r="B23" t="s">
        <v>930</v>
      </c>
      <c r="C23" s="2">
        <v>45296</v>
      </c>
      <c r="D23" t="s">
        <v>941</v>
      </c>
      <c r="E23" t="s">
        <v>1033</v>
      </c>
    </row>
    <row r="24" spans="1:5" x14ac:dyDescent="0.3">
      <c r="A24" t="s">
        <v>508</v>
      </c>
      <c r="B24" t="s">
        <v>930</v>
      </c>
      <c r="C24" s="2">
        <v>45248</v>
      </c>
      <c r="D24" t="s">
        <v>910</v>
      </c>
      <c r="E24" t="s">
        <v>933</v>
      </c>
    </row>
    <row r="25" spans="1:5" x14ac:dyDescent="0.3">
      <c r="A25" t="s">
        <v>536</v>
      </c>
      <c r="B25" t="s">
        <v>930</v>
      </c>
      <c r="C25" s="2">
        <v>45292</v>
      </c>
      <c r="D25" t="s">
        <v>968</v>
      </c>
      <c r="E25" t="s">
        <v>1007</v>
      </c>
    </row>
    <row r="26" spans="1:5" x14ac:dyDescent="0.3">
      <c r="A26" t="s">
        <v>165</v>
      </c>
      <c r="B26" t="s">
        <v>930</v>
      </c>
      <c r="C26" s="2">
        <v>45307</v>
      </c>
      <c r="D26" t="s">
        <v>909</v>
      </c>
      <c r="E26" t="s">
        <v>3239</v>
      </c>
    </row>
    <row r="27" spans="1:5" x14ac:dyDescent="0.3">
      <c r="A27" t="s">
        <v>718</v>
      </c>
      <c r="B27" t="s">
        <v>930</v>
      </c>
      <c r="C27" s="2">
        <v>45307</v>
      </c>
      <c r="D27" t="s">
        <v>910</v>
      </c>
      <c r="E27" t="s">
        <v>3064</v>
      </c>
    </row>
    <row r="28" spans="1:5" x14ac:dyDescent="0.3">
      <c r="A28" t="s">
        <v>878</v>
      </c>
      <c r="B28" t="s">
        <v>936</v>
      </c>
      <c r="C28" s="2">
        <v>45055</v>
      </c>
      <c r="D28" t="s">
        <v>931</v>
      </c>
      <c r="E28" t="s">
        <v>937</v>
      </c>
    </row>
    <row r="29" spans="1:5" x14ac:dyDescent="0.3">
      <c r="A29" t="s">
        <v>938</v>
      </c>
      <c r="B29" t="s">
        <v>936</v>
      </c>
      <c r="C29" s="2">
        <v>44826</v>
      </c>
      <c r="D29" t="s">
        <v>910</v>
      </c>
      <c r="E29" t="s">
        <v>3065</v>
      </c>
    </row>
    <row r="30" spans="1:5" x14ac:dyDescent="0.3">
      <c r="A30" t="s">
        <v>602</v>
      </c>
      <c r="B30" t="s">
        <v>939</v>
      </c>
      <c r="C30" s="2">
        <v>45317</v>
      </c>
      <c r="D30" t="s">
        <v>911</v>
      </c>
      <c r="E30" t="s">
        <v>3408</v>
      </c>
    </row>
    <row r="31" spans="1:5" x14ac:dyDescent="0.3">
      <c r="A31" t="s">
        <v>18</v>
      </c>
      <c r="B31" t="s">
        <v>939</v>
      </c>
      <c r="C31" s="2">
        <v>45319</v>
      </c>
      <c r="D31" t="s">
        <v>935</v>
      </c>
      <c r="E31" t="s">
        <v>3800</v>
      </c>
    </row>
    <row r="32" spans="1:5" x14ac:dyDescent="0.3">
      <c r="A32" t="s">
        <v>725</v>
      </c>
      <c r="B32" t="s">
        <v>939</v>
      </c>
      <c r="C32" s="2">
        <v>45274</v>
      </c>
      <c r="D32" t="s">
        <v>3801</v>
      </c>
      <c r="E32" t="s">
        <v>3409</v>
      </c>
    </row>
    <row r="33" spans="1:5" x14ac:dyDescent="0.3">
      <c r="A33" t="s">
        <v>943</v>
      </c>
      <c r="B33" t="s">
        <v>942</v>
      </c>
      <c r="C33" s="2">
        <v>45208</v>
      </c>
      <c r="D33" t="s">
        <v>921</v>
      </c>
      <c r="E33" t="s">
        <v>944</v>
      </c>
    </row>
    <row r="34" spans="1:5" x14ac:dyDescent="0.3">
      <c r="A34" t="s">
        <v>91</v>
      </c>
      <c r="B34" t="s">
        <v>945</v>
      </c>
      <c r="C34" s="2">
        <v>45312</v>
      </c>
      <c r="D34" t="s">
        <v>911</v>
      </c>
      <c r="E34" t="s">
        <v>3802</v>
      </c>
    </row>
    <row r="35" spans="1:5" x14ac:dyDescent="0.3">
      <c r="A35" t="s">
        <v>849</v>
      </c>
      <c r="B35" t="s">
        <v>945</v>
      </c>
      <c r="C35" s="2">
        <v>45322</v>
      </c>
      <c r="D35" t="s">
        <v>921</v>
      </c>
      <c r="E35" t="s">
        <v>3803</v>
      </c>
    </row>
    <row r="36" spans="1:5" x14ac:dyDescent="0.3">
      <c r="A36" t="s">
        <v>724</v>
      </c>
      <c r="B36" t="s">
        <v>945</v>
      </c>
      <c r="C36" s="2">
        <v>45305</v>
      </c>
      <c r="D36" t="s">
        <v>958</v>
      </c>
      <c r="E36" t="s">
        <v>3410</v>
      </c>
    </row>
    <row r="37" spans="1:5" x14ac:dyDescent="0.3">
      <c r="A37" t="s">
        <v>946</v>
      </c>
      <c r="B37" t="s">
        <v>945</v>
      </c>
      <c r="C37" s="2">
        <v>45207</v>
      </c>
      <c r="D37" t="s">
        <v>911</v>
      </c>
      <c r="E37" t="s">
        <v>947</v>
      </c>
    </row>
    <row r="38" spans="1:5" x14ac:dyDescent="0.3">
      <c r="A38" t="s">
        <v>407</v>
      </c>
      <c r="B38" t="s">
        <v>949</v>
      </c>
      <c r="C38" s="2">
        <v>45294</v>
      </c>
      <c r="D38" t="s">
        <v>1008</v>
      </c>
      <c r="E38" t="s">
        <v>3411</v>
      </c>
    </row>
    <row r="39" spans="1:5" x14ac:dyDescent="0.3">
      <c r="A39" t="s">
        <v>761</v>
      </c>
      <c r="B39" t="s">
        <v>950</v>
      </c>
      <c r="C39" s="2">
        <v>45209</v>
      </c>
      <c r="D39" t="s">
        <v>951</v>
      </c>
      <c r="E39" t="s">
        <v>952</v>
      </c>
    </row>
    <row r="40" spans="1:5" x14ac:dyDescent="0.3">
      <c r="A40" t="s">
        <v>836</v>
      </c>
      <c r="B40" t="s">
        <v>950</v>
      </c>
      <c r="C40" s="2">
        <v>45275</v>
      </c>
      <c r="D40" t="s">
        <v>910</v>
      </c>
      <c r="E40" t="s">
        <v>1009</v>
      </c>
    </row>
    <row r="41" spans="1:5" x14ac:dyDescent="0.3">
      <c r="A41" t="s">
        <v>94</v>
      </c>
      <c r="B41" t="s">
        <v>950</v>
      </c>
      <c r="C41" s="2">
        <v>45309</v>
      </c>
      <c r="D41" t="s">
        <v>909</v>
      </c>
      <c r="E41" t="s">
        <v>3066</v>
      </c>
    </row>
    <row r="42" spans="1:5" x14ac:dyDescent="0.3">
      <c r="A42" t="s">
        <v>162</v>
      </c>
      <c r="B42" t="s">
        <v>953</v>
      </c>
      <c r="C42" s="2">
        <v>45310</v>
      </c>
      <c r="D42" t="s">
        <v>909</v>
      </c>
      <c r="E42" t="s">
        <v>3131</v>
      </c>
    </row>
    <row r="43" spans="1:5" x14ac:dyDescent="0.3">
      <c r="A43" t="s">
        <v>351</v>
      </c>
      <c r="B43" t="s">
        <v>953</v>
      </c>
      <c r="C43" s="2">
        <v>45318</v>
      </c>
      <c r="D43" t="s">
        <v>925</v>
      </c>
      <c r="E43" t="s">
        <v>3413</v>
      </c>
    </row>
    <row r="44" spans="1:5" x14ac:dyDescent="0.3">
      <c r="A44" t="s">
        <v>954</v>
      </c>
      <c r="B44" t="s">
        <v>953</v>
      </c>
      <c r="C44" s="2">
        <v>45208</v>
      </c>
      <c r="D44" t="s">
        <v>921</v>
      </c>
      <c r="E44" t="s">
        <v>955</v>
      </c>
    </row>
    <row r="45" spans="1:5" x14ac:dyDescent="0.3">
      <c r="A45" t="s">
        <v>1010</v>
      </c>
      <c r="B45" t="s">
        <v>953</v>
      </c>
      <c r="C45" s="2">
        <v>45291</v>
      </c>
      <c r="D45" t="s">
        <v>958</v>
      </c>
      <c r="E45" t="s">
        <v>1011</v>
      </c>
    </row>
    <row r="46" spans="1:5" x14ac:dyDescent="0.3">
      <c r="A46" t="s">
        <v>2581</v>
      </c>
      <c r="B46" t="s">
        <v>953</v>
      </c>
      <c r="C46" s="2">
        <v>45327</v>
      </c>
      <c r="D46" t="s">
        <v>934</v>
      </c>
      <c r="E46" t="s">
        <v>4010</v>
      </c>
    </row>
    <row r="47" spans="1:5" x14ac:dyDescent="0.3">
      <c r="A47" t="s">
        <v>662</v>
      </c>
      <c r="B47" t="s">
        <v>953</v>
      </c>
      <c r="C47" s="2">
        <v>45294</v>
      </c>
      <c r="D47" t="s">
        <v>3067</v>
      </c>
      <c r="E47" t="s">
        <v>3068</v>
      </c>
    </row>
    <row r="48" spans="1:5" x14ac:dyDescent="0.3">
      <c r="A48" t="s">
        <v>685</v>
      </c>
      <c r="B48" t="s">
        <v>956</v>
      </c>
      <c r="C48" s="2">
        <v>45213</v>
      </c>
      <c r="D48" t="s">
        <v>910</v>
      </c>
      <c r="E48" t="s">
        <v>957</v>
      </c>
    </row>
    <row r="49" spans="1:5" x14ac:dyDescent="0.3">
      <c r="A49" t="s">
        <v>628</v>
      </c>
      <c r="B49" t="s">
        <v>956</v>
      </c>
      <c r="C49" s="2">
        <v>45295</v>
      </c>
      <c r="D49" t="s">
        <v>1012</v>
      </c>
      <c r="E49" t="s">
        <v>1013</v>
      </c>
    </row>
    <row r="50" spans="1:5" x14ac:dyDescent="0.3">
      <c r="A50" t="s">
        <v>54</v>
      </c>
      <c r="B50" t="s">
        <v>956</v>
      </c>
      <c r="C50" s="2">
        <v>45260</v>
      </c>
      <c r="D50" t="s">
        <v>909</v>
      </c>
      <c r="E50" t="s">
        <v>959</v>
      </c>
    </row>
    <row r="51" spans="1:5" x14ac:dyDescent="0.3">
      <c r="A51" t="s">
        <v>1821</v>
      </c>
      <c r="B51" t="s">
        <v>3804</v>
      </c>
      <c r="C51" s="2">
        <v>45322</v>
      </c>
      <c r="D51" t="s">
        <v>911</v>
      </c>
      <c r="E51" t="s">
        <v>3805</v>
      </c>
    </row>
    <row r="52" spans="1:5" x14ac:dyDescent="0.3">
      <c r="A52" t="s">
        <v>190</v>
      </c>
      <c r="B52" t="s">
        <v>960</v>
      </c>
      <c r="C52" s="2">
        <v>45258</v>
      </c>
      <c r="D52" t="s">
        <v>961</v>
      </c>
      <c r="E52" t="s">
        <v>962</v>
      </c>
    </row>
    <row r="53" spans="1:5" x14ac:dyDescent="0.3">
      <c r="A53" t="s">
        <v>239</v>
      </c>
      <c r="B53" t="s">
        <v>960</v>
      </c>
      <c r="C53" s="2">
        <v>45296</v>
      </c>
      <c r="D53" t="s">
        <v>911</v>
      </c>
      <c r="E53" t="s">
        <v>3414</v>
      </c>
    </row>
    <row r="54" spans="1:5" x14ac:dyDescent="0.3">
      <c r="A54" t="s">
        <v>288</v>
      </c>
      <c r="B54" t="s">
        <v>960</v>
      </c>
      <c r="C54" s="2">
        <v>45297</v>
      </c>
      <c r="D54" t="s">
        <v>968</v>
      </c>
      <c r="E54" t="s">
        <v>1034</v>
      </c>
    </row>
    <row r="55" spans="1:5" x14ac:dyDescent="0.3">
      <c r="A55" t="s">
        <v>117</v>
      </c>
      <c r="B55" t="s">
        <v>960</v>
      </c>
      <c r="C55" s="2">
        <v>45306</v>
      </c>
      <c r="D55" t="s">
        <v>910</v>
      </c>
      <c r="E55" t="s">
        <v>3069</v>
      </c>
    </row>
    <row r="56" spans="1:5" x14ac:dyDescent="0.3">
      <c r="A56" t="s">
        <v>738</v>
      </c>
      <c r="B56" t="s">
        <v>964</v>
      </c>
      <c r="C56" s="2">
        <v>45294</v>
      </c>
      <c r="D56" t="s">
        <v>958</v>
      </c>
      <c r="E56" t="s">
        <v>1014</v>
      </c>
    </row>
    <row r="57" spans="1:5" x14ac:dyDescent="0.3">
      <c r="A57" t="s">
        <v>142</v>
      </c>
      <c r="B57" t="s">
        <v>964</v>
      </c>
      <c r="C57" s="2">
        <v>45300</v>
      </c>
      <c r="D57" t="s">
        <v>909</v>
      </c>
      <c r="E57" t="s">
        <v>3070</v>
      </c>
    </row>
    <row r="58" spans="1:5" x14ac:dyDescent="0.3">
      <c r="A58" t="s">
        <v>655</v>
      </c>
      <c r="B58" t="s">
        <v>964</v>
      </c>
      <c r="C58" s="2">
        <v>45316</v>
      </c>
      <c r="D58" t="s">
        <v>909</v>
      </c>
      <c r="E58" t="s">
        <v>4011</v>
      </c>
    </row>
    <row r="59" spans="1:5" x14ac:dyDescent="0.3">
      <c r="A59" t="s">
        <v>650</v>
      </c>
      <c r="B59" t="s">
        <v>965</v>
      </c>
      <c r="C59" s="2">
        <v>45232</v>
      </c>
      <c r="D59" t="s">
        <v>940</v>
      </c>
      <c r="E59" t="s">
        <v>3417</v>
      </c>
    </row>
    <row r="60" spans="1:5" x14ac:dyDescent="0.3">
      <c r="A60" t="s">
        <v>786</v>
      </c>
      <c r="B60" t="s">
        <v>966</v>
      </c>
      <c r="C60" s="2">
        <v>45302</v>
      </c>
      <c r="D60" t="s">
        <v>931</v>
      </c>
      <c r="E60" t="s">
        <v>1039</v>
      </c>
    </row>
    <row r="61" spans="1:5" x14ac:dyDescent="0.3">
      <c r="A61" t="s">
        <v>523</v>
      </c>
      <c r="B61" t="s">
        <v>966</v>
      </c>
      <c r="C61" s="2">
        <v>45312</v>
      </c>
      <c r="D61" t="s">
        <v>911</v>
      </c>
      <c r="E61" t="s">
        <v>3806</v>
      </c>
    </row>
    <row r="62" spans="1:5" x14ac:dyDescent="0.3">
      <c r="A62" t="s">
        <v>253</v>
      </c>
      <c r="B62" t="s">
        <v>966</v>
      </c>
      <c r="C62" s="2">
        <v>45322</v>
      </c>
      <c r="D62" t="s">
        <v>909</v>
      </c>
      <c r="E62" t="s">
        <v>3807</v>
      </c>
    </row>
    <row r="63" spans="1:5" x14ac:dyDescent="0.3">
      <c r="A63" t="s">
        <v>969</v>
      </c>
      <c r="B63" t="s">
        <v>967</v>
      </c>
      <c r="C63" s="2">
        <v>45210</v>
      </c>
      <c r="D63" t="s">
        <v>909</v>
      </c>
      <c r="E63" t="s">
        <v>970</v>
      </c>
    </row>
    <row r="64" spans="1:5" x14ac:dyDescent="0.3">
      <c r="A64" t="s">
        <v>438</v>
      </c>
      <c r="B64" t="s">
        <v>967</v>
      </c>
      <c r="C64" s="2">
        <v>45311</v>
      </c>
      <c r="D64" t="s">
        <v>917</v>
      </c>
      <c r="E64" t="s">
        <v>3313</v>
      </c>
    </row>
    <row r="65" spans="1:5" x14ac:dyDescent="0.3">
      <c r="A65" t="s">
        <v>201</v>
      </c>
      <c r="B65" t="s">
        <v>967</v>
      </c>
      <c r="C65" s="2">
        <v>45318</v>
      </c>
      <c r="D65" t="s">
        <v>925</v>
      </c>
      <c r="E65" t="s">
        <v>3419</v>
      </c>
    </row>
    <row r="66" spans="1:5" x14ac:dyDescent="0.3">
      <c r="A66" t="s">
        <v>370</v>
      </c>
      <c r="B66" t="s">
        <v>971</v>
      </c>
      <c r="C66" s="2">
        <v>45262</v>
      </c>
      <c r="D66" t="s">
        <v>910</v>
      </c>
      <c r="E66" t="s">
        <v>1017</v>
      </c>
    </row>
    <row r="67" spans="1:5" x14ac:dyDescent="0.3">
      <c r="A67" t="s">
        <v>461</v>
      </c>
      <c r="B67" t="s">
        <v>971</v>
      </c>
      <c r="C67" s="2">
        <v>45302</v>
      </c>
      <c r="D67" t="s">
        <v>911</v>
      </c>
      <c r="E67" t="s">
        <v>1040</v>
      </c>
    </row>
    <row r="68" spans="1:5" x14ac:dyDescent="0.3">
      <c r="A68" t="s">
        <v>1569</v>
      </c>
      <c r="B68" t="s">
        <v>972</v>
      </c>
      <c r="C68" s="2">
        <v>45324</v>
      </c>
      <c r="D68" t="s">
        <v>921</v>
      </c>
      <c r="E68" t="s">
        <v>4012</v>
      </c>
    </row>
    <row r="69" spans="1:5" x14ac:dyDescent="0.3">
      <c r="A69" t="s">
        <v>697</v>
      </c>
      <c r="B69" t="s">
        <v>972</v>
      </c>
      <c r="C69" s="2">
        <v>45272</v>
      </c>
      <c r="D69" t="s">
        <v>909</v>
      </c>
      <c r="E69" t="s">
        <v>1018</v>
      </c>
    </row>
    <row r="70" spans="1:5" x14ac:dyDescent="0.3">
      <c r="A70" t="s">
        <v>533</v>
      </c>
      <c r="B70" t="s">
        <v>972</v>
      </c>
      <c r="C70" s="2">
        <v>45322</v>
      </c>
      <c r="D70" t="s">
        <v>911</v>
      </c>
      <c r="E70" t="s">
        <v>4013</v>
      </c>
    </row>
    <row r="71" spans="1:5" x14ac:dyDescent="0.3">
      <c r="A71" t="s">
        <v>354</v>
      </c>
      <c r="B71" t="s">
        <v>972</v>
      </c>
      <c r="C71" s="2">
        <v>45313</v>
      </c>
      <c r="D71" t="s">
        <v>909</v>
      </c>
      <c r="E71" t="s">
        <v>3420</v>
      </c>
    </row>
    <row r="72" spans="1:5" x14ac:dyDescent="0.3">
      <c r="A72" t="s">
        <v>388</v>
      </c>
      <c r="B72" t="s">
        <v>972</v>
      </c>
      <c r="C72" s="2">
        <v>45307</v>
      </c>
      <c r="D72" t="s">
        <v>926</v>
      </c>
      <c r="E72" t="s">
        <v>3071</v>
      </c>
    </row>
    <row r="73" spans="1:5" x14ac:dyDescent="0.3">
      <c r="A73" t="s">
        <v>974</v>
      </c>
      <c r="B73" t="s">
        <v>972</v>
      </c>
      <c r="C73" s="2">
        <v>45281</v>
      </c>
      <c r="D73" t="s">
        <v>909</v>
      </c>
      <c r="E73" t="s">
        <v>1019</v>
      </c>
    </row>
    <row r="74" spans="1:5" x14ac:dyDescent="0.3">
      <c r="A74" t="s">
        <v>1027</v>
      </c>
      <c r="B74" t="s">
        <v>972</v>
      </c>
      <c r="C74" s="2">
        <v>45317</v>
      </c>
      <c r="D74" t="s">
        <v>926</v>
      </c>
      <c r="E74" t="s">
        <v>3421</v>
      </c>
    </row>
    <row r="75" spans="1:5" x14ac:dyDescent="0.3">
      <c r="A75" t="s">
        <v>448</v>
      </c>
      <c r="B75" t="s">
        <v>597</v>
      </c>
      <c r="C75" s="2">
        <v>45279</v>
      </c>
      <c r="D75" t="s">
        <v>935</v>
      </c>
      <c r="E75" t="s">
        <v>975</v>
      </c>
    </row>
    <row r="76" spans="1:5" x14ac:dyDescent="0.3">
      <c r="A76" t="s">
        <v>308</v>
      </c>
      <c r="B76" t="s">
        <v>976</v>
      </c>
      <c r="C76" s="2">
        <v>45315</v>
      </c>
      <c r="D76" t="s">
        <v>909</v>
      </c>
      <c r="E76" t="s">
        <v>3810</v>
      </c>
    </row>
    <row r="77" spans="1:5" x14ac:dyDescent="0.3">
      <c r="A77" t="s">
        <v>317</v>
      </c>
      <c r="B77" t="s">
        <v>976</v>
      </c>
      <c r="C77" s="2">
        <v>45307</v>
      </c>
      <c r="D77" t="s">
        <v>909</v>
      </c>
      <c r="E77" t="s">
        <v>3072</v>
      </c>
    </row>
    <row r="78" spans="1:5" x14ac:dyDescent="0.3">
      <c r="A78" t="s">
        <v>898</v>
      </c>
      <c r="B78" t="s">
        <v>976</v>
      </c>
      <c r="C78" s="2">
        <v>45319</v>
      </c>
      <c r="D78" t="s">
        <v>958</v>
      </c>
      <c r="E78" t="s">
        <v>3811</v>
      </c>
    </row>
    <row r="79" spans="1:5" x14ac:dyDescent="0.3">
      <c r="A79" t="s">
        <v>205</v>
      </c>
      <c r="B79" t="s">
        <v>977</v>
      </c>
      <c r="C79" s="2">
        <v>45302</v>
      </c>
      <c r="D79" t="s">
        <v>940</v>
      </c>
      <c r="E79" t="s">
        <v>3422</v>
      </c>
    </row>
    <row r="80" spans="1:5" x14ac:dyDescent="0.3">
      <c r="A80" t="s">
        <v>506</v>
      </c>
      <c r="B80" t="s">
        <v>977</v>
      </c>
      <c r="C80" s="2">
        <v>45297</v>
      </c>
      <c r="D80" t="s">
        <v>909</v>
      </c>
      <c r="E80" t="s">
        <v>1041</v>
      </c>
    </row>
    <row r="81" spans="1:5" x14ac:dyDescent="0.3">
      <c r="A81" t="s">
        <v>392</v>
      </c>
      <c r="B81" t="s">
        <v>977</v>
      </c>
      <c r="C81" s="2">
        <v>45279</v>
      </c>
      <c r="D81" t="s">
        <v>909</v>
      </c>
      <c r="E81" t="s">
        <v>1022</v>
      </c>
    </row>
    <row r="82" spans="1:5" x14ac:dyDescent="0.3">
      <c r="A82" t="s">
        <v>617</v>
      </c>
      <c r="B82" t="s">
        <v>977</v>
      </c>
      <c r="C82" s="2">
        <v>45314</v>
      </c>
      <c r="D82" t="s">
        <v>909</v>
      </c>
      <c r="E82" t="s">
        <v>3423</v>
      </c>
    </row>
    <row r="83" spans="1:5" x14ac:dyDescent="0.3">
      <c r="A83" t="s">
        <v>134</v>
      </c>
      <c r="B83" t="s">
        <v>978</v>
      </c>
      <c r="C83" s="2">
        <v>45318</v>
      </c>
      <c r="D83" t="s">
        <v>3424</v>
      </c>
      <c r="E83" t="s">
        <v>4014</v>
      </c>
    </row>
    <row r="84" spans="1:5" x14ac:dyDescent="0.3">
      <c r="A84" t="s">
        <v>178</v>
      </c>
      <c r="B84" t="s">
        <v>978</v>
      </c>
      <c r="C84" s="2">
        <v>45327</v>
      </c>
      <c r="D84" t="s">
        <v>921</v>
      </c>
      <c r="E84" t="s">
        <v>4015</v>
      </c>
    </row>
    <row r="85" spans="1:5" x14ac:dyDescent="0.3">
      <c r="A85" t="s">
        <v>281</v>
      </c>
      <c r="B85" t="s">
        <v>978</v>
      </c>
      <c r="C85" s="2">
        <v>45247</v>
      </c>
      <c r="D85" t="s">
        <v>948</v>
      </c>
      <c r="E85" t="s">
        <v>979</v>
      </c>
    </row>
    <row r="86" spans="1:5" x14ac:dyDescent="0.3">
      <c r="A86" t="s">
        <v>875</v>
      </c>
      <c r="B86" t="s">
        <v>978</v>
      </c>
      <c r="C86" s="2">
        <v>45133</v>
      </c>
      <c r="D86" t="s">
        <v>948</v>
      </c>
      <c r="E86" t="s">
        <v>980</v>
      </c>
    </row>
    <row r="87" spans="1:5" x14ac:dyDescent="0.3">
      <c r="A87" t="s">
        <v>981</v>
      </c>
      <c r="B87" t="s">
        <v>978</v>
      </c>
      <c r="C87" s="2">
        <v>45208</v>
      </c>
      <c r="D87" t="s">
        <v>951</v>
      </c>
      <c r="E87" t="s">
        <v>982</v>
      </c>
    </row>
    <row r="88" spans="1:5" x14ac:dyDescent="0.3">
      <c r="A88" t="s">
        <v>822</v>
      </c>
      <c r="B88" t="s">
        <v>978</v>
      </c>
      <c r="C88" s="2">
        <v>45267</v>
      </c>
      <c r="D88" t="s">
        <v>912</v>
      </c>
      <c r="E88" t="s">
        <v>983</v>
      </c>
    </row>
    <row r="89" spans="1:5" x14ac:dyDescent="0.3">
      <c r="A89" t="s">
        <v>984</v>
      </c>
      <c r="B89" t="s">
        <v>985</v>
      </c>
      <c r="C89" s="2">
        <v>45212</v>
      </c>
      <c r="D89" t="s">
        <v>940</v>
      </c>
      <c r="E89" t="s">
        <v>986</v>
      </c>
    </row>
    <row r="90" spans="1:5" x14ac:dyDescent="0.3">
      <c r="A90" t="s">
        <v>447</v>
      </c>
      <c r="B90" t="s">
        <v>985</v>
      </c>
      <c r="C90" s="2">
        <v>45295</v>
      </c>
      <c r="D90" t="s">
        <v>921</v>
      </c>
      <c r="E90" t="s">
        <v>1023</v>
      </c>
    </row>
    <row r="91" spans="1:5" x14ac:dyDescent="0.3">
      <c r="A91" t="s">
        <v>987</v>
      </c>
      <c r="B91" t="s">
        <v>985</v>
      </c>
      <c r="C91" s="2">
        <v>45208</v>
      </c>
      <c r="D91" t="s">
        <v>988</v>
      </c>
      <c r="E91" t="s">
        <v>989</v>
      </c>
    </row>
    <row r="92" spans="1:5" x14ac:dyDescent="0.3">
      <c r="A92" t="s">
        <v>140</v>
      </c>
      <c r="B92" t="s">
        <v>985</v>
      </c>
      <c r="C92" s="2">
        <v>45311</v>
      </c>
      <c r="D92" t="s">
        <v>1021</v>
      </c>
      <c r="E92" t="s">
        <v>3240</v>
      </c>
    </row>
    <row r="93" spans="1:5" x14ac:dyDescent="0.3">
      <c r="A93" t="s">
        <v>1427</v>
      </c>
      <c r="B93" t="s">
        <v>990</v>
      </c>
      <c r="C93" s="2">
        <v>45304</v>
      </c>
      <c r="D93" t="s">
        <v>921</v>
      </c>
      <c r="E93" t="s">
        <v>1428</v>
      </c>
    </row>
    <row r="94" spans="1:5" x14ac:dyDescent="0.3">
      <c r="A94" t="s">
        <v>554</v>
      </c>
      <c r="B94" t="s">
        <v>990</v>
      </c>
      <c r="C94" s="2">
        <v>45301</v>
      </c>
      <c r="D94" t="s">
        <v>911</v>
      </c>
      <c r="E94" t="s">
        <v>1035</v>
      </c>
    </row>
    <row r="95" spans="1:5" x14ac:dyDescent="0.3">
      <c r="A95" t="s">
        <v>1030</v>
      </c>
      <c r="B95" t="s">
        <v>990</v>
      </c>
      <c r="C95" s="2">
        <v>45317</v>
      </c>
      <c r="D95" t="s">
        <v>911</v>
      </c>
      <c r="E95" t="s">
        <v>3427</v>
      </c>
    </row>
    <row r="96" spans="1:5" x14ac:dyDescent="0.3">
      <c r="A96" t="s">
        <v>238</v>
      </c>
      <c r="B96" t="s">
        <v>990</v>
      </c>
      <c r="C96" s="2">
        <v>45304</v>
      </c>
      <c r="D96" t="s">
        <v>917</v>
      </c>
      <c r="E96" t="s">
        <v>1429</v>
      </c>
    </row>
    <row r="97" spans="1:5" x14ac:dyDescent="0.3">
      <c r="A97" t="s">
        <v>92</v>
      </c>
      <c r="B97" t="s">
        <v>990</v>
      </c>
      <c r="C97" s="2">
        <v>45290</v>
      </c>
      <c r="D97" t="s">
        <v>940</v>
      </c>
      <c r="E97" t="s">
        <v>1024</v>
      </c>
    </row>
    <row r="98" spans="1:5" x14ac:dyDescent="0.3">
      <c r="A98" t="s">
        <v>498</v>
      </c>
      <c r="B98" t="s">
        <v>990</v>
      </c>
      <c r="C98" s="2">
        <v>45256</v>
      </c>
      <c r="D98" t="s">
        <v>911</v>
      </c>
      <c r="E98" t="s">
        <v>991</v>
      </c>
    </row>
    <row r="99" spans="1:5" x14ac:dyDescent="0.3">
      <c r="A99" t="s">
        <v>714</v>
      </c>
      <c r="B99" t="s">
        <v>992</v>
      </c>
      <c r="C99" s="2">
        <v>45231</v>
      </c>
      <c r="D99" t="s">
        <v>948</v>
      </c>
      <c r="E99" t="s">
        <v>993</v>
      </c>
    </row>
    <row r="100" spans="1:5" x14ac:dyDescent="0.3">
      <c r="A100" t="s">
        <v>501</v>
      </c>
      <c r="B100" t="s">
        <v>992</v>
      </c>
      <c r="C100" s="2">
        <v>45274</v>
      </c>
      <c r="D100" t="s">
        <v>934</v>
      </c>
      <c r="E100" t="s">
        <v>994</v>
      </c>
    </row>
    <row r="101" spans="1:5" x14ac:dyDescent="0.3">
      <c r="A101" t="s">
        <v>2701</v>
      </c>
      <c r="B101" t="s">
        <v>992</v>
      </c>
      <c r="C101" s="2">
        <v>45318</v>
      </c>
      <c r="D101" t="s">
        <v>909</v>
      </c>
      <c r="E101" t="s">
        <v>3428</v>
      </c>
    </row>
    <row r="102" spans="1:5" x14ac:dyDescent="0.3">
      <c r="A102" t="s">
        <v>636</v>
      </c>
      <c r="B102" t="s">
        <v>995</v>
      </c>
      <c r="C102" s="2">
        <v>45290</v>
      </c>
      <c r="D102" t="s">
        <v>909</v>
      </c>
      <c r="E102" t="s">
        <v>1025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1002</v>
      </c>
      <c r="G1" t="s">
        <v>1004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98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1055</v>
      </c>
      <c r="B1" t="s">
        <v>0</v>
      </c>
      <c r="C1" t="s">
        <v>1057</v>
      </c>
      <c r="D1" t="s">
        <v>1059</v>
      </c>
      <c r="E1" t="s">
        <v>1070</v>
      </c>
      <c r="F1" t="s">
        <v>2928</v>
      </c>
      <c r="G1" t="s">
        <v>1071</v>
      </c>
      <c r="H1" t="s">
        <v>1072</v>
      </c>
      <c r="I1" t="s">
        <v>1073</v>
      </c>
      <c r="J1" t="s">
        <v>2929</v>
      </c>
      <c r="K1" t="s">
        <v>2930</v>
      </c>
      <c r="L1" t="s">
        <v>2931</v>
      </c>
      <c r="M1" t="s">
        <v>1196</v>
      </c>
      <c r="N1" t="s">
        <v>1075</v>
      </c>
      <c r="O1" t="s">
        <v>2932</v>
      </c>
      <c r="P1" t="s">
        <v>2933</v>
      </c>
      <c r="Q1" t="s">
        <v>2934</v>
      </c>
      <c r="R1" t="s">
        <v>2935</v>
      </c>
      <c r="S1" t="s">
        <v>2936</v>
      </c>
      <c r="T1" t="s">
        <v>2937</v>
      </c>
      <c r="U1" t="s">
        <v>2938</v>
      </c>
      <c r="V1" t="s">
        <v>2939</v>
      </c>
      <c r="W1" t="s">
        <v>1065</v>
      </c>
      <c r="X1" t="s">
        <v>1066</v>
      </c>
      <c r="Y1" t="s">
        <v>1067</v>
      </c>
      <c r="Z1" t="s">
        <v>1069</v>
      </c>
    </row>
    <row r="2" spans="1:26" x14ac:dyDescent="0.3">
      <c r="A2" t="s">
        <v>1076</v>
      </c>
      <c r="B2" t="s">
        <v>811</v>
      </c>
      <c r="C2" t="s">
        <v>1098</v>
      </c>
      <c r="D2" t="s">
        <v>55</v>
      </c>
      <c r="E2" t="s">
        <v>1147</v>
      </c>
      <c r="F2" t="s">
        <v>1147</v>
      </c>
      <c r="G2" t="s">
        <v>1104</v>
      </c>
      <c r="H2" t="s">
        <v>1128</v>
      </c>
      <c r="I2" t="s">
        <v>1092</v>
      </c>
      <c r="J2" t="s">
        <v>1347</v>
      </c>
      <c r="K2" t="s">
        <v>1850</v>
      </c>
      <c r="L2" t="s">
        <v>2144</v>
      </c>
      <c r="M2" t="s">
        <v>2940</v>
      </c>
      <c r="N2" t="s">
        <v>3429</v>
      </c>
      <c r="O2" t="s">
        <v>1083</v>
      </c>
      <c r="P2" t="s">
        <v>1473</v>
      </c>
      <c r="Q2" t="s">
        <v>3430</v>
      </c>
      <c r="R2" t="s">
        <v>1128</v>
      </c>
      <c r="S2" t="s">
        <v>2973</v>
      </c>
      <c r="T2" t="s">
        <v>1085</v>
      </c>
      <c r="U2" t="s">
        <v>1608</v>
      </c>
      <c r="V2" t="s">
        <v>4016</v>
      </c>
      <c r="W2" t="s">
        <v>1083</v>
      </c>
      <c r="X2" t="s">
        <v>1076</v>
      </c>
      <c r="Y2" t="s">
        <v>1076</v>
      </c>
      <c r="Z2" t="s">
        <v>1085</v>
      </c>
    </row>
    <row r="3" spans="1:26" x14ac:dyDescent="0.3">
      <c r="A3" t="s">
        <v>1085</v>
      </c>
      <c r="B3" t="s">
        <v>803</v>
      </c>
      <c r="C3" t="s">
        <v>1110</v>
      </c>
      <c r="D3" t="s">
        <v>105</v>
      </c>
      <c r="E3" t="s">
        <v>1091</v>
      </c>
      <c r="F3" t="s">
        <v>1091</v>
      </c>
      <c r="G3" t="s">
        <v>1082</v>
      </c>
      <c r="H3" t="s">
        <v>1076</v>
      </c>
      <c r="I3" t="s">
        <v>1083</v>
      </c>
      <c r="J3" t="s">
        <v>1097</v>
      </c>
      <c r="K3" t="s">
        <v>1921</v>
      </c>
      <c r="L3" t="s">
        <v>1876</v>
      </c>
      <c r="M3" t="s">
        <v>1372</v>
      </c>
      <c r="N3" t="s">
        <v>2942</v>
      </c>
      <c r="O3" t="s">
        <v>1083</v>
      </c>
      <c r="P3" t="s">
        <v>1669</v>
      </c>
      <c r="Q3" t="s">
        <v>2206</v>
      </c>
      <c r="R3" t="s">
        <v>1092</v>
      </c>
      <c r="S3" t="s">
        <v>2943</v>
      </c>
      <c r="T3" t="s">
        <v>1085</v>
      </c>
      <c r="W3" t="s">
        <v>1083</v>
      </c>
      <c r="X3" t="s">
        <v>1083</v>
      </c>
      <c r="Y3" t="s">
        <v>1083</v>
      </c>
      <c r="Z3" t="s">
        <v>1083</v>
      </c>
    </row>
    <row r="4" spans="1:26" x14ac:dyDescent="0.3">
      <c r="A4" t="s">
        <v>1092</v>
      </c>
      <c r="B4" t="s">
        <v>871</v>
      </c>
      <c r="C4" t="s">
        <v>1206</v>
      </c>
      <c r="D4" t="s">
        <v>85</v>
      </c>
      <c r="E4" t="s">
        <v>1076</v>
      </c>
      <c r="F4" t="s">
        <v>1076</v>
      </c>
      <c r="G4" t="s">
        <v>1076</v>
      </c>
      <c r="H4" t="s">
        <v>1083</v>
      </c>
      <c r="I4" t="s">
        <v>1083</v>
      </c>
      <c r="J4" t="s">
        <v>1082</v>
      </c>
      <c r="K4" t="s">
        <v>1280</v>
      </c>
      <c r="L4" t="s">
        <v>1265</v>
      </c>
      <c r="M4" t="s">
        <v>2944</v>
      </c>
      <c r="N4" t="s">
        <v>2945</v>
      </c>
      <c r="O4" t="s">
        <v>1083</v>
      </c>
      <c r="P4" t="s">
        <v>1500</v>
      </c>
      <c r="Q4" t="s">
        <v>1364</v>
      </c>
      <c r="R4" t="s">
        <v>1083</v>
      </c>
      <c r="S4" t="s">
        <v>2946</v>
      </c>
      <c r="T4" t="s">
        <v>1083</v>
      </c>
      <c r="W4" t="s">
        <v>1083</v>
      </c>
      <c r="X4" t="s">
        <v>1083</v>
      </c>
      <c r="Y4" t="s">
        <v>1083</v>
      </c>
      <c r="Z4" t="s">
        <v>1083</v>
      </c>
    </row>
    <row r="5" spans="1:26" x14ac:dyDescent="0.3">
      <c r="A5" t="s">
        <v>1082</v>
      </c>
      <c r="B5" t="s">
        <v>2947</v>
      </c>
      <c r="C5" t="s">
        <v>1229</v>
      </c>
      <c r="D5" t="s">
        <v>32</v>
      </c>
      <c r="E5" t="s">
        <v>1076</v>
      </c>
      <c r="F5" t="s">
        <v>1083</v>
      </c>
      <c r="G5" t="s">
        <v>1083</v>
      </c>
      <c r="H5" t="s">
        <v>1083</v>
      </c>
      <c r="I5" t="s">
        <v>1083</v>
      </c>
      <c r="J5" t="s">
        <v>1085</v>
      </c>
      <c r="K5" t="s">
        <v>1123</v>
      </c>
      <c r="L5" t="s">
        <v>1091</v>
      </c>
      <c r="M5" t="s">
        <v>2948</v>
      </c>
      <c r="N5" t="s">
        <v>2949</v>
      </c>
      <c r="O5" t="s">
        <v>1083</v>
      </c>
      <c r="P5" t="s">
        <v>1571</v>
      </c>
      <c r="Q5" t="s">
        <v>1148</v>
      </c>
      <c r="R5" t="s">
        <v>1083</v>
      </c>
      <c r="T5" t="s">
        <v>1083</v>
      </c>
      <c r="W5" t="s">
        <v>1083</v>
      </c>
      <c r="X5" t="s">
        <v>1083</v>
      </c>
      <c r="Y5" t="s">
        <v>1083</v>
      </c>
      <c r="Z5" t="s">
        <v>1083</v>
      </c>
    </row>
    <row r="6" spans="1:26" x14ac:dyDescent="0.3">
      <c r="A6" t="s">
        <v>1104</v>
      </c>
      <c r="B6" t="s">
        <v>2950</v>
      </c>
      <c r="C6" t="s">
        <v>1178</v>
      </c>
      <c r="D6" t="s">
        <v>44</v>
      </c>
      <c r="E6" t="s">
        <v>1085</v>
      </c>
      <c r="F6" t="s">
        <v>1076</v>
      </c>
      <c r="G6" t="s">
        <v>1076</v>
      </c>
      <c r="H6" t="s">
        <v>1083</v>
      </c>
      <c r="I6" t="s">
        <v>1083</v>
      </c>
      <c r="J6" t="s">
        <v>1085</v>
      </c>
      <c r="K6" t="s">
        <v>1260</v>
      </c>
      <c r="L6" t="s">
        <v>1098</v>
      </c>
      <c r="M6" t="s">
        <v>2951</v>
      </c>
      <c r="N6" t="s">
        <v>2952</v>
      </c>
      <c r="O6" t="s">
        <v>1083</v>
      </c>
      <c r="P6" t="s">
        <v>1492</v>
      </c>
      <c r="Q6" t="s">
        <v>1762</v>
      </c>
      <c r="R6" t="s">
        <v>1076</v>
      </c>
      <c r="S6" t="s">
        <v>1329</v>
      </c>
      <c r="T6" t="s">
        <v>1083</v>
      </c>
      <c r="W6" t="s">
        <v>1083</v>
      </c>
      <c r="X6" t="s">
        <v>1083</v>
      </c>
      <c r="Y6" t="s">
        <v>1083</v>
      </c>
      <c r="Z6" t="s">
        <v>1083</v>
      </c>
    </row>
    <row r="7" spans="1:26" x14ac:dyDescent="0.3">
      <c r="A7" t="s">
        <v>1091</v>
      </c>
      <c r="B7" t="s">
        <v>821</v>
      </c>
      <c r="C7" t="s">
        <v>1238</v>
      </c>
      <c r="D7" t="s">
        <v>67</v>
      </c>
      <c r="E7" t="s">
        <v>1260</v>
      </c>
      <c r="F7" t="s">
        <v>1098</v>
      </c>
      <c r="G7" t="s">
        <v>1147</v>
      </c>
      <c r="H7" t="s">
        <v>1153</v>
      </c>
      <c r="I7" t="s">
        <v>1085</v>
      </c>
      <c r="J7" t="s">
        <v>1802</v>
      </c>
      <c r="K7" t="s">
        <v>3813</v>
      </c>
      <c r="L7" t="s">
        <v>3814</v>
      </c>
      <c r="M7" t="s">
        <v>3815</v>
      </c>
      <c r="N7" t="s">
        <v>3463</v>
      </c>
      <c r="O7" t="s">
        <v>1085</v>
      </c>
      <c r="P7" t="s">
        <v>2610</v>
      </c>
      <c r="Q7" t="s">
        <v>3816</v>
      </c>
      <c r="R7" t="s">
        <v>1180</v>
      </c>
      <c r="S7" t="s">
        <v>3817</v>
      </c>
      <c r="T7" t="s">
        <v>1091</v>
      </c>
      <c r="U7" t="s">
        <v>1800</v>
      </c>
      <c r="V7" t="s">
        <v>4017</v>
      </c>
      <c r="W7" t="s">
        <v>1083</v>
      </c>
      <c r="X7" t="s">
        <v>1076</v>
      </c>
      <c r="Y7" t="s">
        <v>1076</v>
      </c>
      <c r="Z7" t="s">
        <v>1083</v>
      </c>
    </row>
    <row r="8" spans="1:26" x14ac:dyDescent="0.3">
      <c r="A8" t="s">
        <v>1105</v>
      </c>
      <c r="B8" t="s">
        <v>831</v>
      </c>
      <c r="C8" t="s">
        <v>1223</v>
      </c>
      <c r="D8" t="s">
        <v>1132</v>
      </c>
      <c r="E8" t="s">
        <v>1246</v>
      </c>
      <c r="F8" t="s">
        <v>1234</v>
      </c>
      <c r="G8" t="s">
        <v>1123</v>
      </c>
      <c r="H8" t="s">
        <v>1147</v>
      </c>
      <c r="I8" t="s">
        <v>1092</v>
      </c>
      <c r="J8" t="s">
        <v>1608</v>
      </c>
      <c r="K8" t="s">
        <v>3819</v>
      </c>
      <c r="L8" t="s">
        <v>3820</v>
      </c>
      <c r="M8" t="s">
        <v>3011</v>
      </c>
      <c r="N8" t="s">
        <v>3821</v>
      </c>
      <c r="O8" t="s">
        <v>1076</v>
      </c>
      <c r="P8" t="s">
        <v>1610</v>
      </c>
      <c r="Q8" t="s">
        <v>3822</v>
      </c>
      <c r="R8" t="s">
        <v>1147</v>
      </c>
      <c r="S8" t="s">
        <v>3823</v>
      </c>
      <c r="T8" t="s">
        <v>1105</v>
      </c>
      <c r="U8" t="s">
        <v>1520</v>
      </c>
      <c r="V8" t="s">
        <v>4018</v>
      </c>
      <c r="W8" t="s">
        <v>1083</v>
      </c>
      <c r="X8" t="s">
        <v>1083</v>
      </c>
      <c r="Y8" t="s">
        <v>1083</v>
      </c>
      <c r="Z8" t="s">
        <v>1085</v>
      </c>
    </row>
    <row r="9" spans="1:26" x14ac:dyDescent="0.3">
      <c r="A9" t="s">
        <v>1123</v>
      </c>
      <c r="B9" t="s">
        <v>843</v>
      </c>
      <c r="C9" t="s">
        <v>1260</v>
      </c>
      <c r="D9" t="s">
        <v>41</v>
      </c>
      <c r="E9" t="s">
        <v>1265</v>
      </c>
      <c r="F9" t="s">
        <v>1265</v>
      </c>
      <c r="G9" t="s">
        <v>1206</v>
      </c>
      <c r="H9" t="s">
        <v>1111</v>
      </c>
      <c r="I9" t="s">
        <v>1085</v>
      </c>
      <c r="J9" t="s">
        <v>1778</v>
      </c>
      <c r="K9" t="s">
        <v>3430</v>
      </c>
      <c r="L9" t="s">
        <v>3433</v>
      </c>
      <c r="M9" t="s">
        <v>2985</v>
      </c>
      <c r="N9" t="s">
        <v>2976</v>
      </c>
      <c r="O9" t="s">
        <v>1085</v>
      </c>
      <c r="P9" t="s">
        <v>1613</v>
      </c>
      <c r="Q9" t="s">
        <v>3434</v>
      </c>
      <c r="R9" t="s">
        <v>1148</v>
      </c>
      <c r="S9" t="s">
        <v>3435</v>
      </c>
      <c r="T9" t="s">
        <v>1082</v>
      </c>
      <c r="U9" t="s">
        <v>1507</v>
      </c>
      <c r="V9" t="s">
        <v>4019</v>
      </c>
      <c r="W9" t="s">
        <v>1083</v>
      </c>
      <c r="X9" t="s">
        <v>1085</v>
      </c>
      <c r="Y9" t="s">
        <v>1085</v>
      </c>
      <c r="Z9" t="s">
        <v>1082</v>
      </c>
    </row>
    <row r="10" spans="1:26" x14ac:dyDescent="0.3">
      <c r="A10" t="s">
        <v>1128</v>
      </c>
      <c r="B10" t="s">
        <v>827</v>
      </c>
      <c r="C10" t="s">
        <v>1238</v>
      </c>
      <c r="D10" t="s">
        <v>30</v>
      </c>
      <c r="E10" t="s">
        <v>1100</v>
      </c>
      <c r="F10" t="s">
        <v>1100</v>
      </c>
      <c r="G10" t="s">
        <v>1105</v>
      </c>
      <c r="H10" t="s">
        <v>1092</v>
      </c>
      <c r="I10" t="s">
        <v>1085</v>
      </c>
      <c r="J10" t="s">
        <v>1188</v>
      </c>
      <c r="K10" t="s">
        <v>1701</v>
      </c>
      <c r="L10" t="s">
        <v>1830</v>
      </c>
      <c r="M10" t="s">
        <v>3141</v>
      </c>
      <c r="N10" t="s">
        <v>3436</v>
      </c>
      <c r="O10" t="s">
        <v>1083</v>
      </c>
      <c r="P10" t="s">
        <v>1987</v>
      </c>
      <c r="Q10" t="s">
        <v>2165</v>
      </c>
      <c r="R10" t="s">
        <v>1123</v>
      </c>
      <c r="S10" t="s">
        <v>3135</v>
      </c>
      <c r="T10" t="s">
        <v>1076</v>
      </c>
      <c r="U10" t="s">
        <v>1749</v>
      </c>
      <c r="V10" t="s">
        <v>4020</v>
      </c>
      <c r="W10" t="s">
        <v>1083</v>
      </c>
      <c r="X10" t="s">
        <v>1083</v>
      </c>
      <c r="Y10" t="s">
        <v>1083</v>
      </c>
      <c r="Z10" t="s">
        <v>1083</v>
      </c>
    </row>
    <row r="11" spans="1:26" x14ac:dyDescent="0.3">
      <c r="A11" t="s">
        <v>1111</v>
      </c>
      <c r="B11" t="s">
        <v>809</v>
      </c>
      <c r="C11" t="s">
        <v>1246</v>
      </c>
      <c r="D11" t="s">
        <v>122</v>
      </c>
      <c r="E11" t="s">
        <v>1104</v>
      </c>
      <c r="F11" t="s">
        <v>1104</v>
      </c>
      <c r="G11" t="s">
        <v>1076</v>
      </c>
      <c r="H11" t="s">
        <v>1082</v>
      </c>
      <c r="I11" t="s">
        <v>1083</v>
      </c>
      <c r="J11" t="s">
        <v>1148</v>
      </c>
      <c r="K11" t="s">
        <v>1932</v>
      </c>
      <c r="L11" t="s">
        <v>1515</v>
      </c>
      <c r="M11" t="s">
        <v>2957</v>
      </c>
      <c r="N11" t="s">
        <v>2958</v>
      </c>
      <c r="O11" t="s">
        <v>1083</v>
      </c>
      <c r="P11" t="s">
        <v>1476</v>
      </c>
      <c r="Q11" t="s">
        <v>2094</v>
      </c>
      <c r="R11" t="s">
        <v>1076</v>
      </c>
      <c r="S11" t="s">
        <v>2959</v>
      </c>
      <c r="T11" t="s">
        <v>1085</v>
      </c>
      <c r="W11" t="s">
        <v>1083</v>
      </c>
      <c r="X11" t="s">
        <v>1083</v>
      </c>
      <c r="Y11" t="s">
        <v>1083</v>
      </c>
      <c r="Z11" t="s">
        <v>1083</v>
      </c>
    </row>
    <row r="12" spans="1:26" x14ac:dyDescent="0.3">
      <c r="A12" t="s">
        <v>1142</v>
      </c>
      <c r="B12" t="s">
        <v>1129</v>
      </c>
      <c r="C12" t="s">
        <v>1206</v>
      </c>
      <c r="D12" t="s">
        <v>1132</v>
      </c>
      <c r="E12" t="s">
        <v>1085</v>
      </c>
      <c r="F12" t="s">
        <v>1076</v>
      </c>
      <c r="G12" t="s">
        <v>1083</v>
      </c>
      <c r="H12" t="s">
        <v>1076</v>
      </c>
      <c r="I12" t="s">
        <v>1083</v>
      </c>
      <c r="J12" t="s">
        <v>1123</v>
      </c>
      <c r="K12" t="s">
        <v>1234</v>
      </c>
      <c r="L12" t="s">
        <v>1178</v>
      </c>
      <c r="M12" t="s">
        <v>1134</v>
      </c>
      <c r="N12" t="s">
        <v>1135</v>
      </c>
      <c r="O12" t="s">
        <v>1083</v>
      </c>
      <c r="P12" t="s">
        <v>1845</v>
      </c>
      <c r="Q12" t="s">
        <v>1325</v>
      </c>
      <c r="R12" t="s">
        <v>1083</v>
      </c>
      <c r="S12" t="s">
        <v>2946</v>
      </c>
      <c r="T12" t="s">
        <v>1076</v>
      </c>
      <c r="W12" t="s">
        <v>1083</v>
      </c>
      <c r="X12" t="s">
        <v>1083</v>
      </c>
      <c r="Y12" t="s">
        <v>1083</v>
      </c>
      <c r="Z12" t="s">
        <v>1083</v>
      </c>
    </row>
    <row r="13" spans="1:26" x14ac:dyDescent="0.3">
      <c r="A13" t="s">
        <v>1100</v>
      </c>
      <c r="B13" t="s">
        <v>801</v>
      </c>
      <c r="C13" t="s">
        <v>1229</v>
      </c>
      <c r="D13" t="s">
        <v>62</v>
      </c>
      <c r="E13" t="s">
        <v>1105</v>
      </c>
      <c r="F13" t="s">
        <v>1105</v>
      </c>
      <c r="G13" t="s">
        <v>1076</v>
      </c>
      <c r="H13" t="s">
        <v>1104</v>
      </c>
      <c r="I13" t="s">
        <v>1083</v>
      </c>
      <c r="J13" t="s">
        <v>1206</v>
      </c>
      <c r="K13" t="s">
        <v>1995</v>
      </c>
      <c r="L13" t="s">
        <v>1927</v>
      </c>
      <c r="M13" t="s">
        <v>2960</v>
      </c>
      <c r="N13" t="s">
        <v>2961</v>
      </c>
      <c r="O13" t="s">
        <v>1083</v>
      </c>
      <c r="P13" t="s">
        <v>1492</v>
      </c>
      <c r="Q13" t="s">
        <v>2355</v>
      </c>
      <c r="R13" t="s">
        <v>1085</v>
      </c>
      <c r="S13" t="s">
        <v>2962</v>
      </c>
      <c r="T13" t="s">
        <v>1082</v>
      </c>
      <c r="W13" t="s">
        <v>1083</v>
      </c>
      <c r="X13" t="s">
        <v>1083</v>
      </c>
      <c r="Y13" t="s">
        <v>1083</v>
      </c>
      <c r="Z13" t="s">
        <v>1083</v>
      </c>
    </row>
    <row r="14" spans="1:26" x14ac:dyDescent="0.3">
      <c r="A14" t="s">
        <v>1153</v>
      </c>
      <c r="B14" t="s">
        <v>836</v>
      </c>
      <c r="C14" t="s">
        <v>1246</v>
      </c>
      <c r="D14" t="s">
        <v>1262</v>
      </c>
      <c r="E14" t="s">
        <v>1123</v>
      </c>
      <c r="F14" t="s">
        <v>1123</v>
      </c>
      <c r="G14" t="s">
        <v>1082</v>
      </c>
      <c r="H14" t="s">
        <v>1076</v>
      </c>
      <c r="I14" t="s">
        <v>1085</v>
      </c>
      <c r="J14" t="s">
        <v>1206</v>
      </c>
      <c r="K14" t="s">
        <v>2022</v>
      </c>
      <c r="L14" t="s">
        <v>1743</v>
      </c>
      <c r="M14" t="s">
        <v>2963</v>
      </c>
      <c r="N14" t="s">
        <v>2964</v>
      </c>
      <c r="O14" t="s">
        <v>1076</v>
      </c>
      <c r="P14" t="s">
        <v>1476</v>
      </c>
      <c r="Q14" t="s">
        <v>2492</v>
      </c>
      <c r="R14" t="s">
        <v>1085</v>
      </c>
      <c r="S14" t="s">
        <v>2965</v>
      </c>
      <c r="T14" t="s">
        <v>1092</v>
      </c>
      <c r="W14" t="s">
        <v>1083</v>
      </c>
      <c r="X14" t="s">
        <v>1083</v>
      </c>
      <c r="Y14" t="s">
        <v>1083</v>
      </c>
      <c r="Z14" t="s">
        <v>1083</v>
      </c>
    </row>
    <row r="15" spans="1:26" x14ac:dyDescent="0.3">
      <c r="A15" t="s">
        <v>1112</v>
      </c>
      <c r="B15" t="s">
        <v>816</v>
      </c>
      <c r="C15" t="s">
        <v>1223</v>
      </c>
      <c r="D15" t="s">
        <v>28</v>
      </c>
      <c r="E15" t="s">
        <v>1110</v>
      </c>
      <c r="F15" t="s">
        <v>1242</v>
      </c>
      <c r="G15" t="s">
        <v>1097</v>
      </c>
      <c r="H15" t="s">
        <v>1128</v>
      </c>
      <c r="I15" t="s">
        <v>1128</v>
      </c>
      <c r="J15" t="s">
        <v>1560</v>
      </c>
      <c r="K15" t="s">
        <v>3827</v>
      </c>
      <c r="L15" t="s">
        <v>3138</v>
      </c>
      <c r="M15" t="s">
        <v>3828</v>
      </c>
      <c r="N15" t="s">
        <v>3829</v>
      </c>
      <c r="O15" t="s">
        <v>1085</v>
      </c>
      <c r="P15" t="s">
        <v>1519</v>
      </c>
      <c r="Q15" t="s">
        <v>3830</v>
      </c>
      <c r="R15" t="s">
        <v>1178</v>
      </c>
      <c r="S15" t="s">
        <v>3831</v>
      </c>
      <c r="T15" t="s">
        <v>1092</v>
      </c>
      <c r="U15" t="s">
        <v>1762</v>
      </c>
      <c r="V15" t="s">
        <v>4021</v>
      </c>
      <c r="W15" t="s">
        <v>1083</v>
      </c>
      <c r="X15" t="s">
        <v>1083</v>
      </c>
      <c r="Y15" t="s">
        <v>1083</v>
      </c>
      <c r="Z15" t="s">
        <v>1083</v>
      </c>
    </row>
    <row r="16" spans="1:26" x14ac:dyDescent="0.3">
      <c r="A16" t="s">
        <v>1097</v>
      </c>
      <c r="B16" t="s">
        <v>1026</v>
      </c>
      <c r="C16" t="s">
        <v>1206</v>
      </c>
      <c r="D16" t="s">
        <v>1139</v>
      </c>
      <c r="E16" t="s">
        <v>1123</v>
      </c>
      <c r="F16" t="s">
        <v>1123</v>
      </c>
      <c r="G16" t="s">
        <v>1092</v>
      </c>
      <c r="H16" t="s">
        <v>1104</v>
      </c>
      <c r="I16" t="s">
        <v>1083</v>
      </c>
      <c r="J16" t="s">
        <v>1188</v>
      </c>
      <c r="K16" t="s">
        <v>2143</v>
      </c>
      <c r="L16" t="s">
        <v>2105</v>
      </c>
      <c r="M16" t="s">
        <v>3015</v>
      </c>
      <c r="N16" t="s">
        <v>3429</v>
      </c>
      <c r="O16" t="s">
        <v>1083</v>
      </c>
      <c r="P16" t="s">
        <v>1539</v>
      </c>
      <c r="Q16" t="s">
        <v>1907</v>
      </c>
      <c r="R16" t="s">
        <v>1092</v>
      </c>
      <c r="S16" t="s">
        <v>3438</v>
      </c>
      <c r="T16" t="s">
        <v>1085</v>
      </c>
      <c r="U16" t="s">
        <v>1841</v>
      </c>
      <c r="V16" t="s">
        <v>4022</v>
      </c>
      <c r="W16" t="s">
        <v>1083</v>
      </c>
      <c r="X16" t="s">
        <v>1076</v>
      </c>
      <c r="Y16" t="s">
        <v>1076</v>
      </c>
      <c r="Z16" t="s">
        <v>1083</v>
      </c>
    </row>
    <row r="17" spans="1:26" x14ac:dyDescent="0.3">
      <c r="A17" t="s">
        <v>1167</v>
      </c>
      <c r="B17" t="s">
        <v>846</v>
      </c>
      <c r="C17" t="s">
        <v>1229</v>
      </c>
      <c r="D17" t="s">
        <v>72</v>
      </c>
      <c r="E17" t="s">
        <v>1260</v>
      </c>
      <c r="F17" t="s">
        <v>1260</v>
      </c>
      <c r="G17" t="s">
        <v>1219</v>
      </c>
      <c r="H17" t="s">
        <v>1123</v>
      </c>
      <c r="I17" t="s">
        <v>1076</v>
      </c>
      <c r="J17" t="s">
        <v>1771</v>
      </c>
      <c r="K17" t="s">
        <v>3439</v>
      </c>
      <c r="L17" t="s">
        <v>3259</v>
      </c>
      <c r="M17" t="s">
        <v>3437</v>
      </c>
      <c r="N17" t="s">
        <v>3386</v>
      </c>
      <c r="O17" t="s">
        <v>1104</v>
      </c>
      <c r="P17" t="s">
        <v>2704</v>
      </c>
      <c r="Q17" t="s">
        <v>3440</v>
      </c>
      <c r="R17" t="s">
        <v>1206</v>
      </c>
      <c r="S17" t="s">
        <v>3441</v>
      </c>
      <c r="T17" t="s">
        <v>1091</v>
      </c>
      <c r="U17" t="s">
        <v>1676</v>
      </c>
      <c r="V17" t="s">
        <v>4023</v>
      </c>
      <c r="W17" t="s">
        <v>1083</v>
      </c>
      <c r="X17" t="s">
        <v>1083</v>
      </c>
      <c r="Y17" t="s">
        <v>1083</v>
      </c>
      <c r="Z17" t="s">
        <v>1083</v>
      </c>
    </row>
    <row r="18" spans="1:26" x14ac:dyDescent="0.3">
      <c r="A18" t="s">
        <v>1147</v>
      </c>
      <c r="B18" t="s">
        <v>2966</v>
      </c>
      <c r="C18" t="s">
        <v>1246</v>
      </c>
      <c r="D18" t="s">
        <v>72</v>
      </c>
      <c r="E18" t="s">
        <v>1097</v>
      </c>
      <c r="F18" t="s">
        <v>1112</v>
      </c>
      <c r="G18" t="s">
        <v>1105</v>
      </c>
      <c r="H18" t="s">
        <v>1092</v>
      </c>
      <c r="I18" t="s">
        <v>1082</v>
      </c>
      <c r="J18" t="s">
        <v>1273</v>
      </c>
      <c r="K18" t="s">
        <v>1984</v>
      </c>
      <c r="L18" t="s">
        <v>2411</v>
      </c>
      <c r="M18" t="s">
        <v>3195</v>
      </c>
      <c r="N18" t="s">
        <v>3442</v>
      </c>
      <c r="O18" t="s">
        <v>1076</v>
      </c>
      <c r="P18" t="s">
        <v>1764</v>
      </c>
      <c r="Q18" t="s">
        <v>2526</v>
      </c>
      <c r="R18" t="s">
        <v>1128</v>
      </c>
      <c r="S18" t="s">
        <v>3443</v>
      </c>
      <c r="T18" t="s">
        <v>1082</v>
      </c>
      <c r="U18" t="s">
        <v>1791</v>
      </c>
      <c r="V18" t="s">
        <v>4024</v>
      </c>
      <c r="W18" t="s">
        <v>1083</v>
      </c>
      <c r="X18" t="s">
        <v>1083</v>
      </c>
      <c r="Y18" t="s">
        <v>1083</v>
      </c>
      <c r="Z18" t="s">
        <v>1083</v>
      </c>
    </row>
    <row r="19" spans="1:26" x14ac:dyDescent="0.3">
      <c r="A19" t="s">
        <v>1090</v>
      </c>
      <c r="B19" t="s">
        <v>2969</v>
      </c>
      <c r="C19" t="s">
        <v>1242</v>
      </c>
      <c r="D19" t="s">
        <v>23</v>
      </c>
      <c r="E19" t="s">
        <v>1076</v>
      </c>
      <c r="F19" t="s">
        <v>1076</v>
      </c>
      <c r="G19" t="s">
        <v>1076</v>
      </c>
      <c r="H19" t="s">
        <v>1083</v>
      </c>
      <c r="I19" t="s">
        <v>1083</v>
      </c>
      <c r="J19" t="s">
        <v>1076</v>
      </c>
      <c r="K19" t="s">
        <v>1219</v>
      </c>
      <c r="L19" t="s">
        <v>1188</v>
      </c>
      <c r="M19" t="s">
        <v>2970</v>
      </c>
      <c r="N19" t="s">
        <v>2971</v>
      </c>
      <c r="O19" t="s">
        <v>1083</v>
      </c>
      <c r="P19" t="s">
        <v>1492</v>
      </c>
      <c r="Q19" t="s">
        <v>1364</v>
      </c>
      <c r="R19" t="s">
        <v>1076</v>
      </c>
      <c r="S19" t="s">
        <v>1329</v>
      </c>
      <c r="T19" t="s">
        <v>1083</v>
      </c>
      <c r="W19" t="s">
        <v>1083</v>
      </c>
      <c r="X19" t="s">
        <v>1083</v>
      </c>
      <c r="Y19" t="s">
        <v>1083</v>
      </c>
      <c r="Z19" t="s">
        <v>1083</v>
      </c>
    </row>
    <row r="20" spans="1:26" x14ac:dyDescent="0.3">
      <c r="A20" t="s">
        <v>1180</v>
      </c>
      <c r="B20" t="s">
        <v>2972</v>
      </c>
      <c r="C20" t="s">
        <v>1206</v>
      </c>
      <c r="D20" t="s">
        <v>26</v>
      </c>
      <c r="E20" t="s">
        <v>1202</v>
      </c>
      <c r="F20" t="s">
        <v>1180</v>
      </c>
      <c r="G20" t="s">
        <v>1123</v>
      </c>
      <c r="H20" t="s">
        <v>1142</v>
      </c>
      <c r="I20" t="s">
        <v>1076</v>
      </c>
      <c r="J20" t="s">
        <v>1406</v>
      </c>
      <c r="K20" t="s">
        <v>1524</v>
      </c>
      <c r="L20" t="s">
        <v>2745</v>
      </c>
      <c r="M20" t="s">
        <v>3028</v>
      </c>
      <c r="N20" t="s">
        <v>3027</v>
      </c>
      <c r="O20" t="s">
        <v>1083</v>
      </c>
      <c r="P20" t="s">
        <v>1968</v>
      </c>
      <c r="Q20" t="s">
        <v>3444</v>
      </c>
      <c r="R20" t="s">
        <v>1111</v>
      </c>
      <c r="S20" t="s">
        <v>3244</v>
      </c>
      <c r="T20" t="s">
        <v>1085</v>
      </c>
      <c r="U20" t="s">
        <v>1820</v>
      </c>
      <c r="V20" t="s">
        <v>4025</v>
      </c>
      <c r="W20" t="s">
        <v>1083</v>
      </c>
      <c r="X20" t="s">
        <v>1083</v>
      </c>
      <c r="Y20" t="s">
        <v>1083</v>
      </c>
      <c r="Z20" t="s">
        <v>1082</v>
      </c>
    </row>
    <row r="21" spans="1:26" x14ac:dyDescent="0.3">
      <c r="A21" t="s">
        <v>1148</v>
      </c>
      <c r="B21" t="s">
        <v>2974</v>
      </c>
      <c r="C21" t="s">
        <v>1234</v>
      </c>
      <c r="D21" t="s">
        <v>28</v>
      </c>
      <c r="E21" t="s">
        <v>1085</v>
      </c>
      <c r="F21" t="s">
        <v>1085</v>
      </c>
      <c r="G21" t="s">
        <v>1076</v>
      </c>
      <c r="H21" t="s">
        <v>1076</v>
      </c>
      <c r="I21" t="s">
        <v>1083</v>
      </c>
      <c r="J21" t="s">
        <v>1104</v>
      </c>
      <c r="K21" t="s">
        <v>1364</v>
      </c>
      <c r="L21" t="s">
        <v>1344</v>
      </c>
      <c r="M21" t="s">
        <v>2975</v>
      </c>
      <c r="N21" t="s">
        <v>2976</v>
      </c>
      <c r="O21" t="s">
        <v>1083</v>
      </c>
      <c r="P21" t="s">
        <v>1476</v>
      </c>
      <c r="Q21" t="s">
        <v>1864</v>
      </c>
      <c r="R21" t="s">
        <v>1076</v>
      </c>
      <c r="S21" t="s">
        <v>2943</v>
      </c>
      <c r="T21" t="s">
        <v>1076</v>
      </c>
      <c r="W21" t="s">
        <v>1083</v>
      </c>
      <c r="X21" t="s">
        <v>1083</v>
      </c>
      <c r="Y21" t="s">
        <v>1083</v>
      </c>
      <c r="Z21" t="s">
        <v>1083</v>
      </c>
    </row>
    <row r="22" spans="1:26" x14ac:dyDescent="0.3">
      <c r="A22" t="s">
        <v>1055</v>
      </c>
      <c r="B22" t="s">
        <v>0</v>
      </c>
      <c r="C22" t="s">
        <v>1057</v>
      </c>
      <c r="D22" t="s">
        <v>1059</v>
      </c>
      <c r="E22" t="s">
        <v>4</v>
      </c>
      <c r="F22" t="s">
        <v>2977</v>
      </c>
      <c r="G22" t="s">
        <v>1194</v>
      </c>
      <c r="H22" t="s">
        <v>50</v>
      </c>
      <c r="I22" t="s">
        <v>1195</v>
      </c>
      <c r="J22" t="s">
        <v>2978</v>
      </c>
      <c r="K22" t="s">
        <v>2930</v>
      </c>
      <c r="L22" t="s">
        <v>2931</v>
      </c>
      <c r="M22" t="s">
        <v>1196</v>
      </c>
      <c r="N22" t="s">
        <v>1197</v>
      </c>
      <c r="O22" t="s">
        <v>2979</v>
      </c>
      <c r="P22" t="s">
        <v>2933</v>
      </c>
      <c r="Q22" t="s">
        <v>110</v>
      </c>
      <c r="R22" t="s">
        <v>2980</v>
      </c>
      <c r="S22" t="s">
        <v>2981</v>
      </c>
      <c r="T22" t="s">
        <v>2982</v>
      </c>
      <c r="U22" t="s">
        <v>2983</v>
      </c>
      <c r="V22" t="s">
        <v>2984</v>
      </c>
      <c r="W22" t="s">
        <v>781</v>
      </c>
      <c r="X22" t="s">
        <v>1190</v>
      </c>
      <c r="Y22" t="s">
        <v>1191</v>
      </c>
      <c r="Z22" t="s">
        <v>1193</v>
      </c>
    </row>
    <row r="23" spans="1:26" x14ac:dyDescent="0.3">
      <c r="A23" t="s">
        <v>1178</v>
      </c>
      <c r="B23" t="s">
        <v>840</v>
      </c>
      <c r="C23" t="s">
        <v>1127</v>
      </c>
      <c r="D23" t="s">
        <v>98</v>
      </c>
      <c r="E23" t="s">
        <v>1188</v>
      </c>
      <c r="F23" t="s">
        <v>1206</v>
      </c>
      <c r="G23" t="s">
        <v>1100</v>
      </c>
      <c r="H23" t="s">
        <v>1128</v>
      </c>
      <c r="I23" t="s">
        <v>1092</v>
      </c>
      <c r="J23" t="s">
        <v>1368</v>
      </c>
      <c r="K23" t="s">
        <v>2101</v>
      </c>
      <c r="L23" t="s">
        <v>2631</v>
      </c>
      <c r="M23" t="s">
        <v>2997</v>
      </c>
      <c r="N23" t="s">
        <v>3196</v>
      </c>
      <c r="O23" t="s">
        <v>1092</v>
      </c>
      <c r="P23" t="s">
        <v>1473</v>
      </c>
      <c r="Q23" t="s">
        <v>3445</v>
      </c>
      <c r="R23" t="s">
        <v>1112</v>
      </c>
      <c r="S23" t="s">
        <v>3446</v>
      </c>
      <c r="T23" t="s">
        <v>1104</v>
      </c>
      <c r="U23" t="s">
        <v>1833</v>
      </c>
      <c r="V23" t="s">
        <v>4026</v>
      </c>
      <c r="W23" t="s">
        <v>1083</v>
      </c>
      <c r="X23" t="s">
        <v>1083</v>
      </c>
      <c r="Y23" t="s">
        <v>1083</v>
      </c>
      <c r="Z23" t="s">
        <v>1085</v>
      </c>
    </row>
    <row r="24" spans="1:26" x14ac:dyDescent="0.3">
      <c r="A24" t="s">
        <v>1202</v>
      </c>
      <c r="B24" t="s">
        <v>2986</v>
      </c>
      <c r="C24" t="s">
        <v>1096</v>
      </c>
      <c r="D24" t="s">
        <v>110</v>
      </c>
      <c r="E24" t="s">
        <v>1206</v>
      </c>
      <c r="F24" t="s">
        <v>1148</v>
      </c>
      <c r="G24" t="s">
        <v>1123</v>
      </c>
      <c r="H24" t="s">
        <v>1128</v>
      </c>
      <c r="I24" t="s">
        <v>1092</v>
      </c>
      <c r="J24" t="s">
        <v>1379</v>
      </c>
      <c r="K24" t="s">
        <v>2151</v>
      </c>
      <c r="L24" t="s">
        <v>2644</v>
      </c>
      <c r="M24" t="s">
        <v>2987</v>
      </c>
      <c r="N24" t="s">
        <v>3054</v>
      </c>
      <c r="O24" t="s">
        <v>1076</v>
      </c>
      <c r="P24" t="s">
        <v>1473</v>
      </c>
      <c r="Q24" t="s">
        <v>3055</v>
      </c>
      <c r="R24" t="s">
        <v>1128</v>
      </c>
      <c r="S24" t="s">
        <v>3056</v>
      </c>
      <c r="T24" t="s">
        <v>1082</v>
      </c>
      <c r="U24" t="s">
        <v>1703</v>
      </c>
      <c r="V24" t="s">
        <v>4027</v>
      </c>
      <c r="W24" t="s">
        <v>1083</v>
      </c>
      <c r="X24" t="s">
        <v>1083</v>
      </c>
      <c r="Y24" t="s">
        <v>1083</v>
      </c>
      <c r="Z24" t="s">
        <v>1085</v>
      </c>
    </row>
    <row r="25" spans="1:26" x14ac:dyDescent="0.3">
      <c r="A25" t="s">
        <v>1206</v>
      </c>
      <c r="B25" t="s">
        <v>786</v>
      </c>
      <c r="C25" t="s">
        <v>1242</v>
      </c>
      <c r="D25" t="s">
        <v>107</v>
      </c>
      <c r="E25" t="s">
        <v>1167</v>
      </c>
      <c r="F25" t="s">
        <v>1097</v>
      </c>
      <c r="G25" t="s">
        <v>1105</v>
      </c>
      <c r="H25" t="s">
        <v>1123</v>
      </c>
      <c r="I25" t="s">
        <v>1083</v>
      </c>
      <c r="J25" t="s">
        <v>1303</v>
      </c>
      <c r="K25" t="s">
        <v>2460</v>
      </c>
      <c r="L25" t="s">
        <v>2126</v>
      </c>
      <c r="M25" t="s">
        <v>1401</v>
      </c>
      <c r="N25" t="s">
        <v>2988</v>
      </c>
      <c r="O25" t="s">
        <v>1076</v>
      </c>
      <c r="P25" t="s">
        <v>1939</v>
      </c>
      <c r="Q25" t="s">
        <v>2074</v>
      </c>
      <c r="R25" t="s">
        <v>1105</v>
      </c>
      <c r="S25" t="s">
        <v>2989</v>
      </c>
      <c r="T25" t="s">
        <v>1091</v>
      </c>
      <c r="U25" t="s">
        <v>1556</v>
      </c>
      <c r="V25" t="s">
        <v>4028</v>
      </c>
      <c r="W25" t="s">
        <v>1083</v>
      </c>
      <c r="X25" t="s">
        <v>1076</v>
      </c>
      <c r="Y25" t="s">
        <v>1076</v>
      </c>
      <c r="Z25" t="s">
        <v>1083</v>
      </c>
    </row>
    <row r="26" spans="1:26" x14ac:dyDescent="0.3">
      <c r="A26" t="s">
        <v>1127</v>
      </c>
      <c r="B26" t="s">
        <v>784</v>
      </c>
      <c r="C26" t="s">
        <v>1223</v>
      </c>
      <c r="D26" t="s">
        <v>85</v>
      </c>
      <c r="E26" t="s">
        <v>1237</v>
      </c>
      <c r="F26" t="s">
        <v>1146</v>
      </c>
      <c r="G26" t="s">
        <v>1223</v>
      </c>
      <c r="H26" t="s">
        <v>1142</v>
      </c>
      <c r="I26" t="s">
        <v>1092</v>
      </c>
      <c r="J26" t="s">
        <v>1624</v>
      </c>
      <c r="K26" t="s">
        <v>4029</v>
      </c>
      <c r="L26" t="s">
        <v>4030</v>
      </c>
      <c r="M26" t="s">
        <v>2997</v>
      </c>
      <c r="N26" t="s">
        <v>3001</v>
      </c>
      <c r="O26" t="s">
        <v>1085</v>
      </c>
      <c r="P26" t="s">
        <v>1710</v>
      </c>
      <c r="Q26" t="s">
        <v>4031</v>
      </c>
      <c r="R26" t="s">
        <v>1180</v>
      </c>
      <c r="S26" t="s">
        <v>4032</v>
      </c>
      <c r="T26" t="s">
        <v>1091</v>
      </c>
      <c r="U26" t="s">
        <v>1520</v>
      </c>
      <c r="V26" t="s">
        <v>4033</v>
      </c>
      <c r="W26" t="s">
        <v>1083</v>
      </c>
      <c r="X26" t="s">
        <v>1085</v>
      </c>
      <c r="Y26" t="s">
        <v>1085</v>
      </c>
      <c r="Z26" t="s">
        <v>1085</v>
      </c>
    </row>
    <row r="27" spans="1:26" x14ac:dyDescent="0.3">
      <c r="A27" t="s">
        <v>1188</v>
      </c>
      <c r="B27" t="s">
        <v>817</v>
      </c>
      <c r="C27" t="s">
        <v>1238</v>
      </c>
      <c r="D27" t="s">
        <v>26</v>
      </c>
      <c r="E27" t="s">
        <v>1246</v>
      </c>
      <c r="F27" t="s">
        <v>1242</v>
      </c>
      <c r="G27" t="s">
        <v>1111</v>
      </c>
      <c r="H27" t="s">
        <v>1180</v>
      </c>
      <c r="I27" t="s">
        <v>1076</v>
      </c>
      <c r="J27" t="s">
        <v>1671</v>
      </c>
      <c r="K27" t="s">
        <v>3674</v>
      </c>
      <c r="L27" t="s">
        <v>2953</v>
      </c>
      <c r="M27" t="s">
        <v>2940</v>
      </c>
      <c r="N27" t="s">
        <v>3839</v>
      </c>
      <c r="O27" t="s">
        <v>1083</v>
      </c>
      <c r="P27" t="s">
        <v>1479</v>
      </c>
      <c r="Q27" t="s">
        <v>3840</v>
      </c>
      <c r="R27" t="s">
        <v>1147</v>
      </c>
      <c r="S27" t="s">
        <v>3841</v>
      </c>
      <c r="T27" t="s">
        <v>1104</v>
      </c>
      <c r="U27" t="s">
        <v>1608</v>
      </c>
      <c r="V27" t="s">
        <v>4034</v>
      </c>
      <c r="W27" t="s">
        <v>1083</v>
      </c>
      <c r="X27" t="s">
        <v>1083</v>
      </c>
      <c r="Y27" t="s">
        <v>1083</v>
      </c>
      <c r="Z27" t="s">
        <v>1083</v>
      </c>
    </row>
    <row r="28" spans="1:26" x14ac:dyDescent="0.3">
      <c r="A28" t="s">
        <v>1219</v>
      </c>
      <c r="B28" t="s">
        <v>868</v>
      </c>
      <c r="C28" t="s">
        <v>1202</v>
      </c>
      <c r="D28" t="s">
        <v>20</v>
      </c>
      <c r="E28" t="s">
        <v>1085</v>
      </c>
      <c r="F28" t="s">
        <v>1085</v>
      </c>
      <c r="G28" t="s">
        <v>1076</v>
      </c>
      <c r="H28" t="s">
        <v>1076</v>
      </c>
      <c r="I28" t="s">
        <v>1083</v>
      </c>
      <c r="J28" t="s">
        <v>1104</v>
      </c>
      <c r="K28" t="s">
        <v>1749</v>
      </c>
      <c r="L28" t="s">
        <v>1418</v>
      </c>
      <c r="M28" t="s">
        <v>2991</v>
      </c>
      <c r="N28" t="s">
        <v>2992</v>
      </c>
      <c r="O28" t="s">
        <v>1083</v>
      </c>
      <c r="P28" t="s">
        <v>1669</v>
      </c>
      <c r="Q28" t="s">
        <v>1685</v>
      </c>
      <c r="R28" t="s">
        <v>1085</v>
      </c>
      <c r="S28" t="s">
        <v>1329</v>
      </c>
      <c r="T28" t="s">
        <v>1083</v>
      </c>
      <c r="W28" t="s">
        <v>1083</v>
      </c>
      <c r="X28" t="s">
        <v>1083</v>
      </c>
      <c r="Y28" t="s">
        <v>1083</v>
      </c>
      <c r="Z28" t="s">
        <v>1083</v>
      </c>
    </row>
    <row r="29" spans="1:26" x14ac:dyDescent="0.3">
      <c r="A29" t="s">
        <v>1223</v>
      </c>
      <c r="B29" t="s">
        <v>837</v>
      </c>
      <c r="C29" t="s">
        <v>1246</v>
      </c>
      <c r="D29" t="s">
        <v>28</v>
      </c>
      <c r="E29" t="s">
        <v>1147</v>
      </c>
      <c r="F29" t="s">
        <v>1147</v>
      </c>
      <c r="G29" t="s">
        <v>1104</v>
      </c>
      <c r="H29" t="s">
        <v>1128</v>
      </c>
      <c r="I29" t="s">
        <v>1076</v>
      </c>
      <c r="J29" t="s">
        <v>1320</v>
      </c>
      <c r="K29" t="s">
        <v>2485</v>
      </c>
      <c r="L29" t="s">
        <v>2182</v>
      </c>
      <c r="M29" t="s">
        <v>2993</v>
      </c>
      <c r="N29" t="s">
        <v>2994</v>
      </c>
      <c r="O29" t="s">
        <v>1083</v>
      </c>
      <c r="P29" t="s">
        <v>1495</v>
      </c>
      <c r="Q29" t="s">
        <v>2995</v>
      </c>
      <c r="R29" t="s">
        <v>1082</v>
      </c>
      <c r="S29" t="s">
        <v>2996</v>
      </c>
      <c r="T29" t="s">
        <v>1092</v>
      </c>
      <c r="U29" t="s">
        <v>1864</v>
      </c>
      <c r="V29" t="s">
        <v>4035</v>
      </c>
      <c r="W29" t="s">
        <v>1083</v>
      </c>
      <c r="X29" t="s">
        <v>1076</v>
      </c>
      <c r="Y29" t="s">
        <v>1076</v>
      </c>
      <c r="Z29" t="s">
        <v>1082</v>
      </c>
    </row>
    <row r="30" spans="1:26" x14ac:dyDescent="0.3">
      <c r="A30" t="s">
        <v>1229</v>
      </c>
      <c r="B30" t="s">
        <v>802</v>
      </c>
      <c r="C30" t="s">
        <v>1188</v>
      </c>
      <c r="D30" t="s">
        <v>110</v>
      </c>
      <c r="E30" t="s">
        <v>1234</v>
      </c>
      <c r="F30" t="s">
        <v>1229</v>
      </c>
      <c r="G30" t="s">
        <v>1153</v>
      </c>
      <c r="H30" t="s">
        <v>1153</v>
      </c>
      <c r="I30" t="s">
        <v>1085</v>
      </c>
      <c r="J30" t="s">
        <v>1778</v>
      </c>
      <c r="K30" t="s">
        <v>3451</v>
      </c>
      <c r="L30" t="s">
        <v>2451</v>
      </c>
      <c r="M30" t="s">
        <v>2990</v>
      </c>
      <c r="N30" t="s">
        <v>3197</v>
      </c>
      <c r="O30" t="s">
        <v>1085</v>
      </c>
      <c r="P30" t="s">
        <v>1598</v>
      </c>
      <c r="Q30" t="s">
        <v>3452</v>
      </c>
      <c r="R30" t="s">
        <v>1142</v>
      </c>
      <c r="S30" t="s">
        <v>3453</v>
      </c>
      <c r="T30" t="s">
        <v>1104</v>
      </c>
      <c r="U30" t="s">
        <v>1837</v>
      </c>
      <c r="V30" t="s">
        <v>4036</v>
      </c>
      <c r="W30" t="s">
        <v>1083</v>
      </c>
      <c r="X30" t="s">
        <v>1083</v>
      </c>
      <c r="Y30" t="s">
        <v>1083</v>
      </c>
      <c r="Z30" t="s">
        <v>1083</v>
      </c>
    </row>
    <row r="31" spans="1:26" x14ac:dyDescent="0.3">
      <c r="A31" t="s">
        <v>1234</v>
      </c>
      <c r="B31" t="s">
        <v>791</v>
      </c>
      <c r="C31" t="s">
        <v>1188</v>
      </c>
      <c r="D31" t="s">
        <v>98</v>
      </c>
      <c r="E31" t="s">
        <v>1219</v>
      </c>
      <c r="F31" t="s">
        <v>1188</v>
      </c>
      <c r="G31" t="s">
        <v>1100</v>
      </c>
      <c r="H31" t="s">
        <v>1128</v>
      </c>
      <c r="I31" t="s">
        <v>1092</v>
      </c>
      <c r="J31" t="s">
        <v>1403</v>
      </c>
      <c r="K31" t="s">
        <v>1593</v>
      </c>
      <c r="L31" t="s">
        <v>1720</v>
      </c>
      <c r="M31" t="s">
        <v>2954</v>
      </c>
      <c r="N31" t="s">
        <v>3035</v>
      </c>
      <c r="O31" t="s">
        <v>1076</v>
      </c>
      <c r="P31" t="s">
        <v>1943</v>
      </c>
      <c r="Q31" t="s">
        <v>3060</v>
      </c>
      <c r="R31" t="s">
        <v>1112</v>
      </c>
      <c r="S31" t="s">
        <v>3242</v>
      </c>
      <c r="T31" t="s">
        <v>1104</v>
      </c>
      <c r="U31" t="s">
        <v>1802</v>
      </c>
      <c r="V31" t="s">
        <v>4037</v>
      </c>
      <c r="W31" t="s">
        <v>1083</v>
      </c>
      <c r="X31" t="s">
        <v>1076</v>
      </c>
      <c r="Y31" t="s">
        <v>1076</v>
      </c>
      <c r="Z31" t="s">
        <v>1083</v>
      </c>
    </row>
    <row r="32" spans="1:26" x14ac:dyDescent="0.3">
      <c r="A32" t="s">
        <v>1238</v>
      </c>
      <c r="B32" t="s">
        <v>832</v>
      </c>
      <c r="C32" t="s">
        <v>1246</v>
      </c>
      <c r="D32" t="s">
        <v>130</v>
      </c>
      <c r="E32" t="s">
        <v>1092</v>
      </c>
      <c r="F32" t="s">
        <v>1076</v>
      </c>
      <c r="G32" t="s">
        <v>1076</v>
      </c>
      <c r="H32" t="s">
        <v>1083</v>
      </c>
      <c r="I32" t="s">
        <v>1083</v>
      </c>
      <c r="J32" t="s">
        <v>1104</v>
      </c>
      <c r="K32" t="s">
        <v>1384</v>
      </c>
      <c r="L32" t="s">
        <v>1359</v>
      </c>
      <c r="M32" t="s">
        <v>2999</v>
      </c>
      <c r="N32" t="s">
        <v>3000</v>
      </c>
      <c r="O32" t="s">
        <v>1083</v>
      </c>
      <c r="P32" t="s">
        <v>1472</v>
      </c>
      <c r="Q32" t="s">
        <v>1864</v>
      </c>
      <c r="R32" t="s">
        <v>1076</v>
      </c>
      <c r="S32" t="s">
        <v>1329</v>
      </c>
      <c r="T32" t="s">
        <v>1083</v>
      </c>
      <c r="W32" t="s">
        <v>1083</v>
      </c>
      <c r="X32" t="s">
        <v>1083</v>
      </c>
      <c r="Y32" t="s">
        <v>1083</v>
      </c>
      <c r="Z32" t="s">
        <v>1083</v>
      </c>
    </row>
    <row r="33" spans="1:26" x14ac:dyDescent="0.3">
      <c r="A33" t="s">
        <v>1242</v>
      </c>
      <c r="B33" t="s">
        <v>795</v>
      </c>
      <c r="C33" t="s">
        <v>1238</v>
      </c>
      <c r="D33" t="s">
        <v>30</v>
      </c>
      <c r="E33" t="s">
        <v>1260</v>
      </c>
      <c r="F33" t="s">
        <v>1260</v>
      </c>
      <c r="G33" t="s">
        <v>1206</v>
      </c>
      <c r="H33" t="s">
        <v>1128</v>
      </c>
      <c r="I33" t="s">
        <v>1092</v>
      </c>
      <c r="J33" t="s">
        <v>1560</v>
      </c>
      <c r="K33" t="s">
        <v>3059</v>
      </c>
      <c r="L33" t="s">
        <v>3454</v>
      </c>
      <c r="M33" t="s">
        <v>3455</v>
      </c>
      <c r="N33" t="s">
        <v>3456</v>
      </c>
      <c r="O33" t="s">
        <v>1085</v>
      </c>
      <c r="P33" t="s">
        <v>1849</v>
      </c>
      <c r="Q33" t="s">
        <v>3457</v>
      </c>
      <c r="R33" t="s">
        <v>1127</v>
      </c>
      <c r="S33" t="s">
        <v>3458</v>
      </c>
      <c r="T33" t="s">
        <v>1092</v>
      </c>
      <c r="U33" t="s">
        <v>1605</v>
      </c>
      <c r="V33" t="s">
        <v>4038</v>
      </c>
      <c r="W33" t="s">
        <v>1083</v>
      </c>
      <c r="X33" t="s">
        <v>1083</v>
      </c>
      <c r="Y33" t="s">
        <v>1083</v>
      </c>
      <c r="Z33" t="s">
        <v>1085</v>
      </c>
    </row>
    <row r="34" spans="1:26" x14ac:dyDescent="0.3">
      <c r="A34" t="s">
        <v>1246</v>
      </c>
      <c r="B34" t="s">
        <v>780</v>
      </c>
      <c r="C34" t="s">
        <v>1223</v>
      </c>
      <c r="D34" t="s">
        <v>1116</v>
      </c>
      <c r="E34" t="s">
        <v>1147</v>
      </c>
      <c r="F34" t="s">
        <v>1147</v>
      </c>
      <c r="G34" t="s">
        <v>1100</v>
      </c>
      <c r="H34" t="s">
        <v>1085</v>
      </c>
      <c r="I34" t="s">
        <v>1085</v>
      </c>
      <c r="J34" t="s">
        <v>1242</v>
      </c>
      <c r="K34" t="s">
        <v>2565</v>
      </c>
      <c r="L34" t="s">
        <v>2524</v>
      </c>
      <c r="M34" t="s">
        <v>3459</v>
      </c>
      <c r="N34" t="s">
        <v>3460</v>
      </c>
      <c r="O34" t="s">
        <v>1085</v>
      </c>
      <c r="P34" t="s">
        <v>1943</v>
      </c>
      <c r="Q34" t="s">
        <v>3223</v>
      </c>
      <c r="R34" t="s">
        <v>1153</v>
      </c>
      <c r="S34" t="s">
        <v>3461</v>
      </c>
      <c r="T34" t="s">
        <v>1092</v>
      </c>
      <c r="U34" t="s">
        <v>1393</v>
      </c>
      <c r="V34" t="s">
        <v>4039</v>
      </c>
      <c r="W34" t="s">
        <v>1083</v>
      </c>
      <c r="X34" t="s">
        <v>1076</v>
      </c>
      <c r="Y34" t="s">
        <v>1076</v>
      </c>
      <c r="Z34" t="s">
        <v>1083</v>
      </c>
    </row>
    <row r="35" spans="1:26" x14ac:dyDescent="0.3">
      <c r="A35" t="s">
        <v>1098</v>
      </c>
      <c r="B35" t="s">
        <v>815</v>
      </c>
      <c r="C35" t="s">
        <v>1206</v>
      </c>
      <c r="D35" t="s">
        <v>67</v>
      </c>
      <c r="E35" t="s">
        <v>1090</v>
      </c>
      <c r="F35" t="s">
        <v>1167</v>
      </c>
      <c r="G35" t="s">
        <v>1128</v>
      </c>
      <c r="H35" t="s">
        <v>1123</v>
      </c>
      <c r="I35" t="s">
        <v>1083</v>
      </c>
      <c r="J35" t="s">
        <v>1299</v>
      </c>
      <c r="K35" t="s">
        <v>2270</v>
      </c>
      <c r="L35" t="s">
        <v>2514</v>
      </c>
      <c r="M35" t="s">
        <v>3195</v>
      </c>
      <c r="N35" t="s">
        <v>3462</v>
      </c>
      <c r="O35" t="s">
        <v>1076</v>
      </c>
      <c r="P35" t="s">
        <v>1513</v>
      </c>
      <c r="Q35" t="s">
        <v>3146</v>
      </c>
      <c r="R35" t="s">
        <v>1128</v>
      </c>
      <c r="S35" t="s">
        <v>3432</v>
      </c>
      <c r="T35" t="s">
        <v>1092</v>
      </c>
      <c r="U35" t="s">
        <v>1791</v>
      </c>
      <c r="V35" t="s">
        <v>3511</v>
      </c>
      <c r="W35" t="s">
        <v>1083</v>
      </c>
      <c r="X35" t="s">
        <v>1083</v>
      </c>
      <c r="Y35" t="s">
        <v>1083</v>
      </c>
      <c r="Z35" t="s">
        <v>1085</v>
      </c>
    </row>
    <row r="36" spans="1:26" x14ac:dyDescent="0.3">
      <c r="A36" t="s">
        <v>1110</v>
      </c>
      <c r="B36" t="s">
        <v>849</v>
      </c>
      <c r="C36" t="s">
        <v>1229</v>
      </c>
      <c r="D36" t="s">
        <v>46</v>
      </c>
      <c r="E36" t="s">
        <v>1090</v>
      </c>
      <c r="F36" t="s">
        <v>1147</v>
      </c>
      <c r="G36" t="s">
        <v>1128</v>
      </c>
      <c r="H36" t="s">
        <v>1104</v>
      </c>
      <c r="I36" t="s">
        <v>1085</v>
      </c>
      <c r="J36" t="s">
        <v>1359</v>
      </c>
      <c r="K36" t="s">
        <v>2644</v>
      </c>
      <c r="L36" t="s">
        <v>2570</v>
      </c>
      <c r="M36" t="s">
        <v>3002</v>
      </c>
      <c r="N36" t="s">
        <v>3003</v>
      </c>
      <c r="O36" t="s">
        <v>1083</v>
      </c>
      <c r="P36" t="s">
        <v>1691</v>
      </c>
      <c r="Q36" t="s">
        <v>3004</v>
      </c>
      <c r="R36" t="s">
        <v>1091</v>
      </c>
      <c r="S36" t="s">
        <v>3005</v>
      </c>
      <c r="T36" t="s">
        <v>1104</v>
      </c>
      <c r="U36" t="s">
        <v>1848</v>
      </c>
      <c r="V36" t="s">
        <v>4040</v>
      </c>
      <c r="W36" t="s">
        <v>1083</v>
      </c>
      <c r="X36" t="s">
        <v>1076</v>
      </c>
      <c r="Y36" t="s">
        <v>1076</v>
      </c>
      <c r="Z36" t="s">
        <v>1083</v>
      </c>
    </row>
    <row r="37" spans="1:26" x14ac:dyDescent="0.3">
      <c r="A37" t="s">
        <v>1260</v>
      </c>
      <c r="B37" t="s">
        <v>877</v>
      </c>
      <c r="C37" t="s">
        <v>1098</v>
      </c>
      <c r="D37" t="s">
        <v>46</v>
      </c>
      <c r="E37" t="s">
        <v>1076</v>
      </c>
      <c r="F37" t="s">
        <v>1076</v>
      </c>
      <c r="G37" t="s">
        <v>1083</v>
      </c>
      <c r="H37" t="s">
        <v>1076</v>
      </c>
      <c r="I37" t="s">
        <v>1083</v>
      </c>
      <c r="J37" t="s">
        <v>1092</v>
      </c>
      <c r="K37" t="s">
        <v>1265</v>
      </c>
      <c r="L37" t="s">
        <v>1098</v>
      </c>
      <c r="M37" t="s">
        <v>2975</v>
      </c>
      <c r="N37" t="s">
        <v>3006</v>
      </c>
      <c r="O37" t="s">
        <v>1083</v>
      </c>
      <c r="P37" t="s">
        <v>1492</v>
      </c>
      <c r="Q37" t="s">
        <v>1355</v>
      </c>
      <c r="R37" t="s">
        <v>1076</v>
      </c>
      <c r="S37" t="s">
        <v>1329</v>
      </c>
      <c r="T37" t="s">
        <v>1083</v>
      </c>
      <c r="W37" t="s">
        <v>1083</v>
      </c>
      <c r="X37" t="s">
        <v>1083</v>
      </c>
      <c r="Y37" t="s">
        <v>1083</v>
      </c>
      <c r="Z37" t="s">
        <v>1083</v>
      </c>
    </row>
    <row r="38" spans="1:26" x14ac:dyDescent="0.3">
      <c r="A38" t="s">
        <v>1265</v>
      </c>
      <c r="B38" t="s">
        <v>796</v>
      </c>
      <c r="C38" t="s">
        <v>1219</v>
      </c>
      <c r="D38" t="s">
        <v>52</v>
      </c>
      <c r="E38" t="s">
        <v>1246</v>
      </c>
      <c r="F38" t="s">
        <v>1238</v>
      </c>
      <c r="G38" t="s">
        <v>1147</v>
      </c>
      <c r="H38" t="s">
        <v>1142</v>
      </c>
      <c r="I38" t="s">
        <v>1076</v>
      </c>
      <c r="J38" t="s">
        <v>1755</v>
      </c>
      <c r="K38" t="s">
        <v>3668</v>
      </c>
      <c r="L38" t="s">
        <v>2650</v>
      </c>
      <c r="M38" t="s">
        <v>3008</v>
      </c>
      <c r="N38" t="s">
        <v>3464</v>
      </c>
      <c r="O38" t="s">
        <v>1104</v>
      </c>
      <c r="P38" t="s">
        <v>1996</v>
      </c>
      <c r="Q38" t="s">
        <v>3465</v>
      </c>
      <c r="R38" t="s">
        <v>1148</v>
      </c>
      <c r="S38" t="s">
        <v>3135</v>
      </c>
      <c r="T38" t="s">
        <v>1123</v>
      </c>
      <c r="U38" t="s">
        <v>1773</v>
      </c>
      <c r="V38" t="s">
        <v>4041</v>
      </c>
      <c r="W38" t="s">
        <v>1083</v>
      </c>
      <c r="X38" t="s">
        <v>1085</v>
      </c>
      <c r="Y38" t="s">
        <v>1085</v>
      </c>
      <c r="Z38" t="s">
        <v>1083</v>
      </c>
    </row>
    <row r="39" spans="1:26" x14ac:dyDescent="0.3">
      <c r="A39" t="s">
        <v>1245</v>
      </c>
      <c r="B39" t="s">
        <v>847</v>
      </c>
      <c r="C39" t="s">
        <v>1229</v>
      </c>
      <c r="D39" t="s">
        <v>130</v>
      </c>
      <c r="E39" t="s">
        <v>1246</v>
      </c>
      <c r="F39" t="s">
        <v>1242</v>
      </c>
      <c r="G39" t="s">
        <v>1153</v>
      </c>
      <c r="H39" t="s">
        <v>1112</v>
      </c>
      <c r="I39" t="s">
        <v>1082</v>
      </c>
      <c r="J39" t="s">
        <v>1650</v>
      </c>
      <c r="K39" t="s">
        <v>3247</v>
      </c>
      <c r="L39" t="s">
        <v>2764</v>
      </c>
      <c r="M39" t="s">
        <v>3142</v>
      </c>
      <c r="N39" t="s">
        <v>3466</v>
      </c>
      <c r="O39" t="s">
        <v>1104</v>
      </c>
      <c r="P39" t="s">
        <v>2128</v>
      </c>
      <c r="Q39" t="s">
        <v>3467</v>
      </c>
      <c r="R39" t="s">
        <v>1180</v>
      </c>
      <c r="S39" t="s">
        <v>3468</v>
      </c>
      <c r="T39" t="s">
        <v>1091</v>
      </c>
      <c r="U39" t="s">
        <v>1785</v>
      </c>
      <c r="V39" t="s">
        <v>4042</v>
      </c>
      <c r="W39" t="s">
        <v>1076</v>
      </c>
      <c r="X39" t="s">
        <v>1083</v>
      </c>
      <c r="Y39" t="s">
        <v>1076</v>
      </c>
      <c r="Z39" t="s">
        <v>1085</v>
      </c>
    </row>
    <row r="40" spans="1:26" x14ac:dyDescent="0.3">
      <c r="A40" t="s">
        <v>1273</v>
      </c>
      <c r="B40" t="s">
        <v>818</v>
      </c>
      <c r="C40" t="s">
        <v>1229</v>
      </c>
      <c r="D40" t="s">
        <v>1121</v>
      </c>
      <c r="E40" t="s">
        <v>1202</v>
      </c>
      <c r="F40" t="s">
        <v>1178</v>
      </c>
      <c r="G40" t="s">
        <v>1111</v>
      </c>
      <c r="H40" t="s">
        <v>1091</v>
      </c>
      <c r="I40" t="s">
        <v>1104</v>
      </c>
      <c r="J40" t="s">
        <v>1418</v>
      </c>
      <c r="K40" t="s">
        <v>2779</v>
      </c>
      <c r="L40" t="s">
        <v>2466</v>
      </c>
      <c r="M40" t="s">
        <v>1372</v>
      </c>
      <c r="N40" t="s">
        <v>3139</v>
      </c>
      <c r="O40" t="s">
        <v>1085</v>
      </c>
      <c r="P40" t="s">
        <v>1513</v>
      </c>
      <c r="Q40" t="s">
        <v>3140</v>
      </c>
      <c r="R40" t="s">
        <v>1128</v>
      </c>
      <c r="S40" t="s">
        <v>3134</v>
      </c>
      <c r="T40" t="s">
        <v>1085</v>
      </c>
      <c r="U40" t="s">
        <v>1788</v>
      </c>
      <c r="V40" t="s">
        <v>4043</v>
      </c>
      <c r="W40" t="s">
        <v>1083</v>
      </c>
      <c r="X40" t="s">
        <v>1083</v>
      </c>
      <c r="Y40" t="s">
        <v>1083</v>
      </c>
      <c r="Z40" t="s">
        <v>1083</v>
      </c>
    </row>
    <row r="41" spans="1:26" x14ac:dyDescent="0.3">
      <c r="A41" t="s">
        <v>1096</v>
      </c>
      <c r="B41" t="s">
        <v>874</v>
      </c>
      <c r="C41" t="s">
        <v>1110</v>
      </c>
      <c r="D41" t="s">
        <v>87</v>
      </c>
      <c r="E41" t="s">
        <v>1147</v>
      </c>
      <c r="F41" t="s">
        <v>1097</v>
      </c>
      <c r="G41" t="s">
        <v>1128</v>
      </c>
      <c r="H41" t="s">
        <v>1091</v>
      </c>
      <c r="I41" t="s">
        <v>1076</v>
      </c>
      <c r="J41" t="s">
        <v>1146</v>
      </c>
      <c r="K41" t="s">
        <v>2531</v>
      </c>
      <c r="L41" t="s">
        <v>1984</v>
      </c>
      <c r="M41" t="s">
        <v>2956</v>
      </c>
      <c r="N41" t="s">
        <v>3057</v>
      </c>
      <c r="O41" t="s">
        <v>1085</v>
      </c>
      <c r="P41" t="s">
        <v>1803</v>
      </c>
      <c r="Q41" t="s">
        <v>3098</v>
      </c>
      <c r="R41" t="s">
        <v>1128</v>
      </c>
      <c r="S41" t="s">
        <v>3198</v>
      </c>
      <c r="T41" t="s">
        <v>1076</v>
      </c>
      <c r="U41" t="s">
        <v>1507</v>
      </c>
      <c r="V41" t="s">
        <v>3387</v>
      </c>
      <c r="W41" t="s">
        <v>1083</v>
      </c>
      <c r="X41" t="s">
        <v>1083</v>
      </c>
      <c r="Y41" t="s">
        <v>1083</v>
      </c>
      <c r="Z41" t="s">
        <v>1083</v>
      </c>
    </row>
    <row r="42" spans="1:26" x14ac:dyDescent="0.3">
      <c r="A42" t="s">
        <v>1280</v>
      </c>
      <c r="B42" t="s">
        <v>3010</v>
      </c>
      <c r="C42" t="s">
        <v>1223</v>
      </c>
      <c r="D42" t="s">
        <v>1132</v>
      </c>
      <c r="E42" t="s">
        <v>1127</v>
      </c>
      <c r="F42" t="s">
        <v>1178</v>
      </c>
      <c r="G42" t="s">
        <v>1091</v>
      </c>
      <c r="H42" t="s">
        <v>1112</v>
      </c>
      <c r="I42" t="s">
        <v>1085</v>
      </c>
      <c r="J42" t="s">
        <v>1650</v>
      </c>
      <c r="K42" t="s">
        <v>2851</v>
      </c>
      <c r="L42" t="s">
        <v>2788</v>
      </c>
      <c r="M42" t="s">
        <v>2940</v>
      </c>
      <c r="N42" t="s">
        <v>3852</v>
      </c>
      <c r="O42" t="s">
        <v>1083</v>
      </c>
      <c r="P42" t="s">
        <v>1598</v>
      </c>
      <c r="Q42" t="s">
        <v>3853</v>
      </c>
      <c r="R42" t="s">
        <v>1142</v>
      </c>
      <c r="S42" t="s">
        <v>3854</v>
      </c>
      <c r="T42" t="s">
        <v>1092</v>
      </c>
      <c r="U42" t="s">
        <v>1820</v>
      </c>
      <c r="V42" t="s">
        <v>4044</v>
      </c>
      <c r="W42" t="s">
        <v>1083</v>
      </c>
      <c r="X42" t="s">
        <v>1076</v>
      </c>
      <c r="Y42" t="s">
        <v>1076</v>
      </c>
      <c r="Z42" t="s">
        <v>1082</v>
      </c>
    </row>
    <row r="43" spans="1:26" x14ac:dyDescent="0.3">
      <c r="A43" t="s">
        <v>1055</v>
      </c>
      <c r="B43" t="s">
        <v>0</v>
      </c>
      <c r="C43" t="s">
        <v>1057</v>
      </c>
      <c r="D43" t="s">
        <v>1059</v>
      </c>
      <c r="E43" t="s">
        <v>4</v>
      </c>
      <c r="F43" t="s">
        <v>2977</v>
      </c>
      <c r="G43" t="s">
        <v>1194</v>
      </c>
      <c r="H43" t="s">
        <v>50</v>
      </c>
      <c r="I43" t="s">
        <v>1195</v>
      </c>
      <c r="J43" t="s">
        <v>2978</v>
      </c>
      <c r="K43" t="s">
        <v>2930</v>
      </c>
      <c r="L43" t="s">
        <v>2931</v>
      </c>
      <c r="M43" t="s">
        <v>1196</v>
      </c>
      <c r="N43" t="s">
        <v>1197</v>
      </c>
      <c r="O43" t="s">
        <v>2979</v>
      </c>
      <c r="P43" t="s">
        <v>2933</v>
      </c>
      <c r="Q43" t="s">
        <v>110</v>
      </c>
      <c r="R43" t="s">
        <v>2980</v>
      </c>
      <c r="S43" t="s">
        <v>2981</v>
      </c>
      <c r="T43" t="s">
        <v>2982</v>
      </c>
      <c r="U43" t="s">
        <v>2983</v>
      </c>
      <c r="V43" t="s">
        <v>2984</v>
      </c>
      <c r="W43" t="s">
        <v>781</v>
      </c>
      <c r="X43" t="s">
        <v>1190</v>
      </c>
      <c r="Y43" t="s">
        <v>1191</v>
      </c>
      <c r="Z43" t="s">
        <v>1193</v>
      </c>
    </row>
    <row r="44" spans="1:26" x14ac:dyDescent="0.3">
      <c r="A44" t="s">
        <v>1146</v>
      </c>
      <c r="B44" t="s">
        <v>838</v>
      </c>
      <c r="C44" t="s">
        <v>1127</v>
      </c>
      <c r="D44" t="s">
        <v>105</v>
      </c>
      <c r="E44" t="s">
        <v>1206</v>
      </c>
      <c r="F44" t="s">
        <v>1178</v>
      </c>
      <c r="G44" t="s">
        <v>1142</v>
      </c>
      <c r="H44" t="s">
        <v>1105</v>
      </c>
      <c r="I44" t="s">
        <v>1092</v>
      </c>
      <c r="J44" t="s">
        <v>1339</v>
      </c>
      <c r="K44" t="s">
        <v>2081</v>
      </c>
      <c r="L44" t="s">
        <v>2468</v>
      </c>
      <c r="M44" t="s">
        <v>2944</v>
      </c>
      <c r="N44" t="s">
        <v>3012</v>
      </c>
      <c r="O44" t="s">
        <v>1076</v>
      </c>
      <c r="P44" t="s">
        <v>1485</v>
      </c>
      <c r="Q44" t="s">
        <v>3013</v>
      </c>
      <c r="R44" t="s">
        <v>1100</v>
      </c>
      <c r="S44" t="s">
        <v>3014</v>
      </c>
      <c r="T44" t="s">
        <v>1104</v>
      </c>
      <c r="U44" t="s">
        <v>1826</v>
      </c>
      <c r="V44" t="s">
        <v>3877</v>
      </c>
      <c r="W44" t="s">
        <v>1083</v>
      </c>
      <c r="X44" t="s">
        <v>1083</v>
      </c>
      <c r="Y44" t="s">
        <v>1083</v>
      </c>
      <c r="Z44" t="s">
        <v>1082</v>
      </c>
    </row>
    <row r="45" spans="1:26" x14ac:dyDescent="0.3">
      <c r="A45" t="s">
        <v>1237</v>
      </c>
      <c r="B45" t="s">
        <v>820</v>
      </c>
      <c r="C45" t="s">
        <v>1234</v>
      </c>
      <c r="D45" t="s">
        <v>107</v>
      </c>
      <c r="E45" t="s">
        <v>1098</v>
      </c>
      <c r="F45" t="s">
        <v>1234</v>
      </c>
      <c r="G45" t="s">
        <v>1100</v>
      </c>
      <c r="H45" t="s">
        <v>1167</v>
      </c>
      <c r="I45" t="s">
        <v>1085</v>
      </c>
      <c r="J45" t="s">
        <v>1608</v>
      </c>
      <c r="K45" t="s">
        <v>3856</v>
      </c>
      <c r="L45" t="s">
        <v>2074</v>
      </c>
      <c r="M45" t="s">
        <v>1401</v>
      </c>
      <c r="N45" t="s">
        <v>3488</v>
      </c>
      <c r="O45" t="s">
        <v>1083</v>
      </c>
      <c r="P45" t="s">
        <v>1968</v>
      </c>
      <c r="Q45" t="s">
        <v>3857</v>
      </c>
      <c r="R45" t="s">
        <v>1142</v>
      </c>
      <c r="S45" t="s">
        <v>3858</v>
      </c>
      <c r="T45" t="s">
        <v>1091</v>
      </c>
      <c r="U45" t="s">
        <v>1853</v>
      </c>
      <c r="V45" t="s">
        <v>4045</v>
      </c>
      <c r="W45" t="s">
        <v>1083</v>
      </c>
      <c r="X45" t="s">
        <v>1076</v>
      </c>
      <c r="Y45" t="s">
        <v>1076</v>
      </c>
      <c r="Z45" t="s">
        <v>1083</v>
      </c>
    </row>
    <row r="46" spans="1:26" x14ac:dyDescent="0.3">
      <c r="A46" t="s">
        <v>1291</v>
      </c>
      <c r="B46" t="s">
        <v>798</v>
      </c>
      <c r="C46" t="s">
        <v>1098</v>
      </c>
      <c r="D46" t="s">
        <v>57</v>
      </c>
      <c r="E46" t="s">
        <v>1127</v>
      </c>
      <c r="F46" t="s">
        <v>1206</v>
      </c>
      <c r="G46" t="s">
        <v>1142</v>
      </c>
      <c r="H46" t="s">
        <v>1142</v>
      </c>
      <c r="I46" t="s">
        <v>1085</v>
      </c>
      <c r="J46" t="s">
        <v>1489</v>
      </c>
      <c r="K46" t="s">
        <v>2051</v>
      </c>
      <c r="L46" t="s">
        <v>1761</v>
      </c>
      <c r="M46" t="s">
        <v>3030</v>
      </c>
      <c r="N46" t="s">
        <v>3387</v>
      </c>
      <c r="O46" t="s">
        <v>1076</v>
      </c>
      <c r="P46" t="s">
        <v>1513</v>
      </c>
      <c r="Q46" t="s">
        <v>3388</v>
      </c>
      <c r="R46" t="s">
        <v>1142</v>
      </c>
      <c r="S46" t="s">
        <v>3201</v>
      </c>
      <c r="T46" t="s">
        <v>1123</v>
      </c>
      <c r="U46" t="s">
        <v>1848</v>
      </c>
      <c r="V46" t="s">
        <v>4046</v>
      </c>
      <c r="W46" t="s">
        <v>1083</v>
      </c>
      <c r="X46" t="s">
        <v>1076</v>
      </c>
      <c r="Y46" t="s">
        <v>1076</v>
      </c>
      <c r="Z46" t="s">
        <v>1083</v>
      </c>
    </row>
    <row r="47" spans="1:26" x14ac:dyDescent="0.3">
      <c r="A47" t="s">
        <v>1187</v>
      </c>
      <c r="B47" t="s">
        <v>826</v>
      </c>
      <c r="C47" t="s">
        <v>1229</v>
      </c>
      <c r="D47" t="s">
        <v>44</v>
      </c>
      <c r="E47" t="s">
        <v>1112</v>
      </c>
      <c r="F47" t="s">
        <v>1111</v>
      </c>
      <c r="G47" t="s">
        <v>1091</v>
      </c>
      <c r="H47" t="s">
        <v>1082</v>
      </c>
      <c r="I47" t="s">
        <v>1083</v>
      </c>
      <c r="J47" t="s">
        <v>1245</v>
      </c>
      <c r="K47" t="s">
        <v>2376</v>
      </c>
      <c r="L47" t="s">
        <v>2297</v>
      </c>
      <c r="M47" t="s">
        <v>3015</v>
      </c>
      <c r="N47" t="s">
        <v>3016</v>
      </c>
      <c r="O47" t="s">
        <v>1083</v>
      </c>
      <c r="P47" t="s">
        <v>1939</v>
      </c>
      <c r="Q47" t="s">
        <v>1559</v>
      </c>
      <c r="R47" t="s">
        <v>1082</v>
      </c>
      <c r="S47" t="s">
        <v>3143</v>
      </c>
      <c r="T47" t="s">
        <v>1092</v>
      </c>
      <c r="U47" t="s">
        <v>1841</v>
      </c>
      <c r="V47" t="s">
        <v>4047</v>
      </c>
      <c r="W47" t="s">
        <v>1083</v>
      </c>
      <c r="X47" t="s">
        <v>1083</v>
      </c>
      <c r="Y47" t="s">
        <v>1083</v>
      </c>
      <c r="Z47" t="s">
        <v>1083</v>
      </c>
    </row>
    <row r="48" spans="1:26" x14ac:dyDescent="0.3">
      <c r="A48" t="s">
        <v>1299</v>
      </c>
      <c r="B48" t="s">
        <v>799</v>
      </c>
      <c r="C48" t="s">
        <v>1202</v>
      </c>
      <c r="D48" t="s">
        <v>62</v>
      </c>
      <c r="E48" t="s">
        <v>1148</v>
      </c>
      <c r="F48" t="s">
        <v>1180</v>
      </c>
      <c r="G48" t="s">
        <v>1128</v>
      </c>
      <c r="H48" t="s">
        <v>1105</v>
      </c>
      <c r="I48" t="s">
        <v>1085</v>
      </c>
      <c r="J48" t="s">
        <v>1374</v>
      </c>
      <c r="K48" t="s">
        <v>2673</v>
      </c>
      <c r="L48" t="s">
        <v>2593</v>
      </c>
      <c r="M48" t="s">
        <v>3469</v>
      </c>
      <c r="N48" t="s">
        <v>3031</v>
      </c>
      <c r="O48" t="s">
        <v>1083</v>
      </c>
      <c r="P48" t="s">
        <v>1590</v>
      </c>
      <c r="Q48" t="s">
        <v>3470</v>
      </c>
      <c r="R48" t="s">
        <v>1123</v>
      </c>
      <c r="S48" t="s">
        <v>3137</v>
      </c>
      <c r="T48" t="s">
        <v>1082</v>
      </c>
      <c r="U48" t="s">
        <v>1641</v>
      </c>
      <c r="V48" t="s">
        <v>4048</v>
      </c>
      <c r="W48" t="s">
        <v>1083</v>
      </c>
      <c r="X48" t="s">
        <v>1083</v>
      </c>
      <c r="Y48" t="s">
        <v>1083</v>
      </c>
      <c r="Z48" t="s">
        <v>1083</v>
      </c>
    </row>
    <row r="49" spans="1:26" x14ac:dyDescent="0.3">
      <c r="A49" t="s">
        <v>1303</v>
      </c>
      <c r="B49" t="s">
        <v>794</v>
      </c>
      <c r="C49" t="s">
        <v>1238</v>
      </c>
      <c r="D49" t="s">
        <v>57</v>
      </c>
      <c r="E49" t="s">
        <v>1178</v>
      </c>
      <c r="F49" t="s">
        <v>1148</v>
      </c>
      <c r="G49" t="s">
        <v>1128</v>
      </c>
      <c r="H49" t="s">
        <v>1091</v>
      </c>
      <c r="I49" t="s">
        <v>1082</v>
      </c>
      <c r="J49" t="s">
        <v>1331</v>
      </c>
      <c r="K49" t="s">
        <v>2654</v>
      </c>
      <c r="L49" t="s">
        <v>2167</v>
      </c>
      <c r="M49" t="s">
        <v>3008</v>
      </c>
      <c r="N49" t="s">
        <v>3471</v>
      </c>
      <c r="O49" t="s">
        <v>1085</v>
      </c>
      <c r="P49" t="s">
        <v>1943</v>
      </c>
      <c r="Q49" t="s">
        <v>3472</v>
      </c>
      <c r="R49" t="s">
        <v>1153</v>
      </c>
      <c r="S49" t="s">
        <v>3473</v>
      </c>
      <c r="T49" t="s">
        <v>1076</v>
      </c>
      <c r="U49" t="s">
        <v>1773</v>
      </c>
      <c r="V49" t="s">
        <v>4049</v>
      </c>
      <c r="W49" t="s">
        <v>1083</v>
      </c>
      <c r="X49" t="s">
        <v>1083</v>
      </c>
      <c r="Y49" t="s">
        <v>1083</v>
      </c>
      <c r="Z49" t="s">
        <v>1083</v>
      </c>
    </row>
    <row r="50" spans="1:26" x14ac:dyDescent="0.3">
      <c r="A50" t="s">
        <v>1307</v>
      </c>
      <c r="B50" t="s">
        <v>848</v>
      </c>
      <c r="C50" t="s">
        <v>1127</v>
      </c>
      <c r="D50" t="s">
        <v>62</v>
      </c>
      <c r="E50" t="s">
        <v>1219</v>
      </c>
      <c r="F50" t="s">
        <v>1206</v>
      </c>
      <c r="G50" t="s">
        <v>1100</v>
      </c>
      <c r="H50" t="s">
        <v>1142</v>
      </c>
      <c r="I50" t="s">
        <v>1085</v>
      </c>
      <c r="J50" t="s">
        <v>1379</v>
      </c>
      <c r="K50" t="s">
        <v>2806</v>
      </c>
      <c r="L50" t="s">
        <v>2381</v>
      </c>
      <c r="M50" t="s">
        <v>3195</v>
      </c>
      <c r="N50" t="s">
        <v>3464</v>
      </c>
      <c r="O50" t="s">
        <v>1092</v>
      </c>
      <c r="P50" t="s">
        <v>1804</v>
      </c>
      <c r="Q50" t="s">
        <v>3474</v>
      </c>
      <c r="R50" t="s">
        <v>1097</v>
      </c>
      <c r="S50" t="s">
        <v>3475</v>
      </c>
      <c r="T50" t="s">
        <v>1092</v>
      </c>
      <c r="U50" t="s">
        <v>1518</v>
      </c>
      <c r="V50" t="s">
        <v>3029</v>
      </c>
      <c r="W50" t="s">
        <v>1083</v>
      </c>
      <c r="X50" t="s">
        <v>1083</v>
      </c>
      <c r="Y50" t="s">
        <v>1083</v>
      </c>
      <c r="Z50" t="s">
        <v>1082</v>
      </c>
    </row>
    <row r="51" spans="1:26" x14ac:dyDescent="0.3">
      <c r="A51" t="s">
        <v>1312</v>
      </c>
      <c r="B51" t="s">
        <v>853</v>
      </c>
      <c r="C51" t="s">
        <v>1242</v>
      </c>
      <c r="D51" t="s">
        <v>46</v>
      </c>
      <c r="E51" t="s">
        <v>1178</v>
      </c>
      <c r="F51" t="s">
        <v>1178</v>
      </c>
      <c r="G51" t="s">
        <v>1153</v>
      </c>
      <c r="H51" t="s">
        <v>1091</v>
      </c>
      <c r="I51" t="s">
        <v>1085</v>
      </c>
      <c r="J51" t="s">
        <v>1320</v>
      </c>
      <c r="K51" t="s">
        <v>2035</v>
      </c>
      <c r="L51" t="s">
        <v>2698</v>
      </c>
      <c r="M51" t="s">
        <v>2999</v>
      </c>
      <c r="N51" t="s">
        <v>2976</v>
      </c>
      <c r="O51" t="s">
        <v>1085</v>
      </c>
      <c r="P51" t="s">
        <v>1602</v>
      </c>
      <c r="Q51" t="s">
        <v>3864</v>
      </c>
      <c r="R51" t="s">
        <v>1153</v>
      </c>
      <c r="S51" t="s">
        <v>3865</v>
      </c>
      <c r="T51" t="s">
        <v>1085</v>
      </c>
      <c r="U51" t="s">
        <v>1760</v>
      </c>
      <c r="V51" t="s">
        <v>4050</v>
      </c>
      <c r="W51" t="s">
        <v>1083</v>
      </c>
      <c r="X51" t="s">
        <v>1076</v>
      </c>
      <c r="Y51" t="s">
        <v>1076</v>
      </c>
      <c r="Z51" t="s">
        <v>1085</v>
      </c>
    </row>
    <row r="52" spans="1:26" x14ac:dyDescent="0.3">
      <c r="A52" t="s">
        <v>1316</v>
      </c>
      <c r="B52" t="s">
        <v>3018</v>
      </c>
      <c r="C52" t="s">
        <v>1110</v>
      </c>
      <c r="D52" t="s">
        <v>34</v>
      </c>
      <c r="E52" t="s">
        <v>1234</v>
      </c>
      <c r="F52" t="s">
        <v>1234</v>
      </c>
      <c r="G52" t="s">
        <v>1112</v>
      </c>
      <c r="H52" t="s">
        <v>1153</v>
      </c>
      <c r="I52" t="s">
        <v>1085</v>
      </c>
      <c r="J52" t="s">
        <v>1489</v>
      </c>
      <c r="K52" t="s">
        <v>3247</v>
      </c>
      <c r="L52" t="s">
        <v>2879</v>
      </c>
      <c r="M52" t="s">
        <v>2998</v>
      </c>
      <c r="N52" t="s">
        <v>3196</v>
      </c>
      <c r="O52" t="s">
        <v>1085</v>
      </c>
      <c r="P52" t="s">
        <v>1747</v>
      </c>
      <c r="Q52" t="s">
        <v>3450</v>
      </c>
      <c r="R52" t="s">
        <v>1090</v>
      </c>
      <c r="S52" t="s">
        <v>3037</v>
      </c>
      <c r="T52" t="s">
        <v>1085</v>
      </c>
      <c r="U52" t="s">
        <v>1671</v>
      </c>
      <c r="V52" t="s">
        <v>4051</v>
      </c>
      <c r="W52" t="s">
        <v>1083</v>
      </c>
      <c r="X52" t="s">
        <v>1085</v>
      </c>
      <c r="Y52" t="s">
        <v>1085</v>
      </c>
      <c r="Z52" t="s">
        <v>1083</v>
      </c>
    </row>
    <row r="53" spans="1:26" x14ac:dyDescent="0.3">
      <c r="A53" t="s">
        <v>1320</v>
      </c>
      <c r="B53" t="s">
        <v>844</v>
      </c>
      <c r="C53" t="s">
        <v>1229</v>
      </c>
      <c r="D53" t="s">
        <v>1467</v>
      </c>
      <c r="E53" t="s">
        <v>1112</v>
      </c>
      <c r="F53" t="s">
        <v>1142</v>
      </c>
      <c r="G53" t="s">
        <v>1082</v>
      </c>
      <c r="H53" t="s">
        <v>1123</v>
      </c>
      <c r="I53" t="s">
        <v>1076</v>
      </c>
      <c r="J53" t="s">
        <v>1299</v>
      </c>
      <c r="K53" t="s">
        <v>2452</v>
      </c>
      <c r="L53" t="s">
        <v>2373</v>
      </c>
      <c r="M53" t="s">
        <v>1401</v>
      </c>
      <c r="N53" t="s">
        <v>3476</v>
      </c>
      <c r="O53" t="s">
        <v>1083</v>
      </c>
      <c r="P53" t="s">
        <v>1522</v>
      </c>
      <c r="Q53" t="s">
        <v>2678</v>
      </c>
      <c r="R53" t="s">
        <v>1082</v>
      </c>
      <c r="S53" t="s">
        <v>3032</v>
      </c>
      <c r="T53" t="s">
        <v>1092</v>
      </c>
      <c r="U53" t="s">
        <v>1853</v>
      </c>
      <c r="V53" t="s">
        <v>4052</v>
      </c>
      <c r="W53" t="s">
        <v>1083</v>
      </c>
      <c r="X53" t="s">
        <v>1083</v>
      </c>
      <c r="Y53" t="s">
        <v>1083</v>
      </c>
      <c r="Z53" t="s">
        <v>1083</v>
      </c>
    </row>
    <row r="54" spans="1:26" x14ac:dyDescent="0.3">
      <c r="A54" t="s">
        <v>1320</v>
      </c>
      <c r="B54" t="s">
        <v>844</v>
      </c>
      <c r="C54" t="s">
        <v>1229</v>
      </c>
      <c r="D54" t="s">
        <v>20</v>
      </c>
      <c r="E54" t="s">
        <v>1153</v>
      </c>
      <c r="F54" t="s">
        <v>1111</v>
      </c>
      <c r="G54" t="s">
        <v>1092</v>
      </c>
      <c r="H54" t="s">
        <v>1123</v>
      </c>
      <c r="I54" t="s">
        <v>1076</v>
      </c>
      <c r="J54" t="s">
        <v>1291</v>
      </c>
      <c r="K54" t="s">
        <v>2410</v>
      </c>
      <c r="L54" t="s">
        <v>2333</v>
      </c>
      <c r="M54" t="s">
        <v>3019</v>
      </c>
      <c r="N54" t="s">
        <v>3020</v>
      </c>
      <c r="O54" t="s">
        <v>1083</v>
      </c>
      <c r="P54" t="s">
        <v>1673</v>
      </c>
      <c r="Q54" t="s">
        <v>2816</v>
      </c>
      <c r="R54" t="s">
        <v>1092</v>
      </c>
      <c r="S54" t="s">
        <v>3009</v>
      </c>
      <c r="T54" t="s">
        <v>1092</v>
      </c>
      <c r="U54" t="s">
        <v>1624</v>
      </c>
      <c r="V54" t="s">
        <v>4053</v>
      </c>
      <c r="W54" t="s">
        <v>1083</v>
      </c>
      <c r="X54" t="s">
        <v>1083</v>
      </c>
      <c r="Y54" t="s">
        <v>1083</v>
      </c>
      <c r="Z54" t="s">
        <v>1083</v>
      </c>
    </row>
    <row r="55" spans="1:26" x14ac:dyDescent="0.3">
      <c r="A55" t="s">
        <v>1320</v>
      </c>
      <c r="B55" t="s">
        <v>844</v>
      </c>
      <c r="C55" t="s">
        <v>1229</v>
      </c>
      <c r="D55" t="s">
        <v>105</v>
      </c>
      <c r="E55" t="s">
        <v>1076</v>
      </c>
      <c r="F55" t="s">
        <v>1076</v>
      </c>
      <c r="G55" t="s">
        <v>1076</v>
      </c>
      <c r="H55" t="s">
        <v>1083</v>
      </c>
      <c r="I55" t="s">
        <v>1083</v>
      </c>
      <c r="J55" t="s">
        <v>1085</v>
      </c>
      <c r="K55" t="s">
        <v>1229</v>
      </c>
      <c r="L55" t="s">
        <v>1219</v>
      </c>
      <c r="M55" t="s">
        <v>3477</v>
      </c>
      <c r="N55" t="s">
        <v>3478</v>
      </c>
      <c r="O55" t="s">
        <v>1083</v>
      </c>
      <c r="P55" t="s">
        <v>1500</v>
      </c>
      <c r="Q55" t="s">
        <v>1364</v>
      </c>
      <c r="R55" t="s">
        <v>1076</v>
      </c>
      <c r="S55" t="s">
        <v>1329</v>
      </c>
      <c r="T55" t="s">
        <v>1083</v>
      </c>
      <c r="W55" t="s">
        <v>1083</v>
      </c>
      <c r="X55" t="s">
        <v>1083</v>
      </c>
      <c r="Y55" t="s">
        <v>1083</v>
      </c>
      <c r="Z55" t="s">
        <v>1083</v>
      </c>
    </row>
    <row r="56" spans="1:26" x14ac:dyDescent="0.3">
      <c r="A56" t="s">
        <v>1325</v>
      </c>
      <c r="B56" t="s">
        <v>3021</v>
      </c>
      <c r="C56" t="s">
        <v>1234</v>
      </c>
      <c r="D56" t="s">
        <v>20</v>
      </c>
      <c r="E56" t="s">
        <v>1229</v>
      </c>
      <c r="F56" t="s">
        <v>1229</v>
      </c>
      <c r="G56" t="s">
        <v>1128</v>
      </c>
      <c r="H56" t="s">
        <v>1111</v>
      </c>
      <c r="I56" t="s">
        <v>1105</v>
      </c>
      <c r="J56" t="s">
        <v>1771</v>
      </c>
      <c r="K56" t="s">
        <v>1858</v>
      </c>
      <c r="L56" t="s">
        <v>1777</v>
      </c>
      <c r="M56" t="s">
        <v>3036</v>
      </c>
      <c r="N56" t="s">
        <v>3022</v>
      </c>
      <c r="O56" t="s">
        <v>1076</v>
      </c>
      <c r="P56" t="s">
        <v>1479</v>
      </c>
      <c r="Q56" t="s">
        <v>3870</v>
      </c>
      <c r="R56" t="s">
        <v>1100</v>
      </c>
      <c r="S56" t="s">
        <v>3134</v>
      </c>
      <c r="T56" t="s">
        <v>1092</v>
      </c>
      <c r="U56" t="s">
        <v>1734</v>
      </c>
      <c r="V56" t="s">
        <v>4054</v>
      </c>
      <c r="W56" t="s">
        <v>1083</v>
      </c>
      <c r="X56" t="s">
        <v>1083</v>
      </c>
      <c r="Y56" t="s">
        <v>1083</v>
      </c>
      <c r="Z56" t="s">
        <v>1082</v>
      </c>
    </row>
    <row r="57" spans="1:26" x14ac:dyDescent="0.3">
      <c r="A57" t="s">
        <v>1331</v>
      </c>
      <c r="B57" t="s">
        <v>839</v>
      </c>
      <c r="C57" t="s">
        <v>1223</v>
      </c>
      <c r="D57" t="s">
        <v>55</v>
      </c>
      <c r="E57" t="s">
        <v>1206</v>
      </c>
      <c r="F57" t="s">
        <v>1202</v>
      </c>
      <c r="G57" t="s">
        <v>1142</v>
      </c>
      <c r="H57" t="s">
        <v>1105</v>
      </c>
      <c r="I57" t="s">
        <v>1082</v>
      </c>
      <c r="J57" t="s">
        <v>1418</v>
      </c>
      <c r="K57" t="s">
        <v>1694</v>
      </c>
      <c r="L57" t="s">
        <v>1576</v>
      </c>
      <c r="M57" t="s">
        <v>3024</v>
      </c>
      <c r="N57" t="s">
        <v>3480</v>
      </c>
      <c r="O57" t="s">
        <v>1083</v>
      </c>
      <c r="P57" t="s">
        <v>1943</v>
      </c>
      <c r="Q57" t="s">
        <v>3481</v>
      </c>
      <c r="R57" t="s">
        <v>1167</v>
      </c>
      <c r="S57" t="s">
        <v>3482</v>
      </c>
      <c r="T57" t="s">
        <v>1092</v>
      </c>
      <c r="U57" t="s">
        <v>1806</v>
      </c>
      <c r="V57" t="s">
        <v>4055</v>
      </c>
      <c r="W57" t="s">
        <v>1083</v>
      </c>
      <c r="X57" t="s">
        <v>1085</v>
      </c>
      <c r="Y57" t="s">
        <v>1085</v>
      </c>
      <c r="Z57" t="s">
        <v>1083</v>
      </c>
    </row>
    <row r="58" spans="1:26" x14ac:dyDescent="0.3">
      <c r="A58" t="s">
        <v>1334</v>
      </c>
      <c r="B58" t="s">
        <v>3023</v>
      </c>
      <c r="C58" t="s">
        <v>1242</v>
      </c>
      <c r="D58" t="s">
        <v>64</v>
      </c>
      <c r="E58" t="s">
        <v>1110</v>
      </c>
      <c r="F58" t="s">
        <v>1246</v>
      </c>
      <c r="G58" t="s">
        <v>1100</v>
      </c>
      <c r="H58" t="s">
        <v>1180</v>
      </c>
      <c r="I58" t="s">
        <v>1076</v>
      </c>
      <c r="J58" t="s">
        <v>1507</v>
      </c>
      <c r="K58" t="s">
        <v>3367</v>
      </c>
      <c r="L58" t="s">
        <v>3379</v>
      </c>
      <c r="M58" t="s">
        <v>2985</v>
      </c>
      <c r="N58" t="s">
        <v>3463</v>
      </c>
      <c r="O58" t="s">
        <v>1076</v>
      </c>
      <c r="P58" t="s">
        <v>1914</v>
      </c>
      <c r="Q58" t="s">
        <v>3483</v>
      </c>
      <c r="R58" t="s">
        <v>1147</v>
      </c>
      <c r="S58" t="s">
        <v>3484</v>
      </c>
      <c r="T58" t="s">
        <v>1092</v>
      </c>
      <c r="U58" t="s">
        <v>1507</v>
      </c>
      <c r="V58" t="s">
        <v>4056</v>
      </c>
      <c r="W58" t="s">
        <v>1083</v>
      </c>
      <c r="X58" t="s">
        <v>1083</v>
      </c>
      <c r="Y58" t="s">
        <v>1083</v>
      </c>
      <c r="Z58" t="s">
        <v>1083</v>
      </c>
    </row>
    <row r="59" spans="1:26" x14ac:dyDescent="0.3">
      <c r="A59" t="s">
        <v>1339</v>
      </c>
      <c r="B59" t="s">
        <v>875</v>
      </c>
      <c r="C59" t="s">
        <v>1188</v>
      </c>
      <c r="D59" t="s">
        <v>168</v>
      </c>
      <c r="E59" t="s">
        <v>1076</v>
      </c>
      <c r="F59" t="s">
        <v>1076</v>
      </c>
      <c r="G59" t="s">
        <v>1076</v>
      </c>
      <c r="H59" t="s">
        <v>1083</v>
      </c>
      <c r="I59" t="s">
        <v>1083</v>
      </c>
      <c r="J59" t="s">
        <v>1083</v>
      </c>
      <c r="K59" t="s">
        <v>1206</v>
      </c>
      <c r="L59" t="s">
        <v>1206</v>
      </c>
      <c r="M59" t="s">
        <v>1329</v>
      </c>
      <c r="N59" t="s">
        <v>1330</v>
      </c>
      <c r="O59" t="s">
        <v>1076</v>
      </c>
      <c r="P59" t="s">
        <v>1476</v>
      </c>
      <c r="Q59" t="s">
        <v>1364</v>
      </c>
      <c r="R59" t="s">
        <v>1076</v>
      </c>
      <c r="S59" t="s">
        <v>1329</v>
      </c>
      <c r="T59" t="s">
        <v>1083</v>
      </c>
      <c r="W59" t="s">
        <v>1083</v>
      </c>
      <c r="X59" t="s">
        <v>1083</v>
      </c>
      <c r="Y59" t="s">
        <v>1083</v>
      </c>
      <c r="Z59" t="s">
        <v>1083</v>
      </c>
    </row>
    <row r="60" spans="1:26" x14ac:dyDescent="0.3">
      <c r="A60" t="s">
        <v>1344</v>
      </c>
      <c r="B60" t="s">
        <v>783</v>
      </c>
      <c r="C60" t="s">
        <v>1229</v>
      </c>
      <c r="D60" t="s">
        <v>130</v>
      </c>
      <c r="E60" t="s">
        <v>1167</v>
      </c>
      <c r="F60" t="s">
        <v>1112</v>
      </c>
      <c r="G60" t="s">
        <v>1123</v>
      </c>
      <c r="H60" t="s">
        <v>1092</v>
      </c>
      <c r="I60" t="s">
        <v>1092</v>
      </c>
      <c r="J60" t="s">
        <v>1096</v>
      </c>
      <c r="K60" t="s">
        <v>1981</v>
      </c>
      <c r="L60" t="s">
        <v>1665</v>
      </c>
      <c r="M60" t="s">
        <v>3007</v>
      </c>
      <c r="N60" t="s">
        <v>3196</v>
      </c>
      <c r="O60" t="s">
        <v>1076</v>
      </c>
      <c r="P60" t="s">
        <v>1774</v>
      </c>
      <c r="Q60" t="s">
        <v>3485</v>
      </c>
      <c r="R60" t="s">
        <v>1128</v>
      </c>
      <c r="S60" t="s">
        <v>3443</v>
      </c>
      <c r="T60" t="s">
        <v>1092</v>
      </c>
      <c r="U60" t="s">
        <v>1771</v>
      </c>
      <c r="V60" t="s">
        <v>4057</v>
      </c>
      <c r="W60" t="s">
        <v>1083</v>
      </c>
      <c r="X60" t="s">
        <v>1083</v>
      </c>
      <c r="Y60" t="s">
        <v>1083</v>
      </c>
      <c r="Z60" t="s">
        <v>1083</v>
      </c>
    </row>
    <row r="61" spans="1:26" x14ac:dyDescent="0.3">
      <c r="A61" t="s">
        <v>1347</v>
      </c>
      <c r="B61" t="s">
        <v>812</v>
      </c>
      <c r="C61" t="s">
        <v>1188</v>
      </c>
      <c r="D61" t="s">
        <v>168</v>
      </c>
      <c r="E61" t="s">
        <v>1229</v>
      </c>
      <c r="F61" t="s">
        <v>1223</v>
      </c>
      <c r="G61" t="s">
        <v>1167</v>
      </c>
      <c r="H61" t="s">
        <v>1128</v>
      </c>
      <c r="I61" t="s">
        <v>1085</v>
      </c>
      <c r="J61" t="s">
        <v>1760</v>
      </c>
      <c r="K61" t="s">
        <v>2914</v>
      </c>
      <c r="L61" t="s">
        <v>2834</v>
      </c>
      <c r="M61" t="s">
        <v>2944</v>
      </c>
      <c r="N61" t="s">
        <v>3486</v>
      </c>
      <c r="O61" t="s">
        <v>1076</v>
      </c>
      <c r="P61" t="s">
        <v>1943</v>
      </c>
      <c r="Q61" t="s">
        <v>3487</v>
      </c>
      <c r="R61" t="s">
        <v>1142</v>
      </c>
      <c r="S61" t="s">
        <v>3479</v>
      </c>
      <c r="T61" t="s">
        <v>1104</v>
      </c>
      <c r="U61" t="s">
        <v>1608</v>
      </c>
      <c r="V61" t="s">
        <v>4058</v>
      </c>
      <c r="W61" t="s">
        <v>1083</v>
      </c>
      <c r="X61" t="s">
        <v>1083</v>
      </c>
      <c r="Y61" t="s">
        <v>1083</v>
      </c>
      <c r="Z61" t="s">
        <v>1085</v>
      </c>
    </row>
    <row r="62" spans="1:26" x14ac:dyDescent="0.3">
      <c r="A62" t="s">
        <v>1351</v>
      </c>
      <c r="B62" t="s">
        <v>3025</v>
      </c>
      <c r="C62" t="s">
        <v>1127</v>
      </c>
      <c r="D62" t="s">
        <v>1116</v>
      </c>
      <c r="E62" t="s">
        <v>1104</v>
      </c>
      <c r="F62" t="s">
        <v>1082</v>
      </c>
      <c r="G62" t="s">
        <v>1076</v>
      </c>
      <c r="H62" t="s">
        <v>1092</v>
      </c>
      <c r="I62" t="s">
        <v>1083</v>
      </c>
      <c r="J62" t="s">
        <v>1167</v>
      </c>
      <c r="K62" t="s">
        <v>1973</v>
      </c>
      <c r="L62" t="s">
        <v>1927</v>
      </c>
      <c r="M62" t="s">
        <v>2940</v>
      </c>
      <c r="N62" t="s">
        <v>3026</v>
      </c>
      <c r="O62" t="s">
        <v>1083</v>
      </c>
      <c r="P62" t="s">
        <v>1468</v>
      </c>
      <c r="Q62" t="s">
        <v>2095</v>
      </c>
      <c r="R62" t="s">
        <v>1085</v>
      </c>
      <c r="S62" t="s">
        <v>2943</v>
      </c>
      <c r="T62" t="s">
        <v>1083</v>
      </c>
      <c r="W62" t="s">
        <v>1083</v>
      </c>
      <c r="X62" t="s">
        <v>1083</v>
      </c>
      <c r="Y62" t="s">
        <v>1083</v>
      </c>
      <c r="Z62" t="s">
        <v>1083</v>
      </c>
    </row>
    <row r="63" spans="1:26" x14ac:dyDescent="0.3">
      <c r="A63" t="s">
        <v>1355</v>
      </c>
      <c r="B63" t="s">
        <v>1326</v>
      </c>
      <c r="C63" t="s">
        <v>1206</v>
      </c>
      <c r="D63" t="s">
        <v>105</v>
      </c>
      <c r="E63" t="s">
        <v>1076</v>
      </c>
      <c r="F63" t="s">
        <v>1083</v>
      </c>
      <c r="G63" t="s">
        <v>1083</v>
      </c>
      <c r="H63" t="s">
        <v>1083</v>
      </c>
      <c r="I63" t="s">
        <v>1083</v>
      </c>
      <c r="J63" t="s">
        <v>1083</v>
      </c>
      <c r="K63" t="s">
        <v>1076</v>
      </c>
      <c r="L63" t="s">
        <v>1076</v>
      </c>
      <c r="M63" t="s">
        <v>1329</v>
      </c>
      <c r="N63" t="s">
        <v>1330</v>
      </c>
      <c r="O63" t="s">
        <v>1083</v>
      </c>
      <c r="P63" t="s">
        <v>1461</v>
      </c>
      <c r="Q63" t="s">
        <v>1153</v>
      </c>
      <c r="R63" t="s">
        <v>1083</v>
      </c>
      <c r="T63" t="s">
        <v>1083</v>
      </c>
      <c r="W63" t="s">
        <v>1083</v>
      </c>
      <c r="X63" t="s">
        <v>1083</v>
      </c>
      <c r="Y63" t="s">
        <v>1083</v>
      </c>
      <c r="Z63" t="s">
        <v>1083</v>
      </c>
    </row>
    <row r="64" spans="1:26" x14ac:dyDescent="0.3">
      <c r="A64" t="s">
        <v>1359</v>
      </c>
      <c r="B64" t="s">
        <v>789</v>
      </c>
      <c r="C64" t="s">
        <v>1234</v>
      </c>
      <c r="D64" t="s">
        <v>98</v>
      </c>
      <c r="E64" t="s">
        <v>1092</v>
      </c>
      <c r="F64" t="s">
        <v>1085</v>
      </c>
      <c r="G64" t="s">
        <v>1076</v>
      </c>
      <c r="H64" t="s">
        <v>1076</v>
      </c>
      <c r="I64" t="s">
        <v>1083</v>
      </c>
      <c r="J64" t="s">
        <v>1128</v>
      </c>
      <c r="K64" t="s">
        <v>1760</v>
      </c>
      <c r="L64" t="s">
        <v>1510</v>
      </c>
      <c r="M64" t="s">
        <v>1401</v>
      </c>
      <c r="N64" t="s">
        <v>3488</v>
      </c>
      <c r="O64" t="s">
        <v>1083</v>
      </c>
      <c r="P64" t="s">
        <v>1492</v>
      </c>
      <c r="Q64" t="s">
        <v>1971</v>
      </c>
      <c r="R64" t="s">
        <v>1076</v>
      </c>
      <c r="S64" t="s">
        <v>2943</v>
      </c>
      <c r="T64" t="s">
        <v>1076</v>
      </c>
      <c r="W64" t="s">
        <v>1083</v>
      </c>
      <c r="X64" t="s">
        <v>1083</v>
      </c>
      <c r="Y64" t="s">
        <v>1083</v>
      </c>
      <c r="Z64" t="s">
        <v>1083</v>
      </c>
    </row>
    <row r="65" spans="1:26" x14ac:dyDescent="0.3">
      <c r="A65" t="s">
        <v>1364</v>
      </c>
      <c r="B65" t="s">
        <v>883</v>
      </c>
      <c r="C65" t="s">
        <v>1242</v>
      </c>
      <c r="D65" t="s">
        <v>122</v>
      </c>
      <c r="E65" t="s">
        <v>1123</v>
      </c>
      <c r="F65" t="s">
        <v>1105</v>
      </c>
      <c r="G65" t="s">
        <v>1104</v>
      </c>
      <c r="H65" t="s">
        <v>1085</v>
      </c>
      <c r="I65" t="s">
        <v>1083</v>
      </c>
      <c r="J65" t="s">
        <v>1090</v>
      </c>
      <c r="K65" t="s">
        <v>2102</v>
      </c>
      <c r="L65" t="s">
        <v>1465</v>
      </c>
      <c r="M65" t="s">
        <v>2967</v>
      </c>
      <c r="N65" t="s">
        <v>3489</v>
      </c>
      <c r="O65" t="s">
        <v>1076</v>
      </c>
      <c r="P65" t="s">
        <v>1673</v>
      </c>
      <c r="Q65" t="s">
        <v>2503</v>
      </c>
      <c r="R65" t="s">
        <v>1082</v>
      </c>
      <c r="S65" t="s">
        <v>3014</v>
      </c>
      <c r="T65" t="s">
        <v>1083</v>
      </c>
      <c r="U65" t="s">
        <v>1778</v>
      </c>
      <c r="V65" t="s">
        <v>4059</v>
      </c>
      <c r="W65" t="s">
        <v>1083</v>
      </c>
      <c r="X65" t="s">
        <v>1083</v>
      </c>
      <c r="Y65" t="s">
        <v>1083</v>
      </c>
      <c r="Z65" t="s">
        <v>1085</v>
      </c>
    </row>
    <row r="66" spans="1:26" x14ac:dyDescent="0.3">
      <c r="A66" t="s">
        <v>1055</v>
      </c>
      <c r="B66" t="s">
        <v>0</v>
      </c>
      <c r="C66" t="s">
        <v>1057</v>
      </c>
      <c r="D66" t="s">
        <v>1059</v>
      </c>
      <c r="E66" t="s">
        <v>4</v>
      </c>
      <c r="F66" t="s">
        <v>2977</v>
      </c>
      <c r="G66" t="s">
        <v>1194</v>
      </c>
      <c r="H66" t="s">
        <v>50</v>
      </c>
      <c r="I66" t="s">
        <v>1195</v>
      </c>
      <c r="J66" t="s">
        <v>2978</v>
      </c>
      <c r="K66" t="s">
        <v>2930</v>
      </c>
      <c r="L66" t="s">
        <v>2931</v>
      </c>
      <c r="M66" t="s">
        <v>1196</v>
      </c>
      <c r="N66" t="s">
        <v>1197</v>
      </c>
      <c r="O66" t="s">
        <v>2979</v>
      </c>
      <c r="P66" t="s">
        <v>2933</v>
      </c>
      <c r="Q66" t="s">
        <v>110</v>
      </c>
      <c r="R66" t="s">
        <v>2980</v>
      </c>
      <c r="S66" t="s">
        <v>2981</v>
      </c>
      <c r="T66" t="s">
        <v>2982</v>
      </c>
      <c r="U66" t="s">
        <v>2983</v>
      </c>
      <c r="V66" t="s">
        <v>2984</v>
      </c>
      <c r="W66" t="s">
        <v>781</v>
      </c>
      <c r="X66" t="s">
        <v>1190</v>
      </c>
      <c r="Y66" t="s">
        <v>1191</v>
      </c>
      <c r="Z66" t="s">
        <v>1193</v>
      </c>
    </row>
    <row r="67" spans="1:26" x14ac:dyDescent="0.3">
      <c r="A67" t="s">
        <v>1368</v>
      </c>
      <c r="B67" t="s">
        <v>793</v>
      </c>
      <c r="C67" t="s">
        <v>1127</v>
      </c>
      <c r="D67" t="s">
        <v>55</v>
      </c>
      <c r="E67" t="s">
        <v>1142</v>
      </c>
      <c r="F67" t="s">
        <v>1111</v>
      </c>
      <c r="G67" t="s">
        <v>1082</v>
      </c>
      <c r="H67" t="s">
        <v>1104</v>
      </c>
      <c r="I67" t="s">
        <v>1076</v>
      </c>
      <c r="J67" t="s">
        <v>1260</v>
      </c>
      <c r="K67" t="s">
        <v>2361</v>
      </c>
      <c r="L67" t="s">
        <v>2284</v>
      </c>
      <c r="M67" t="s">
        <v>3011</v>
      </c>
      <c r="N67" t="s">
        <v>3029</v>
      </c>
      <c r="O67" t="s">
        <v>1083</v>
      </c>
      <c r="P67" t="s">
        <v>1522</v>
      </c>
      <c r="Q67" t="s">
        <v>2076</v>
      </c>
      <c r="R67" t="s">
        <v>1104</v>
      </c>
      <c r="S67" t="s">
        <v>2943</v>
      </c>
      <c r="T67" t="s">
        <v>1076</v>
      </c>
      <c r="U67" t="s">
        <v>1520</v>
      </c>
      <c r="V67" t="s">
        <v>4016</v>
      </c>
      <c r="W67" t="s">
        <v>1083</v>
      </c>
      <c r="X67" t="s">
        <v>1085</v>
      </c>
      <c r="Y67" t="s">
        <v>1085</v>
      </c>
      <c r="Z67" t="s">
        <v>1085</v>
      </c>
    </row>
    <row r="68" spans="1:26" x14ac:dyDescent="0.3">
      <c r="A68" t="s">
        <v>1374</v>
      </c>
      <c r="B68" t="s">
        <v>808</v>
      </c>
      <c r="C68" t="s">
        <v>1127</v>
      </c>
      <c r="D68" t="s">
        <v>85</v>
      </c>
      <c r="E68" t="s">
        <v>1142</v>
      </c>
      <c r="F68" t="s">
        <v>1123</v>
      </c>
      <c r="G68" t="s">
        <v>1082</v>
      </c>
      <c r="H68" t="s">
        <v>1092</v>
      </c>
      <c r="I68" t="s">
        <v>1076</v>
      </c>
      <c r="J68" t="s">
        <v>1219</v>
      </c>
      <c r="K68" t="s">
        <v>2163</v>
      </c>
      <c r="L68" t="s">
        <v>2114</v>
      </c>
      <c r="M68" t="s">
        <v>3015</v>
      </c>
      <c r="N68" t="s">
        <v>2964</v>
      </c>
      <c r="O68" t="s">
        <v>1083</v>
      </c>
      <c r="P68" t="s">
        <v>1539</v>
      </c>
      <c r="Q68" t="s">
        <v>2577</v>
      </c>
      <c r="R68" t="s">
        <v>1082</v>
      </c>
      <c r="S68" t="s">
        <v>2943</v>
      </c>
      <c r="T68" t="s">
        <v>1092</v>
      </c>
      <c r="U68" t="s">
        <v>1841</v>
      </c>
      <c r="V68" t="s">
        <v>4060</v>
      </c>
      <c r="W68" t="s">
        <v>1083</v>
      </c>
      <c r="X68" t="s">
        <v>1083</v>
      </c>
      <c r="Y68" t="s">
        <v>1083</v>
      </c>
      <c r="Z68" t="s">
        <v>1083</v>
      </c>
    </row>
    <row r="69" spans="1:26" x14ac:dyDescent="0.3">
      <c r="A69" t="s">
        <v>1379</v>
      </c>
      <c r="B69" t="s">
        <v>819</v>
      </c>
      <c r="C69" t="s">
        <v>1273</v>
      </c>
      <c r="D69" t="s">
        <v>23</v>
      </c>
      <c r="E69" t="s">
        <v>1090</v>
      </c>
      <c r="F69" t="s">
        <v>1147</v>
      </c>
      <c r="G69" t="s">
        <v>1142</v>
      </c>
      <c r="H69" t="s">
        <v>1082</v>
      </c>
      <c r="I69" t="s">
        <v>1085</v>
      </c>
      <c r="J69" t="s">
        <v>1146</v>
      </c>
      <c r="K69" t="s">
        <v>2585</v>
      </c>
      <c r="L69" t="s">
        <v>1708</v>
      </c>
      <c r="M69" t="s">
        <v>3007</v>
      </c>
      <c r="N69" t="s">
        <v>4061</v>
      </c>
      <c r="O69" t="s">
        <v>1085</v>
      </c>
      <c r="P69" t="s">
        <v>1992</v>
      </c>
      <c r="Q69" t="s">
        <v>4062</v>
      </c>
      <c r="R69" t="s">
        <v>1123</v>
      </c>
      <c r="S69" t="s">
        <v>4063</v>
      </c>
      <c r="T69" t="s">
        <v>1076</v>
      </c>
      <c r="U69" t="s">
        <v>1771</v>
      </c>
      <c r="V69" t="s">
        <v>4064</v>
      </c>
      <c r="W69" t="s">
        <v>1083</v>
      </c>
      <c r="X69" t="s">
        <v>1076</v>
      </c>
      <c r="Y69" t="s">
        <v>1076</v>
      </c>
      <c r="Z69" t="s">
        <v>1082</v>
      </c>
    </row>
    <row r="70" spans="1:26" x14ac:dyDescent="0.3">
      <c r="A70" t="s">
        <v>1384</v>
      </c>
      <c r="B70" t="s">
        <v>787</v>
      </c>
      <c r="C70" t="s">
        <v>1110</v>
      </c>
      <c r="D70" t="s">
        <v>105</v>
      </c>
      <c r="E70" t="s">
        <v>1206</v>
      </c>
      <c r="F70" t="s">
        <v>1148</v>
      </c>
      <c r="G70" t="s">
        <v>1100</v>
      </c>
      <c r="H70" t="s">
        <v>1105</v>
      </c>
      <c r="I70" t="s">
        <v>1085</v>
      </c>
      <c r="J70" t="s">
        <v>1379</v>
      </c>
      <c r="K70" t="s">
        <v>2564</v>
      </c>
      <c r="L70" t="s">
        <v>2467</v>
      </c>
      <c r="M70" t="s">
        <v>2963</v>
      </c>
      <c r="N70" t="s">
        <v>3486</v>
      </c>
      <c r="O70" t="s">
        <v>1076</v>
      </c>
      <c r="P70" t="s">
        <v>1713</v>
      </c>
      <c r="Q70" t="s">
        <v>3492</v>
      </c>
      <c r="R70" t="s">
        <v>1123</v>
      </c>
      <c r="S70" t="s">
        <v>3143</v>
      </c>
      <c r="T70" t="s">
        <v>1123</v>
      </c>
      <c r="U70" t="s">
        <v>1900</v>
      </c>
      <c r="V70" t="s">
        <v>4065</v>
      </c>
      <c r="W70" t="s">
        <v>1083</v>
      </c>
      <c r="X70" t="s">
        <v>1083</v>
      </c>
      <c r="Y70" t="s">
        <v>1083</v>
      </c>
      <c r="Z70" t="s">
        <v>1083</v>
      </c>
    </row>
    <row r="71" spans="1:26" x14ac:dyDescent="0.3">
      <c r="A71" t="s">
        <v>1389</v>
      </c>
      <c r="B71" t="s">
        <v>813</v>
      </c>
      <c r="C71" t="s">
        <v>1260</v>
      </c>
      <c r="D71" t="s">
        <v>46</v>
      </c>
      <c r="E71" t="s">
        <v>1112</v>
      </c>
      <c r="F71" t="s">
        <v>1142</v>
      </c>
      <c r="G71" t="s">
        <v>1082</v>
      </c>
      <c r="H71" t="s">
        <v>1091</v>
      </c>
      <c r="I71" t="s">
        <v>1085</v>
      </c>
      <c r="J71" t="s">
        <v>1280</v>
      </c>
      <c r="K71" t="s">
        <v>2410</v>
      </c>
      <c r="L71" t="s">
        <v>2342</v>
      </c>
      <c r="M71" t="s">
        <v>1372</v>
      </c>
      <c r="N71" t="s">
        <v>3022</v>
      </c>
      <c r="O71" t="s">
        <v>1076</v>
      </c>
      <c r="P71" t="s">
        <v>1522</v>
      </c>
      <c r="Q71" t="s">
        <v>2227</v>
      </c>
      <c r="R71" t="s">
        <v>1082</v>
      </c>
      <c r="S71" t="s">
        <v>3032</v>
      </c>
      <c r="T71" t="s">
        <v>1076</v>
      </c>
      <c r="U71" t="s">
        <v>1788</v>
      </c>
      <c r="V71" t="s">
        <v>4026</v>
      </c>
      <c r="W71" t="s">
        <v>1083</v>
      </c>
      <c r="X71" t="s">
        <v>1083</v>
      </c>
      <c r="Y71" t="s">
        <v>1083</v>
      </c>
      <c r="Z71" t="s">
        <v>1082</v>
      </c>
    </row>
    <row r="72" spans="1:26" x14ac:dyDescent="0.3">
      <c r="A72" t="s">
        <v>1393</v>
      </c>
      <c r="B72" t="s">
        <v>861</v>
      </c>
      <c r="C72" t="s">
        <v>1242</v>
      </c>
      <c r="D72" t="s">
        <v>1262</v>
      </c>
      <c r="E72" t="s">
        <v>1142</v>
      </c>
      <c r="F72" t="s">
        <v>1128</v>
      </c>
      <c r="G72" t="s">
        <v>1104</v>
      </c>
      <c r="H72" t="s">
        <v>1076</v>
      </c>
      <c r="I72" t="s">
        <v>1092</v>
      </c>
      <c r="J72" t="s">
        <v>1178</v>
      </c>
      <c r="K72" t="s">
        <v>1888</v>
      </c>
      <c r="L72" t="s">
        <v>2023</v>
      </c>
      <c r="M72" t="s">
        <v>4066</v>
      </c>
      <c r="N72" t="s">
        <v>3493</v>
      </c>
      <c r="O72" t="s">
        <v>1083</v>
      </c>
      <c r="P72" t="s">
        <v>1732</v>
      </c>
      <c r="Q72" t="s">
        <v>2716</v>
      </c>
      <c r="R72" t="s">
        <v>1091</v>
      </c>
      <c r="S72" t="s">
        <v>3135</v>
      </c>
      <c r="T72" t="s">
        <v>1083</v>
      </c>
      <c r="U72" t="s">
        <v>1755</v>
      </c>
      <c r="V72" t="s">
        <v>4067</v>
      </c>
      <c r="W72" t="s">
        <v>1083</v>
      </c>
      <c r="X72" t="s">
        <v>1083</v>
      </c>
      <c r="Y72" t="s">
        <v>1083</v>
      </c>
      <c r="Z72" t="s">
        <v>1083</v>
      </c>
    </row>
    <row r="73" spans="1:26" x14ac:dyDescent="0.3">
      <c r="A73" t="s">
        <v>1397</v>
      </c>
      <c r="B73" t="s">
        <v>806</v>
      </c>
      <c r="C73" t="s">
        <v>1219</v>
      </c>
      <c r="D73" t="s">
        <v>87</v>
      </c>
      <c r="E73" t="s">
        <v>1148</v>
      </c>
      <c r="F73" t="s">
        <v>1148</v>
      </c>
      <c r="G73" t="s">
        <v>1123</v>
      </c>
      <c r="H73" t="s">
        <v>1082</v>
      </c>
      <c r="I73" t="s">
        <v>1091</v>
      </c>
      <c r="J73" t="s">
        <v>1368</v>
      </c>
      <c r="K73" t="s">
        <v>2587</v>
      </c>
      <c r="L73" t="s">
        <v>2440</v>
      </c>
      <c r="M73" t="s">
        <v>4068</v>
      </c>
      <c r="N73" t="s">
        <v>2988</v>
      </c>
      <c r="O73" t="s">
        <v>1085</v>
      </c>
      <c r="P73" t="s">
        <v>1495</v>
      </c>
      <c r="Q73" t="s">
        <v>4069</v>
      </c>
      <c r="R73" t="s">
        <v>1123</v>
      </c>
      <c r="S73" t="s">
        <v>3143</v>
      </c>
      <c r="T73" t="s">
        <v>1091</v>
      </c>
      <c r="U73" t="s">
        <v>1813</v>
      </c>
      <c r="V73" t="s">
        <v>4070</v>
      </c>
      <c r="W73" t="s">
        <v>1083</v>
      </c>
      <c r="X73" t="s">
        <v>1083</v>
      </c>
      <c r="Y73" t="s">
        <v>1083</v>
      </c>
      <c r="Z73" t="s">
        <v>1083</v>
      </c>
    </row>
    <row r="74" spans="1:26" x14ac:dyDescent="0.3">
      <c r="A74" t="s">
        <v>1403</v>
      </c>
      <c r="B74" t="s">
        <v>823</v>
      </c>
      <c r="C74" t="s">
        <v>1229</v>
      </c>
      <c r="D74" t="s">
        <v>44</v>
      </c>
      <c r="E74" t="s">
        <v>1280</v>
      </c>
      <c r="F74" t="s">
        <v>1280</v>
      </c>
      <c r="G74" t="s">
        <v>1180</v>
      </c>
      <c r="H74" t="s">
        <v>1180</v>
      </c>
      <c r="I74" t="s">
        <v>1085</v>
      </c>
      <c r="J74" t="s">
        <v>1788</v>
      </c>
      <c r="K74" t="s">
        <v>3883</v>
      </c>
      <c r="L74" t="s">
        <v>3884</v>
      </c>
      <c r="M74" t="s">
        <v>3036</v>
      </c>
      <c r="N74" t="s">
        <v>3246</v>
      </c>
      <c r="O74" t="s">
        <v>1085</v>
      </c>
      <c r="P74" t="s">
        <v>2154</v>
      </c>
      <c r="Q74" t="s">
        <v>3885</v>
      </c>
      <c r="R74" t="s">
        <v>1148</v>
      </c>
      <c r="S74" t="s">
        <v>2943</v>
      </c>
      <c r="T74" t="s">
        <v>1123</v>
      </c>
      <c r="U74" t="s">
        <v>1815</v>
      </c>
      <c r="V74" t="s">
        <v>4071</v>
      </c>
      <c r="W74" t="s">
        <v>1083</v>
      </c>
      <c r="X74" t="s">
        <v>1083</v>
      </c>
      <c r="Y74" t="s">
        <v>1083</v>
      </c>
      <c r="Z74" t="s">
        <v>1085</v>
      </c>
    </row>
    <row r="75" spans="1:26" x14ac:dyDescent="0.3">
      <c r="A75" t="s">
        <v>1406</v>
      </c>
      <c r="B75" t="s">
        <v>782</v>
      </c>
      <c r="C75" t="s">
        <v>1206</v>
      </c>
      <c r="D75" t="s">
        <v>1139</v>
      </c>
      <c r="E75" t="s">
        <v>1097</v>
      </c>
      <c r="F75" t="s">
        <v>1153</v>
      </c>
      <c r="G75" t="s">
        <v>1104</v>
      </c>
      <c r="H75" t="s">
        <v>1105</v>
      </c>
      <c r="I75" t="s">
        <v>1076</v>
      </c>
      <c r="J75" t="s">
        <v>1146</v>
      </c>
      <c r="K75" t="s">
        <v>1603</v>
      </c>
      <c r="L75" t="s">
        <v>2351</v>
      </c>
      <c r="M75" t="s">
        <v>3002</v>
      </c>
      <c r="N75" t="s">
        <v>3033</v>
      </c>
      <c r="O75" t="s">
        <v>1083</v>
      </c>
      <c r="P75" t="s">
        <v>1522</v>
      </c>
      <c r="Q75" t="s">
        <v>2408</v>
      </c>
      <c r="R75" t="s">
        <v>1104</v>
      </c>
      <c r="S75" t="s">
        <v>3034</v>
      </c>
      <c r="T75" t="s">
        <v>1082</v>
      </c>
      <c r="U75" t="s">
        <v>1775</v>
      </c>
      <c r="V75" t="s">
        <v>4072</v>
      </c>
      <c r="W75" t="s">
        <v>1083</v>
      </c>
      <c r="X75" t="s">
        <v>1085</v>
      </c>
      <c r="Y75" t="s">
        <v>1085</v>
      </c>
      <c r="Z75" t="s">
        <v>1085</v>
      </c>
    </row>
    <row r="76" spans="1:26" x14ac:dyDescent="0.3">
      <c r="A76" t="s">
        <v>1413</v>
      </c>
      <c r="B76" t="s">
        <v>804</v>
      </c>
      <c r="C76" t="s">
        <v>1229</v>
      </c>
      <c r="D76" t="s">
        <v>57</v>
      </c>
      <c r="E76" t="s">
        <v>1082</v>
      </c>
      <c r="F76" t="s">
        <v>1082</v>
      </c>
      <c r="G76" t="s">
        <v>1085</v>
      </c>
      <c r="H76" t="s">
        <v>1076</v>
      </c>
      <c r="I76" t="s">
        <v>1076</v>
      </c>
      <c r="J76" t="s">
        <v>1153</v>
      </c>
      <c r="K76" t="s">
        <v>1551</v>
      </c>
      <c r="L76" t="s">
        <v>1788</v>
      </c>
      <c r="M76" t="s">
        <v>1372</v>
      </c>
      <c r="N76" t="s">
        <v>1373</v>
      </c>
      <c r="O76" t="s">
        <v>1083</v>
      </c>
      <c r="P76" t="s">
        <v>1565</v>
      </c>
      <c r="Q76" t="s">
        <v>1567</v>
      </c>
      <c r="R76" t="s">
        <v>1085</v>
      </c>
      <c r="S76" t="s">
        <v>2943</v>
      </c>
      <c r="T76" t="s">
        <v>1085</v>
      </c>
      <c r="W76" t="s">
        <v>1083</v>
      </c>
      <c r="X76" t="s">
        <v>1083</v>
      </c>
      <c r="Y76" t="s">
        <v>1083</v>
      </c>
      <c r="Z76" t="s">
        <v>1083</v>
      </c>
    </row>
    <row r="77" spans="1:26" x14ac:dyDescent="0.3">
      <c r="A77" t="s">
        <v>1418</v>
      </c>
      <c r="B77" t="s">
        <v>805</v>
      </c>
      <c r="C77" t="s">
        <v>1229</v>
      </c>
      <c r="D77" t="s">
        <v>23</v>
      </c>
      <c r="E77" t="s">
        <v>1246</v>
      </c>
      <c r="F77" t="s">
        <v>1246</v>
      </c>
      <c r="G77" t="s">
        <v>1180</v>
      </c>
      <c r="H77" t="s">
        <v>1100</v>
      </c>
      <c r="I77" t="s">
        <v>1076</v>
      </c>
      <c r="J77" t="s">
        <v>1785</v>
      </c>
      <c r="K77" t="s">
        <v>3256</v>
      </c>
      <c r="L77" t="s">
        <v>2898</v>
      </c>
      <c r="M77" t="s">
        <v>3011</v>
      </c>
      <c r="N77" t="s">
        <v>3497</v>
      </c>
      <c r="O77" t="s">
        <v>1083</v>
      </c>
      <c r="P77" t="s">
        <v>2008</v>
      </c>
      <c r="Q77" t="s">
        <v>3498</v>
      </c>
      <c r="R77" t="s">
        <v>1090</v>
      </c>
      <c r="S77" t="s">
        <v>3432</v>
      </c>
      <c r="T77" t="s">
        <v>1123</v>
      </c>
      <c r="U77" t="s">
        <v>1520</v>
      </c>
      <c r="V77" t="s">
        <v>4073</v>
      </c>
      <c r="W77" t="s">
        <v>1083</v>
      </c>
      <c r="X77" t="s">
        <v>1083</v>
      </c>
      <c r="Y77" t="s">
        <v>1083</v>
      </c>
      <c r="Z77" t="s">
        <v>1085</v>
      </c>
    </row>
    <row r="78" spans="1:26" x14ac:dyDescent="0.3">
      <c r="A78" t="s">
        <v>1510</v>
      </c>
      <c r="B78" t="s">
        <v>845</v>
      </c>
      <c r="C78" t="s">
        <v>1188</v>
      </c>
      <c r="D78" t="s">
        <v>122</v>
      </c>
      <c r="E78" t="s">
        <v>1110</v>
      </c>
      <c r="F78" t="s">
        <v>1098</v>
      </c>
      <c r="G78" t="s">
        <v>1206</v>
      </c>
      <c r="H78" t="s">
        <v>1128</v>
      </c>
      <c r="I78" t="s">
        <v>1076</v>
      </c>
      <c r="J78" t="s">
        <v>1666</v>
      </c>
      <c r="K78" t="s">
        <v>3182</v>
      </c>
      <c r="L78" t="s">
        <v>1836</v>
      </c>
      <c r="M78" t="s">
        <v>2985</v>
      </c>
      <c r="N78" t="s">
        <v>3386</v>
      </c>
      <c r="O78" t="s">
        <v>1085</v>
      </c>
      <c r="P78" t="s">
        <v>1747</v>
      </c>
      <c r="Q78" t="s">
        <v>3499</v>
      </c>
      <c r="R78" t="s">
        <v>1202</v>
      </c>
      <c r="S78" t="s">
        <v>3135</v>
      </c>
      <c r="T78" t="s">
        <v>1091</v>
      </c>
      <c r="U78" t="s">
        <v>1791</v>
      </c>
      <c r="V78" t="s">
        <v>4074</v>
      </c>
      <c r="W78" t="s">
        <v>1083</v>
      </c>
      <c r="X78" t="s">
        <v>1083</v>
      </c>
      <c r="Y78" t="s">
        <v>1083</v>
      </c>
      <c r="Z78" t="s">
        <v>1083</v>
      </c>
    </row>
    <row r="79" spans="1:26" x14ac:dyDescent="0.3">
      <c r="A79" t="s">
        <v>1577</v>
      </c>
      <c r="B79" t="s">
        <v>3038</v>
      </c>
      <c r="C79" t="s">
        <v>1127</v>
      </c>
      <c r="D79" t="s">
        <v>64</v>
      </c>
      <c r="E79" t="s">
        <v>1148</v>
      </c>
      <c r="F79" t="s">
        <v>1090</v>
      </c>
      <c r="G79" t="s">
        <v>1085</v>
      </c>
      <c r="H79" t="s">
        <v>1097</v>
      </c>
      <c r="I79" t="s">
        <v>1076</v>
      </c>
      <c r="J79" t="s">
        <v>1577</v>
      </c>
      <c r="K79" t="s">
        <v>2675</v>
      </c>
      <c r="L79" t="s">
        <v>2584</v>
      </c>
      <c r="M79" t="s">
        <v>2957</v>
      </c>
      <c r="N79" t="s">
        <v>3500</v>
      </c>
      <c r="O79" t="s">
        <v>1083</v>
      </c>
      <c r="P79" t="s">
        <v>1673</v>
      </c>
      <c r="Q79" t="s">
        <v>3501</v>
      </c>
      <c r="R79" t="s">
        <v>1105</v>
      </c>
      <c r="S79" t="s">
        <v>3017</v>
      </c>
      <c r="T79" t="s">
        <v>1082</v>
      </c>
      <c r="U79" t="s">
        <v>1892</v>
      </c>
      <c r="V79" t="s">
        <v>4075</v>
      </c>
      <c r="W79" t="s">
        <v>1083</v>
      </c>
      <c r="X79" t="s">
        <v>1083</v>
      </c>
      <c r="Y79" t="s">
        <v>1083</v>
      </c>
      <c r="Z79" t="s">
        <v>1083</v>
      </c>
    </row>
    <row r="80" spans="1:26" x14ac:dyDescent="0.3">
      <c r="A80" t="s">
        <v>1650</v>
      </c>
      <c r="B80" t="s">
        <v>807</v>
      </c>
      <c r="C80" t="s">
        <v>1229</v>
      </c>
      <c r="D80" t="s">
        <v>32</v>
      </c>
      <c r="E80" t="s">
        <v>1265</v>
      </c>
      <c r="F80" t="s">
        <v>1260</v>
      </c>
      <c r="G80" t="s">
        <v>1097</v>
      </c>
      <c r="H80" t="s">
        <v>1100</v>
      </c>
      <c r="I80" t="s">
        <v>1128</v>
      </c>
      <c r="J80" t="s">
        <v>1775</v>
      </c>
      <c r="K80" t="s">
        <v>4076</v>
      </c>
      <c r="L80" t="s">
        <v>4077</v>
      </c>
      <c r="M80" t="s">
        <v>2985</v>
      </c>
      <c r="N80" t="s">
        <v>4078</v>
      </c>
      <c r="O80" t="s">
        <v>1085</v>
      </c>
      <c r="P80" t="s">
        <v>1849</v>
      </c>
      <c r="Q80" t="s">
        <v>4079</v>
      </c>
      <c r="R80" t="s">
        <v>1178</v>
      </c>
      <c r="S80" t="s">
        <v>3198</v>
      </c>
      <c r="T80" t="s">
        <v>1082</v>
      </c>
      <c r="U80" t="s">
        <v>1507</v>
      </c>
      <c r="V80" t="s">
        <v>4080</v>
      </c>
      <c r="W80" t="s">
        <v>1083</v>
      </c>
      <c r="X80" t="s">
        <v>1076</v>
      </c>
      <c r="Y80" t="s">
        <v>1076</v>
      </c>
      <c r="Z80" t="s">
        <v>1083</v>
      </c>
    </row>
    <row r="81" spans="1:26" x14ac:dyDescent="0.3">
      <c r="A81" t="s">
        <v>1489</v>
      </c>
      <c r="B81" t="s">
        <v>785</v>
      </c>
      <c r="C81" t="s">
        <v>1238</v>
      </c>
      <c r="D81" t="s">
        <v>41</v>
      </c>
      <c r="E81" t="s">
        <v>1097</v>
      </c>
      <c r="F81" t="s">
        <v>1153</v>
      </c>
      <c r="G81" t="s">
        <v>1123</v>
      </c>
      <c r="H81" t="s">
        <v>1082</v>
      </c>
      <c r="I81" t="s">
        <v>1085</v>
      </c>
      <c r="J81" t="s">
        <v>1234</v>
      </c>
      <c r="K81" t="s">
        <v>2063</v>
      </c>
      <c r="L81" t="s">
        <v>2299</v>
      </c>
      <c r="M81" t="s">
        <v>3008</v>
      </c>
      <c r="N81" t="s">
        <v>3502</v>
      </c>
      <c r="O81" t="s">
        <v>1083</v>
      </c>
      <c r="P81" t="s">
        <v>1691</v>
      </c>
      <c r="Q81" t="s">
        <v>2074</v>
      </c>
      <c r="R81" t="s">
        <v>1128</v>
      </c>
      <c r="S81" t="s">
        <v>2968</v>
      </c>
      <c r="T81" t="s">
        <v>1085</v>
      </c>
      <c r="U81" t="s">
        <v>1773</v>
      </c>
      <c r="V81" t="s">
        <v>3818</v>
      </c>
      <c r="W81" t="s">
        <v>1083</v>
      </c>
      <c r="X81" t="s">
        <v>1076</v>
      </c>
      <c r="Y81" t="s">
        <v>1076</v>
      </c>
      <c r="Z81" t="s">
        <v>1085</v>
      </c>
    </row>
    <row r="82" spans="1:26" x14ac:dyDescent="0.3">
      <c r="A82" t="s">
        <v>1749</v>
      </c>
      <c r="B82" t="s">
        <v>814</v>
      </c>
      <c r="C82" t="s">
        <v>1188</v>
      </c>
      <c r="D82" t="s">
        <v>102</v>
      </c>
      <c r="E82" t="s">
        <v>1223</v>
      </c>
      <c r="F82" t="s">
        <v>1219</v>
      </c>
      <c r="G82" t="s">
        <v>1167</v>
      </c>
      <c r="H82" t="s">
        <v>1092</v>
      </c>
      <c r="I82" t="s">
        <v>1105</v>
      </c>
      <c r="J82" t="s">
        <v>1359</v>
      </c>
      <c r="K82" t="s">
        <v>2883</v>
      </c>
      <c r="L82" t="s">
        <v>1946</v>
      </c>
      <c r="M82" t="s">
        <v>3455</v>
      </c>
      <c r="N82" t="s">
        <v>3503</v>
      </c>
      <c r="O82" t="s">
        <v>1092</v>
      </c>
      <c r="P82" t="s">
        <v>1739</v>
      </c>
      <c r="Q82" t="s">
        <v>3504</v>
      </c>
      <c r="R82" t="s">
        <v>1180</v>
      </c>
      <c r="S82" t="s">
        <v>3505</v>
      </c>
      <c r="T82" t="s">
        <v>1085</v>
      </c>
      <c r="U82" t="s">
        <v>1755</v>
      </c>
      <c r="V82" t="s">
        <v>4081</v>
      </c>
      <c r="W82" t="s">
        <v>1083</v>
      </c>
      <c r="X82" t="s">
        <v>1083</v>
      </c>
      <c r="Y82" t="s">
        <v>1083</v>
      </c>
      <c r="Z82" t="s">
        <v>1083</v>
      </c>
    </row>
    <row r="83" spans="1:26" x14ac:dyDescent="0.3">
      <c r="A83" t="s">
        <v>1560</v>
      </c>
      <c r="B83" t="s">
        <v>3039</v>
      </c>
      <c r="C83" t="s">
        <v>1206</v>
      </c>
      <c r="D83" t="s">
        <v>107</v>
      </c>
      <c r="E83" t="s">
        <v>1082</v>
      </c>
      <c r="F83" t="s">
        <v>1092</v>
      </c>
      <c r="G83" t="s">
        <v>1076</v>
      </c>
      <c r="H83" t="s">
        <v>1076</v>
      </c>
      <c r="I83" t="s">
        <v>1083</v>
      </c>
      <c r="J83" t="s">
        <v>1112</v>
      </c>
      <c r="K83" t="s">
        <v>1666</v>
      </c>
      <c r="L83" t="s">
        <v>1393</v>
      </c>
      <c r="M83" t="s">
        <v>3506</v>
      </c>
      <c r="N83" t="s">
        <v>3507</v>
      </c>
      <c r="O83" t="s">
        <v>1083</v>
      </c>
      <c r="P83" t="s">
        <v>1488</v>
      </c>
      <c r="Q83" t="s">
        <v>1983</v>
      </c>
      <c r="R83" t="s">
        <v>1083</v>
      </c>
      <c r="S83" t="s">
        <v>2946</v>
      </c>
      <c r="T83" t="s">
        <v>1085</v>
      </c>
      <c r="W83" t="s">
        <v>1083</v>
      </c>
      <c r="X83" t="s">
        <v>1083</v>
      </c>
      <c r="Y83" t="s">
        <v>1083</v>
      </c>
      <c r="Z83" t="s">
        <v>1083</v>
      </c>
    </row>
    <row r="84" spans="1:26" x14ac:dyDescent="0.3">
      <c r="A84" t="s">
        <v>1755</v>
      </c>
      <c r="B84" t="s">
        <v>790</v>
      </c>
      <c r="C84" t="s">
        <v>1265</v>
      </c>
      <c r="D84" t="s">
        <v>1262</v>
      </c>
      <c r="E84" t="s">
        <v>1246</v>
      </c>
      <c r="F84" t="s">
        <v>1242</v>
      </c>
      <c r="G84" t="s">
        <v>1112</v>
      </c>
      <c r="H84" t="s">
        <v>1153</v>
      </c>
      <c r="I84" t="s">
        <v>1104</v>
      </c>
      <c r="J84" t="s">
        <v>1666</v>
      </c>
      <c r="K84" t="s">
        <v>3138</v>
      </c>
      <c r="L84" t="s">
        <v>2237</v>
      </c>
      <c r="M84" t="s">
        <v>2956</v>
      </c>
      <c r="N84" t="s">
        <v>3471</v>
      </c>
      <c r="O84" t="s">
        <v>1085</v>
      </c>
      <c r="P84" t="s">
        <v>2128</v>
      </c>
      <c r="Q84" t="s">
        <v>3508</v>
      </c>
      <c r="R84" t="s">
        <v>1090</v>
      </c>
      <c r="S84" t="s">
        <v>3389</v>
      </c>
      <c r="T84" t="s">
        <v>1104</v>
      </c>
      <c r="U84" t="s">
        <v>1507</v>
      </c>
      <c r="V84" t="s">
        <v>4082</v>
      </c>
      <c r="W84" t="s">
        <v>1083</v>
      </c>
      <c r="X84" t="s">
        <v>1076</v>
      </c>
      <c r="Y84" t="s">
        <v>1076</v>
      </c>
      <c r="Z84" t="s">
        <v>1085</v>
      </c>
    </row>
    <row r="85" spans="1:26" x14ac:dyDescent="0.3">
      <c r="A85" t="s">
        <v>1605</v>
      </c>
      <c r="B85" t="s">
        <v>3041</v>
      </c>
      <c r="C85" t="s">
        <v>1127</v>
      </c>
      <c r="D85" t="s">
        <v>20</v>
      </c>
      <c r="E85" t="s">
        <v>1111</v>
      </c>
      <c r="F85" t="s">
        <v>1111</v>
      </c>
      <c r="G85" t="s">
        <v>1092</v>
      </c>
      <c r="H85" t="s">
        <v>1104</v>
      </c>
      <c r="I85" t="s">
        <v>1085</v>
      </c>
      <c r="J85" t="s">
        <v>1273</v>
      </c>
      <c r="K85" t="s">
        <v>2303</v>
      </c>
      <c r="L85" t="s">
        <v>1917</v>
      </c>
      <c r="M85" t="s">
        <v>3509</v>
      </c>
      <c r="N85" t="s">
        <v>3510</v>
      </c>
      <c r="O85" t="s">
        <v>1083</v>
      </c>
      <c r="P85" t="s">
        <v>1713</v>
      </c>
      <c r="Q85" t="s">
        <v>2713</v>
      </c>
      <c r="R85" t="s">
        <v>1092</v>
      </c>
      <c r="S85" t="s">
        <v>3009</v>
      </c>
      <c r="T85" t="s">
        <v>1092</v>
      </c>
      <c r="U85" t="s">
        <v>1551</v>
      </c>
      <c r="V85" t="s">
        <v>4083</v>
      </c>
      <c r="W85" t="s">
        <v>1083</v>
      </c>
      <c r="X85" t="s">
        <v>1083</v>
      </c>
      <c r="Y85" t="s">
        <v>1083</v>
      </c>
      <c r="Z85" t="s">
        <v>1083</v>
      </c>
    </row>
    <row r="86" spans="1:26" x14ac:dyDescent="0.3">
      <c r="A86" t="s">
        <v>1666</v>
      </c>
      <c r="B86" t="s">
        <v>829</v>
      </c>
      <c r="C86" t="s">
        <v>1219</v>
      </c>
      <c r="D86" t="s">
        <v>1116</v>
      </c>
      <c r="E86" t="s">
        <v>1242</v>
      </c>
      <c r="F86" t="s">
        <v>1234</v>
      </c>
      <c r="G86" t="s">
        <v>1167</v>
      </c>
      <c r="H86" t="s">
        <v>1111</v>
      </c>
      <c r="I86" t="s">
        <v>1082</v>
      </c>
      <c r="J86" t="s">
        <v>1676</v>
      </c>
      <c r="K86" t="s">
        <v>3110</v>
      </c>
      <c r="L86" t="s">
        <v>2601</v>
      </c>
      <c r="M86" t="s">
        <v>2954</v>
      </c>
      <c r="N86" t="s">
        <v>3511</v>
      </c>
      <c r="O86" t="s">
        <v>1083</v>
      </c>
      <c r="P86" t="s">
        <v>1769</v>
      </c>
      <c r="Q86" t="s">
        <v>3512</v>
      </c>
      <c r="R86" t="s">
        <v>1167</v>
      </c>
      <c r="S86" t="s">
        <v>3513</v>
      </c>
      <c r="T86" t="s">
        <v>1082</v>
      </c>
      <c r="U86" t="s">
        <v>1719</v>
      </c>
      <c r="V86" t="s">
        <v>4084</v>
      </c>
      <c r="W86" t="s">
        <v>1083</v>
      </c>
      <c r="X86" t="s">
        <v>1085</v>
      </c>
      <c r="Y86" t="s">
        <v>1085</v>
      </c>
      <c r="Z86" t="s">
        <v>1083</v>
      </c>
    </row>
    <row r="87" spans="1:26" x14ac:dyDescent="0.3">
      <c r="A87" t="s">
        <v>1055</v>
      </c>
      <c r="B87" t="s">
        <v>0</v>
      </c>
      <c r="C87" t="s">
        <v>1057</v>
      </c>
      <c r="D87" t="s">
        <v>1059</v>
      </c>
      <c r="E87" t="s">
        <v>4</v>
      </c>
      <c r="F87" t="s">
        <v>2977</v>
      </c>
      <c r="G87" t="s">
        <v>1194</v>
      </c>
      <c r="H87" t="s">
        <v>50</v>
      </c>
      <c r="I87" t="s">
        <v>1195</v>
      </c>
      <c r="J87" t="s">
        <v>2978</v>
      </c>
      <c r="K87" t="s">
        <v>2930</v>
      </c>
      <c r="L87" t="s">
        <v>2931</v>
      </c>
      <c r="M87" t="s">
        <v>1196</v>
      </c>
      <c r="N87" t="s">
        <v>1197</v>
      </c>
      <c r="O87" t="s">
        <v>2979</v>
      </c>
      <c r="P87" t="s">
        <v>2933</v>
      </c>
      <c r="Q87" t="s">
        <v>110</v>
      </c>
      <c r="R87" t="s">
        <v>2980</v>
      </c>
      <c r="S87" t="s">
        <v>2981</v>
      </c>
      <c r="T87" t="s">
        <v>2982</v>
      </c>
      <c r="U87" t="s">
        <v>2983</v>
      </c>
      <c r="V87" t="s">
        <v>2984</v>
      </c>
      <c r="W87" t="s">
        <v>781</v>
      </c>
      <c r="X87" t="s">
        <v>1190</v>
      </c>
      <c r="Y87" t="s">
        <v>1191</v>
      </c>
      <c r="Z87" t="s">
        <v>1193</v>
      </c>
    </row>
    <row r="88" spans="1:26" x14ac:dyDescent="0.3">
      <c r="A88" t="s">
        <v>1760</v>
      </c>
      <c r="B88" t="s">
        <v>834</v>
      </c>
      <c r="C88" t="s">
        <v>1234</v>
      </c>
      <c r="D88" t="s">
        <v>1121</v>
      </c>
      <c r="E88" t="s">
        <v>1092</v>
      </c>
      <c r="F88" t="s">
        <v>1092</v>
      </c>
      <c r="G88" t="s">
        <v>1076</v>
      </c>
      <c r="H88" t="s">
        <v>1085</v>
      </c>
      <c r="I88" t="s">
        <v>1083</v>
      </c>
      <c r="J88" t="s">
        <v>1111</v>
      </c>
      <c r="K88" t="s">
        <v>1785</v>
      </c>
      <c r="L88" t="s">
        <v>1666</v>
      </c>
      <c r="M88" t="s">
        <v>1401</v>
      </c>
      <c r="N88" t="s">
        <v>1402</v>
      </c>
      <c r="O88" t="s">
        <v>1083</v>
      </c>
      <c r="P88" t="s">
        <v>1476</v>
      </c>
      <c r="Q88" t="s">
        <v>2020</v>
      </c>
      <c r="R88" t="s">
        <v>1083</v>
      </c>
      <c r="S88" t="s">
        <v>2946</v>
      </c>
      <c r="T88" t="s">
        <v>1083</v>
      </c>
      <c r="W88" t="s">
        <v>1083</v>
      </c>
      <c r="X88" t="s">
        <v>1083</v>
      </c>
      <c r="Y88" t="s">
        <v>1083</v>
      </c>
      <c r="Z88" t="s">
        <v>1083</v>
      </c>
    </row>
    <row r="89" spans="1:26" x14ac:dyDescent="0.3">
      <c r="A89" t="s">
        <v>1762</v>
      </c>
      <c r="B89" t="s">
        <v>828</v>
      </c>
      <c r="C89" t="s">
        <v>1238</v>
      </c>
      <c r="D89" t="s">
        <v>102</v>
      </c>
      <c r="E89" t="s">
        <v>1127</v>
      </c>
      <c r="F89" t="s">
        <v>1206</v>
      </c>
      <c r="G89" t="s">
        <v>1097</v>
      </c>
      <c r="H89" t="s">
        <v>1091</v>
      </c>
      <c r="I89" t="s">
        <v>1085</v>
      </c>
      <c r="J89" t="s">
        <v>1393</v>
      </c>
      <c r="K89" t="s">
        <v>2421</v>
      </c>
      <c r="L89" t="s">
        <v>2051</v>
      </c>
      <c r="M89" t="s">
        <v>3142</v>
      </c>
      <c r="N89" t="s">
        <v>3043</v>
      </c>
      <c r="O89" t="s">
        <v>1083</v>
      </c>
      <c r="P89" t="s">
        <v>1578</v>
      </c>
      <c r="Q89" t="s">
        <v>3514</v>
      </c>
      <c r="R89" t="s">
        <v>1167</v>
      </c>
      <c r="S89" t="s">
        <v>3515</v>
      </c>
      <c r="T89" t="s">
        <v>1085</v>
      </c>
      <c r="U89" t="s">
        <v>1785</v>
      </c>
      <c r="V89" t="s">
        <v>4085</v>
      </c>
      <c r="W89" t="s">
        <v>1083</v>
      </c>
      <c r="X89" t="s">
        <v>1083</v>
      </c>
      <c r="Y89" t="s">
        <v>1083</v>
      </c>
      <c r="Z89" t="s">
        <v>1083</v>
      </c>
    </row>
    <row r="90" spans="1:26" x14ac:dyDescent="0.3">
      <c r="A90" t="s">
        <v>1676</v>
      </c>
      <c r="B90" t="s">
        <v>3042</v>
      </c>
      <c r="C90" t="s">
        <v>1229</v>
      </c>
      <c r="D90" t="s">
        <v>1139</v>
      </c>
      <c r="E90" t="s">
        <v>1234</v>
      </c>
      <c r="F90" t="s">
        <v>1219</v>
      </c>
      <c r="G90" t="s">
        <v>1167</v>
      </c>
      <c r="H90" t="s">
        <v>1123</v>
      </c>
      <c r="I90" t="s">
        <v>1085</v>
      </c>
      <c r="J90" t="s">
        <v>1773</v>
      </c>
      <c r="K90" t="s">
        <v>2864</v>
      </c>
      <c r="L90" t="s">
        <v>2788</v>
      </c>
      <c r="M90" t="s">
        <v>3516</v>
      </c>
      <c r="N90" t="s">
        <v>3517</v>
      </c>
      <c r="O90" t="s">
        <v>1083</v>
      </c>
      <c r="P90" t="s">
        <v>1803</v>
      </c>
      <c r="Q90" t="s">
        <v>3518</v>
      </c>
      <c r="R90" t="s">
        <v>1111</v>
      </c>
      <c r="S90" t="s">
        <v>3034</v>
      </c>
      <c r="T90" t="s">
        <v>1123</v>
      </c>
      <c r="U90" t="s">
        <v>1624</v>
      </c>
      <c r="V90" t="s">
        <v>4086</v>
      </c>
      <c r="W90" t="s">
        <v>1083</v>
      </c>
      <c r="X90" t="s">
        <v>1076</v>
      </c>
      <c r="Y90" t="s">
        <v>1076</v>
      </c>
      <c r="Z90" t="s">
        <v>1083</v>
      </c>
    </row>
    <row r="91" spans="1:26" x14ac:dyDescent="0.3">
      <c r="A91" t="s">
        <v>1768</v>
      </c>
      <c r="B91" t="s">
        <v>842</v>
      </c>
      <c r="C91" t="s">
        <v>1260</v>
      </c>
      <c r="D91" t="s">
        <v>32</v>
      </c>
      <c r="E91" t="s">
        <v>1167</v>
      </c>
      <c r="F91" t="s">
        <v>1097</v>
      </c>
      <c r="G91" t="s">
        <v>1091</v>
      </c>
      <c r="H91" t="s">
        <v>1104</v>
      </c>
      <c r="I91" t="s">
        <v>1092</v>
      </c>
      <c r="J91" t="s">
        <v>1237</v>
      </c>
      <c r="K91" t="s">
        <v>2258</v>
      </c>
      <c r="L91" t="s">
        <v>2507</v>
      </c>
      <c r="M91" t="s">
        <v>3519</v>
      </c>
      <c r="N91" t="s">
        <v>3001</v>
      </c>
      <c r="O91" t="s">
        <v>1085</v>
      </c>
      <c r="P91" t="s">
        <v>1774</v>
      </c>
      <c r="Q91" t="s">
        <v>3520</v>
      </c>
      <c r="R91" t="s">
        <v>1111</v>
      </c>
      <c r="S91" t="s">
        <v>3135</v>
      </c>
      <c r="T91" t="s">
        <v>1076</v>
      </c>
      <c r="U91" t="s">
        <v>1782</v>
      </c>
      <c r="V91" t="s">
        <v>3507</v>
      </c>
      <c r="W91" t="s">
        <v>1083</v>
      </c>
      <c r="X91" t="s">
        <v>1083</v>
      </c>
      <c r="Y91" t="s">
        <v>1083</v>
      </c>
      <c r="Z91" t="s">
        <v>1083</v>
      </c>
    </row>
    <row r="92" spans="1:26" x14ac:dyDescent="0.3">
      <c r="A92" t="s">
        <v>1771</v>
      </c>
      <c r="B92" t="s">
        <v>855</v>
      </c>
      <c r="C92" t="s">
        <v>1234</v>
      </c>
      <c r="D92" t="s">
        <v>1121</v>
      </c>
      <c r="E92" t="s">
        <v>1219</v>
      </c>
      <c r="F92" t="s">
        <v>1219</v>
      </c>
      <c r="G92" t="s">
        <v>1167</v>
      </c>
      <c r="H92" t="s">
        <v>1111</v>
      </c>
      <c r="I92" t="s">
        <v>1083</v>
      </c>
      <c r="J92" t="s">
        <v>1577</v>
      </c>
      <c r="K92" t="s">
        <v>1946</v>
      </c>
      <c r="L92" t="s">
        <v>2760</v>
      </c>
      <c r="M92" t="s">
        <v>3011</v>
      </c>
      <c r="N92" t="s">
        <v>3521</v>
      </c>
      <c r="O92" t="s">
        <v>1076</v>
      </c>
      <c r="P92" t="s">
        <v>1717</v>
      </c>
      <c r="Q92" t="s">
        <v>3522</v>
      </c>
      <c r="R92" t="s">
        <v>1153</v>
      </c>
      <c r="S92" t="s">
        <v>2943</v>
      </c>
      <c r="T92" t="s">
        <v>1082</v>
      </c>
      <c r="U92" t="s">
        <v>1520</v>
      </c>
      <c r="V92" t="s">
        <v>4087</v>
      </c>
      <c r="W92" t="s">
        <v>1083</v>
      </c>
      <c r="X92" t="s">
        <v>1076</v>
      </c>
      <c r="Y92" t="s">
        <v>1076</v>
      </c>
      <c r="Z92" t="s">
        <v>1085</v>
      </c>
    </row>
    <row r="93" spans="1:26" x14ac:dyDescent="0.3">
      <c r="A93" t="s">
        <v>1692</v>
      </c>
      <c r="B93" t="s">
        <v>825</v>
      </c>
      <c r="C93" t="s">
        <v>1223</v>
      </c>
      <c r="D93" t="s">
        <v>52</v>
      </c>
      <c r="E93" t="s">
        <v>1148</v>
      </c>
      <c r="F93" t="s">
        <v>1090</v>
      </c>
      <c r="G93" t="s">
        <v>1091</v>
      </c>
      <c r="H93" t="s">
        <v>1142</v>
      </c>
      <c r="I93" t="s">
        <v>1085</v>
      </c>
      <c r="J93" t="s">
        <v>1379</v>
      </c>
      <c r="K93" t="s">
        <v>2136</v>
      </c>
      <c r="L93" t="s">
        <v>1615</v>
      </c>
      <c r="M93" t="s">
        <v>3030</v>
      </c>
      <c r="N93" t="s">
        <v>3245</v>
      </c>
      <c r="O93" t="s">
        <v>1076</v>
      </c>
      <c r="P93" t="s">
        <v>1764</v>
      </c>
      <c r="Q93" t="s">
        <v>3523</v>
      </c>
      <c r="R93" t="s">
        <v>1105</v>
      </c>
      <c r="S93" t="s">
        <v>3017</v>
      </c>
      <c r="T93" t="s">
        <v>1104</v>
      </c>
      <c r="U93" t="s">
        <v>1848</v>
      </c>
      <c r="V93" t="s">
        <v>4088</v>
      </c>
      <c r="W93" t="s">
        <v>1083</v>
      </c>
      <c r="X93" t="s">
        <v>1076</v>
      </c>
      <c r="Y93" t="s">
        <v>1076</v>
      </c>
      <c r="Z93" t="s">
        <v>1083</v>
      </c>
    </row>
    <row r="94" spans="1:26" x14ac:dyDescent="0.3">
      <c r="A94" t="s">
        <v>1773</v>
      </c>
      <c r="B94" t="s">
        <v>3045</v>
      </c>
      <c r="C94" t="s">
        <v>1219</v>
      </c>
      <c r="D94" t="s">
        <v>34</v>
      </c>
      <c r="E94" t="s">
        <v>1167</v>
      </c>
      <c r="F94" t="s">
        <v>1167</v>
      </c>
      <c r="G94" t="s">
        <v>1105</v>
      </c>
      <c r="H94" t="s">
        <v>1105</v>
      </c>
      <c r="I94" t="s">
        <v>1085</v>
      </c>
      <c r="J94" t="s">
        <v>1325</v>
      </c>
      <c r="K94" t="s">
        <v>2524</v>
      </c>
      <c r="L94" t="s">
        <v>2442</v>
      </c>
      <c r="M94" t="s">
        <v>3144</v>
      </c>
      <c r="N94" t="s">
        <v>3145</v>
      </c>
      <c r="O94" t="s">
        <v>1083</v>
      </c>
      <c r="P94" t="s">
        <v>1514</v>
      </c>
      <c r="Q94" t="s">
        <v>3146</v>
      </c>
      <c r="R94" t="s">
        <v>1105</v>
      </c>
      <c r="S94" t="s">
        <v>3248</v>
      </c>
      <c r="T94" t="s">
        <v>1082</v>
      </c>
      <c r="U94" t="s">
        <v>1556</v>
      </c>
      <c r="V94" t="s">
        <v>4083</v>
      </c>
      <c r="W94" t="s">
        <v>1083</v>
      </c>
      <c r="X94" t="s">
        <v>1083</v>
      </c>
      <c r="Y94" t="s">
        <v>1083</v>
      </c>
      <c r="Z94" t="s">
        <v>1083</v>
      </c>
    </row>
    <row r="95" spans="1:26" x14ac:dyDescent="0.3">
      <c r="A95" t="s">
        <v>1778</v>
      </c>
      <c r="B95" t="s">
        <v>1407</v>
      </c>
      <c r="C95" t="s">
        <v>1178</v>
      </c>
      <c r="D95" t="s">
        <v>110</v>
      </c>
      <c r="E95" t="s">
        <v>1076</v>
      </c>
      <c r="F95" t="s">
        <v>1076</v>
      </c>
      <c r="G95" t="s">
        <v>1083</v>
      </c>
      <c r="H95" t="s">
        <v>1076</v>
      </c>
      <c r="I95" t="s">
        <v>1083</v>
      </c>
      <c r="J95" t="s">
        <v>1105</v>
      </c>
      <c r="K95" t="s">
        <v>1110</v>
      </c>
      <c r="L95" t="s">
        <v>1223</v>
      </c>
      <c r="M95" t="s">
        <v>1411</v>
      </c>
      <c r="N95" t="s">
        <v>1412</v>
      </c>
      <c r="O95" t="s">
        <v>1083</v>
      </c>
      <c r="P95" t="s">
        <v>1488</v>
      </c>
      <c r="Q95" t="s">
        <v>1364</v>
      </c>
      <c r="R95" t="s">
        <v>1083</v>
      </c>
      <c r="S95" t="s">
        <v>2946</v>
      </c>
      <c r="T95" t="s">
        <v>1076</v>
      </c>
      <c r="W95" t="s">
        <v>1083</v>
      </c>
      <c r="X95" t="s">
        <v>1083</v>
      </c>
      <c r="Y95" t="s">
        <v>1083</v>
      </c>
      <c r="Z95" t="s">
        <v>1083</v>
      </c>
    </row>
    <row r="96" spans="1:26" x14ac:dyDescent="0.3">
      <c r="A96" t="s">
        <v>1782</v>
      </c>
      <c r="B96" t="s">
        <v>841</v>
      </c>
      <c r="C96" t="s">
        <v>1242</v>
      </c>
      <c r="D96" t="s">
        <v>168</v>
      </c>
      <c r="E96" t="s">
        <v>1202</v>
      </c>
      <c r="F96" t="s">
        <v>1178</v>
      </c>
      <c r="G96" t="s">
        <v>1153</v>
      </c>
      <c r="H96" t="s">
        <v>1082</v>
      </c>
      <c r="I96" t="s">
        <v>1082</v>
      </c>
      <c r="J96" t="s">
        <v>1384</v>
      </c>
      <c r="K96" t="s">
        <v>2744</v>
      </c>
      <c r="L96" t="s">
        <v>2365</v>
      </c>
      <c r="M96" t="s">
        <v>3011</v>
      </c>
      <c r="N96" t="s">
        <v>3133</v>
      </c>
      <c r="O96" t="s">
        <v>1083</v>
      </c>
      <c r="P96" t="s">
        <v>1774</v>
      </c>
      <c r="Q96" t="s">
        <v>3202</v>
      </c>
      <c r="R96" t="s">
        <v>1111</v>
      </c>
      <c r="S96" t="s">
        <v>3203</v>
      </c>
      <c r="T96" t="s">
        <v>1085</v>
      </c>
      <c r="U96" t="s">
        <v>1520</v>
      </c>
      <c r="V96" t="s">
        <v>4089</v>
      </c>
      <c r="W96" t="s">
        <v>1083</v>
      </c>
      <c r="X96" t="s">
        <v>1083</v>
      </c>
      <c r="Y96" t="s">
        <v>1083</v>
      </c>
      <c r="Z96" t="s">
        <v>1083</v>
      </c>
    </row>
    <row r="97" spans="1:26" x14ac:dyDescent="0.3">
      <c r="A97" t="s">
        <v>1785</v>
      </c>
      <c r="B97" t="s">
        <v>894</v>
      </c>
      <c r="C97" t="s">
        <v>1202</v>
      </c>
      <c r="D97" t="s">
        <v>34</v>
      </c>
      <c r="E97" t="s">
        <v>1104</v>
      </c>
      <c r="F97" t="s">
        <v>1082</v>
      </c>
      <c r="G97" t="s">
        <v>1076</v>
      </c>
      <c r="H97" t="s">
        <v>1085</v>
      </c>
      <c r="I97" t="s">
        <v>1076</v>
      </c>
      <c r="J97" t="s">
        <v>1167</v>
      </c>
      <c r="K97" t="s">
        <v>1941</v>
      </c>
      <c r="L97" t="s">
        <v>1896</v>
      </c>
      <c r="M97" t="s">
        <v>3002</v>
      </c>
      <c r="N97" t="s">
        <v>3046</v>
      </c>
      <c r="O97" t="s">
        <v>1083</v>
      </c>
      <c r="P97" t="s">
        <v>1669</v>
      </c>
      <c r="Q97" t="s">
        <v>1638</v>
      </c>
      <c r="R97" t="s">
        <v>1076</v>
      </c>
      <c r="S97" t="s">
        <v>2965</v>
      </c>
      <c r="T97" t="s">
        <v>1083</v>
      </c>
      <c r="W97" t="s">
        <v>1083</v>
      </c>
      <c r="X97" t="s">
        <v>1083</v>
      </c>
      <c r="Y97" t="s">
        <v>1083</v>
      </c>
      <c r="Z97" t="s">
        <v>1083</v>
      </c>
    </row>
    <row r="98" spans="1:26" x14ac:dyDescent="0.3">
      <c r="A98" t="s">
        <v>1671</v>
      </c>
      <c r="B98" t="s">
        <v>822</v>
      </c>
      <c r="C98" t="s">
        <v>1188</v>
      </c>
      <c r="D98" t="s">
        <v>87</v>
      </c>
      <c r="E98" t="s">
        <v>1097</v>
      </c>
      <c r="F98" t="s">
        <v>1153</v>
      </c>
      <c r="G98" t="s">
        <v>1123</v>
      </c>
      <c r="H98" t="s">
        <v>1104</v>
      </c>
      <c r="I98" t="s">
        <v>1076</v>
      </c>
      <c r="J98" t="s">
        <v>1146</v>
      </c>
      <c r="K98" t="s">
        <v>2570</v>
      </c>
      <c r="L98" t="s">
        <v>2510</v>
      </c>
      <c r="M98" t="s">
        <v>3008</v>
      </c>
      <c r="N98" t="s">
        <v>3035</v>
      </c>
      <c r="O98" t="s">
        <v>1083</v>
      </c>
      <c r="P98" t="s">
        <v>1792</v>
      </c>
      <c r="Q98" t="s">
        <v>1858</v>
      </c>
      <c r="R98" t="s">
        <v>1105</v>
      </c>
      <c r="S98" t="s">
        <v>2955</v>
      </c>
      <c r="T98" t="s">
        <v>1076</v>
      </c>
      <c r="U98" t="s">
        <v>1773</v>
      </c>
      <c r="V98" t="s">
        <v>4090</v>
      </c>
      <c r="W98" t="s">
        <v>1083</v>
      </c>
      <c r="X98" t="s">
        <v>1083</v>
      </c>
      <c r="Y98" t="s">
        <v>1083</v>
      </c>
      <c r="Z98" t="s">
        <v>1083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19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1055</v>
      </c>
      <c r="B1" t="s">
        <v>0</v>
      </c>
      <c r="C1" t="s">
        <v>1057</v>
      </c>
      <c r="D1" t="s">
        <v>1059</v>
      </c>
      <c r="E1" t="s">
        <v>1063</v>
      </c>
      <c r="F1" t="s">
        <v>4</v>
      </c>
      <c r="G1" t="s">
        <v>1065</v>
      </c>
      <c r="H1" t="s">
        <v>1066</v>
      </c>
      <c r="I1" t="s">
        <v>1067</v>
      </c>
      <c r="J1" t="s">
        <v>1192</v>
      </c>
      <c r="K1" t="s">
        <v>1193</v>
      </c>
      <c r="L1" t="s">
        <v>1444</v>
      </c>
      <c r="M1" t="s">
        <v>1445</v>
      </c>
      <c r="N1" t="s">
        <v>1446</v>
      </c>
      <c r="O1" t="s">
        <v>1447</v>
      </c>
      <c r="P1" t="s">
        <v>1448</v>
      </c>
      <c r="Q1" t="s">
        <v>1449</v>
      </c>
      <c r="R1" t="s">
        <v>1450</v>
      </c>
      <c r="S1" t="s">
        <v>1451</v>
      </c>
      <c r="T1" t="s">
        <v>1452</v>
      </c>
      <c r="U1" t="s">
        <v>1453</v>
      </c>
      <c r="V1" t="s">
        <v>1454</v>
      </c>
      <c r="W1" t="s">
        <v>1455</v>
      </c>
      <c r="X1" t="s">
        <v>1456</v>
      </c>
      <c r="Y1" t="s">
        <v>1457</v>
      </c>
      <c r="Z1" t="s">
        <v>1458</v>
      </c>
      <c r="AA1" t="s">
        <v>1459</v>
      </c>
      <c r="AB1" t="s">
        <v>1460</v>
      </c>
    </row>
    <row r="2" spans="1:28" x14ac:dyDescent="0.3">
      <c r="A2" s="7" t="s">
        <v>1076</v>
      </c>
      <c r="B2" s="7" t="s">
        <v>431</v>
      </c>
      <c r="C2" s="7" t="s">
        <v>1246</v>
      </c>
      <c r="D2" s="7" t="s">
        <v>130</v>
      </c>
      <c r="E2" s="7" t="s">
        <v>21</v>
      </c>
      <c r="F2" s="7" t="s">
        <v>1273</v>
      </c>
      <c r="G2" s="7" t="s">
        <v>1092</v>
      </c>
      <c r="H2" s="7" t="s">
        <v>1076</v>
      </c>
      <c r="I2" s="7" t="s">
        <v>1082</v>
      </c>
      <c r="J2" s="7" t="s">
        <v>1076</v>
      </c>
      <c r="K2" s="7" t="s">
        <v>1123</v>
      </c>
      <c r="L2" s="7" t="s">
        <v>1571</v>
      </c>
      <c r="M2" s="7" t="s">
        <v>1092</v>
      </c>
      <c r="N2" s="7" t="s">
        <v>1083</v>
      </c>
      <c r="O2" s="7" t="s">
        <v>1083</v>
      </c>
      <c r="P2" s="7" t="s">
        <v>1076</v>
      </c>
      <c r="Q2" s="7" t="s">
        <v>1076</v>
      </c>
      <c r="R2" s="7" t="s">
        <v>1083</v>
      </c>
      <c r="S2" s="7" t="s">
        <v>1083</v>
      </c>
      <c r="T2" s="7" t="s">
        <v>1187</v>
      </c>
      <c r="U2" s="7" t="s">
        <v>1999</v>
      </c>
      <c r="V2" s="7" t="s">
        <v>2577</v>
      </c>
      <c r="W2" s="7" t="s">
        <v>1521</v>
      </c>
      <c r="X2" s="7" t="s">
        <v>1351</v>
      </c>
      <c r="Y2" s="7" t="s">
        <v>1666</v>
      </c>
      <c r="Z2" s="7" t="s">
        <v>1818</v>
      </c>
      <c r="AA2" s="7" t="s">
        <v>2036</v>
      </c>
      <c r="AB2" s="7" t="s">
        <v>3380</v>
      </c>
    </row>
    <row r="3" spans="1:28" x14ac:dyDescent="0.3">
      <c r="A3" s="7" t="s">
        <v>1085</v>
      </c>
      <c r="B3" s="7" t="s">
        <v>133</v>
      </c>
      <c r="C3" s="7" t="s">
        <v>1206</v>
      </c>
      <c r="D3" s="7" t="s">
        <v>1467</v>
      </c>
      <c r="E3" s="7" t="s">
        <v>24</v>
      </c>
      <c r="F3" s="7" t="s">
        <v>1291</v>
      </c>
      <c r="G3" s="7" t="s">
        <v>1076</v>
      </c>
      <c r="H3" s="7" t="s">
        <v>1142</v>
      </c>
      <c r="I3" s="7" t="s">
        <v>1100</v>
      </c>
      <c r="J3" s="7" t="s">
        <v>2150</v>
      </c>
      <c r="K3" s="7" t="s">
        <v>1229</v>
      </c>
      <c r="L3" s="7" t="s">
        <v>1468</v>
      </c>
      <c r="M3" s="7" t="s">
        <v>1076</v>
      </c>
      <c r="N3" s="7" t="s">
        <v>1083</v>
      </c>
      <c r="O3" s="7" t="s">
        <v>1083</v>
      </c>
      <c r="P3" s="7" t="s">
        <v>1083</v>
      </c>
      <c r="Q3" s="7" t="s">
        <v>1082</v>
      </c>
      <c r="R3" s="7" t="s">
        <v>1105</v>
      </c>
      <c r="S3" s="7" t="s">
        <v>1083</v>
      </c>
      <c r="T3" s="7" t="s">
        <v>1344</v>
      </c>
      <c r="U3" s="7" t="s">
        <v>1522</v>
      </c>
      <c r="V3" s="7" t="s">
        <v>2706</v>
      </c>
      <c r="W3" s="7" t="s">
        <v>3905</v>
      </c>
      <c r="X3" s="7" t="s">
        <v>1307</v>
      </c>
      <c r="Y3" s="7" t="s">
        <v>1100</v>
      </c>
      <c r="Z3" s="7" t="s">
        <v>1083</v>
      </c>
      <c r="AA3" s="7" t="s">
        <v>1083</v>
      </c>
      <c r="AB3" s="7"/>
    </row>
    <row r="4" spans="1:28" x14ac:dyDescent="0.3">
      <c r="A4" s="7" t="s">
        <v>1085</v>
      </c>
      <c r="B4" s="7" t="s">
        <v>133</v>
      </c>
      <c r="C4" s="7" t="s">
        <v>1206</v>
      </c>
      <c r="D4" s="7" t="s">
        <v>1132</v>
      </c>
      <c r="E4" s="7" t="s">
        <v>24</v>
      </c>
      <c r="F4" s="7" t="s">
        <v>1242</v>
      </c>
      <c r="G4" s="7" t="s">
        <v>1076</v>
      </c>
      <c r="H4" s="7" t="s">
        <v>1091</v>
      </c>
      <c r="I4" s="7" t="s">
        <v>1105</v>
      </c>
      <c r="J4" s="7" t="s">
        <v>1942</v>
      </c>
      <c r="K4" s="7" t="s">
        <v>1202</v>
      </c>
      <c r="L4" s="7" t="s">
        <v>1472</v>
      </c>
      <c r="M4" s="7" t="s">
        <v>1076</v>
      </c>
      <c r="N4" s="7" t="s">
        <v>1083</v>
      </c>
      <c r="O4" s="7" t="s">
        <v>1083</v>
      </c>
      <c r="P4" s="7" t="s">
        <v>1083</v>
      </c>
      <c r="Q4" s="7" t="s">
        <v>1085</v>
      </c>
      <c r="R4" s="7" t="s">
        <v>1082</v>
      </c>
      <c r="S4" s="7" t="s">
        <v>1083</v>
      </c>
      <c r="T4" s="7" t="s">
        <v>1245</v>
      </c>
      <c r="U4" s="7" t="s">
        <v>1764</v>
      </c>
      <c r="V4" s="7" t="s">
        <v>1902</v>
      </c>
      <c r="W4" s="7" t="s">
        <v>3322</v>
      </c>
      <c r="X4" s="7" t="s">
        <v>1291</v>
      </c>
      <c r="Y4" s="7" t="s">
        <v>1128</v>
      </c>
      <c r="Z4" s="7" t="s">
        <v>1083</v>
      </c>
      <c r="AA4" s="7" t="s">
        <v>1083</v>
      </c>
      <c r="AB4" s="7"/>
    </row>
    <row r="5" spans="1:28" x14ac:dyDescent="0.3">
      <c r="A5" s="7" t="s">
        <v>1085</v>
      </c>
      <c r="B5" s="7" t="s">
        <v>133</v>
      </c>
      <c r="C5" s="7" t="s">
        <v>1206</v>
      </c>
      <c r="D5" s="7" t="s">
        <v>110</v>
      </c>
      <c r="E5" s="7" t="s">
        <v>24</v>
      </c>
      <c r="F5" s="7" t="s">
        <v>1100</v>
      </c>
      <c r="G5" s="7" t="s">
        <v>1083</v>
      </c>
      <c r="H5" s="7" t="s">
        <v>1104</v>
      </c>
      <c r="I5" s="7" t="s">
        <v>1104</v>
      </c>
      <c r="J5" s="7" t="s">
        <v>1264</v>
      </c>
      <c r="K5" s="7" t="s">
        <v>1091</v>
      </c>
      <c r="L5" s="7" t="s">
        <v>1476</v>
      </c>
      <c r="M5" s="7" t="s">
        <v>1083</v>
      </c>
      <c r="N5" s="7" t="s">
        <v>1083</v>
      </c>
      <c r="O5" s="7" t="s">
        <v>1083</v>
      </c>
      <c r="P5" s="7" t="s">
        <v>1083</v>
      </c>
      <c r="Q5" s="7" t="s">
        <v>1085</v>
      </c>
      <c r="R5" s="7" t="s">
        <v>1092</v>
      </c>
      <c r="S5" s="7" t="s">
        <v>1083</v>
      </c>
      <c r="T5" s="7" t="s">
        <v>1090</v>
      </c>
      <c r="U5" s="7" t="s">
        <v>1461</v>
      </c>
      <c r="V5" s="7" t="s">
        <v>1477</v>
      </c>
      <c r="W5" s="7" t="s">
        <v>1478</v>
      </c>
      <c r="X5" s="7" t="s">
        <v>1082</v>
      </c>
      <c r="Y5" s="7" t="s">
        <v>1092</v>
      </c>
      <c r="Z5" s="7" t="s">
        <v>1083</v>
      </c>
      <c r="AA5" s="7" t="s">
        <v>1083</v>
      </c>
      <c r="AB5" s="7"/>
    </row>
    <row r="6" spans="1:28" x14ac:dyDescent="0.3">
      <c r="A6" s="7" t="s">
        <v>1092</v>
      </c>
      <c r="B6" s="7" t="s">
        <v>493</v>
      </c>
      <c r="C6" s="7" t="s">
        <v>1219</v>
      </c>
      <c r="D6" s="7" t="s">
        <v>105</v>
      </c>
      <c r="E6" s="7" t="s">
        <v>1228</v>
      </c>
      <c r="F6" s="7" t="s">
        <v>1299</v>
      </c>
      <c r="G6" s="7" t="s">
        <v>1147</v>
      </c>
      <c r="H6" s="7" t="s">
        <v>1245</v>
      </c>
      <c r="I6" s="7" t="s">
        <v>1339</v>
      </c>
      <c r="J6" s="7" t="s">
        <v>1123</v>
      </c>
      <c r="K6" s="7" t="s">
        <v>1090</v>
      </c>
      <c r="L6" s="7" t="s">
        <v>2128</v>
      </c>
      <c r="M6" s="7" t="s">
        <v>1100</v>
      </c>
      <c r="N6" s="7" t="s">
        <v>1082</v>
      </c>
      <c r="O6" s="7" t="s">
        <v>1076</v>
      </c>
      <c r="P6" s="7" t="s">
        <v>1082</v>
      </c>
      <c r="Q6" s="7" t="s">
        <v>1090</v>
      </c>
      <c r="R6" s="7" t="s">
        <v>1090</v>
      </c>
      <c r="S6" s="7" t="s">
        <v>1076</v>
      </c>
      <c r="T6" s="7" t="s">
        <v>1889</v>
      </c>
      <c r="U6" s="7" t="s">
        <v>1750</v>
      </c>
      <c r="V6" s="7" t="s">
        <v>1858</v>
      </c>
      <c r="W6" s="7" t="s">
        <v>2529</v>
      </c>
      <c r="X6" s="7" t="s">
        <v>1111</v>
      </c>
      <c r="Y6" s="7" t="s">
        <v>1148</v>
      </c>
      <c r="Z6" s="7" t="s">
        <v>2269</v>
      </c>
      <c r="AA6" s="7" t="s">
        <v>2011</v>
      </c>
      <c r="AB6" s="7" t="s">
        <v>3524</v>
      </c>
    </row>
    <row r="7" spans="1:28" x14ac:dyDescent="0.3">
      <c r="A7" s="7" t="s">
        <v>1082</v>
      </c>
      <c r="B7" s="7" t="s">
        <v>493</v>
      </c>
      <c r="C7" s="7" t="s">
        <v>1223</v>
      </c>
      <c r="D7" s="7" t="s">
        <v>32</v>
      </c>
      <c r="E7" s="7" t="s">
        <v>24</v>
      </c>
      <c r="F7" s="7" t="s">
        <v>1280</v>
      </c>
      <c r="G7" s="7" t="s">
        <v>1076</v>
      </c>
      <c r="H7" s="7" t="s">
        <v>1104</v>
      </c>
      <c r="I7" s="7" t="s">
        <v>1091</v>
      </c>
      <c r="J7" s="7" t="s">
        <v>1149</v>
      </c>
      <c r="K7" s="7" t="s">
        <v>1091</v>
      </c>
      <c r="L7" s="7" t="s">
        <v>1500</v>
      </c>
      <c r="M7" s="7" t="s">
        <v>1076</v>
      </c>
      <c r="N7" s="7" t="s">
        <v>1083</v>
      </c>
      <c r="O7" s="7" t="s">
        <v>1083</v>
      </c>
      <c r="P7" s="7" t="s">
        <v>1083</v>
      </c>
      <c r="Q7" s="7" t="s">
        <v>1092</v>
      </c>
      <c r="R7" s="7" t="s">
        <v>1085</v>
      </c>
      <c r="S7" s="7" t="s">
        <v>1083</v>
      </c>
      <c r="T7" s="7" t="s">
        <v>1265</v>
      </c>
      <c r="U7" s="7" t="s">
        <v>1987</v>
      </c>
      <c r="V7" s="7" t="s">
        <v>2760</v>
      </c>
      <c r="W7" s="7" t="s">
        <v>1989</v>
      </c>
      <c r="X7" s="7" t="s">
        <v>1334</v>
      </c>
      <c r="Y7" s="7" t="s">
        <v>1206</v>
      </c>
      <c r="Z7" s="7" t="s">
        <v>1083</v>
      </c>
      <c r="AA7" s="7" t="s">
        <v>1083</v>
      </c>
      <c r="AB7" s="7"/>
    </row>
    <row r="8" spans="1:28" x14ac:dyDescent="0.3">
      <c r="A8" s="7" t="s">
        <v>1104</v>
      </c>
      <c r="B8" s="7" t="s">
        <v>1487</v>
      </c>
      <c r="C8" s="7" t="s">
        <v>1206</v>
      </c>
      <c r="D8" s="7" t="s">
        <v>67</v>
      </c>
      <c r="E8" s="7" t="s">
        <v>21</v>
      </c>
      <c r="F8" s="7" t="s">
        <v>1147</v>
      </c>
      <c r="G8" s="7" t="s">
        <v>1083</v>
      </c>
      <c r="H8" s="7" t="s">
        <v>1076</v>
      </c>
      <c r="I8" s="7" t="s">
        <v>1076</v>
      </c>
      <c r="J8" s="7" t="s">
        <v>1264</v>
      </c>
      <c r="K8" s="7" t="s">
        <v>1085</v>
      </c>
      <c r="L8" s="7" t="s">
        <v>1488</v>
      </c>
      <c r="M8" s="7" t="s">
        <v>1083</v>
      </c>
      <c r="N8" s="7" t="s">
        <v>1083</v>
      </c>
      <c r="O8" s="7" t="s">
        <v>1083</v>
      </c>
      <c r="P8" s="7" t="s">
        <v>1083</v>
      </c>
      <c r="Q8" s="7" t="s">
        <v>1076</v>
      </c>
      <c r="R8" s="7" t="s">
        <v>1083</v>
      </c>
      <c r="S8" s="7" t="s">
        <v>1083</v>
      </c>
      <c r="T8" s="7" t="s">
        <v>1123</v>
      </c>
      <c r="U8" s="7" t="s">
        <v>1461</v>
      </c>
      <c r="V8" s="7" t="s">
        <v>1910</v>
      </c>
      <c r="W8" s="7" t="s">
        <v>2426</v>
      </c>
      <c r="X8" s="7" t="s">
        <v>1091</v>
      </c>
      <c r="Y8" s="7" t="s">
        <v>1147</v>
      </c>
      <c r="Z8" s="7" t="s">
        <v>1229</v>
      </c>
      <c r="AA8" s="7" t="s">
        <v>1096</v>
      </c>
      <c r="AB8" s="7" t="s">
        <v>3173</v>
      </c>
    </row>
    <row r="9" spans="1:28" x14ac:dyDescent="0.3">
      <c r="A9" s="7" t="s">
        <v>1091</v>
      </c>
      <c r="B9" s="7" t="s">
        <v>1491</v>
      </c>
      <c r="C9" s="7" t="s">
        <v>1127</v>
      </c>
      <c r="D9" s="7" t="s">
        <v>57</v>
      </c>
      <c r="E9" s="7" t="s">
        <v>24</v>
      </c>
      <c r="F9" s="7" t="s">
        <v>1153</v>
      </c>
      <c r="G9" s="7" t="s">
        <v>1076</v>
      </c>
      <c r="H9" s="7" t="s">
        <v>1083</v>
      </c>
      <c r="I9" s="7" t="s">
        <v>1076</v>
      </c>
      <c r="J9" s="7" t="s">
        <v>1272</v>
      </c>
      <c r="K9" s="7" t="s">
        <v>1082</v>
      </c>
      <c r="L9" s="7" t="s">
        <v>1612</v>
      </c>
      <c r="M9" s="7" t="s">
        <v>1076</v>
      </c>
      <c r="N9" s="7" t="s">
        <v>1083</v>
      </c>
      <c r="O9" s="7" t="s">
        <v>1083</v>
      </c>
      <c r="P9" s="7" t="s">
        <v>1083</v>
      </c>
      <c r="Q9" s="7" t="s">
        <v>1083</v>
      </c>
      <c r="R9" s="7" t="s">
        <v>1083</v>
      </c>
      <c r="S9" s="7" t="s">
        <v>1083</v>
      </c>
      <c r="T9" s="7" t="s">
        <v>1123</v>
      </c>
      <c r="U9" s="7" t="s">
        <v>1540</v>
      </c>
      <c r="V9" s="7" t="s">
        <v>1986</v>
      </c>
      <c r="W9" s="7" t="s">
        <v>2798</v>
      </c>
      <c r="X9" s="7" t="s">
        <v>1097</v>
      </c>
      <c r="Y9" s="7" t="s">
        <v>1091</v>
      </c>
      <c r="Z9" s="7" t="s">
        <v>1083</v>
      </c>
      <c r="AA9" s="7" t="s">
        <v>1083</v>
      </c>
      <c r="AB9" s="7"/>
    </row>
    <row r="10" spans="1:28" x14ac:dyDescent="0.3">
      <c r="A10" s="7" t="s">
        <v>1105</v>
      </c>
      <c r="B10" s="7" t="s">
        <v>380</v>
      </c>
      <c r="C10" s="7" t="s">
        <v>1223</v>
      </c>
      <c r="D10" s="7" t="s">
        <v>1116</v>
      </c>
      <c r="E10" s="7" t="s">
        <v>21</v>
      </c>
      <c r="F10" s="7" t="s">
        <v>1291</v>
      </c>
      <c r="G10" s="7" t="s">
        <v>1091</v>
      </c>
      <c r="H10" s="7" t="s">
        <v>1142</v>
      </c>
      <c r="I10" s="7" t="s">
        <v>1147</v>
      </c>
      <c r="J10" s="7" t="s">
        <v>1104</v>
      </c>
      <c r="K10" s="7" t="s">
        <v>1091</v>
      </c>
      <c r="L10" s="7" t="s">
        <v>1673</v>
      </c>
      <c r="M10" s="7" t="s">
        <v>1082</v>
      </c>
      <c r="N10" s="7" t="s">
        <v>1085</v>
      </c>
      <c r="O10" s="7" t="s">
        <v>1083</v>
      </c>
      <c r="P10" s="7" t="s">
        <v>1083</v>
      </c>
      <c r="Q10" s="7" t="s">
        <v>1128</v>
      </c>
      <c r="R10" s="7" t="s">
        <v>1085</v>
      </c>
      <c r="S10" s="7" t="s">
        <v>1083</v>
      </c>
      <c r="T10" s="7" t="s">
        <v>1359</v>
      </c>
      <c r="U10" s="7" t="s">
        <v>2423</v>
      </c>
      <c r="V10" s="7" t="s">
        <v>2644</v>
      </c>
      <c r="W10" s="7" t="s">
        <v>2798</v>
      </c>
      <c r="X10" s="7" t="s">
        <v>1180</v>
      </c>
      <c r="Y10" s="7" t="s">
        <v>1097</v>
      </c>
      <c r="Z10" s="7" t="s">
        <v>1334</v>
      </c>
      <c r="AA10" s="7" t="s">
        <v>1344</v>
      </c>
      <c r="AB10" s="7" t="s">
        <v>3525</v>
      </c>
    </row>
    <row r="11" spans="1:28" x14ac:dyDescent="0.3">
      <c r="A11" s="7" t="s">
        <v>1123</v>
      </c>
      <c r="B11" s="7" t="s">
        <v>1499</v>
      </c>
      <c r="C11" s="7" t="s">
        <v>1206</v>
      </c>
      <c r="D11" s="7" t="s">
        <v>72</v>
      </c>
      <c r="E11" s="7" t="s">
        <v>21</v>
      </c>
      <c r="F11" s="7" t="s">
        <v>1219</v>
      </c>
      <c r="G11" s="7" t="s">
        <v>1085</v>
      </c>
      <c r="H11" s="7" t="s">
        <v>1082</v>
      </c>
      <c r="I11" s="7" t="s">
        <v>1091</v>
      </c>
      <c r="J11" s="7" t="s">
        <v>1076</v>
      </c>
      <c r="K11" s="7" t="s">
        <v>1091</v>
      </c>
      <c r="L11" s="7" t="s">
        <v>1500</v>
      </c>
      <c r="M11" s="7" t="s">
        <v>1085</v>
      </c>
      <c r="N11" s="7" t="s">
        <v>1083</v>
      </c>
      <c r="O11" s="7" t="s">
        <v>1083</v>
      </c>
      <c r="P11" s="7" t="s">
        <v>1083</v>
      </c>
      <c r="Q11" s="7" t="s">
        <v>1082</v>
      </c>
      <c r="R11" s="7" t="s">
        <v>1083</v>
      </c>
      <c r="S11" s="7" t="s">
        <v>1083</v>
      </c>
      <c r="T11" s="7" t="s">
        <v>1090</v>
      </c>
      <c r="U11" s="7" t="s">
        <v>1707</v>
      </c>
      <c r="V11" s="7" t="s">
        <v>2223</v>
      </c>
      <c r="W11" s="7" t="s">
        <v>1503</v>
      </c>
      <c r="X11" s="7" t="s">
        <v>1097</v>
      </c>
      <c r="Y11" s="7" t="s">
        <v>1142</v>
      </c>
      <c r="Z11" s="7" t="s">
        <v>1316</v>
      </c>
      <c r="AA11" s="7" t="s">
        <v>1339</v>
      </c>
      <c r="AB11" s="7" t="s">
        <v>2740</v>
      </c>
    </row>
    <row r="12" spans="1:28" x14ac:dyDescent="0.3">
      <c r="A12" s="7" t="s">
        <v>1128</v>
      </c>
      <c r="B12" s="7" t="s">
        <v>1504</v>
      </c>
      <c r="C12" s="7" t="s">
        <v>1188</v>
      </c>
      <c r="D12" s="7" t="s">
        <v>64</v>
      </c>
      <c r="E12" s="7" t="s">
        <v>1141</v>
      </c>
      <c r="F12" s="7" t="s">
        <v>1206</v>
      </c>
      <c r="G12" s="7" t="s">
        <v>1085</v>
      </c>
      <c r="H12" s="7" t="s">
        <v>1091</v>
      </c>
      <c r="I12" s="7" t="s">
        <v>1123</v>
      </c>
      <c r="J12" s="7" t="s">
        <v>1105</v>
      </c>
      <c r="K12" s="7" t="s">
        <v>1082</v>
      </c>
      <c r="L12" s="7" t="s">
        <v>1468</v>
      </c>
      <c r="M12" s="7" t="s">
        <v>1085</v>
      </c>
      <c r="N12" s="7" t="s">
        <v>1083</v>
      </c>
      <c r="O12" s="7" t="s">
        <v>1083</v>
      </c>
      <c r="P12" s="7" t="s">
        <v>1083</v>
      </c>
      <c r="Q12" s="7" t="s">
        <v>1091</v>
      </c>
      <c r="R12" s="7" t="s">
        <v>1083</v>
      </c>
      <c r="S12" s="7" t="s">
        <v>1083</v>
      </c>
      <c r="T12" s="7" t="s">
        <v>1127</v>
      </c>
      <c r="U12" s="7" t="s">
        <v>1572</v>
      </c>
      <c r="V12" s="7" t="s">
        <v>2190</v>
      </c>
      <c r="W12" s="7" t="s">
        <v>3526</v>
      </c>
      <c r="X12" s="7" t="s">
        <v>1111</v>
      </c>
      <c r="Y12" s="7" t="s">
        <v>1153</v>
      </c>
      <c r="Z12" s="7" t="s">
        <v>1083</v>
      </c>
      <c r="AA12" s="7" t="s">
        <v>1076</v>
      </c>
      <c r="AB12" s="7" t="s">
        <v>1461</v>
      </c>
    </row>
    <row r="13" spans="1:28" x14ac:dyDescent="0.3">
      <c r="A13" s="7" t="s">
        <v>1111</v>
      </c>
      <c r="B13" s="7" t="s">
        <v>299</v>
      </c>
      <c r="C13" s="7" t="s">
        <v>1234</v>
      </c>
      <c r="D13" s="7" t="s">
        <v>55</v>
      </c>
      <c r="E13" s="7" t="s">
        <v>1141</v>
      </c>
      <c r="F13" s="7" t="s">
        <v>1299</v>
      </c>
      <c r="G13" s="7" t="s">
        <v>1105</v>
      </c>
      <c r="H13" s="7" t="s">
        <v>1091</v>
      </c>
      <c r="I13" s="7" t="s">
        <v>1153</v>
      </c>
      <c r="J13" s="7" t="s">
        <v>2026</v>
      </c>
      <c r="K13" s="7" t="s">
        <v>1325</v>
      </c>
      <c r="L13" s="7" t="s">
        <v>1492</v>
      </c>
      <c r="M13" s="7" t="s">
        <v>1105</v>
      </c>
      <c r="N13" s="7" t="s">
        <v>1083</v>
      </c>
      <c r="O13" s="7" t="s">
        <v>1083</v>
      </c>
      <c r="P13" s="7" t="s">
        <v>1083</v>
      </c>
      <c r="Q13" s="7" t="s">
        <v>1082</v>
      </c>
      <c r="R13" s="7" t="s">
        <v>1085</v>
      </c>
      <c r="S13" s="7" t="s">
        <v>1083</v>
      </c>
      <c r="T13" s="7" t="s">
        <v>1802</v>
      </c>
      <c r="U13" s="7" t="s">
        <v>1677</v>
      </c>
      <c r="V13" s="7" t="s">
        <v>2494</v>
      </c>
      <c r="W13" s="7" t="s">
        <v>3527</v>
      </c>
      <c r="X13" s="7" t="s">
        <v>1202</v>
      </c>
      <c r="Y13" s="7" t="s">
        <v>1778</v>
      </c>
      <c r="Z13" s="7" t="s">
        <v>1123</v>
      </c>
      <c r="AA13" s="7" t="s">
        <v>1104</v>
      </c>
      <c r="AB13" s="7" t="s">
        <v>1511</v>
      </c>
    </row>
    <row r="14" spans="1:28" x14ac:dyDescent="0.3">
      <c r="A14" s="7" t="s">
        <v>1142</v>
      </c>
      <c r="B14" s="7" t="s">
        <v>1512</v>
      </c>
      <c r="C14" s="7" t="s">
        <v>1127</v>
      </c>
      <c r="D14" s="7" t="s">
        <v>1262</v>
      </c>
      <c r="E14" s="7" t="s">
        <v>24</v>
      </c>
      <c r="F14" s="7" t="s">
        <v>1312</v>
      </c>
      <c r="G14" s="7" t="s">
        <v>1076</v>
      </c>
      <c r="H14" s="7" t="s">
        <v>1112</v>
      </c>
      <c r="I14" s="7" t="s">
        <v>1097</v>
      </c>
      <c r="J14" s="7" t="s">
        <v>1100</v>
      </c>
      <c r="K14" s="7" t="s">
        <v>1112</v>
      </c>
      <c r="L14" s="7" t="s">
        <v>1992</v>
      </c>
      <c r="M14" s="7" t="s">
        <v>1076</v>
      </c>
      <c r="N14" s="7" t="s">
        <v>1083</v>
      </c>
      <c r="O14" s="7" t="s">
        <v>1083</v>
      </c>
      <c r="P14" s="7" t="s">
        <v>1083</v>
      </c>
      <c r="Q14" s="7" t="s">
        <v>1153</v>
      </c>
      <c r="R14" s="7" t="s">
        <v>1083</v>
      </c>
      <c r="S14" s="7" t="s">
        <v>1076</v>
      </c>
      <c r="T14" s="7" t="s">
        <v>1379</v>
      </c>
      <c r="U14" s="7" t="s">
        <v>1495</v>
      </c>
      <c r="V14" s="7" t="s">
        <v>3906</v>
      </c>
      <c r="W14" s="7" t="s">
        <v>3376</v>
      </c>
      <c r="X14" s="7" t="s">
        <v>1782</v>
      </c>
      <c r="Y14" s="7" t="s">
        <v>1389</v>
      </c>
      <c r="Z14" s="7" t="s">
        <v>1083</v>
      </c>
      <c r="AA14" s="7" t="s">
        <v>1083</v>
      </c>
      <c r="AB14" s="7"/>
    </row>
    <row r="15" spans="1:28" x14ac:dyDescent="0.3">
      <c r="A15" s="7" t="s">
        <v>1100</v>
      </c>
      <c r="B15" s="7" t="s">
        <v>663</v>
      </c>
      <c r="C15" s="7" t="s">
        <v>1127</v>
      </c>
      <c r="D15" s="7" t="s">
        <v>1262</v>
      </c>
      <c r="E15" s="7" t="s">
        <v>21</v>
      </c>
      <c r="F15" s="7" t="s">
        <v>1148</v>
      </c>
      <c r="G15" s="7" t="s">
        <v>1076</v>
      </c>
      <c r="H15" s="7" t="s">
        <v>1092</v>
      </c>
      <c r="I15" s="7" t="s">
        <v>1082</v>
      </c>
      <c r="J15" s="7" t="s">
        <v>1179</v>
      </c>
      <c r="K15" s="7" t="s">
        <v>1082</v>
      </c>
      <c r="L15" s="7" t="s">
        <v>1612</v>
      </c>
      <c r="M15" s="7" t="s">
        <v>1083</v>
      </c>
      <c r="N15" s="7" t="s">
        <v>1083</v>
      </c>
      <c r="O15" s="7" t="s">
        <v>1076</v>
      </c>
      <c r="P15" s="7" t="s">
        <v>1083</v>
      </c>
      <c r="Q15" s="7" t="s">
        <v>1092</v>
      </c>
      <c r="R15" s="7" t="s">
        <v>1083</v>
      </c>
      <c r="S15" s="7" t="s">
        <v>1083</v>
      </c>
      <c r="T15" s="7" t="s">
        <v>1148</v>
      </c>
      <c r="U15" s="7" t="s">
        <v>1851</v>
      </c>
      <c r="V15" s="7" t="s">
        <v>2119</v>
      </c>
      <c r="W15" s="7" t="s">
        <v>3907</v>
      </c>
      <c r="X15" s="7" t="s">
        <v>1112</v>
      </c>
      <c r="Y15" s="7" t="s">
        <v>1147</v>
      </c>
      <c r="Z15" s="7" t="s">
        <v>1167</v>
      </c>
      <c r="AA15" s="7" t="s">
        <v>1127</v>
      </c>
      <c r="AB15" s="7" t="s">
        <v>1668</v>
      </c>
    </row>
    <row r="16" spans="1:28" x14ac:dyDescent="0.3">
      <c r="A16" s="7" t="s">
        <v>1153</v>
      </c>
      <c r="B16" s="7" t="s">
        <v>458</v>
      </c>
      <c r="C16" s="7" t="s">
        <v>1223</v>
      </c>
      <c r="D16" s="7" t="s">
        <v>34</v>
      </c>
      <c r="E16" s="7" t="s">
        <v>24</v>
      </c>
      <c r="F16" s="7" t="s">
        <v>1299</v>
      </c>
      <c r="G16" s="7" t="s">
        <v>1105</v>
      </c>
      <c r="H16" s="7" t="s">
        <v>1178</v>
      </c>
      <c r="I16" s="7" t="s">
        <v>1229</v>
      </c>
      <c r="J16" s="7" t="s">
        <v>1085</v>
      </c>
      <c r="K16" s="7" t="s">
        <v>1098</v>
      </c>
      <c r="L16" s="7" t="s">
        <v>2067</v>
      </c>
      <c r="M16" s="7" t="s">
        <v>1091</v>
      </c>
      <c r="N16" s="7" t="s">
        <v>1083</v>
      </c>
      <c r="O16" s="7" t="s">
        <v>1076</v>
      </c>
      <c r="P16" s="7" t="s">
        <v>1092</v>
      </c>
      <c r="Q16" s="7" t="s">
        <v>1167</v>
      </c>
      <c r="R16" s="7" t="s">
        <v>1104</v>
      </c>
      <c r="S16" s="7" t="s">
        <v>1083</v>
      </c>
      <c r="T16" s="7" t="s">
        <v>1820</v>
      </c>
      <c r="U16" s="7" t="s">
        <v>1562</v>
      </c>
      <c r="V16" s="7" t="s">
        <v>3529</v>
      </c>
      <c r="W16" s="7" t="s">
        <v>3189</v>
      </c>
      <c r="X16" s="7" t="s">
        <v>1812</v>
      </c>
      <c r="Y16" s="7" t="s">
        <v>1178</v>
      </c>
      <c r="Z16" s="7" t="s">
        <v>1083</v>
      </c>
      <c r="AA16" s="7" t="s">
        <v>1083</v>
      </c>
      <c r="AB16" s="7"/>
    </row>
    <row r="17" spans="1:28" x14ac:dyDescent="0.3">
      <c r="A17" s="7" t="s">
        <v>1112</v>
      </c>
      <c r="B17" s="7" t="s">
        <v>1077</v>
      </c>
      <c r="C17" s="7" t="s">
        <v>1178</v>
      </c>
      <c r="D17" s="7" t="s">
        <v>98</v>
      </c>
      <c r="E17" s="7" t="s">
        <v>24</v>
      </c>
      <c r="F17" s="7" t="s">
        <v>1082</v>
      </c>
      <c r="G17" s="7" t="s">
        <v>1083</v>
      </c>
      <c r="H17" s="7" t="s">
        <v>1083</v>
      </c>
      <c r="I17" s="7" t="s">
        <v>1083</v>
      </c>
      <c r="J17" s="7" t="s">
        <v>1084</v>
      </c>
      <c r="K17" s="7" t="s">
        <v>1083</v>
      </c>
      <c r="L17" s="7" t="s">
        <v>1461</v>
      </c>
      <c r="M17" s="7" t="s">
        <v>1083</v>
      </c>
      <c r="N17" s="7" t="s">
        <v>1083</v>
      </c>
      <c r="O17" s="7" t="s">
        <v>1083</v>
      </c>
      <c r="P17" s="7" t="s">
        <v>1083</v>
      </c>
      <c r="Q17" s="7" t="s">
        <v>1083</v>
      </c>
      <c r="R17" s="7" t="s">
        <v>1083</v>
      </c>
      <c r="S17" s="7" t="s">
        <v>1083</v>
      </c>
      <c r="T17" s="7" t="s">
        <v>1083</v>
      </c>
      <c r="U17" s="7"/>
      <c r="V17" s="7" t="s">
        <v>1331</v>
      </c>
      <c r="W17" s="7" t="s">
        <v>1521</v>
      </c>
      <c r="X17" s="7" t="s">
        <v>1091</v>
      </c>
      <c r="Y17" s="7" t="s">
        <v>1085</v>
      </c>
      <c r="Z17" s="7" t="s">
        <v>1083</v>
      </c>
      <c r="AA17" s="7" t="s">
        <v>1083</v>
      </c>
      <c r="AB17" s="7"/>
    </row>
    <row r="18" spans="1:28" x14ac:dyDescent="0.3">
      <c r="A18" s="7" t="s">
        <v>1097</v>
      </c>
      <c r="B18" s="7" t="s">
        <v>360</v>
      </c>
      <c r="C18" s="7" t="s">
        <v>1229</v>
      </c>
      <c r="D18" s="7" t="s">
        <v>30</v>
      </c>
      <c r="E18" s="7" t="s">
        <v>21</v>
      </c>
      <c r="F18" s="7" t="s">
        <v>1307</v>
      </c>
      <c r="G18" s="7" t="s">
        <v>1128</v>
      </c>
      <c r="H18" s="7" t="s">
        <v>1112</v>
      </c>
      <c r="I18" s="7" t="s">
        <v>1206</v>
      </c>
      <c r="J18" s="7" t="s">
        <v>1111</v>
      </c>
      <c r="K18" s="7" t="s">
        <v>1090</v>
      </c>
      <c r="L18" s="7" t="s">
        <v>1758</v>
      </c>
      <c r="M18" s="7" t="s">
        <v>1123</v>
      </c>
      <c r="N18" s="7" t="s">
        <v>1083</v>
      </c>
      <c r="O18" s="7" t="s">
        <v>1076</v>
      </c>
      <c r="P18" s="7" t="s">
        <v>1085</v>
      </c>
      <c r="Q18" s="7" t="s">
        <v>1153</v>
      </c>
      <c r="R18" s="7" t="s">
        <v>1083</v>
      </c>
      <c r="S18" s="7" t="s">
        <v>1076</v>
      </c>
      <c r="T18" s="7" t="s">
        <v>1397</v>
      </c>
      <c r="U18" s="7" t="s">
        <v>3235</v>
      </c>
      <c r="V18" s="7" t="s">
        <v>2870</v>
      </c>
      <c r="W18" s="7" t="s">
        <v>1525</v>
      </c>
      <c r="X18" s="7" t="s">
        <v>1234</v>
      </c>
      <c r="Y18" s="7" t="s">
        <v>1146</v>
      </c>
      <c r="Z18" s="7" t="s">
        <v>1082</v>
      </c>
      <c r="AA18" s="7" t="s">
        <v>1092</v>
      </c>
      <c r="AB18" s="7" t="s">
        <v>2016</v>
      </c>
    </row>
    <row r="19" spans="1:28" x14ac:dyDescent="0.3">
      <c r="A19" s="7" t="s">
        <v>1167</v>
      </c>
      <c r="B19" s="7" t="s">
        <v>672</v>
      </c>
      <c r="C19" s="7" t="s">
        <v>1238</v>
      </c>
      <c r="D19" s="7" t="s">
        <v>55</v>
      </c>
      <c r="E19" s="7" t="s">
        <v>1141</v>
      </c>
      <c r="F19" s="7" t="s">
        <v>1098</v>
      </c>
      <c r="G19" s="7" t="s">
        <v>1123</v>
      </c>
      <c r="H19" s="7" t="s">
        <v>1076</v>
      </c>
      <c r="I19" s="7" t="s">
        <v>1128</v>
      </c>
      <c r="J19" s="7" t="s">
        <v>1076</v>
      </c>
      <c r="K19" s="7" t="s">
        <v>1090</v>
      </c>
      <c r="L19" s="7" t="s">
        <v>1589</v>
      </c>
      <c r="M19" s="7" t="s">
        <v>1091</v>
      </c>
      <c r="N19" s="7" t="s">
        <v>1083</v>
      </c>
      <c r="O19" s="7" t="s">
        <v>1085</v>
      </c>
      <c r="P19" s="7" t="s">
        <v>1085</v>
      </c>
      <c r="Q19" s="7" t="s">
        <v>1076</v>
      </c>
      <c r="R19" s="7" t="s">
        <v>1083</v>
      </c>
      <c r="S19" s="7" t="s">
        <v>1083</v>
      </c>
      <c r="T19" s="7" t="s">
        <v>1374</v>
      </c>
      <c r="U19" s="7" t="s">
        <v>1873</v>
      </c>
      <c r="V19" s="7" t="s">
        <v>2562</v>
      </c>
      <c r="W19" s="7" t="s">
        <v>2056</v>
      </c>
      <c r="X19" s="7" t="s">
        <v>1090</v>
      </c>
      <c r="Y19" s="7" t="s">
        <v>1147</v>
      </c>
      <c r="Z19" s="7" t="s">
        <v>1092</v>
      </c>
      <c r="AA19" s="7" t="s">
        <v>1105</v>
      </c>
      <c r="AB19" s="7" t="s">
        <v>1781</v>
      </c>
    </row>
    <row r="20" spans="1:28" x14ac:dyDescent="0.3">
      <c r="A20" s="7" t="s">
        <v>1147</v>
      </c>
      <c r="B20" s="7" t="s">
        <v>764</v>
      </c>
      <c r="C20" s="7" t="s">
        <v>1234</v>
      </c>
      <c r="D20" s="7" t="s">
        <v>46</v>
      </c>
      <c r="E20" s="7" t="s">
        <v>21</v>
      </c>
      <c r="F20" s="7" t="s">
        <v>1076</v>
      </c>
      <c r="G20" s="7" t="s">
        <v>1083</v>
      </c>
      <c r="H20" s="7" t="s">
        <v>1083</v>
      </c>
      <c r="I20" s="7" t="s">
        <v>1083</v>
      </c>
      <c r="J20" s="7" t="s">
        <v>1083</v>
      </c>
      <c r="K20" s="7" t="s">
        <v>1083</v>
      </c>
      <c r="L20" s="7" t="s">
        <v>1461</v>
      </c>
      <c r="M20" s="7" t="s">
        <v>1083</v>
      </c>
      <c r="N20" s="7" t="s">
        <v>1083</v>
      </c>
      <c r="O20" s="7" t="s">
        <v>1083</v>
      </c>
      <c r="P20" s="7" t="s">
        <v>1083</v>
      </c>
      <c r="Q20" s="7" t="s">
        <v>1083</v>
      </c>
      <c r="R20" s="7" t="s">
        <v>1083</v>
      </c>
      <c r="S20" s="7" t="s">
        <v>1083</v>
      </c>
      <c r="T20" s="7" t="s">
        <v>1083</v>
      </c>
      <c r="U20" s="7"/>
      <c r="V20" s="7" t="s">
        <v>1091</v>
      </c>
      <c r="W20" s="7" t="s">
        <v>1531</v>
      </c>
      <c r="X20" s="7" t="s">
        <v>1083</v>
      </c>
      <c r="Y20" s="7" t="s">
        <v>1085</v>
      </c>
      <c r="Z20" s="7" t="s">
        <v>1083</v>
      </c>
      <c r="AA20" s="7" t="s">
        <v>1083</v>
      </c>
      <c r="AB20" s="7"/>
    </row>
    <row r="21" spans="1:28" x14ac:dyDescent="0.3">
      <c r="A21" s="7" t="s">
        <v>1090</v>
      </c>
      <c r="B21" s="7" t="s">
        <v>611</v>
      </c>
      <c r="C21" s="7" t="s">
        <v>1234</v>
      </c>
      <c r="D21" s="7" t="s">
        <v>64</v>
      </c>
      <c r="E21" s="7" t="s">
        <v>21</v>
      </c>
      <c r="F21" s="7" t="s">
        <v>1142</v>
      </c>
      <c r="G21" s="7" t="s">
        <v>1083</v>
      </c>
      <c r="H21" s="7" t="s">
        <v>1082</v>
      </c>
      <c r="I21" s="7" t="s">
        <v>1082</v>
      </c>
      <c r="J21" s="7" t="s">
        <v>1218</v>
      </c>
      <c r="K21" s="7" t="s">
        <v>1083</v>
      </c>
      <c r="L21" s="7" t="s">
        <v>1461</v>
      </c>
      <c r="M21" s="7" t="s">
        <v>1083</v>
      </c>
      <c r="N21" s="7" t="s">
        <v>1083</v>
      </c>
      <c r="O21" s="7" t="s">
        <v>1083</v>
      </c>
      <c r="P21" s="7" t="s">
        <v>1083</v>
      </c>
      <c r="Q21" s="7" t="s">
        <v>1092</v>
      </c>
      <c r="R21" s="7" t="s">
        <v>1076</v>
      </c>
      <c r="S21" s="7" t="s">
        <v>1083</v>
      </c>
      <c r="T21" s="7" t="s">
        <v>1148</v>
      </c>
      <c r="U21" s="7" t="s">
        <v>1461</v>
      </c>
      <c r="V21" s="7" t="s">
        <v>1532</v>
      </c>
      <c r="W21" s="7" t="s">
        <v>1533</v>
      </c>
      <c r="X21" s="7" t="s">
        <v>1092</v>
      </c>
      <c r="Y21" s="7" t="s">
        <v>1092</v>
      </c>
      <c r="Z21" s="7" t="s">
        <v>1178</v>
      </c>
      <c r="AA21" s="7" t="s">
        <v>1188</v>
      </c>
      <c r="AB21" s="7" t="s">
        <v>1534</v>
      </c>
    </row>
    <row r="22" spans="1:28" x14ac:dyDescent="0.3">
      <c r="A22" s="7" t="s">
        <v>1180</v>
      </c>
      <c r="B22" s="7" t="s">
        <v>136</v>
      </c>
      <c r="C22" s="7" t="s">
        <v>1110</v>
      </c>
      <c r="D22" s="7" t="s">
        <v>98</v>
      </c>
      <c r="E22" s="7" t="s">
        <v>1141</v>
      </c>
      <c r="F22" s="7" t="s">
        <v>1316</v>
      </c>
      <c r="G22" s="7" t="s">
        <v>1153</v>
      </c>
      <c r="H22" s="7" t="s">
        <v>1097</v>
      </c>
      <c r="I22" s="7" t="s">
        <v>1229</v>
      </c>
      <c r="J22" s="7" t="s">
        <v>1570</v>
      </c>
      <c r="K22" s="7" t="s">
        <v>1148</v>
      </c>
      <c r="L22" s="7" t="s">
        <v>1550</v>
      </c>
      <c r="M22" s="7" t="s">
        <v>1142</v>
      </c>
      <c r="N22" s="7" t="s">
        <v>1085</v>
      </c>
      <c r="O22" s="7" t="s">
        <v>1083</v>
      </c>
      <c r="P22" s="7" t="s">
        <v>1092</v>
      </c>
      <c r="Q22" s="7" t="s">
        <v>1142</v>
      </c>
      <c r="R22" s="7" t="s">
        <v>1082</v>
      </c>
      <c r="S22" s="7" t="s">
        <v>1083</v>
      </c>
      <c r="T22" s="7" t="s">
        <v>1945</v>
      </c>
      <c r="U22" s="7" t="s">
        <v>2109</v>
      </c>
      <c r="V22" s="7" t="s">
        <v>3530</v>
      </c>
      <c r="W22" s="7" t="s">
        <v>1897</v>
      </c>
      <c r="X22" s="7" t="s">
        <v>1234</v>
      </c>
      <c r="Y22" s="7" t="s">
        <v>1111</v>
      </c>
      <c r="Z22" s="7" t="s">
        <v>1128</v>
      </c>
      <c r="AA22" s="7" t="s">
        <v>1142</v>
      </c>
      <c r="AB22" s="7" t="s">
        <v>2403</v>
      </c>
    </row>
    <row r="23" spans="1:28" x14ac:dyDescent="0.3">
      <c r="A23" s="7" t="s">
        <v>1148</v>
      </c>
      <c r="B23" s="7" t="s">
        <v>1538</v>
      </c>
      <c r="C23" s="7" t="s">
        <v>1223</v>
      </c>
      <c r="D23" s="7" t="s">
        <v>57</v>
      </c>
      <c r="E23" s="7" t="s">
        <v>1141</v>
      </c>
      <c r="F23" s="7" t="s">
        <v>1260</v>
      </c>
      <c r="G23" s="7" t="s">
        <v>1104</v>
      </c>
      <c r="H23" s="7" t="s">
        <v>1123</v>
      </c>
      <c r="I23" s="7" t="s">
        <v>1153</v>
      </c>
      <c r="J23" s="7" t="s">
        <v>1123</v>
      </c>
      <c r="K23" s="7" t="s">
        <v>1206</v>
      </c>
      <c r="L23" s="7" t="s">
        <v>1595</v>
      </c>
      <c r="M23" s="7" t="s">
        <v>1104</v>
      </c>
      <c r="N23" s="7" t="s">
        <v>1083</v>
      </c>
      <c r="O23" s="7" t="s">
        <v>1083</v>
      </c>
      <c r="P23" s="7" t="s">
        <v>1083</v>
      </c>
      <c r="Q23" s="7" t="s">
        <v>1123</v>
      </c>
      <c r="R23" s="7" t="s">
        <v>1083</v>
      </c>
      <c r="S23" s="7" t="s">
        <v>1083</v>
      </c>
      <c r="T23" s="7" t="s">
        <v>1245</v>
      </c>
      <c r="U23" s="7" t="s">
        <v>3073</v>
      </c>
      <c r="V23" s="7" t="s">
        <v>2502</v>
      </c>
      <c r="W23" s="7" t="s">
        <v>2186</v>
      </c>
      <c r="X23" s="7" t="s">
        <v>1090</v>
      </c>
      <c r="Y23" s="7" t="s">
        <v>1355</v>
      </c>
      <c r="Z23" s="7" t="s">
        <v>1091</v>
      </c>
      <c r="AA23" s="7" t="s">
        <v>1111</v>
      </c>
      <c r="AB23" s="7" t="s">
        <v>1936</v>
      </c>
    </row>
    <row r="24" spans="1:28" x14ac:dyDescent="0.3">
      <c r="A24" s="7" t="s">
        <v>1055</v>
      </c>
      <c r="B24" s="7" t="s">
        <v>0</v>
      </c>
      <c r="C24" s="7" t="s">
        <v>1057</v>
      </c>
      <c r="D24" s="7" t="s">
        <v>1059</v>
      </c>
      <c r="E24" s="7" t="s">
        <v>1063</v>
      </c>
      <c r="F24" s="7" t="s">
        <v>4</v>
      </c>
      <c r="G24" s="7" t="s">
        <v>781</v>
      </c>
      <c r="H24" s="7" t="s">
        <v>1190</v>
      </c>
      <c r="I24" s="7" t="s">
        <v>1191</v>
      </c>
      <c r="J24" s="7" t="s">
        <v>1192</v>
      </c>
      <c r="K24" s="7" t="s">
        <v>1193</v>
      </c>
      <c r="L24" s="7" t="s">
        <v>1444</v>
      </c>
      <c r="M24" s="7" t="s">
        <v>1445</v>
      </c>
      <c r="N24" s="7" t="s">
        <v>1544</v>
      </c>
      <c r="O24" s="7" t="s">
        <v>1545</v>
      </c>
      <c r="P24" s="7" t="s">
        <v>1448</v>
      </c>
      <c r="Q24" s="7" t="s">
        <v>1445</v>
      </c>
      <c r="R24" s="7" t="s">
        <v>1544</v>
      </c>
      <c r="S24" s="7" t="s">
        <v>1545</v>
      </c>
      <c r="T24" s="7" t="s">
        <v>1546</v>
      </c>
      <c r="U24" s="7" t="s">
        <v>1547</v>
      </c>
      <c r="V24" s="7" t="s">
        <v>1548</v>
      </c>
      <c r="W24" s="7" t="s">
        <v>1549</v>
      </c>
      <c r="X24" s="7" t="s">
        <v>1456</v>
      </c>
      <c r="Y24" s="7" t="s">
        <v>1457</v>
      </c>
      <c r="Z24" s="7" t="s">
        <v>1458</v>
      </c>
      <c r="AA24" s="7" t="s">
        <v>1459</v>
      </c>
      <c r="AB24" s="7" t="s">
        <v>1460</v>
      </c>
    </row>
    <row r="25" spans="1:28" x14ac:dyDescent="0.3">
      <c r="A25" s="7" t="s">
        <v>1178</v>
      </c>
      <c r="B25" s="7" t="s">
        <v>387</v>
      </c>
      <c r="C25" s="7" t="s">
        <v>1110</v>
      </c>
      <c r="D25" s="7" t="s">
        <v>34</v>
      </c>
      <c r="E25" s="7" t="s">
        <v>21</v>
      </c>
      <c r="F25" s="7" t="s">
        <v>1316</v>
      </c>
      <c r="G25" s="7" t="s">
        <v>1111</v>
      </c>
      <c r="H25" s="7" t="s">
        <v>1097</v>
      </c>
      <c r="I25" s="7" t="s">
        <v>1188</v>
      </c>
      <c r="J25" s="7" t="s">
        <v>1123</v>
      </c>
      <c r="K25" s="7" t="s">
        <v>1167</v>
      </c>
      <c r="L25" s="7" t="s">
        <v>1732</v>
      </c>
      <c r="M25" s="7" t="s">
        <v>1123</v>
      </c>
      <c r="N25" s="7" t="s">
        <v>1076</v>
      </c>
      <c r="O25" s="7" t="s">
        <v>1076</v>
      </c>
      <c r="P25" s="7" t="s">
        <v>1085</v>
      </c>
      <c r="Q25" s="7" t="s">
        <v>1153</v>
      </c>
      <c r="R25" s="7" t="s">
        <v>1076</v>
      </c>
      <c r="S25" s="7" t="s">
        <v>1076</v>
      </c>
      <c r="T25" s="7" t="s">
        <v>1910</v>
      </c>
      <c r="U25" s="7" t="s">
        <v>1677</v>
      </c>
      <c r="V25" s="7" t="s">
        <v>3531</v>
      </c>
      <c r="W25" s="7" t="s">
        <v>3532</v>
      </c>
      <c r="X25" s="7" t="s">
        <v>1178</v>
      </c>
      <c r="Y25" s="7" t="s">
        <v>1260</v>
      </c>
      <c r="Z25" s="7" t="s">
        <v>2505</v>
      </c>
      <c r="AA25" s="7" t="s">
        <v>2461</v>
      </c>
      <c r="AB25" s="7" t="s">
        <v>3286</v>
      </c>
    </row>
    <row r="26" spans="1:28" x14ac:dyDescent="0.3">
      <c r="A26" s="7" t="s">
        <v>1202</v>
      </c>
      <c r="B26" s="7" t="s">
        <v>1555</v>
      </c>
      <c r="C26" s="7" t="s">
        <v>1265</v>
      </c>
      <c r="D26" s="7" t="s">
        <v>57</v>
      </c>
      <c r="E26" s="7" t="s">
        <v>21</v>
      </c>
      <c r="F26" s="7" t="s">
        <v>1123</v>
      </c>
      <c r="G26" s="7" t="s">
        <v>1083</v>
      </c>
      <c r="H26" s="7" t="s">
        <v>1076</v>
      </c>
      <c r="I26" s="7" t="s">
        <v>1076</v>
      </c>
      <c r="J26" s="7" t="s">
        <v>1264</v>
      </c>
      <c r="K26" s="7" t="s">
        <v>1085</v>
      </c>
      <c r="L26" s="7" t="s">
        <v>1488</v>
      </c>
      <c r="M26" s="7" t="s">
        <v>1083</v>
      </c>
      <c r="N26" s="7" t="s">
        <v>1083</v>
      </c>
      <c r="O26" s="7" t="s">
        <v>1083</v>
      </c>
      <c r="P26" s="7" t="s">
        <v>1083</v>
      </c>
      <c r="Q26" s="7" t="s">
        <v>1076</v>
      </c>
      <c r="R26" s="7" t="s">
        <v>1083</v>
      </c>
      <c r="S26" s="7" t="s">
        <v>1083</v>
      </c>
      <c r="T26" s="7" t="s">
        <v>1100</v>
      </c>
      <c r="U26" s="7" t="s">
        <v>1461</v>
      </c>
      <c r="V26" s="7" t="s">
        <v>1556</v>
      </c>
      <c r="W26" s="7" t="s">
        <v>1557</v>
      </c>
      <c r="X26" s="7" t="s">
        <v>1104</v>
      </c>
      <c r="Y26" s="7" t="s">
        <v>1085</v>
      </c>
      <c r="Z26" s="7" t="s">
        <v>1187</v>
      </c>
      <c r="AA26" s="7" t="s">
        <v>1280</v>
      </c>
      <c r="AB26" s="7" t="s">
        <v>1558</v>
      </c>
    </row>
    <row r="27" spans="1:28" x14ac:dyDescent="0.3">
      <c r="A27" s="7" t="s">
        <v>1206</v>
      </c>
      <c r="B27" s="7" t="s">
        <v>319</v>
      </c>
      <c r="C27" s="7" t="s">
        <v>1206</v>
      </c>
      <c r="D27" s="7" t="s">
        <v>1139</v>
      </c>
      <c r="E27" s="7" t="s">
        <v>24</v>
      </c>
      <c r="F27" s="7" t="s">
        <v>1307</v>
      </c>
      <c r="G27" s="7" t="s">
        <v>1083</v>
      </c>
      <c r="H27" s="7" t="s">
        <v>1105</v>
      </c>
      <c r="I27" s="7" t="s">
        <v>1105</v>
      </c>
      <c r="J27" s="7" t="s">
        <v>1084</v>
      </c>
      <c r="K27" s="7" t="s">
        <v>1245</v>
      </c>
      <c r="L27" s="7" t="s">
        <v>1713</v>
      </c>
      <c r="M27" s="7" t="s">
        <v>1083</v>
      </c>
      <c r="N27" s="7" t="s">
        <v>1083</v>
      </c>
      <c r="O27" s="7" t="s">
        <v>1083</v>
      </c>
      <c r="P27" s="7" t="s">
        <v>1083</v>
      </c>
      <c r="Q27" s="7" t="s">
        <v>1105</v>
      </c>
      <c r="R27" s="7" t="s">
        <v>1083</v>
      </c>
      <c r="S27" s="7" t="s">
        <v>1083</v>
      </c>
      <c r="T27" s="7" t="s">
        <v>1273</v>
      </c>
      <c r="U27" s="7" t="s">
        <v>1461</v>
      </c>
      <c r="V27" s="7" t="s">
        <v>2074</v>
      </c>
      <c r="W27" s="7" t="s">
        <v>3208</v>
      </c>
      <c r="X27" s="7" t="s">
        <v>1347</v>
      </c>
      <c r="Y27" s="7" t="s">
        <v>1692</v>
      </c>
      <c r="Z27" s="7" t="s">
        <v>1083</v>
      </c>
      <c r="AA27" s="7" t="s">
        <v>1083</v>
      </c>
      <c r="AB27" s="7"/>
    </row>
    <row r="28" spans="1:28" x14ac:dyDescent="0.3">
      <c r="A28" s="7" t="s">
        <v>1127</v>
      </c>
      <c r="B28" s="7" t="s">
        <v>1561</v>
      </c>
      <c r="C28" s="7" t="s">
        <v>1229</v>
      </c>
      <c r="D28" s="7" t="s">
        <v>1132</v>
      </c>
      <c r="E28" s="7" t="s">
        <v>1141</v>
      </c>
      <c r="F28" s="7" t="s">
        <v>1238</v>
      </c>
      <c r="G28" s="7" t="s">
        <v>1092</v>
      </c>
      <c r="H28" s="7" t="s">
        <v>1104</v>
      </c>
      <c r="I28" s="7" t="s">
        <v>1123</v>
      </c>
      <c r="J28" s="7" t="s">
        <v>1264</v>
      </c>
      <c r="K28" s="7" t="s">
        <v>1085</v>
      </c>
      <c r="L28" s="7" t="s">
        <v>1472</v>
      </c>
      <c r="M28" s="7" t="s">
        <v>1092</v>
      </c>
      <c r="N28" s="7" t="s">
        <v>1083</v>
      </c>
      <c r="O28" s="7" t="s">
        <v>1083</v>
      </c>
      <c r="P28" s="7" t="s">
        <v>1083</v>
      </c>
      <c r="Q28" s="7" t="s">
        <v>1082</v>
      </c>
      <c r="R28" s="7" t="s">
        <v>1076</v>
      </c>
      <c r="S28" s="7" t="s">
        <v>1083</v>
      </c>
      <c r="T28" s="7" t="s">
        <v>1265</v>
      </c>
      <c r="U28" s="7" t="s">
        <v>1572</v>
      </c>
      <c r="V28" s="7" t="s">
        <v>2361</v>
      </c>
      <c r="W28" s="7" t="s">
        <v>3601</v>
      </c>
      <c r="X28" s="7" t="s">
        <v>1167</v>
      </c>
      <c r="Y28" s="7" t="s">
        <v>1229</v>
      </c>
      <c r="Z28" s="7" t="s">
        <v>1104</v>
      </c>
      <c r="AA28" s="7" t="s">
        <v>1091</v>
      </c>
      <c r="AB28" s="7" t="s">
        <v>1564</v>
      </c>
    </row>
    <row r="29" spans="1:28" x14ac:dyDescent="0.3">
      <c r="A29" s="7" t="s">
        <v>1188</v>
      </c>
      <c r="B29" s="7" t="s">
        <v>1086</v>
      </c>
      <c r="C29" s="7" t="s">
        <v>1223</v>
      </c>
      <c r="D29" s="7" t="s">
        <v>41</v>
      </c>
      <c r="E29" s="7" t="s">
        <v>24</v>
      </c>
      <c r="F29" s="7" t="s">
        <v>1090</v>
      </c>
      <c r="G29" s="7" t="s">
        <v>1076</v>
      </c>
      <c r="H29" s="7" t="s">
        <v>1076</v>
      </c>
      <c r="I29" s="7" t="s">
        <v>1085</v>
      </c>
      <c r="J29" s="7" t="s">
        <v>1083</v>
      </c>
      <c r="K29" s="7" t="s">
        <v>1091</v>
      </c>
      <c r="L29" s="7" t="s">
        <v>1565</v>
      </c>
      <c r="M29" s="7" t="s">
        <v>1076</v>
      </c>
      <c r="N29" s="7" t="s">
        <v>1083</v>
      </c>
      <c r="O29" s="7" t="s">
        <v>1083</v>
      </c>
      <c r="P29" s="7" t="s">
        <v>1083</v>
      </c>
      <c r="Q29" s="7" t="s">
        <v>1076</v>
      </c>
      <c r="R29" s="7" t="s">
        <v>1083</v>
      </c>
      <c r="S29" s="7" t="s">
        <v>1083</v>
      </c>
      <c r="T29" s="7" t="s">
        <v>1090</v>
      </c>
      <c r="U29" s="7" t="s">
        <v>1566</v>
      </c>
      <c r="V29" s="7" t="s">
        <v>1567</v>
      </c>
      <c r="W29" s="7" t="s">
        <v>1568</v>
      </c>
      <c r="X29" s="7" t="s">
        <v>1153</v>
      </c>
      <c r="Y29" s="7" t="s">
        <v>1148</v>
      </c>
      <c r="Z29" s="7" t="s">
        <v>1083</v>
      </c>
      <c r="AA29" s="7" t="s">
        <v>1083</v>
      </c>
      <c r="AB29" s="7"/>
    </row>
    <row r="30" spans="1:28" x14ac:dyDescent="0.3">
      <c r="A30" s="7" t="s">
        <v>1219</v>
      </c>
      <c r="B30" s="7" t="s">
        <v>1569</v>
      </c>
      <c r="C30" s="7" t="s">
        <v>1234</v>
      </c>
      <c r="D30" s="7" t="s">
        <v>1132</v>
      </c>
      <c r="E30" s="7" t="s">
        <v>1228</v>
      </c>
      <c r="F30" s="7" t="s">
        <v>1242</v>
      </c>
      <c r="G30" s="7" t="s">
        <v>1092</v>
      </c>
      <c r="H30" s="7" t="s">
        <v>1091</v>
      </c>
      <c r="I30" s="7" t="s">
        <v>1128</v>
      </c>
      <c r="J30" s="7" t="s">
        <v>2150</v>
      </c>
      <c r="K30" s="7" t="s">
        <v>1091</v>
      </c>
      <c r="L30" s="7" t="s">
        <v>1488</v>
      </c>
      <c r="M30" s="7" t="s">
        <v>1092</v>
      </c>
      <c r="N30" s="7" t="s">
        <v>1083</v>
      </c>
      <c r="O30" s="7" t="s">
        <v>1083</v>
      </c>
      <c r="P30" s="7" t="s">
        <v>1083</v>
      </c>
      <c r="Q30" s="7" t="s">
        <v>1104</v>
      </c>
      <c r="R30" s="7" t="s">
        <v>1076</v>
      </c>
      <c r="S30" s="7" t="s">
        <v>1083</v>
      </c>
      <c r="T30" s="7" t="s">
        <v>1187</v>
      </c>
      <c r="U30" s="7" t="s">
        <v>1999</v>
      </c>
      <c r="V30" s="7" t="s">
        <v>2144</v>
      </c>
      <c r="W30" s="7" t="s">
        <v>1525</v>
      </c>
      <c r="X30" s="7" t="s">
        <v>1111</v>
      </c>
      <c r="Y30" s="7" t="s">
        <v>1167</v>
      </c>
      <c r="Z30" s="7" t="s">
        <v>1083</v>
      </c>
      <c r="AA30" s="7" t="s">
        <v>1076</v>
      </c>
      <c r="AB30" s="7" t="s">
        <v>1461</v>
      </c>
    </row>
    <row r="31" spans="1:28" x14ac:dyDescent="0.3">
      <c r="A31" s="7" t="s">
        <v>1223</v>
      </c>
      <c r="B31" s="7" t="s">
        <v>232</v>
      </c>
      <c r="C31" s="7" t="s">
        <v>1229</v>
      </c>
      <c r="D31" s="7" t="s">
        <v>1116</v>
      </c>
      <c r="E31" s="7" t="s">
        <v>21</v>
      </c>
      <c r="F31" s="7" t="s">
        <v>1320</v>
      </c>
      <c r="G31" s="7" t="s">
        <v>1153</v>
      </c>
      <c r="H31" s="7" t="s">
        <v>1147</v>
      </c>
      <c r="I31" s="7" t="s">
        <v>1238</v>
      </c>
      <c r="J31" s="7" t="s">
        <v>1097</v>
      </c>
      <c r="K31" s="7" t="s">
        <v>1098</v>
      </c>
      <c r="L31" s="7" t="s">
        <v>1774</v>
      </c>
      <c r="M31" s="7" t="s">
        <v>1111</v>
      </c>
      <c r="N31" s="7" t="s">
        <v>1092</v>
      </c>
      <c r="O31" s="7" t="s">
        <v>1083</v>
      </c>
      <c r="P31" s="7" t="s">
        <v>1085</v>
      </c>
      <c r="Q31" s="7" t="s">
        <v>1167</v>
      </c>
      <c r="R31" s="7" t="s">
        <v>1076</v>
      </c>
      <c r="S31" s="7" t="s">
        <v>1083</v>
      </c>
      <c r="T31" s="7" t="s">
        <v>1755</v>
      </c>
      <c r="U31" s="7" t="s">
        <v>1493</v>
      </c>
      <c r="V31" s="7" t="s">
        <v>2874</v>
      </c>
      <c r="W31" s="7" t="s">
        <v>2781</v>
      </c>
      <c r="X31" s="7" t="s">
        <v>1188</v>
      </c>
      <c r="Y31" s="7" t="s">
        <v>1760</v>
      </c>
      <c r="Z31" s="7" t="s">
        <v>1202</v>
      </c>
      <c r="AA31" s="7" t="s">
        <v>1242</v>
      </c>
      <c r="AB31" s="7" t="s">
        <v>2818</v>
      </c>
    </row>
    <row r="32" spans="1:28" x14ac:dyDescent="0.3">
      <c r="A32" s="7" t="s">
        <v>1229</v>
      </c>
      <c r="B32" s="7" t="s">
        <v>40</v>
      </c>
      <c r="C32" s="7" t="s">
        <v>1229</v>
      </c>
      <c r="D32" s="7" t="s">
        <v>41</v>
      </c>
      <c r="E32" s="7" t="s">
        <v>21</v>
      </c>
      <c r="F32" s="7" t="s">
        <v>1291</v>
      </c>
      <c r="G32" s="7" t="s">
        <v>1142</v>
      </c>
      <c r="H32" s="7" t="s">
        <v>1245</v>
      </c>
      <c r="I32" s="7" t="s">
        <v>1312</v>
      </c>
      <c r="J32" s="7" t="s">
        <v>1090</v>
      </c>
      <c r="K32" s="7" t="s">
        <v>1090</v>
      </c>
      <c r="L32" s="7" t="s">
        <v>1578</v>
      </c>
      <c r="M32" s="7" t="s">
        <v>1111</v>
      </c>
      <c r="N32" s="7" t="s">
        <v>1076</v>
      </c>
      <c r="O32" s="7" t="s">
        <v>1083</v>
      </c>
      <c r="P32" s="7" t="s">
        <v>1085</v>
      </c>
      <c r="Q32" s="7" t="s">
        <v>1148</v>
      </c>
      <c r="R32" s="7" t="s">
        <v>1167</v>
      </c>
      <c r="S32" s="7" t="s">
        <v>1076</v>
      </c>
      <c r="T32" s="7" t="s">
        <v>1640</v>
      </c>
      <c r="U32" s="7" t="s">
        <v>3163</v>
      </c>
      <c r="V32" s="7" t="s">
        <v>3058</v>
      </c>
      <c r="W32" s="7" t="s">
        <v>3216</v>
      </c>
      <c r="X32" s="7" t="s">
        <v>1246</v>
      </c>
      <c r="Y32" s="7" t="s">
        <v>1237</v>
      </c>
      <c r="Z32" s="7" t="s">
        <v>2376</v>
      </c>
      <c r="AA32" s="7" t="s">
        <v>2216</v>
      </c>
      <c r="AB32" s="7" t="s">
        <v>3533</v>
      </c>
    </row>
    <row r="33" spans="1:28" x14ac:dyDescent="0.3">
      <c r="A33" s="7" t="s">
        <v>1234</v>
      </c>
      <c r="B33" s="7" t="s">
        <v>1585</v>
      </c>
      <c r="C33" s="7" t="s">
        <v>1219</v>
      </c>
      <c r="D33" s="7" t="s">
        <v>1121</v>
      </c>
      <c r="E33" s="7" t="s">
        <v>1228</v>
      </c>
      <c r="F33" s="7" t="s">
        <v>1246</v>
      </c>
      <c r="G33" s="7" t="s">
        <v>1091</v>
      </c>
      <c r="H33" s="7" t="s">
        <v>1092</v>
      </c>
      <c r="I33" s="7" t="s">
        <v>1128</v>
      </c>
      <c r="J33" s="7" t="s">
        <v>1431</v>
      </c>
      <c r="K33" s="7" t="s">
        <v>1111</v>
      </c>
      <c r="L33" s="7" t="s">
        <v>1565</v>
      </c>
      <c r="M33" s="7" t="s">
        <v>1082</v>
      </c>
      <c r="N33" s="7" t="s">
        <v>1085</v>
      </c>
      <c r="O33" s="7" t="s">
        <v>1083</v>
      </c>
      <c r="P33" s="7" t="s">
        <v>1083</v>
      </c>
      <c r="Q33" s="7" t="s">
        <v>1092</v>
      </c>
      <c r="R33" s="7" t="s">
        <v>1083</v>
      </c>
      <c r="S33" s="7" t="s">
        <v>1083</v>
      </c>
      <c r="T33" s="7" t="s">
        <v>1187</v>
      </c>
      <c r="U33" s="7" t="s">
        <v>3261</v>
      </c>
      <c r="V33" s="7" t="s">
        <v>2126</v>
      </c>
      <c r="W33" s="7" t="s">
        <v>3254</v>
      </c>
      <c r="X33" s="7" t="s">
        <v>1105</v>
      </c>
      <c r="Y33" s="7" t="s">
        <v>1167</v>
      </c>
      <c r="Z33" s="7" t="s">
        <v>1112</v>
      </c>
      <c r="AA33" s="7" t="s">
        <v>1142</v>
      </c>
      <c r="AB33" s="7" t="s">
        <v>1588</v>
      </c>
    </row>
    <row r="34" spans="1:28" x14ac:dyDescent="0.3">
      <c r="A34" s="7" t="s">
        <v>1238</v>
      </c>
      <c r="B34" s="7" t="s">
        <v>540</v>
      </c>
      <c r="C34" s="7" t="s">
        <v>1246</v>
      </c>
      <c r="D34" s="7" t="s">
        <v>44</v>
      </c>
      <c r="E34" s="7" t="s">
        <v>24</v>
      </c>
      <c r="F34" s="7" t="s">
        <v>1246</v>
      </c>
      <c r="G34" s="7" t="s">
        <v>1076</v>
      </c>
      <c r="H34" s="7" t="s">
        <v>1111</v>
      </c>
      <c r="I34" s="7" t="s">
        <v>1142</v>
      </c>
      <c r="J34" s="7" t="s">
        <v>1431</v>
      </c>
      <c r="K34" s="7" t="s">
        <v>1112</v>
      </c>
      <c r="L34" s="7" t="s">
        <v>1713</v>
      </c>
      <c r="M34" s="7" t="s">
        <v>1076</v>
      </c>
      <c r="N34" s="7" t="s">
        <v>1083</v>
      </c>
      <c r="O34" s="7" t="s">
        <v>1083</v>
      </c>
      <c r="P34" s="7" t="s">
        <v>1083</v>
      </c>
      <c r="Q34" s="7" t="s">
        <v>1105</v>
      </c>
      <c r="R34" s="7" t="s">
        <v>1092</v>
      </c>
      <c r="S34" s="7" t="s">
        <v>1083</v>
      </c>
      <c r="T34" s="7" t="s">
        <v>1303</v>
      </c>
      <c r="U34" s="7" t="s">
        <v>1732</v>
      </c>
      <c r="V34" s="7" t="s">
        <v>1883</v>
      </c>
      <c r="W34" s="7" t="s">
        <v>3191</v>
      </c>
      <c r="X34" s="7" t="s">
        <v>1265</v>
      </c>
      <c r="Y34" s="7" t="s">
        <v>1091</v>
      </c>
      <c r="Z34" s="7" t="s">
        <v>1083</v>
      </c>
      <c r="AA34" s="7" t="s">
        <v>1083</v>
      </c>
      <c r="AB34" s="7"/>
    </row>
    <row r="35" spans="1:28" x14ac:dyDescent="0.3">
      <c r="A35" s="7" t="s">
        <v>1242</v>
      </c>
      <c r="B35" s="7" t="s">
        <v>306</v>
      </c>
      <c r="C35" s="7" t="s">
        <v>1202</v>
      </c>
      <c r="D35" s="7" t="s">
        <v>55</v>
      </c>
      <c r="E35" s="7" t="s">
        <v>24</v>
      </c>
      <c r="F35" s="7" t="s">
        <v>1146</v>
      </c>
      <c r="G35" s="7" t="s">
        <v>1091</v>
      </c>
      <c r="H35" s="7" t="s">
        <v>1091</v>
      </c>
      <c r="I35" s="7" t="s">
        <v>1100</v>
      </c>
      <c r="J35" s="7" t="s">
        <v>1272</v>
      </c>
      <c r="K35" s="7" t="s">
        <v>1167</v>
      </c>
      <c r="L35" s="7" t="s">
        <v>1758</v>
      </c>
      <c r="M35" s="7" t="s">
        <v>1104</v>
      </c>
      <c r="N35" s="7" t="s">
        <v>1076</v>
      </c>
      <c r="O35" s="7" t="s">
        <v>1083</v>
      </c>
      <c r="P35" s="7" t="s">
        <v>1076</v>
      </c>
      <c r="Q35" s="7" t="s">
        <v>1091</v>
      </c>
      <c r="R35" s="7" t="s">
        <v>1083</v>
      </c>
      <c r="S35" s="7" t="s">
        <v>1083</v>
      </c>
      <c r="T35" s="7" t="s">
        <v>1325</v>
      </c>
      <c r="U35" s="7" t="s">
        <v>2073</v>
      </c>
      <c r="V35" s="7" t="s">
        <v>2870</v>
      </c>
      <c r="W35" s="7" t="s">
        <v>2079</v>
      </c>
      <c r="X35" s="7" t="s">
        <v>1325</v>
      </c>
      <c r="Y35" s="7" t="s">
        <v>1245</v>
      </c>
      <c r="Z35" s="7" t="s">
        <v>1083</v>
      </c>
      <c r="AA35" s="7" t="s">
        <v>1083</v>
      </c>
      <c r="AB35" s="7"/>
    </row>
    <row r="36" spans="1:28" x14ac:dyDescent="0.3">
      <c r="A36" s="7" t="s">
        <v>1246</v>
      </c>
      <c r="B36" s="7" t="s">
        <v>397</v>
      </c>
      <c r="C36" s="7" t="s">
        <v>1188</v>
      </c>
      <c r="D36" s="7" t="s">
        <v>30</v>
      </c>
      <c r="E36" s="7" t="s">
        <v>21</v>
      </c>
      <c r="F36" s="7" t="s">
        <v>1307</v>
      </c>
      <c r="G36" s="7" t="s">
        <v>1123</v>
      </c>
      <c r="H36" s="7" t="s">
        <v>1082</v>
      </c>
      <c r="I36" s="7" t="s">
        <v>1100</v>
      </c>
      <c r="J36" s="7" t="s">
        <v>1128</v>
      </c>
      <c r="K36" s="7" t="s">
        <v>1111</v>
      </c>
      <c r="L36" s="7" t="s">
        <v>1595</v>
      </c>
      <c r="M36" s="7" t="s">
        <v>1123</v>
      </c>
      <c r="N36" s="7" t="s">
        <v>1083</v>
      </c>
      <c r="O36" s="7" t="s">
        <v>1083</v>
      </c>
      <c r="P36" s="7" t="s">
        <v>1076</v>
      </c>
      <c r="Q36" s="7" t="s">
        <v>1092</v>
      </c>
      <c r="R36" s="7" t="s">
        <v>1076</v>
      </c>
      <c r="S36" s="7" t="s">
        <v>1083</v>
      </c>
      <c r="T36" s="7" t="s">
        <v>1374</v>
      </c>
      <c r="U36" s="7" t="s">
        <v>1873</v>
      </c>
      <c r="V36" s="7" t="s">
        <v>2608</v>
      </c>
      <c r="W36" s="7" t="s">
        <v>3118</v>
      </c>
      <c r="X36" s="7" t="s">
        <v>1242</v>
      </c>
      <c r="Y36" s="7" t="s">
        <v>1291</v>
      </c>
      <c r="Z36" s="7" t="s">
        <v>1097</v>
      </c>
      <c r="AA36" s="7" t="s">
        <v>1223</v>
      </c>
      <c r="AB36" s="7" t="s">
        <v>3187</v>
      </c>
    </row>
    <row r="37" spans="1:28" x14ac:dyDescent="0.3">
      <c r="A37" s="7" t="s">
        <v>1098</v>
      </c>
      <c r="B37" s="7" t="s">
        <v>363</v>
      </c>
      <c r="C37" s="7" t="s">
        <v>1219</v>
      </c>
      <c r="D37" s="7" t="s">
        <v>32</v>
      </c>
      <c r="E37" s="7" t="s">
        <v>21</v>
      </c>
      <c r="F37" s="7" t="s">
        <v>1316</v>
      </c>
      <c r="G37" s="7" t="s">
        <v>1112</v>
      </c>
      <c r="H37" s="7" t="s">
        <v>1273</v>
      </c>
      <c r="I37" s="7" t="s">
        <v>1331</v>
      </c>
      <c r="J37" s="7" t="s">
        <v>1092</v>
      </c>
      <c r="K37" s="7" t="s">
        <v>1229</v>
      </c>
      <c r="L37" s="7" t="s">
        <v>1602</v>
      </c>
      <c r="M37" s="7" t="s">
        <v>1111</v>
      </c>
      <c r="N37" s="7" t="s">
        <v>1082</v>
      </c>
      <c r="O37" s="7" t="s">
        <v>1083</v>
      </c>
      <c r="P37" s="7" t="s">
        <v>1092</v>
      </c>
      <c r="Q37" s="7" t="s">
        <v>1127</v>
      </c>
      <c r="R37" s="7" t="s">
        <v>1112</v>
      </c>
      <c r="S37" s="7" t="s">
        <v>1083</v>
      </c>
      <c r="T37" s="7" t="s">
        <v>1941</v>
      </c>
      <c r="U37" s="7" t="s">
        <v>1580</v>
      </c>
      <c r="V37" s="7" t="s">
        <v>3655</v>
      </c>
      <c r="W37" s="7" t="s">
        <v>4091</v>
      </c>
      <c r="X37" s="7" t="s">
        <v>1127</v>
      </c>
      <c r="Y37" s="7" t="s">
        <v>1148</v>
      </c>
      <c r="Z37" s="7" t="s">
        <v>1148</v>
      </c>
      <c r="AA37" s="7" t="s">
        <v>1178</v>
      </c>
      <c r="AB37" s="7" t="s">
        <v>2030</v>
      </c>
    </row>
    <row r="38" spans="1:28" x14ac:dyDescent="0.3">
      <c r="A38" s="7" t="s">
        <v>1110</v>
      </c>
      <c r="B38" s="7" t="s">
        <v>707</v>
      </c>
      <c r="C38" s="7" t="s">
        <v>1219</v>
      </c>
      <c r="D38" s="7" t="s">
        <v>1139</v>
      </c>
      <c r="E38" s="7" t="s">
        <v>1141</v>
      </c>
      <c r="F38" s="7" t="s">
        <v>1299</v>
      </c>
      <c r="G38" s="7" t="s">
        <v>1092</v>
      </c>
      <c r="H38" s="7" t="s">
        <v>1105</v>
      </c>
      <c r="I38" s="7" t="s">
        <v>1111</v>
      </c>
      <c r="J38" s="7" t="s">
        <v>1484</v>
      </c>
      <c r="K38" s="7" t="s">
        <v>1178</v>
      </c>
      <c r="L38" s="7" t="s">
        <v>1500</v>
      </c>
      <c r="M38" s="7" t="s">
        <v>1092</v>
      </c>
      <c r="N38" s="7" t="s">
        <v>1083</v>
      </c>
      <c r="O38" s="7" t="s">
        <v>1083</v>
      </c>
      <c r="P38" s="7" t="s">
        <v>1083</v>
      </c>
      <c r="Q38" s="7" t="s">
        <v>1105</v>
      </c>
      <c r="R38" s="7" t="s">
        <v>1083</v>
      </c>
      <c r="S38" s="7" t="s">
        <v>1083</v>
      </c>
      <c r="T38" s="7" t="s">
        <v>1307</v>
      </c>
      <c r="U38" s="7" t="s">
        <v>2154</v>
      </c>
      <c r="V38" s="7" t="s">
        <v>2542</v>
      </c>
      <c r="W38" s="7" t="s">
        <v>3536</v>
      </c>
      <c r="X38" s="7" t="s">
        <v>1127</v>
      </c>
      <c r="Y38" s="7" t="s">
        <v>1507</v>
      </c>
      <c r="Z38" s="7" t="s">
        <v>1153</v>
      </c>
      <c r="AA38" s="7" t="s">
        <v>1111</v>
      </c>
      <c r="AB38" s="7" t="s">
        <v>3537</v>
      </c>
    </row>
    <row r="39" spans="1:28" x14ac:dyDescent="0.3">
      <c r="A39" s="7" t="s">
        <v>1260</v>
      </c>
      <c r="B39" s="7" t="s">
        <v>191</v>
      </c>
      <c r="C39" s="7" t="s">
        <v>1188</v>
      </c>
      <c r="D39" s="7" t="s">
        <v>107</v>
      </c>
      <c r="E39" s="7" t="s">
        <v>21</v>
      </c>
      <c r="F39" s="7" t="s">
        <v>1307</v>
      </c>
      <c r="G39" s="7" t="s">
        <v>1147</v>
      </c>
      <c r="H39" s="7" t="s">
        <v>1178</v>
      </c>
      <c r="I39" s="7" t="s">
        <v>1273</v>
      </c>
      <c r="J39" s="7" t="s">
        <v>1218</v>
      </c>
      <c r="K39" s="7" t="s">
        <v>1110</v>
      </c>
      <c r="L39" s="7" t="s">
        <v>1992</v>
      </c>
      <c r="M39" s="7" t="s">
        <v>1112</v>
      </c>
      <c r="N39" s="7" t="s">
        <v>1092</v>
      </c>
      <c r="O39" s="7" t="s">
        <v>1083</v>
      </c>
      <c r="P39" s="7" t="s">
        <v>1085</v>
      </c>
      <c r="Q39" s="7" t="s">
        <v>1153</v>
      </c>
      <c r="R39" s="7" t="s">
        <v>1123</v>
      </c>
      <c r="S39" s="7" t="s">
        <v>1083</v>
      </c>
      <c r="T39" s="7" t="s">
        <v>1841</v>
      </c>
      <c r="U39" s="7" t="s">
        <v>1528</v>
      </c>
      <c r="V39" s="7" t="s">
        <v>3234</v>
      </c>
      <c r="W39" s="7" t="s">
        <v>3305</v>
      </c>
      <c r="X39" s="7" t="s">
        <v>1206</v>
      </c>
      <c r="Y39" s="7" t="s">
        <v>1325</v>
      </c>
      <c r="Z39" s="7" t="s">
        <v>1260</v>
      </c>
      <c r="AA39" s="7" t="s">
        <v>1325</v>
      </c>
      <c r="AB39" s="7" t="s">
        <v>3211</v>
      </c>
    </row>
    <row r="40" spans="1:28" x14ac:dyDescent="0.3">
      <c r="A40" s="7" t="s">
        <v>1265</v>
      </c>
      <c r="B40" s="7" t="s">
        <v>247</v>
      </c>
      <c r="C40" s="7" t="s">
        <v>1188</v>
      </c>
      <c r="D40" s="7" t="s">
        <v>20</v>
      </c>
      <c r="E40" s="7" t="s">
        <v>24</v>
      </c>
      <c r="F40" s="7" t="s">
        <v>1307</v>
      </c>
      <c r="G40" s="7" t="s">
        <v>1082</v>
      </c>
      <c r="H40" s="7" t="s">
        <v>1082</v>
      </c>
      <c r="I40" s="7" t="s">
        <v>1123</v>
      </c>
      <c r="J40" s="7" t="s">
        <v>1506</v>
      </c>
      <c r="K40" s="7" t="s">
        <v>1202</v>
      </c>
      <c r="L40" s="7" t="s">
        <v>1589</v>
      </c>
      <c r="M40" s="7" t="s">
        <v>1082</v>
      </c>
      <c r="N40" s="7" t="s">
        <v>1083</v>
      </c>
      <c r="O40" s="7" t="s">
        <v>1083</v>
      </c>
      <c r="P40" s="7" t="s">
        <v>1083</v>
      </c>
      <c r="Q40" s="7" t="s">
        <v>1082</v>
      </c>
      <c r="R40" s="7" t="s">
        <v>1083</v>
      </c>
      <c r="S40" s="7" t="s">
        <v>1083</v>
      </c>
      <c r="T40" s="7" t="s">
        <v>1374</v>
      </c>
      <c r="U40" s="7" t="s">
        <v>2610</v>
      </c>
      <c r="V40" s="7" t="s">
        <v>2328</v>
      </c>
      <c r="W40" s="7" t="s">
        <v>3908</v>
      </c>
      <c r="X40" s="7" t="s">
        <v>1413</v>
      </c>
      <c r="Y40" s="7" t="s">
        <v>1147</v>
      </c>
      <c r="Z40" s="7" t="s">
        <v>1083</v>
      </c>
      <c r="AA40" s="7" t="s">
        <v>1083</v>
      </c>
      <c r="AB40" s="7"/>
    </row>
    <row r="41" spans="1:28" x14ac:dyDescent="0.3">
      <c r="A41" s="7" t="s">
        <v>1245</v>
      </c>
      <c r="B41" s="7" t="s">
        <v>648</v>
      </c>
      <c r="C41" s="7" t="s">
        <v>1219</v>
      </c>
      <c r="D41" s="7" t="s">
        <v>57</v>
      </c>
      <c r="E41" s="7" t="s">
        <v>24</v>
      </c>
      <c r="F41" s="7" t="s">
        <v>1100</v>
      </c>
      <c r="G41" s="7" t="s">
        <v>1076</v>
      </c>
      <c r="H41" s="7" t="s">
        <v>1085</v>
      </c>
      <c r="I41" s="7" t="s">
        <v>1092</v>
      </c>
      <c r="J41" s="7" t="s">
        <v>1218</v>
      </c>
      <c r="K41" s="7" t="s">
        <v>1123</v>
      </c>
      <c r="L41" s="7" t="s">
        <v>1492</v>
      </c>
      <c r="M41" s="7" t="s">
        <v>1076</v>
      </c>
      <c r="N41" s="7" t="s">
        <v>1083</v>
      </c>
      <c r="O41" s="7" t="s">
        <v>1083</v>
      </c>
      <c r="P41" s="7" t="s">
        <v>1076</v>
      </c>
      <c r="Q41" s="7" t="s">
        <v>1085</v>
      </c>
      <c r="R41" s="7" t="s">
        <v>1083</v>
      </c>
      <c r="S41" s="7" t="s">
        <v>1083</v>
      </c>
      <c r="T41" s="7" t="s">
        <v>1180</v>
      </c>
      <c r="U41" s="7" t="s">
        <v>1769</v>
      </c>
      <c r="V41" s="7" t="s">
        <v>2072</v>
      </c>
      <c r="W41" s="7" t="s">
        <v>3527</v>
      </c>
      <c r="X41" s="7" t="s">
        <v>1147</v>
      </c>
      <c r="Y41" s="7" t="s">
        <v>1104</v>
      </c>
      <c r="Z41" s="7" t="s">
        <v>1083</v>
      </c>
      <c r="AA41" s="7" t="s">
        <v>1083</v>
      </c>
      <c r="AB41" s="7"/>
    </row>
    <row r="42" spans="1:28" x14ac:dyDescent="0.3">
      <c r="A42" s="7" t="s">
        <v>1273</v>
      </c>
      <c r="B42" s="7" t="s">
        <v>75</v>
      </c>
      <c r="C42" s="7" t="s">
        <v>1219</v>
      </c>
      <c r="D42" s="7" t="s">
        <v>1467</v>
      </c>
      <c r="E42" s="7" t="s">
        <v>1109</v>
      </c>
      <c r="F42" s="7" t="s">
        <v>1245</v>
      </c>
      <c r="G42" s="7" t="s">
        <v>1082</v>
      </c>
      <c r="H42" s="7" t="s">
        <v>1111</v>
      </c>
      <c r="I42" s="7" t="s">
        <v>1112</v>
      </c>
      <c r="J42" s="7" t="s">
        <v>1104</v>
      </c>
      <c r="K42" s="7" t="s">
        <v>1091</v>
      </c>
      <c r="L42" s="7" t="s">
        <v>1713</v>
      </c>
      <c r="M42" s="7" t="s">
        <v>1092</v>
      </c>
      <c r="N42" s="7" t="s">
        <v>1076</v>
      </c>
      <c r="O42" s="7" t="s">
        <v>1083</v>
      </c>
      <c r="P42" s="7" t="s">
        <v>1083</v>
      </c>
      <c r="Q42" s="7" t="s">
        <v>1123</v>
      </c>
      <c r="R42" s="7" t="s">
        <v>1085</v>
      </c>
      <c r="S42" s="7" t="s">
        <v>1083</v>
      </c>
      <c r="T42" s="7" t="s">
        <v>1355</v>
      </c>
      <c r="U42" s="7" t="s">
        <v>1562</v>
      </c>
      <c r="V42" s="7" t="s">
        <v>1615</v>
      </c>
      <c r="W42" s="7" t="s">
        <v>1616</v>
      </c>
      <c r="X42" s="7" t="s">
        <v>1127</v>
      </c>
      <c r="Y42" s="7" t="s">
        <v>1127</v>
      </c>
      <c r="Z42" s="7" t="s">
        <v>1127</v>
      </c>
      <c r="AA42" s="7" t="s">
        <v>1202</v>
      </c>
      <c r="AB42" s="7" t="s">
        <v>1617</v>
      </c>
    </row>
    <row r="43" spans="1:28" x14ac:dyDescent="0.3">
      <c r="A43" s="7" t="s">
        <v>1273</v>
      </c>
      <c r="B43" s="7" t="s">
        <v>75</v>
      </c>
      <c r="C43" s="7" t="s">
        <v>1219</v>
      </c>
      <c r="D43" s="7" t="s">
        <v>72</v>
      </c>
      <c r="E43" s="7" t="s">
        <v>1109</v>
      </c>
      <c r="F43" s="7" t="s">
        <v>1202</v>
      </c>
      <c r="G43" s="7" t="s">
        <v>1085</v>
      </c>
      <c r="H43" s="7" t="s">
        <v>1091</v>
      </c>
      <c r="I43" s="7" t="s">
        <v>1123</v>
      </c>
      <c r="J43" s="7" t="s">
        <v>1123</v>
      </c>
      <c r="K43" s="7" t="s">
        <v>1082</v>
      </c>
      <c r="L43" s="7" t="s">
        <v>1669</v>
      </c>
      <c r="M43" s="7" t="s">
        <v>1076</v>
      </c>
      <c r="N43" s="7" t="s">
        <v>1076</v>
      </c>
      <c r="O43" s="7" t="s">
        <v>1083</v>
      </c>
      <c r="P43" s="7" t="s">
        <v>1083</v>
      </c>
      <c r="Q43" s="7" t="s">
        <v>1104</v>
      </c>
      <c r="R43" s="7" t="s">
        <v>1076</v>
      </c>
      <c r="S43" s="7" t="s">
        <v>1083</v>
      </c>
      <c r="T43" s="7" t="s">
        <v>1245</v>
      </c>
      <c r="U43" s="7" t="s">
        <v>1610</v>
      </c>
      <c r="V43" s="7" t="s">
        <v>1618</v>
      </c>
      <c r="W43" s="7" t="s">
        <v>1619</v>
      </c>
      <c r="X43" s="7" t="s">
        <v>1147</v>
      </c>
      <c r="Y43" s="7" t="s">
        <v>1112</v>
      </c>
      <c r="Z43" s="7" t="s">
        <v>1091</v>
      </c>
      <c r="AA43" s="7" t="s">
        <v>1123</v>
      </c>
      <c r="AB43" s="7" t="s">
        <v>1543</v>
      </c>
    </row>
    <row r="44" spans="1:28" x14ac:dyDescent="0.3">
      <c r="A44" s="7" t="s">
        <v>1273</v>
      </c>
      <c r="B44" s="7" t="s">
        <v>75</v>
      </c>
      <c r="C44" s="7" t="s">
        <v>1219</v>
      </c>
      <c r="D44" s="7" t="s">
        <v>64</v>
      </c>
      <c r="E44" s="7" t="s">
        <v>1109</v>
      </c>
      <c r="F44" s="7" t="s">
        <v>1097</v>
      </c>
      <c r="G44" s="7" t="s">
        <v>1085</v>
      </c>
      <c r="H44" s="7" t="s">
        <v>1082</v>
      </c>
      <c r="I44" s="7" t="s">
        <v>1091</v>
      </c>
      <c r="J44" s="7" t="s">
        <v>1264</v>
      </c>
      <c r="K44" s="7" t="s">
        <v>1085</v>
      </c>
      <c r="L44" s="7" t="s">
        <v>1476</v>
      </c>
      <c r="M44" s="7" t="s">
        <v>1085</v>
      </c>
      <c r="N44" s="7" t="s">
        <v>1083</v>
      </c>
      <c r="O44" s="7" t="s">
        <v>1083</v>
      </c>
      <c r="P44" s="7" t="s">
        <v>1083</v>
      </c>
      <c r="Q44" s="7" t="s">
        <v>1092</v>
      </c>
      <c r="R44" s="7" t="s">
        <v>1076</v>
      </c>
      <c r="S44" s="7" t="s">
        <v>1083</v>
      </c>
      <c r="T44" s="7" t="s">
        <v>1178</v>
      </c>
      <c r="U44" s="7" t="s">
        <v>1620</v>
      </c>
      <c r="V44" s="7" t="s">
        <v>1621</v>
      </c>
      <c r="W44" s="7" t="s">
        <v>1622</v>
      </c>
      <c r="X44" s="7" t="s">
        <v>1105</v>
      </c>
      <c r="Y44" s="7" t="s">
        <v>1111</v>
      </c>
      <c r="Z44" s="7" t="s">
        <v>1090</v>
      </c>
      <c r="AA44" s="7" t="s">
        <v>1112</v>
      </c>
      <c r="AB44" s="7" t="s">
        <v>1623</v>
      </c>
    </row>
    <row r="45" spans="1:28" x14ac:dyDescent="0.3">
      <c r="A45" s="7" t="s">
        <v>1096</v>
      </c>
      <c r="B45" s="7" t="s">
        <v>160</v>
      </c>
      <c r="C45" s="7" t="s">
        <v>1090</v>
      </c>
      <c r="D45" s="7" t="s">
        <v>64</v>
      </c>
      <c r="E45" s="7" t="s">
        <v>21</v>
      </c>
      <c r="F45" s="7" t="s">
        <v>1096</v>
      </c>
      <c r="G45" s="7" t="s">
        <v>1097</v>
      </c>
      <c r="H45" s="7" t="s">
        <v>1090</v>
      </c>
      <c r="I45" s="7" t="s">
        <v>1098</v>
      </c>
      <c r="J45" s="7" t="s">
        <v>1099</v>
      </c>
      <c r="K45" s="7" t="s">
        <v>1100</v>
      </c>
      <c r="L45" s="7" t="s">
        <v>1803</v>
      </c>
      <c r="M45" s="7" t="s">
        <v>1112</v>
      </c>
      <c r="N45" s="7" t="s">
        <v>1076</v>
      </c>
      <c r="O45" s="7" t="s">
        <v>1083</v>
      </c>
      <c r="P45" s="7" t="s">
        <v>1085</v>
      </c>
      <c r="Q45" s="7" t="s">
        <v>1142</v>
      </c>
      <c r="R45" s="7" t="s">
        <v>1105</v>
      </c>
      <c r="S45" s="7" t="s">
        <v>1083</v>
      </c>
      <c r="T45" s="7" t="s">
        <v>1624</v>
      </c>
      <c r="U45" s="7" t="s">
        <v>1625</v>
      </c>
      <c r="V45" s="7" t="s">
        <v>1626</v>
      </c>
      <c r="W45" s="7" t="s">
        <v>1627</v>
      </c>
      <c r="X45" s="7" t="s">
        <v>1153</v>
      </c>
      <c r="Y45" s="7" t="s">
        <v>1202</v>
      </c>
      <c r="Z45" s="7" t="s">
        <v>1494</v>
      </c>
      <c r="AA45" s="7" t="s">
        <v>1628</v>
      </c>
      <c r="AB45" s="7" t="s">
        <v>1629</v>
      </c>
    </row>
    <row r="46" spans="1:28" x14ac:dyDescent="0.3">
      <c r="A46" s="7" t="s">
        <v>1280</v>
      </c>
      <c r="B46" s="7" t="s">
        <v>279</v>
      </c>
      <c r="C46" s="7" t="s">
        <v>1202</v>
      </c>
      <c r="D46" s="7" t="s">
        <v>102</v>
      </c>
      <c r="E46" s="7" t="s">
        <v>21</v>
      </c>
      <c r="F46" s="7" t="s">
        <v>1096</v>
      </c>
      <c r="G46" s="7" t="s">
        <v>1104</v>
      </c>
      <c r="H46" s="7" t="s">
        <v>1085</v>
      </c>
      <c r="I46" s="7" t="s">
        <v>1105</v>
      </c>
      <c r="J46" s="7" t="s">
        <v>1106</v>
      </c>
      <c r="K46" s="7" t="s">
        <v>1097</v>
      </c>
      <c r="L46" s="7" t="s">
        <v>1500</v>
      </c>
      <c r="M46" s="7" t="s">
        <v>1104</v>
      </c>
      <c r="N46" s="7" t="s">
        <v>1083</v>
      </c>
      <c r="O46" s="7" t="s">
        <v>1083</v>
      </c>
      <c r="P46" s="7" t="s">
        <v>1076</v>
      </c>
      <c r="Q46" s="7" t="s">
        <v>1085</v>
      </c>
      <c r="R46" s="7" t="s">
        <v>1083</v>
      </c>
      <c r="S46" s="7" t="s">
        <v>1083</v>
      </c>
      <c r="T46" s="7" t="s">
        <v>1223</v>
      </c>
      <c r="U46" s="7" t="s">
        <v>1630</v>
      </c>
      <c r="V46" s="7" t="s">
        <v>1631</v>
      </c>
      <c r="W46" s="7" t="s">
        <v>1632</v>
      </c>
      <c r="X46" s="7" t="s">
        <v>1188</v>
      </c>
      <c r="Y46" s="7" t="s">
        <v>1364</v>
      </c>
      <c r="Z46" s="7" t="s">
        <v>1633</v>
      </c>
      <c r="AA46" s="7" t="s">
        <v>1634</v>
      </c>
      <c r="AB46" s="7" t="s">
        <v>1635</v>
      </c>
    </row>
    <row r="47" spans="1:28" x14ac:dyDescent="0.3">
      <c r="A47" s="7" t="s">
        <v>1055</v>
      </c>
      <c r="B47" s="7" t="s">
        <v>0</v>
      </c>
      <c r="C47" s="7" t="s">
        <v>1057</v>
      </c>
      <c r="D47" s="7" t="s">
        <v>1059</v>
      </c>
      <c r="E47" s="7" t="s">
        <v>1063</v>
      </c>
      <c r="F47" s="7" t="s">
        <v>4</v>
      </c>
      <c r="G47" s="7" t="s">
        <v>781</v>
      </c>
      <c r="H47" s="7" t="s">
        <v>1190</v>
      </c>
      <c r="I47" s="7" t="s">
        <v>1191</v>
      </c>
      <c r="J47" s="7" t="s">
        <v>1192</v>
      </c>
      <c r="K47" s="7" t="s">
        <v>1193</v>
      </c>
      <c r="L47" s="7" t="s">
        <v>1444</v>
      </c>
      <c r="M47" s="7" t="s">
        <v>1445</v>
      </c>
      <c r="N47" s="7" t="s">
        <v>1544</v>
      </c>
      <c r="O47" s="7" t="s">
        <v>1545</v>
      </c>
      <c r="P47" s="7" t="s">
        <v>1448</v>
      </c>
      <c r="Q47" s="7" t="s">
        <v>1445</v>
      </c>
      <c r="R47" s="7" t="s">
        <v>1544</v>
      </c>
      <c r="S47" s="7" t="s">
        <v>1545</v>
      </c>
      <c r="T47" s="7" t="s">
        <v>1546</v>
      </c>
      <c r="U47" s="7" t="s">
        <v>1547</v>
      </c>
      <c r="V47" s="7" t="s">
        <v>1548</v>
      </c>
      <c r="W47" s="7" t="s">
        <v>1549</v>
      </c>
      <c r="X47" s="7" t="s">
        <v>1456</v>
      </c>
      <c r="Y47" s="7" t="s">
        <v>1457</v>
      </c>
      <c r="Z47" s="7" t="s">
        <v>1458</v>
      </c>
      <c r="AA47" s="7" t="s">
        <v>1459</v>
      </c>
      <c r="AB47" s="7" t="s">
        <v>1460</v>
      </c>
    </row>
    <row r="48" spans="1:28" x14ac:dyDescent="0.3">
      <c r="A48" s="7" t="s">
        <v>1146</v>
      </c>
      <c r="B48" s="7" t="s">
        <v>1636</v>
      </c>
      <c r="C48" s="7" t="s">
        <v>1273</v>
      </c>
      <c r="D48" s="7" t="s">
        <v>28</v>
      </c>
      <c r="E48" s="7" t="s">
        <v>1109</v>
      </c>
      <c r="F48" s="7" t="s">
        <v>1234</v>
      </c>
      <c r="G48" s="7" t="s">
        <v>1082</v>
      </c>
      <c r="H48" s="7" t="s">
        <v>1076</v>
      </c>
      <c r="I48" s="7" t="s">
        <v>1104</v>
      </c>
      <c r="J48" s="7" t="s">
        <v>1092</v>
      </c>
      <c r="K48" s="7" t="s">
        <v>1091</v>
      </c>
      <c r="L48" s="7" t="s">
        <v>1565</v>
      </c>
      <c r="M48" s="7" t="s">
        <v>1092</v>
      </c>
      <c r="N48" s="7" t="s">
        <v>1083</v>
      </c>
      <c r="O48" s="7" t="s">
        <v>1076</v>
      </c>
      <c r="P48" s="7" t="s">
        <v>1083</v>
      </c>
      <c r="Q48" s="7" t="s">
        <v>1076</v>
      </c>
      <c r="R48" s="7" t="s">
        <v>1083</v>
      </c>
      <c r="S48" s="7" t="s">
        <v>1083</v>
      </c>
      <c r="T48" s="7" t="s">
        <v>1188</v>
      </c>
      <c r="U48" s="7" t="s">
        <v>1637</v>
      </c>
      <c r="V48" s="7" t="s">
        <v>1638</v>
      </c>
      <c r="W48" s="7" t="s">
        <v>1639</v>
      </c>
      <c r="X48" s="7" t="s">
        <v>1147</v>
      </c>
      <c r="Y48" s="7" t="s">
        <v>1111</v>
      </c>
      <c r="Z48" s="7" t="s">
        <v>1640</v>
      </c>
      <c r="AA48" s="7" t="s">
        <v>1641</v>
      </c>
      <c r="AB48" s="7" t="s">
        <v>1642</v>
      </c>
    </row>
    <row r="49" spans="1:28" x14ac:dyDescent="0.3">
      <c r="A49" s="7" t="s">
        <v>1237</v>
      </c>
      <c r="B49" s="7" t="s">
        <v>1643</v>
      </c>
      <c r="C49" s="7" t="s">
        <v>1223</v>
      </c>
      <c r="D49" s="7" t="s">
        <v>98</v>
      </c>
      <c r="E49" s="7" t="s">
        <v>24</v>
      </c>
      <c r="F49" s="7" t="s">
        <v>1100</v>
      </c>
      <c r="G49" s="7" t="s">
        <v>1085</v>
      </c>
      <c r="H49" s="7" t="s">
        <v>1085</v>
      </c>
      <c r="I49" s="7" t="s">
        <v>1082</v>
      </c>
      <c r="J49" s="7" t="s">
        <v>1091</v>
      </c>
      <c r="K49" s="7" t="s">
        <v>1083</v>
      </c>
      <c r="L49" s="7" t="s">
        <v>1539</v>
      </c>
      <c r="M49" s="7" t="s">
        <v>1085</v>
      </c>
      <c r="N49" s="7" t="s">
        <v>1083</v>
      </c>
      <c r="O49" s="7" t="s">
        <v>1083</v>
      </c>
      <c r="P49" s="7" t="s">
        <v>1076</v>
      </c>
      <c r="Q49" s="7" t="s">
        <v>1085</v>
      </c>
      <c r="R49" s="7" t="s">
        <v>1083</v>
      </c>
      <c r="S49" s="7" t="s">
        <v>1083</v>
      </c>
      <c r="T49" s="7" t="s">
        <v>1100</v>
      </c>
      <c r="U49" s="7" t="s">
        <v>1493</v>
      </c>
      <c r="V49" s="7" t="s">
        <v>1644</v>
      </c>
      <c r="W49" s="7" t="s">
        <v>1645</v>
      </c>
      <c r="X49" s="7" t="s">
        <v>1090</v>
      </c>
      <c r="Y49" s="7" t="s">
        <v>1112</v>
      </c>
      <c r="Z49" s="7" t="s">
        <v>1083</v>
      </c>
      <c r="AA49" s="7" t="s">
        <v>1083</v>
      </c>
      <c r="AB49" s="7"/>
    </row>
    <row r="50" spans="1:28" x14ac:dyDescent="0.3">
      <c r="A50" s="7" t="s">
        <v>1291</v>
      </c>
      <c r="B50" s="7" t="s">
        <v>1646</v>
      </c>
      <c r="C50" s="7" t="s">
        <v>1127</v>
      </c>
      <c r="D50" s="7" t="s">
        <v>20</v>
      </c>
      <c r="E50" s="7" t="s">
        <v>21</v>
      </c>
      <c r="F50" s="7" t="s">
        <v>1238</v>
      </c>
      <c r="G50" s="7" t="s">
        <v>1104</v>
      </c>
      <c r="H50" s="7" t="s">
        <v>1091</v>
      </c>
      <c r="I50" s="7" t="s">
        <v>1142</v>
      </c>
      <c r="J50" s="7" t="s">
        <v>1272</v>
      </c>
      <c r="K50" s="7" t="s">
        <v>1123</v>
      </c>
      <c r="L50" s="7" t="s">
        <v>1527</v>
      </c>
      <c r="M50" s="7" t="s">
        <v>1085</v>
      </c>
      <c r="N50" s="7" t="s">
        <v>1092</v>
      </c>
      <c r="O50" s="7" t="s">
        <v>1083</v>
      </c>
      <c r="P50" s="7" t="s">
        <v>1083</v>
      </c>
      <c r="Q50" s="7" t="s">
        <v>1091</v>
      </c>
      <c r="R50" s="7" t="s">
        <v>1083</v>
      </c>
      <c r="S50" s="7" t="s">
        <v>1083</v>
      </c>
      <c r="T50" s="7" t="s">
        <v>1307</v>
      </c>
      <c r="U50" s="7" t="s">
        <v>1647</v>
      </c>
      <c r="V50" s="7" t="s">
        <v>1908</v>
      </c>
      <c r="W50" s="7" t="s">
        <v>3538</v>
      </c>
      <c r="X50" s="7" t="s">
        <v>1178</v>
      </c>
      <c r="Y50" s="7" t="s">
        <v>1112</v>
      </c>
      <c r="Z50" s="7" t="s">
        <v>1091</v>
      </c>
      <c r="AA50" s="7" t="s">
        <v>1105</v>
      </c>
      <c r="AB50" s="7" t="s">
        <v>1601</v>
      </c>
    </row>
    <row r="51" spans="1:28" x14ac:dyDescent="0.3">
      <c r="A51" s="7" t="s">
        <v>1187</v>
      </c>
      <c r="B51" s="7" t="s">
        <v>1649</v>
      </c>
      <c r="C51" s="7" t="s">
        <v>1178</v>
      </c>
      <c r="D51" s="7" t="s">
        <v>28</v>
      </c>
      <c r="E51" s="7" t="s">
        <v>21</v>
      </c>
      <c r="F51" s="7" t="s">
        <v>1299</v>
      </c>
      <c r="G51" s="7" t="s">
        <v>1091</v>
      </c>
      <c r="H51" s="7" t="s">
        <v>1153</v>
      </c>
      <c r="I51" s="7" t="s">
        <v>1180</v>
      </c>
      <c r="J51" s="7" t="s">
        <v>1149</v>
      </c>
      <c r="K51" s="7" t="s">
        <v>1111</v>
      </c>
      <c r="L51" s="7" t="s">
        <v>1527</v>
      </c>
      <c r="M51" s="7" t="s">
        <v>1082</v>
      </c>
      <c r="N51" s="7" t="s">
        <v>1085</v>
      </c>
      <c r="O51" s="7" t="s">
        <v>1083</v>
      </c>
      <c r="P51" s="7" t="s">
        <v>1076</v>
      </c>
      <c r="Q51" s="7" t="s">
        <v>1128</v>
      </c>
      <c r="R51" s="7" t="s">
        <v>1082</v>
      </c>
      <c r="S51" s="7" t="s">
        <v>1083</v>
      </c>
      <c r="T51" s="7" t="s">
        <v>1560</v>
      </c>
      <c r="U51" s="7" t="s">
        <v>2159</v>
      </c>
      <c r="V51" s="7" t="s">
        <v>2047</v>
      </c>
      <c r="W51" s="7" t="s">
        <v>2548</v>
      </c>
      <c r="X51" s="7" t="s">
        <v>1223</v>
      </c>
      <c r="Y51" s="7" t="s">
        <v>1148</v>
      </c>
      <c r="Z51" s="7" t="s">
        <v>2241</v>
      </c>
      <c r="AA51" s="7" t="s">
        <v>2320</v>
      </c>
      <c r="AB51" s="7" t="s">
        <v>1767</v>
      </c>
    </row>
    <row r="52" spans="1:28" x14ac:dyDescent="0.3">
      <c r="A52" s="7" t="s">
        <v>1299</v>
      </c>
      <c r="B52" s="7" t="s">
        <v>259</v>
      </c>
      <c r="C52" s="7" t="s">
        <v>1110</v>
      </c>
      <c r="D52" s="7" t="s">
        <v>168</v>
      </c>
      <c r="E52" s="7" t="s">
        <v>1109</v>
      </c>
      <c r="F52" s="7" t="s">
        <v>1316</v>
      </c>
      <c r="G52" s="7" t="s">
        <v>1123</v>
      </c>
      <c r="H52" s="7" t="s">
        <v>1178</v>
      </c>
      <c r="I52" s="7" t="s">
        <v>1234</v>
      </c>
      <c r="J52" s="7" t="s">
        <v>1076</v>
      </c>
      <c r="K52" s="7" t="s">
        <v>1242</v>
      </c>
      <c r="L52" s="7" t="s">
        <v>1732</v>
      </c>
      <c r="M52" s="7" t="s">
        <v>1091</v>
      </c>
      <c r="N52" s="7" t="s">
        <v>1076</v>
      </c>
      <c r="O52" s="7" t="s">
        <v>1076</v>
      </c>
      <c r="P52" s="7" t="s">
        <v>1083</v>
      </c>
      <c r="Q52" s="7" t="s">
        <v>1142</v>
      </c>
      <c r="R52" s="7" t="s">
        <v>1128</v>
      </c>
      <c r="S52" s="7" t="s">
        <v>1076</v>
      </c>
      <c r="T52" s="7" t="s">
        <v>1768</v>
      </c>
      <c r="U52" s="7" t="s">
        <v>1620</v>
      </c>
      <c r="V52" s="7" t="s">
        <v>2837</v>
      </c>
      <c r="W52" s="7" t="s">
        <v>3541</v>
      </c>
      <c r="X52" s="7" t="s">
        <v>1223</v>
      </c>
      <c r="Y52" s="7" t="s">
        <v>1303</v>
      </c>
      <c r="Z52" s="7" t="s">
        <v>2225</v>
      </c>
      <c r="AA52" s="7" t="s">
        <v>1973</v>
      </c>
      <c r="AB52" s="7" t="s">
        <v>3542</v>
      </c>
    </row>
    <row r="53" spans="1:28" x14ac:dyDescent="0.3">
      <c r="A53" s="7" t="s">
        <v>1303</v>
      </c>
      <c r="B53" s="7" t="s">
        <v>742</v>
      </c>
      <c r="C53" s="7" t="s">
        <v>1223</v>
      </c>
      <c r="D53" s="7" t="s">
        <v>41</v>
      </c>
      <c r="E53" s="7" t="s">
        <v>21</v>
      </c>
      <c r="F53" s="7" t="s">
        <v>1245</v>
      </c>
      <c r="G53" s="7" t="s">
        <v>1142</v>
      </c>
      <c r="H53" s="7" t="s">
        <v>1100</v>
      </c>
      <c r="I53" s="7" t="s">
        <v>1206</v>
      </c>
      <c r="J53" s="7" t="s">
        <v>1091</v>
      </c>
      <c r="K53" s="7" t="s">
        <v>1389</v>
      </c>
      <c r="L53" s="7" t="s">
        <v>1590</v>
      </c>
      <c r="M53" s="7" t="s">
        <v>1105</v>
      </c>
      <c r="N53" s="7" t="s">
        <v>1082</v>
      </c>
      <c r="O53" s="7" t="s">
        <v>1083</v>
      </c>
      <c r="P53" s="7" t="s">
        <v>1085</v>
      </c>
      <c r="Q53" s="7" t="s">
        <v>1105</v>
      </c>
      <c r="R53" s="7" t="s">
        <v>1104</v>
      </c>
      <c r="S53" s="7" t="s">
        <v>1083</v>
      </c>
      <c r="T53" s="7" t="s">
        <v>1778</v>
      </c>
      <c r="U53" s="7" t="s">
        <v>1540</v>
      </c>
      <c r="V53" s="7" t="s">
        <v>2721</v>
      </c>
      <c r="W53" s="7" t="s">
        <v>3543</v>
      </c>
      <c r="X53" s="7" t="s">
        <v>1097</v>
      </c>
      <c r="Y53" s="7" t="s">
        <v>1364</v>
      </c>
      <c r="Z53" s="7" t="s">
        <v>1884</v>
      </c>
      <c r="AA53" s="7" t="s">
        <v>2173</v>
      </c>
      <c r="AB53" s="7" t="s">
        <v>3099</v>
      </c>
    </row>
    <row r="54" spans="1:28" x14ac:dyDescent="0.3">
      <c r="A54" s="7" t="s">
        <v>1307</v>
      </c>
      <c r="B54" s="7" t="s">
        <v>697</v>
      </c>
      <c r="C54" s="7" t="s">
        <v>1234</v>
      </c>
      <c r="D54" s="7" t="s">
        <v>1132</v>
      </c>
      <c r="E54" s="7" t="s">
        <v>24</v>
      </c>
      <c r="F54" s="7" t="s">
        <v>1112</v>
      </c>
      <c r="G54" s="7" t="s">
        <v>1083</v>
      </c>
      <c r="H54" s="7" t="s">
        <v>1085</v>
      </c>
      <c r="I54" s="7" t="s">
        <v>1085</v>
      </c>
      <c r="J54" s="7" t="s">
        <v>1218</v>
      </c>
      <c r="K54" s="7" t="s">
        <v>1112</v>
      </c>
      <c r="L54" s="7" t="s">
        <v>1500</v>
      </c>
      <c r="M54" s="7" t="s">
        <v>1083</v>
      </c>
      <c r="N54" s="7" t="s">
        <v>1083</v>
      </c>
      <c r="O54" s="7" t="s">
        <v>1083</v>
      </c>
      <c r="P54" s="7" t="s">
        <v>1083</v>
      </c>
      <c r="Q54" s="7" t="s">
        <v>1085</v>
      </c>
      <c r="R54" s="7" t="s">
        <v>1083</v>
      </c>
      <c r="S54" s="7" t="s">
        <v>1083</v>
      </c>
      <c r="T54" s="7" t="s">
        <v>1153</v>
      </c>
      <c r="U54" s="7" t="s">
        <v>1461</v>
      </c>
      <c r="V54" s="7" t="s">
        <v>1663</v>
      </c>
      <c r="W54" s="7" t="s">
        <v>1664</v>
      </c>
      <c r="X54" s="7" t="s">
        <v>1234</v>
      </c>
      <c r="Y54" s="7" t="s">
        <v>1097</v>
      </c>
      <c r="Z54" s="7" t="s">
        <v>1083</v>
      </c>
      <c r="AA54" s="7" t="s">
        <v>1083</v>
      </c>
      <c r="AB54" s="7"/>
    </row>
    <row r="55" spans="1:28" x14ac:dyDescent="0.3">
      <c r="A55" s="7" t="s">
        <v>1312</v>
      </c>
      <c r="B55" s="7" t="s">
        <v>747</v>
      </c>
      <c r="C55" s="7" t="s">
        <v>1188</v>
      </c>
      <c r="D55" s="7" t="s">
        <v>87</v>
      </c>
      <c r="E55" s="7" t="s">
        <v>24</v>
      </c>
      <c r="F55" s="7" t="s">
        <v>1110</v>
      </c>
      <c r="G55" s="7" t="s">
        <v>1076</v>
      </c>
      <c r="H55" s="7" t="s">
        <v>1076</v>
      </c>
      <c r="I55" s="7" t="s">
        <v>1085</v>
      </c>
      <c r="J55" s="7" t="s">
        <v>1076</v>
      </c>
      <c r="K55" s="7" t="s">
        <v>1098</v>
      </c>
      <c r="L55" s="7" t="s">
        <v>1669</v>
      </c>
      <c r="M55" s="7" t="s">
        <v>1076</v>
      </c>
      <c r="N55" s="7" t="s">
        <v>1083</v>
      </c>
      <c r="O55" s="7" t="s">
        <v>1083</v>
      </c>
      <c r="P55" s="7" t="s">
        <v>1083</v>
      </c>
      <c r="Q55" s="7" t="s">
        <v>1076</v>
      </c>
      <c r="R55" s="7" t="s">
        <v>1083</v>
      </c>
      <c r="S55" s="7" t="s">
        <v>1083</v>
      </c>
      <c r="T55" s="7" t="s">
        <v>1098</v>
      </c>
      <c r="U55" s="7" t="s">
        <v>1803</v>
      </c>
      <c r="V55" s="7" t="s">
        <v>2631</v>
      </c>
      <c r="W55" s="7" t="s">
        <v>3227</v>
      </c>
      <c r="X55" s="7" t="s">
        <v>1331</v>
      </c>
      <c r="Y55" s="7" t="s">
        <v>1518</v>
      </c>
      <c r="Z55" s="7" t="s">
        <v>1083</v>
      </c>
      <c r="AA55" s="7" t="s">
        <v>1083</v>
      </c>
      <c r="AB55" s="7"/>
    </row>
    <row r="56" spans="1:28" x14ac:dyDescent="0.3">
      <c r="A56" s="7" t="s">
        <v>1316</v>
      </c>
      <c r="B56" s="7" t="s">
        <v>890</v>
      </c>
      <c r="C56" s="7" t="s">
        <v>1090</v>
      </c>
      <c r="D56" s="7" t="s">
        <v>62</v>
      </c>
      <c r="E56" s="7" t="s">
        <v>1109</v>
      </c>
      <c r="F56" s="7" t="s">
        <v>1273</v>
      </c>
      <c r="G56" s="7" t="s">
        <v>1082</v>
      </c>
      <c r="H56" s="7" t="s">
        <v>1111</v>
      </c>
      <c r="I56" s="7" t="s">
        <v>1112</v>
      </c>
      <c r="J56" s="7" t="s">
        <v>1272</v>
      </c>
      <c r="K56" s="7" t="s">
        <v>1148</v>
      </c>
      <c r="L56" s="7" t="s">
        <v>1669</v>
      </c>
      <c r="M56" s="7" t="s">
        <v>1082</v>
      </c>
      <c r="N56" s="7" t="s">
        <v>1083</v>
      </c>
      <c r="O56" s="7" t="s">
        <v>1083</v>
      </c>
      <c r="P56" s="7" t="s">
        <v>1076</v>
      </c>
      <c r="Q56" s="7" t="s">
        <v>1111</v>
      </c>
      <c r="R56" s="7" t="s">
        <v>1083</v>
      </c>
      <c r="S56" s="7" t="s">
        <v>1083</v>
      </c>
      <c r="T56" s="7" t="s">
        <v>1355</v>
      </c>
      <c r="U56" s="7" t="s">
        <v>1562</v>
      </c>
      <c r="V56" s="7" t="s">
        <v>2365</v>
      </c>
      <c r="W56" s="7" t="s">
        <v>3541</v>
      </c>
      <c r="X56" s="7" t="s">
        <v>1097</v>
      </c>
      <c r="Y56" s="7" t="s">
        <v>1111</v>
      </c>
      <c r="Z56" s="7" t="s">
        <v>1092</v>
      </c>
      <c r="AA56" s="7" t="s">
        <v>1092</v>
      </c>
      <c r="AB56" s="7" t="s">
        <v>1526</v>
      </c>
    </row>
    <row r="57" spans="1:28" x14ac:dyDescent="0.3">
      <c r="A57" s="7" t="s">
        <v>1320</v>
      </c>
      <c r="B57" s="7" t="s">
        <v>675</v>
      </c>
      <c r="C57" s="7" t="s">
        <v>1206</v>
      </c>
      <c r="D57" s="7" t="s">
        <v>46</v>
      </c>
      <c r="E57" s="7" t="s">
        <v>1141</v>
      </c>
      <c r="F57" s="7" t="s">
        <v>1128</v>
      </c>
      <c r="G57" s="7" t="s">
        <v>1085</v>
      </c>
      <c r="H57" s="7" t="s">
        <v>1092</v>
      </c>
      <c r="I57" s="7" t="s">
        <v>1104</v>
      </c>
      <c r="J57" s="7" t="s">
        <v>1082</v>
      </c>
      <c r="K57" s="7" t="s">
        <v>1085</v>
      </c>
      <c r="L57" s="7" t="s">
        <v>1669</v>
      </c>
      <c r="M57" s="7" t="s">
        <v>1085</v>
      </c>
      <c r="N57" s="7" t="s">
        <v>1083</v>
      </c>
      <c r="O57" s="7" t="s">
        <v>1083</v>
      </c>
      <c r="P57" s="7" t="s">
        <v>1083</v>
      </c>
      <c r="Q57" s="7" t="s">
        <v>1092</v>
      </c>
      <c r="R57" s="7" t="s">
        <v>1083</v>
      </c>
      <c r="S57" s="7" t="s">
        <v>1083</v>
      </c>
      <c r="T57" s="7" t="s">
        <v>1111</v>
      </c>
      <c r="U57" s="7" t="s">
        <v>1670</v>
      </c>
      <c r="V57" s="7" t="s">
        <v>1671</v>
      </c>
      <c r="W57" s="7" t="s">
        <v>1672</v>
      </c>
      <c r="X57" s="7" t="s">
        <v>1091</v>
      </c>
      <c r="Y57" s="7" t="s">
        <v>1083</v>
      </c>
      <c r="Z57" s="7" t="s">
        <v>1083</v>
      </c>
      <c r="AA57" s="7" t="s">
        <v>1083</v>
      </c>
      <c r="AB57" s="7"/>
    </row>
    <row r="58" spans="1:28" x14ac:dyDescent="0.3">
      <c r="A58" s="7" t="s">
        <v>1325</v>
      </c>
      <c r="B58" s="7" t="s">
        <v>243</v>
      </c>
      <c r="C58" s="7" t="s">
        <v>1206</v>
      </c>
      <c r="D58" s="7" t="s">
        <v>107</v>
      </c>
      <c r="E58" s="7" t="s">
        <v>24</v>
      </c>
      <c r="F58" s="7" t="s">
        <v>1096</v>
      </c>
      <c r="G58" s="7" t="s">
        <v>1082</v>
      </c>
      <c r="H58" s="7" t="s">
        <v>1105</v>
      </c>
      <c r="I58" s="7" t="s">
        <v>1142</v>
      </c>
      <c r="J58" s="7" t="s">
        <v>1091</v>
      </c>
      <c r="K58" s="7" t="s">
        <v>1167</v>
      </c>
      <c r="L58" s="7" t="s">
        <v>1758</v>
      </c>
      <c r="M58" s="7" t="s">
        <v>1082</v>
      </c>
      <c r="N58" s="7" t="s">
        <v>1083</v>
      </c>
      <c r="O58" s="7" t="s">
        <v>1083</v>
      </c>
      <c r="P58" s="7" t="s">
        <v>1083</v>
      </c>
      <c r="Q58" s="7" t="s">
        <v>1105</v>
      </c>
      <c r="R58" s="7" t="s">
        <v>1083</v>
      </c>
      <c r="S58" s="7" t="s">
        <v>1083</v>
      </c>
      <c r="T58" s="7" t="s">
        <v>1238</v>
      </c>
      <c r="U58" s="7" t="s">
        <v>1501</v>
      </c>
      <c r="V58" s="7" t="s">
        <v>2694</v>
      </c>
      <c r="W58" s="7" t="s">
        <v>3909</v>
      </c>
      <c r="X58" s="7" t="s">
        <v>1666</v>
      </c>
      <c r="Y58" s="7" t="s">
        <v>1127</v>
      </c>
      <c r="Z58" s="7" t="s">
        <v>1083</v>
      </c>
      <c r="AA58" s="7" t="s">
        <v>1083</v>
      </c>
      <c r="AB58" s="7"/>
    </row>
    <row r="59" spans="1:28" x14ac:dyDescent="0.3">
      <c r="A59" s="7" t="s">
        <v>1331</v>
      </c>
      <c r="B59" s="7" t="s">
        <v>535</v>
      </c>
      <c r="C59" s="7" t="s">
        <v>1229</v>
      </c>
      <c r="D59" s="7" t="s">
        <v>87</v>
      </c>
      <c r="E59" s="7" t="s">
        <v>1109</v>
      </c>
      <c r="F59" s="7" t="s">
        <v>1307</v>
      </c>
      <c r="G59" s="7" t="s">
        <v>1091</v>
      </c>
      <c r="H59" s="7" t="s">
        <v>1112</v>
      </c>
      <c r="I59" s="7" t="s">
        <v>1148</v>
      </c>
      <c r="J59" s="7" t="s">
        <v>1082</v>
      </c>
      <c r="K59" s="7" t="s">
        <v>1127</v>
      </c>
      <c r="L59" s="7" t="s">
        <v>1595</v>
      </c>
      <c r="M59" s="7" t="s">
        <v>1082</v>
      </c>
      <c r="N59" s="7" t="s">
        <v>1085</v>
      </c>
      <c r="O59" s="7" t="s">
        <v>1083</v>
      </c>
      <c r="P59" s="7" t="s">
        <v>1083</v>
      </c>
      <c r="Q59" s="7" t="s">
        <v>1153</v>
      </c>
      <c r="R59" s="7" t="s">
        <v>1076</v>
      </c>
      <c r="S59" s="7" t="s">
        <v>1083</v>
      </c>
      <c r="T59" s="7" t="s">
        <v>1782</v>
      </c>
      <c r="U59" s="7" t="s">
        <v>1914</v>
      </c>
      <c r="V59" s="7" t="s">
        <v>2839</v>
      </c>
      <c r="W59" s="7" t="s">
        <v>4092</v>
      </c>
      <c r="X59" s="7" t="s">
        <v>1188</v>
      </c>
      <c r="Y59" s="7" t="s">
        <v>1237</v>
      </c>
      <c r="Z59" s="7" t="s">
        <v>1092</v>
      </c>
      <c r="AA59" s="7" t="s">
        <v>1128</v>
      </c>
      <c r="AB59" s="7" t="s">
        <v>1680</v>
      </c>
    </row>
    <row r="60" spans="1:28" x14ac:dyDescent="0.3">
      <c r="A60" s="7" t="s">
        <v>1334</v>
      </c>
      <c r="B60" s="7" t="s">
        <v>1681</v>
      </c>
      <c r="C60" s="7" t="s">
        <v>1188</v>
      </c>
      <c r="D60" s="7" t="s">
        <v>62</v>
      </c>
      <c r="E60" s="7" t="s">
        <v>1228</v>
      </c>
      <c r="F60" s="7" t="s">
        <v>1104</v>
      </c>
      <c r="G60" s="7" t="s">
        <v>1085</v>
      </c>
      <c r="H60" s="7" t="s">
        <v>1083</v>
      </c>
      <c r="I60" s="7" t="s">
        <v>1085</v>
      </c>
      <c r="J60" s="7" t="s">
        <v>1083</v>
      </c>
      <c r="K60" s="7" t="s">
        <v>1083</v>
      </c>
      <c r="L60" s="7" t="s">
        <v>1492</v>
      </c>
      <c r="M60" s="7" t="s">
        <v>1085</v>
      </c>
      <c r="N60" s="7" t="s">
        <v>1083</v>
      </c>
      <c r="O60" s="7" t="s">
        <v>1083</v>
      </c>
      <c r="P60" s="7" t="s">
        <v>1083</v>
      </c>
      <c r="Q60" s="7" t="s">
        <v>1083</v>
      </c>
      <c r="R60" s="7" t="s">
        <v>1083</v>
      </c>
      <c r="S60" s="7" t="s">
        <v>1083</v>
      </c>
      <c r="T60" s="7" t="s">
        <v>1085</v>
      </c>
      <c r="U60" s="7" t="s">
        <v>1682</v>
      </c>
      <c r="V60" s="7" t="s">
        <v>1339</v>
      </c>
      <c r="W60" s="7" t="s">
        <v>1683</v>
      </c>
      <c r="X60" s="7" t="s">
        <v>1085</v>
      </c>
      <c r="Y60" s="7" t="s">
        <v>1083</v>
      </c>
      <c r="Z60" s="7" t="s">
        <v>1142</v>
      </c>
      <c r="AA60" s="7" t="s">
        <v>1100</v>
      </c>
      <c r="AB60" s="7" t="s">
        <v>1684</v>
      </c>
    </row>
    <row r="61" spans="1:28" x14ac:dyDescent="0.3">
      <c r="A61" s="7" t="s">
        <v>1339</v>
      </c>
      <c r="B61" s="7" t="s">
        <v>432</v>
      </c>
      <c r="C61" s="7" t="s">
        <v>1229</v>
      </c>
      <c r="D61" s="7" t="s">
        <v>28</v>
      </c>
      <c r="E61" s="7" t="s">
        <v>1141</v>
      </c>
      <c r="F61" s="7" t="s">
        <v>1320</v>
      </c>
      <c r="G61" s="7" t="s">
        <v>1153</v>
      </c>
      <c r="H61" s="7" t="s">
        <v>1223</v>
      </c>
      <c r="I61" s="7" t="s">
        <v>1280</v>
      </c>
      <c r="J61" s="7" t="s">
        <v>1158</v>
      </c>
      <c r="K61" s="7" t="s">
        <v>1085</v>
      </c>
      <c r="L61" s="7" t="s">
        <v>1992</v>
      </c>
      <c r="M61" s="7" t="s">
        <v>1105</v>
      </c>
      <c r="N61" s="7" t="s">
        <v>1091</v>
      </c>
      <c r="O61" s="7" t="s">
        <v>1083</v>
      </c>
      <c r="P61" s="7" t="s">
        <v>1085</v>
      </c>
      <c r="Q61" s="7" t="s">
        <v>1167</v>
      </c>
      <c r="R61" s="7" t="s">
        <v>1142</v>
      </c>
      <c r="S61" s="7" t="s">
        <v>1083</v>
      </c>
      <c r="T61" s="7" t="s">
        <v>1535</v>
      </c>
      <c r="U61" s="7" t="s">
        <v>1697</v>
      </c>
      <c r="V61" s="7" t="s">
        <v>2129</v>
      </c>
      <c r="W61" s="7" t="s">
        <v>3910</v>
      </c>
      <c r="X61" s="7" t="s">
        <v>1111</v>
      </c>
      <c r="Y61" s="7" t="s">
        <v>1110</v>
      </c>
      <c r="Z61" s="7" t="s">
        <v>1091</v>
      </c>
      <c r="AA61" s="7" t="s">
        <v>1100</v>
      </c>
      <c r="AB61" s="7" t="s">
        <v>1530</v>
      </c>
    </row>
    <row r="62" spans="1:28" x14ac:dyDescent="0.3">
      <c r="A62" s="7" t="s">
        <v>1344</v>
      </c>
      <c r="B62" s="7" t="s">
        <v>1688</v>
      </c>
      <c r="C62" s="7" t="s">
        <v>1202</v>
      </c>
      <c r="D62" s="7" t="s">
        <v>1467</v>
      </c>
      <c r="E62" s="7" t="s">
        <v>24</v>
      </c>
      <c r="F62" s="7" t="s">
        <v>1092</v>
      </c>
      <c r="G62" s="7" t="s">
        <v>1083</v>
      </c>
      <c r="H62" s="7" t="s">
        <v>1083</v>
      </c>
      <c r="I62" s="7" t="s">
        <v>1083</v>
      </c>
      <c r="J62" s="7" t="s">
        <v>1179</v>
      </c>
      <c r="K62" s="7" t="s">
        <v>1085</v>
      </c>
      <c r="L62" s="7" t="s">
        <v>1571</v>
      </c>
      <c r="M62" s="7" t="s">
        <v>1083</v>
      </c>
      <c r="N62" s="7" t="s">
        <v>1083</v>
      </c>
      <c r="O62" s="7" t="s">
        <v>1083</v>
      </c>
      <c r="P62" s="7" t="s">
        <v>1083</v>
      </c>
      <c r="Q62" s="7" t="s">
        <v>1083</v>
      </c>
      <c r="R62" s="7" t="s">
        <v>1083</v>
      </c>
      <c r="S62" s="7" t="s">
        <v>1083</v>
      </c>
      <c r="T62" s="7" t="s">
        <v>1083</v>
      </c>
      <c r="U62" s="7"/>
      <c r="V62" s="7" t="s">
        <v>1273</v>
      </c>
      <c r="W62" s="7" t="s">
        <v>1498</v>
      </c>
      <c r="X62" s="7" t="s">
        <v>1104</v>
      </c>
      <c r="Y62" s="7" t="s">
        <v>1076</v>
      </c>
      <c r="Z62" s="7" t="s">
        <v>1083</v>
      </c>
      <c r="AA62" s="7" t="s">
        <v>1083</v>
      </c>
      <c r="AB62" s="7"/>
    </row>
    <row r="63" spans="1:28" x14ac:dyDescent="0.3">
      <c r="A63" s="7" t="s">
        <v>1344</v>
      </c>
      <c r="B63" s="7" t="s">
        <v>1688</v>
      </c>
      <c r="C63" s="7" t="s">
        <v>1202</v>
      </c>
      <c r="D63" s="7" t="s">
        <v>1116</v>
      </c>
      <c r="E63" s="7" t="s">
        <v>24</v>
      </c>
      <c r="F63" s="7" t="s">
        <v>1085</v>
      </c>
      <c r="G63" s="7" t="s">
        <v>1083</v>
      </c>
      <c r="H63" s="7" t="s">
        <v>1083</v>
      </c>
      <c r="I63" s="7" t="s">
        <v>1083</v>
      </c>
      <c r="J63" s="7" t="s">
        <v>1179</v>
      </c>
      <c r="K63" s="7" t="s">
        <v>1085</v>
      </c>
      <c r="L63" s="7" t="s">
        <v>1571</v>
      </c>
      <c r="M63" s="7" t="s">
        <v>1083</v>
      </c>
      <c r="N63" s="7" t="s">
        <v>1083</v>
      </c>
      <c r="O63" s="7" t="s">
        <v>1083</v>
      </c>
      <c r="P63" s="7" t="s">
        <v>1083</v>
      </c>
      <c r="Q63" s="7" t="s">
        <v>1083</v>
      </c>
      <c r="R63" s="7" t="s">
        <v>1083</v>
      </c>
      <c r="S63" s="7" t="s">
        <v>1083</v>
      </c>
      <c r="T63" s="7" t="s">
        <v>1083</v>
      </c>
      <c r="U63" s="7"/>
      <c r="V63" s="7" t="s">
        <v>1229</v>
      </c>
      <c r="W63" s="7" t="s">
        <v>1689</v>
      </c>
      <c r="X63" s="7" t="s">
        <v>1082</v>
      </c>
      <c r="Y63" s="7" t="s">
        <v>1076</v>
      </c>
      <c r="Z63" s="7" t="s">
        <v>1083</v>
      </c>
      <c r="AA63" s="7" t="s">
        <v>1083</v>
      </c>
      <c r="AB63" s="7"/>
    </row>
    <row r="64" spans="1:28" x14ac:dyDescent="0.3">
      <c r="A64" s="7" t="s">
        <v>1344</v>
      </c>
      <c r="B64" s="7" t="s">
        <v>1688</v>
      </c>
      <c r="C64" s="7" t="s">
        <v>1202</v>
      </c>
      <c r="D64" s="7" t="s">
        <v>1262</v>
      </c>
      <c r="E64" s="7" t="s">
        <v>24</v>
      </c>
      <c r="F64" s="7" t="s">
        <v>1076</v>
      </c>
      <c r="G64" s="7" t="s">
        <v>1083</v>
      </c>
      <c r="H64" s="7" t="s">
        <v>1083</v>
      </c>
      <c r="I64" s="7" t="s">
        <v>1083</v>
      </c>
      <c r="J64" s="7" t="s">
        <v>1083</v>
      </c>
      <c r="K64" s="7" t="s">
        <v>1083</v>
      </c>
      <c r="L64" s="7" t="s">
        <v>1461</v>
      </c>
      <c r="M64" s="7" t="s">
        <v>1083</v>
      </c>
      <c r="N64" s="7" t="s">
        <v>1083</v>
      </c>
      <c r="O64" s="7" t="s">
        <v>1083</v>
      </c>
      <c r="P64" s="7" t="s">
        <v>1083</v>
      </c>
      <c r="Q64" s="7" t="s">
        <v>1083</v>
      </c>
      <c r="R64" s="7" t="s">
        <v>1083</v>
      </c>
      <c r="S64" s="7" t="s">
        <v>1083</v>
      </c>
      <c r="T64" s="7" t="s">
        <v>1083</v>
      </c>
      <c r="U64" s="7"/>
      <c r="V64" s="7" t="s">
        <v>1111</v>
      </c>
      <c r="W64" s="7" t="s">
        <v>1690</v>
      </c>
      <c r="X64" s="7" t="s">
        <v>1076</v>
      </c>
      <c r="Y64" s="7" t="s">
        <v>1083</v>
      </c>
      <c r="Z64" s="7" t="s">
        <v>1083</v>
      </c>
      <c r="AA64" s="7" t="s">
        <v>1083</v>
      </c>
      <c r="AB64" s="7"/>
    </row>
    <row r="65" spans="1:28" x14ac:dyDescent="0.3">
      <c r="A65" s="7" t="s">
        <v>1347</v>
      </c>
      <c r="B65" s="7" t="s">
        <v>405</v>
      </c>
      <c r="C65" s="7" t="s">
        <v>1242</v>
      </c>
      <c r="D65" s="7" t="s">
        <v>52</v>
      </c>
      <c r="E65" s="7" t="s">
        <v>21</v>
      </c>
      <c r="F65" s="7" t="s">
        <v>1312</v>
      </c>
      <c r="G65" s="7" t="s">
        <v>1111</v>
      </c>
      <c r="H65" s="7" t="s">
        <v>1147</v>
      </c>
      <c r="I65" s="7" t="s">
        <v>1223</v>
      </c>
      <c r="J65" s="7" t="s">
        <v>1076</v>
      </c>
      <c r="K65" s="7" t="s">
        <v>1246</v>
      </c>
      <c r="L65" s="7" t="s">
        <v>1550</v>
      </c>
      <c r="M65" s="7" t="s">
        <v>1105</v>
      </c>
      <c r="N65" s="7" t="s">
        <v>1085</v>
      </c>
      <c r="O65" s="7" t="s">
        <v>1076</v>
      </c>
      <c r="P65" s="7" t="s">
        <v>1076</v>
      </c>
      <c r="Q65" s="7" t="s">
        <v>1112</v>
      </c>
      <c r="R65" s="7" t="s">
        <v>1092</v>
      </c>
      <c r="S65" s="7" t="s">
        <v>1083</v>
      </c>
      <c r="T65" s="7" t="s">
        <v>1806</v>
      </c>
      <c r="U65" s="7" t="s">
        <v>3204</v>
      </c>
      <c r="V65" s="7" t="s">
        <v>3355</v>
      </c>
      <c r="W65" s="7" t="s">
        <v>2413</v>
      </c>
      <c r="X65" s="7" t="s">
        <v>1229</v>
      </c>
      <c r="Y65" s="7" t="s">
        <v>1379</v>
      </c>
      <c r="Z65" s="7" t="s">
        <v>2450</v>
      </c>
      <c r="AA65" s="7" t="s">
        <v>2450</v>
      </c>
      <c r="AB65" s="7" t="s">
        <v>1526</v>
      </c>
    </row>
    <row r="66" spans="1:28" x14ac:dyDescent="0.3">
      <c r="A66" s="7" t="s">
        <v>1351</v>
      </c>
      <c r="B66" s="7" t="s">
        <v>630</v>
      </c>
      <c r="C66" s="7" t="s">
        <v>1238</v>
      </c>
      <c r="D66" s="7" t="s">
        <v>64</v>
      </c>
      <c r="E66" s="7" t="s">
        <v>21</v>
      </c>
      <c r="F66" s="7" t="s">
        <v>1148</v>
      </c>
      <c r="G66" s="7" t="s">
        <v>1092</v>
      </c>
      <c r="H66" s="7" t="s">
        <v>1092</v>
      </c>
      <c r="I66" s="7" t="s">
        <v>1091</v>
      </c>
      <c r="J66" s="7" t="s">
        <v>1076</v>
      </c>
      <c r="K66" s="7" t="s">
        <v>1091</v>
      </c>
      <c r="L66" s="7" t="s">
        <v>1565</v>
      </c>
      <c r="M66" s="7" t="s">
        <v>1085</v>
      </c>
      <c r="N66" s="7" t="s">
        <v>1076</v>
      </c>
      <c r="O66" s="7" t="s">
        <v>1083</v>
      </c>
      <c r="P66" s="7" t="s">
        <v>1076</v>
      </c>
      <c r="Q66" s="7" t="s">
        <v>1092</v>
      </c>
      <c r="R66" s="7" t="s">
        <v>1083</v>
      </c>
      <c r="S66" s="7" t="s">
        <v>1083</v>
      </c>
      <c r="T66" s="7" t="s">
        <v>1291</v>
      </c>
      <c r="U66" s="7" t="s">
        <v>2707</v>
      </c>
      <c r="V66" s="7" t="s">
        <v>2267</v>
      </c>
      <c r="W66" s="7" t="s">
        <v>2375</v>
      </c>
      <c r="X66" s="7" t="s">
        <v>1123</v>
      </c>
      <c r="Y66" s="7" t="s">
        <v>1127</v>
      </c>
      <c r="Z66" s="7" t="s">
        <v>1090</v>
      </c>
      <c r="AA66" s="7" t="s">
        <v>1188</v>
      </c>
      <c r="AB66" s="7" t="s">
        <v>3109</v>
      </c>
    </row>
    <row r="67" spans="1:28" x14ac:dyDescent="0.3">
      <c r="A67" s="7" t="s">
        <v>1355</v>
      </c>
      <c r="B67" s="7" t="s">
        <v>484</v>
      </c>
      <c r="C67" s="7" t="s">
        <v>1223</v>
      </c>
      <c r="D67" s="7" t="s">
        <v>67</v>
      </c>
      <c r="E67" s="7" t="s">
        <v>1109</v>
      </c>
      <c r="F67" s="7" t="s">
        <v>1096</v>
      </c>
      <c r="G67" s="7" t="s">
        <v>1076</v>
      </c>
      <c r="H67" s="7" t="s">
        <v>1091</v>
      </c>
      <c r="I67" s="7" t="s">
        <v>1105</v>
      </c>
      <c r="J67" s="7" t="s">
        <v>1431</v>
      </c>
      <c r="K67" s="7" t="s">
        <v>1111</v>
      </c>
      <c r="L67" s="7" t="s">
        <v>1571</v>
      </c>
      <c r="M67" s="7" t="s">
        <v>1076</v>
      </c>
      <c r="N67" s="7" t="s">
        <v>1083</v>
      </c>
      <c r="O67" s="7" t="s">
        <v>1083</v>
      </c>
      <c r="P67" s="7" t="s">
        <v>1083</v>
      </c>
      <c r="Q67" s="7" t="s">
        <v>1091</v>
      </c>
      <c r="R67" s="7" t="s">
        <v>1083</v>
      </c>
      <c r="S67" s="7" t="s">
        <v>1083</v>
      </c>
      <c r="T67" s="7" t="s">
        <v>1188</v>
      </c>
      <c r="U67" s="7" t="s">
        <v>1968</v>
      </c>
      <c r="V67" s="7" t="s">
        <v>2369</v>
      </c>
      <c r="W67" s="7" t="s">
        <v>3911</v>
      </c>
      <c r="X67" s="7" t="s">
        <v>1100</v>
      </c>
      <c r="Y67" s="7" t="s">
        <v>1848</v>
      </c>
      <c r="Z67" s="7" t="s">
        <v>1076</v>
      </c>
      <c r="AA67" s="7" t="s">
        <v>1105</v>
      </c>
      <c r="AB67" s="7" t="s">
        <v>1540</v>
      </c>
    </row>
    <row r="68" spans="1:28" x14ac:dyDescent="0.3">
      <c r="A68" s="7" t="s">
        <v>1359</v>
      </c>
      <c r="B68" s="7" t="s">
        <v>711</v>
      </c>
      <c r="C68" s="7" t="s">
        <v>1188</v>
      </c>
      <c r="D68" s="7" t="s">
        <v>20</v>
      </c>
      <c r="E68" s="7" t="s">
        <v>24</v>
      </c>
      <c r="F68" s="7" t="s">
        <v>1091</v>
      </c>
      <c r="G68" s="7" t="s">
        <v>1083</v>
      </c>
      <c r="H68" s="7" t="s">
        <v>1083</v>
      </c>
      <c r="I68" s="7" t="s">
        <v>1083</v>
      </c>
      <c r="J68" s="7" t="s">
        <v>1083</v>
      </c>
      <c r="K68" s="7" t="s">
        <v>1083</v>
      </c>
      <c r="L68" s="7" t="s">
        <v>1612</v>
      </c>
      <c r="M68" s="7" t="s">
        <v>1083</v>
      </c>
      <c r="N68" s="7" t="s">
        <v>1083</v>
      </c>
      <c r="O68" s="7" t="s">
        <v>1083</v>
      </c>
      <c r="P68" s="7" t="s">
        <v>1083</v>
      </c>
      <c r="Q68" s="7" t="s">
        <v>1083</v>
      </c>
      <c r="R68" s="7" t="s">
        <v>1083</v>
      </c>
      <c r="S68" s="7" t="s">
        <v>1083</v>
      </c>
      <c r="T68" s="7" t="s">
        <v>1092</v>
      </c>
      <c r="U68" s="7" t="s">
        <v>1461</v>
      </c>
      <c r="V68" s="7" t="s">
        <v>1703</v>
      </c>
      <c r="W68" s="7" t="s">
        <v>1704</v>
      </c>
      <c r="X68" s="7" t="s">
        <v>1100</v>
      </c>
      <c r="Y68" s="7" t="s">
        <v>1142</v>
      </c>
      <c r="Z68" s="7" t="s">
        <v>1083</v>
      </c>
      <c r="AA68" s="7" t="s">
        <v>1083</v>
      </c>
      <c r="AB68" s="7"/>
    </row>
    <row r="69" spans="1:28" x14ac:dyDescent="0.3">
      <c r="A69" s="7" t="s">
        <v>1364</v>
      </c>
      <c r="B69" s="7" t="s">
        <v>1705</v>
      </c>
      <c r="C69" s="7" t="s">
        <v>1229</v>
      </c>
      <c r="D69" s="7" t="s">
        <v>23</v>
      </c>
      <c r="E69" s="7" t="s">
        <v>1109</v>
      </c>
      <c r="F69" s="7" t="s">
        <v>1076</v>
      </c>
      <c r="G69" s="7" t="s">
        <v>1083</v>
      </c>
      <c r="H69" s="7" t="s">
        <v>1083</v>
      </c>
      <c r="I69" s="7" t="s">
        <v>1083</v>
      </c>
      <c r="J69" s="7" t="s">
        <v>1084</v>
      </c>
      <c r="K69" s="7" t="s">
        <v>1085</v>
      </c>
      <c r="L69" s="7" t="s">
        <v>1461</v>
      </c>
      <c r="M69" s="7" t="s">
        <v>1083</v>
      </c>
      <c r="N69" s="7" t="s">
        <v>1083</v>
      </c>
      <c r="O69" s="7" t="s">
        <v>1083</v>
      </c>
      <c r="P69" s="7" t="s">
        <v>1083</v>
      </c>
      <c r="Q69" s="7" t="s">
        <v>1083</v>
      </c>
      <c r="R69" s="7" t="s">
        <v>1083</v>
      </c>
      <c r="S69" s="7" t="s">
        <v>1083</v>
      </c>
      <c r="T69" s="7" t="s">
        <v>1076</v>
      </c>
      <c r="U69" s="7" t="s">
        <v>1461</v>
      </c>
      <c r="V69" s="7" t="s">
        <v>1104</v>
      </c>
      <c r="W69" s="7" t="s">
        <v>1706</v>
      </c>
      <c r="X69" s="7" t="s">
        <v>1083</v>
      </c>
      <c r="Y69" s="7" t="s">
        <v>1076</v>
      </c>
      <c r="Z69" s="7" t="s">
        <v>1083</v>
      </c>
      <c r="AA69" s="7" t="s">
        <v>1083</v>
      </c>
      <c r="AB69" s="7"/>
    </row>
    <row r="70" spans="1:28" x14ac:dyDescent="0.3">
      <c r="A70" s="7" t="s">
        <v>1055</v>
      </c>
      <c r="B70" s="7" t="s">
        <v>0</v>
      </c>
      <c r="C70" s="7" t="s">
        <v>1057</v>
      </c>
      <c r="D70" s="7" t="s">
        <v>1059</v>
      </c>
      <c r="E70" s="7" t="s">
        <v>1063</v>
      </c>
      <c r="F70" s="7" t="s">
        <v>4</v>
      </c>
      <c r="G70" s="7" t="s">
        <v>781</v>
      </c>
      <c r="H70" s="7" t="s">
        <v>1190</v>
      </c>
      <c r="I70" s="7" t="s">
        <v>1191</v>
      </c>
      <c r="J70" s="7" t="s">
        <v>1192</v>
      </c>
      <c r="K70" s="7" t="s">
        <v>1193</v>
      </c>
      <c r="L70" s="7" t="s">
        <v>1444</v>
      </c>
      <c r="M70" s="7" t="s">
        <v>1445</v>
      </c>
      <c r="N70" s="7" t="s">
        <v>1544</v>
      </c>
      <c r="O70" s="7" t="s">
        <v>1545</v>
      </c>
      <c r="P70" s="7" t="s">
        <v>1448</v>
      </c>
      <c r="Q70" s="7" t="s">
        <v>1445</v>
      </c>
      <c r="R70" s="7" t="s">
        <v>1544</v>
      </c>
      <c r="S70" s="7" t="s">
        <v>1545</v>
      </c>
      <c r="T70" s="7" t="s">
        <v>1546</v>
      </c>
      <c r="U70" s="7" t="s">
        <v>1547</v>
      </c>
      <c r="V70" s="7" t="s">
        <v>1548</v>
      </c>
      <c r="W70" s="7" t="s">
        <v>1549</v>
      </c>
      <c r="X70" s="7" t="s">
        <v>1456</v>
      </c>
      <c r="Y70" s="7" t="s">
        <v>1457</v>
      </c>
      <c r="Z70" s="7" t="s">
        <v>1458</v>
      </c>
      <c r="AA70" s="7" t="s">
        <v>1459</v>
      </c>
      <c r="AB70" s="7" t="s">
        <v>1460</v>
      </c>
    </row>
    <row r="71" spans="1:28" x14ac:dyDescent="0.3">
      <c r="A71" s="7" t="s">
        <v>1368</v>
      </c>
      <c r="B71" s="7" t="s">
        <v>749</v>
      </c>
      <c r="C71" s="7" t="s">
        <v>1234</v>
      </c>
      <c r="D71" s="7" t="s">
        <v>72</v>
      </c>
      <c r="E71" s="7" t="s">
        <v>21</v>
      </c>
      <c r="F71" s="7" t="s">
        <v>1260</v>
      </c>
      <c r="G71" s="7" t="s">
        <v>1104</v>
      </c>
      <c r="H71" s="7" t="s">
        <v>1167</v>
      </c>
      <c r="I71" s="7" t="s">
        <v>1178</v>
      </c>
      <c r="J71" s="7" t="s">
        <v>1128</v>
      </c>
      <c r="K71" s="7" t="s">
        <v>1097</v>
      </c>
      <c r="L71" s="7" t="s">
        <v>1939</v>
      </c>
      <c r="M71" s="7" t="s">
        <v>1082</v>
      </c>
      <c r="N71" s="7" t="s">
        <v>1083</v>
      </c>
      <c r="O71" s="7" t="s">
        <v>1076</v>
      </c>
      <c r="P71" s="7" t="s">
        <v>1083</v>
      </c>
      <c r="Q71" s="7" t="s">
        <v>1097</v>
      </c>
      <c r="R71" s="7" t="s">
        <v>1083</v>
      </c>
      <c r="S71" s="7" t="s">
        <v>1076</v>
      </c>
      <c r="T71" s="7" t="s">
        <v>1325</v>
      </c>
      <c r="U71" s="7" t="s">
        <v>1944</v>
      </c>
      <c r="V71" s="7" t="s">
        <v>1748</v>
      </c>
      <c r="W71" s="7" t="s">
        <v>2666</v>
      </c>
      <c r="X71" s="7" t="s">
        <v>1127</v>
      </c>
      <c r="Y71" s="7" t="s">
        <v>1242</v>
      </c>
      <c r="Z71" s="7" t="s">
        <v>2166</v>
      </c>
      <c r="AA71" s="7" t="s">
        <v>2140</v>
      </c>
      <c r="AB71" s="7" t="s">
        <v>3108</v>
      </c>
    </row>
    <row r="72" spans="1:28" x14ac:dyDescent="0.3">
      <c r="A72" s="7" t="s">
        <v>1374</v>
      </c>
      <c r="B72" s="7" t="s">
        <v>126</v>
      </c>
      <c r="C72" s="7" t="s">
        <v>1219</v>
      </c>
      <c r="D72" s="7" t="s">
        <v>72</v>
      </c>
      <c r="E72" s="7" t="s">
        <v>1141</v>
      </c>
      <c r="F72" s="7" t="s">
        <v>1316</v>
      </c>
      <c r="G72" s="7" t="s">
        <v>1238</v>
      </c>
      <c r="H72" s="7" t="s">
        <v>1202</v>
      </c>
      <c r="I72" s="7" t="s">
        <v>1331</v>
      </c>
      <c r="J72" s="7" t="s">
        <v>1148</v>
      </c>
      <c r="K72" s="7" t="s">
        <v>1082</v>
      </c>
      <c r="L72" s="7" t="s">
        <v>1999</v>
      </c>
      <c r="M72" s="7" t="s">
        <v>1090</v>
      </c>
      <c r="N72" s="7" t="s">
        <v>1100</v>
      </c>
      <c r="O72" s="7" t="s">
        <v>1083</v>
      </c>
      <c r="P72" s="7" t="s">
        <v>1092</v>
      </c>
      <c r="Q72" s="7" t="s">
        <v>1090</v>
      </c>
      <c r="R72" s="7" t="s">
        <v>1082</v>
      </c>
      <c r="S72" s="7" t="s">
        <v>1083</v>
      </c>
      <c r="T72" s="7" t="s">
        <v>1494</v>
      </c>
      <c r="U72" s="7" t="s">
        <v>3545</v>
      </c>
      <c r="V72" s="7" t="s">
        <v>3222</v>
      </c>
      <c r="W72" s="7" t="s">
        <v>3342</v>
      </c>
      <c r="X72" s="7" t="s">
        <v>1090</v>
      </c>
      <c r="Y72" s="7" t="s">
        <v>1202</v>
      </c>
      <c r="Z72" s="7" t="s">
        <v>1091</v>
      </c>
      <c r="AA72" s="7" t="s">
        <v>1128</v>
      </c>
      <c r="AB72" s="7" t="s">
        <v>1668</v>
      </c>
    </row>
    <row r="73" spans="1:28" x14ac:dyDescent="0.3">
      <c r="A73" s="7" t="s">
        <v>1379</v>
      </c>
      <c r="B73" s="7" t="s">
        <v>765</v>
      </c>
      <c r="C73" s="7" t="s">
        <v>1098</v>
      </c>
      <c r="D73" s="7" t="s">
        <v>1467</v>
      </c>
      <c r="E73" s="7" t="s">
        <v>24</v>
      </c>
      <c r="F73" s="7" t="s">
        <v>1245</v>
      </c>
      <c r="G73" s="7" t="s">
        <v>1076</v>
      </c>
      <c r="H73" s="7" t="s">
        <v>1105</v>
      </c>
      <c r="I73" s="7" t="s">
        <v>1123</v>
      </c>
      <c r="J73" s="7" t="s">
        <v>1179</v>
      </c>
      <c r="K73" s="7" t="s">
        <v>1245</v>
      </c>
      <c r="L73" s="7" t="s">
        <v>1539</v>
      </c>
      <c r="M73" s="7" t="s">
        <v>1076</v>
      </c>
      <c r="N73" s="7" t="s">
        <v>1083</v>
      </c>
      <c r="O73" s="7" t="s">
        <v>1083</v>
      </c>
      <c r="P73" s="7" t="s">
        <v>1083</v>
      </c>
      <c r="Q73" s="7" t="s">
        <v>1104</v>
      </c>
      <c r="R73" s="7" t="s">
        <v>1083</v>
      </c>
      <c r="S73" s="7" t="s">
        <v>1085</v>
      </c>
      <c r="T73" s="7" t="s">
        <v>1320</v>
      </c>
      <c r="U73" s="7" t="s">
        <v>1469</v>
      </c>
      <c r="V73" s="7" t="s">
        <v>2381</v>
      </c>
      <c r="W73" s="7" t="s">
        <v>3252</v>
      </c>
      <c r="X73" s="7" t="s">
        <v>1303</v>
      </c>
      <c r="Y73" s="7" t="s">
        <v>1351</v>
      </c>
      <c r="Z73" s="7" t="s">
        <v>1083</v>
      </c>
      <c r="AA73" s="7" t="s">
        <v>1083</v>
      </c>
      <c r="AB73" s="7"/>
    </row>
    <row r="74" spans="1:28" x14ac:dyDescent="0.3">
      <c r="A74" s="7" t="s">
        <v>1379</v>
      </c>
      <c r="B74" s="7" t="s">
        <v>765</v>
      </c>
      <c r="C74" s="7" t="s">
        <v>1098</v>
      </c>
      <c r="D74" s="7" t="s">
        <v>110</v>
      </c>
      <c r="E74" s="7" t="s">
        <v>24</v>
      </c>
      <c r="F74" s="7" t="s">
        <v>1098</v>
      </c>
      <c r="G74" s="7" t="s">
        <v>1076</v>
      </c>
      <c r="H74" s="7" t="s">
        <v>1105</v>
      </c>
      <c r="I74" s="7" t="s">
        <v>1123</v>
      </c>
      <c r="J74" s="7" t="s">
        <v>1179</v>
      </c>
      <c r="K74" s="7" t="s">
        <v>1245</v>
      </c>
      <c r="L74" s="7" t="s">
        <v>1713</v>
      </c>
      <c r="M74" s="7" t="s">
        <v>1076</v>
      </c>
      <c r="N74" s="7" t="s">
        <v>1083</v>
      </c>
      <c r="O74" s="7" t="s">
        <v>1083</v>
      </c>
      <c r="P74" s="7" t="s">
        <v>1083</v>
      </c>
      <c r="Q74" s="7" t="s">
        <v>1104</v>
      </c>
      <c r="R74" s="7" t="s">
        <v>1083</v>
      </c>
      <c r="S74" s="7" t="s">
        <v>1085</v>
      </c>
      <c r="T74" s="7" t="s">
        <v>1187</v>
      </c>
      <c r="U74" s="7" t="s">
        <v>1550</v>
      </c>
      <c r="V74" s="7" t="s">
        <v>2682</v>
      </c>
      <c r="W74" s="7" t="s">
        <v>3546</v>
      </c>
      <c r="X74" s="7" t="s">
        <v>1187</v>
      </c>
      <c r="Y74" s="7" t="s">
        <v>1344</v>
      </c>
      <c r="Z74" s="7" t="s">
        <v>1083</v>
      </c>
      <c r="AA74" s="7" t="s">
        <v>1083</v>
      </c>
      <c r="AB74" s="7"/>
    </row>
    <row r="75" spans="1:28" x14ac:dyDescent="0.3">
      <c r="A75" s="7" t="s">
        <v>1379</v>
      </c>
      <c r="B75" s="7" t="s">
        <v>765</v>
      </c>
      <c r="C75" s="7" t="s">
        <v>1098</v>
      </c>
      <c r="D75" s="7" t="s">
        <v>1121</v>
      </c>
      <c r="E75" s="7" t="s">
        <v>24</v>
      </c>
      <c r="F75" s="7" t="s">
        <v>1082</v>
      </c>
      <c r="G75" s="7" t="s">
        <v>1083</v>
      </c>
      <c r="H75" s="7" t="s">
        <v>1083</v>
      </c>
      <c r="I75" s="7" t="s">
        <v>1083</v>
      </c>
      <c r="J75" s="7" t="s">
        <v>1083</v>
      </c>
      <c r="K75" s="7" t="s">
        <v>1083</v>
      </c>
      <c r="L75" s="7" t="s">
        <v>1461</v>
      </c>
      <c r="M75" s="7" t="s">
        <v>1083</v>
      </c>
      <c r="N75" s="7" t="s">
        <v>1083</v>
      </c>
      <c r="O75" s="7" t="s">
        <v>1083</v>
      </c>
      <c r="P75" s="7" t="s">
        <v>1083</v>
      </c>
      <c r="Q75" s="7" t="s">
        <v>1083</v>
      </c>
      <c r="R75" s="7" t="s">
        <v>1083</v>
      </c>
      <c r="S75" s="7" t="s">
        <v>1083</v>
      </c>
      <c r="T75" s="7" t="s">
        <v>1091</v>
      </c>
      <c r="U75" s="7" t="s">
        <v>1461</v>
      </c>
      <c r="V75" s="7" t="s">
        <v>1312</v>
      </c>
      <c r="W75" s="7" t="s">
        <v>1716</v>
      </c>
      <c r="X75" s="7" t="s">
        <v>1085</v>
      </c>
      <c r="Y75" s="7" t="s">
        <v>1085</v>
      </c>
      <c r="Z75" s="7" t="s">
        <v>1083</v>
      </c>
      <c r="AA75" s="7" t="s">
        <v>1083</v>
      </c>
      <c r="AB75" s="7"/>
    </row>
    <row r="76" spans="1:28" x14ac:dyDescent="0.3">
      <c r="A76" s="7" t="s">
        <v>1384</v>
      </c>
      <c r="B76" s="7" t="s">
        <v>903</v>
      </c>
      <c r="C76" s="7" t="s">
        <v>1206</v>
      </c>
      <c r="D76" s="7" t="s">
        <v>32</v>
      </c>
      <c r="E76" s="7" t="s">
        <v>24</v>
      </c>
      <c r="F76" s="7" t="s">
        <v>1098</v>
      </c>
      <c r="G76" s="7" t="s">
        <v>1076</v>
      </c>
      <c r="H76" s="7" t="s">
        <v>1085</v>
      </c>
      <c r="I76" s="7" t="s">
        <v>1092</v>
      </c>
      <c r="J76" s="7" t="s">
        <v>1218</v>
      </c>
      <c r="K76" s="7" t="s">
        <v>1091</v>
      </c>
      <c r="L76" s="7" t="s">
        <v>1492</v>
      </c>
      <c r="M76" s="7" t="s">
        <v>1076</v>
      </c>
      <c r="N76" s="7" t="s">
        <v>1083</v>
      </c>
      <c r="O76" s="7" t="s">
        <v>1083</v>
      </c>
      <c r="P76" s="7" t="s">
        <v>1083</v>
      </c>
      <c r="Q76" s="7" t="s">
        <v>1085</v>
      </c>
      <c r="R76" s="7" t="s">
        <v>1083</v>
      </c>
      <c r="S76" s="7" t="s">
        <v>1083</v>
      </c>
      <c r="T76" s="7" t="s">
        <v>1234</v>
      </c>
      <c r="U76" s="7" t="s">
        <v>1774</v>
      </c>
      <c r="V76" s="7" t="s">
        <v>2474</v>
      </c>
      <c r="W76" s="7" t="s">
        <v>3547</v>
      </c>
      <c r="X76" s="7" t="s">
        <v>1265</v>
      </c>
      <c r="Y76" s="7" t="s">
        <v>1246</v>
      </c>
      <c r="Z76" s="7" t="s">
        <v>1083</v>
      </c>
      <c r="AA76" s="7" t="s">
        <v>1083</v>
      </c>
      <c r="AB76" s="7"/>
    </row>
    <row r="77" spans="1:28" x14ac:dyDescent="0.3">
      <c r="A77" s="7" t="s">
        <v>1389</v>
      </c>
      <c r="B77" s="7" t="s">
        <v>367</v>
      </c>
      <c r="C77" s="7" t="s">
        <v>1202</v>
      </c>
      <c r="D77" s="7" t="s">
        <v>110</v>
      </c>
      <c r="E77" s="7" t="s">
        <v>1109</v>
      </c>
      <c r="F77" s="7" t="s">
        <v>1237</v>
      </c>
      <c r="G77" s="7" t="s">
        <v>1167</v>
      </c>
      <c r="H77" s="7" t="s">
        <v>1147</v>
      </c>
      <c r="I77" s="7" t="s">
        <v>1098</v>
      </c>
      <c r="J77" s="7" t="s">
        <v>1085</v>
      </c>
      <c r="K77" s="7" t="s">
        <v>1265</v>
      </c>
      <c r="L77" s="7" t="s">
        <v>1792</v>
      </c>
      <c r="M77" s="7" t="s">
        <v>1111</v>
      </c>
      <c r="N77" s="7" t="s">
        <v>1091</v>
      </c>
      <c r="O77" s="7" t="s">
        <v>1083</v>
      </c>
      <c r="P77" s="7" t="s">
        <v>1085</v>
      </c>
      <c r="Q77" s="7" t="s">
        <v>1142</v>
      </c>
      <c r="R77" s="7" t="s">
        <v>1091</v>
      </c>
      <c r="S77" s="7" t="s">
        <v>1083</v>
      </c>
      <c r="T77" s="7" t="s">
        <v>1556</v>
      </c>
      <c r="U77" s="7" t="s">
        <v>1879</v>
      </c>
      <c r="V77" s="7" t="s">
        <v>2862</v>
      </c>
      <c r="W77" s="7" t="s">
        <v>3548</v>
      </c>
      <c r="X77" s="7" t="s">
        <v>1097</v>
      </c>
      <c r="Y77" s="7" t="s">
        <v>1111</v>
      </c>
      <c r="Z77" s="7" t="s">
        <v>1180</v>
      </c>
      <c r="AA77" s="7" t="s">
        <v>1234</v>
      </c>
      <c r="AB77" s="7" t="s">
        <v>2347</v>
      </c>
    </row>
    <row r="78" spans="1:28" x14ac:dyDescent="0.3">
      <c r="A78" s="7" t="s">
        <v>1393</v>
      </c>
      <c r="B78" s="7" t="s">
        <v>406</v>
      </c>
      <c r="C78" s="7" t="s">
        <v>1260</v>
      </c>
      <c r="D78" s="7" t="s">
        <v>23</v>
      </c>
      <c r="E78" s="7" t="s">
        <v>21</v>
      </c>
      <c r="F78" s="7" t="s">
        <v>1299</v>
      </c>
      <c r="G78" s="7" t="s">
        <v>1076</v>
      </c>
      <c r="H78" s="7" t="s">
        <v>1082</v>
      </c>
      <c r="I78" s="7" t="s">
        <v>1104</v>
      </c>
      <c r="J78" s="7" t="s">
        <v>1149</v>
      </c>
      <c r="K78" s="7" t="s">
        <v>1123</v>
      </c>
      <c r="L78" s="7" t="s">
        <v>3324</v>
      </c>
      <c r="M78" s="7" t="s">
        <v>1076</v>
      </c>
      <c r="N78" s="7" t="s">
        <v>1083</v>
      </c>
      <c r="O78" s="7" t="s">
        <v>1083</v>
      </c>
      <c r="P78" s="7" t="s">
        <v>1083</v>
      </c>
      <c r="Q78" s="7" t="s">
        <v>1082</v>
      </c>
      <c r="R78" s="7" t="s">
        <v>1083</v>
      </c>
      <c r="S78" s="7" t="s">
        <v>1083</v>
      </c>
      <c r="T78" s="7" t="s">
        <v>1242</v>
      </c>
      <c r="U78" s="7" t="s">
        <v>1513</v>
      </c>
      <c r="V78" s="7" t="s">
        <v>2647</v>
      </c>
      <c r="W78" s="7" t="s">
        <v>3323</v>
      </c>
      <c r="X78" s="7" t="s">
        <v>1755</v>
      </c>
      <c r="Y78" s="7" t="s">
        <v>1105</v>
      </c>
      <c r="Z78" s="7" t="s">
        <v>1868</v>
      </c>
      <c r="AA78" s="7" t="s">
        <v>1661</v>
      </c>
      <c r="AB78" s="7" t="s">
        <v>3304</v>
      </c>
    </row>
    <row r="79" spans="1:28" x14ac:dyDescent="0.3">
      <c r="A79" s="7" t="s">
        <v>1397</v>
      </c>
      <c r="B79" s="7" t="s">
        <v>602</v>
      </c>
      <c r="C79" s="7" t="s">
        <v>1206</v>
      </c>
      <c r="D79" s="7" t="s">
        <v>20</v>
      </c>
      <c r="E79" s="7" t="s">
        <v>24</v>
      </c>
      <c r="F79" s="7" t="s">
        <v>1148</v>
      </c>
      <c r="G79" s="7" t="s">
        <v>1083</v>
      </c>
      <c r="H79" s="7" t="s">
        <v>1105</v>
      </c>
      <c r="I79" s="7" t="s">
        <v>1105</v>
      </c>
      <c r="J79" s="7" t="s">
        <v>1264</v>
      </c>
      <c r="K79" s="7" t="s">
        <v>1083</v>
      </c>
      <c r="L79" s="7" t="s">
        <v>1669</v>
      </c>
      <c r="M79" s="7" t="s">
        <v>1083</v>
      </c>
      <c r="N79" s="7" t="s">
        <v>1083</v>
      </c>
      <c r="O79" s="7" t="s">
        <v>1083</v>
      </c>
      <c r="P79" s="7" t="s">
        <v>1083</v>
      </c>
      <c r="Q79" s="7" t="s">
        <v>1092</v>
      </c>
      <c r="R79" s="7" t="s">
        <v>1082</v>
      </c>
      <c r="S79" s="7" t="s">
        <v>1083</v>
      </c>
      <c r="T79" s="7" t="s">
        <v>1206</v>
      </c>
      <c r="U79" s="7" t="s">
        <v>1461</v>
      </c>
      <c r="V79" s="7" t="s">
        <v>1823</v>
      </c>
      <c r="W79" s="7" t="s">
        <v>2266</v>
      </c>
      <c r="X79" s="7" t="s">
        <v>1223</v>
      </c>
      <c r="Y79" s="7" t="s">
        <v>1105</v>
      </c>
      <c r="Z79" s="7" t="s">
        <v>1083</v>
      </c>
      <c r="AA79" s="7" t="s">
        <v>1083</v>
      </c>
      <c r="AB79" s="7"/>
    </row>
    <row r="80" spans="1:28" x14ac:dyDescent="0.3">
      <c r="A80" s="7" t="s">
        <v>1403</v>
      </c>
      <c r="B80" s="7" t="s">
        <v>668</v>
      </c>
      <c r="C80" s="7" t="s">
        <v>1188</v>
      </c>
      <c r="D80" s="7" t="s">
        <v>102</v>
      </c>
      <c r="E80" s="7" t="s">
        <v>21</v>
      </c>
      <c r="F80" s="7" t="s">
        <v>1112</v>
      </c>
      <c r="G80" s="7" t="s">
        <v>1076</v>
      </c>
      <c r="H80" s="7" t="s">
        <v>1085</v>
      </c>
      <c r="I80" s="7" t="s">
        <v>1092</v>
      </c>
      <c r="J80" s="7" t="s">
        <v>1091</v>
      </c>
      <c r="K80" s="7" t="s">
        <v>1082</v>
      </c>
      <c r="L80" s="7" t="s">
        <v>1492</v>
      </c>
      <c r="M80" s="7" t="s">
        <v>1076</v>
      </c>
      <c r="N80" s="7" t="s">
        <v>1083</v>
      </c>
      <c r="O80" s="7" t="s">
        <v>1083</v>
      </c>
      <c r="P80" s="7" t="s">
        <v>1083</v>
      </c>
      <c r="Q80" s="7" t="s">
        <v>1085</v>
      </c>
      <c r="R80" s="7" t="s">
        <v>1083</v>
      </c>
      <c r="S80" s="7" t="s">
        <v>1083</v>
      </c>
      <c r="T80" s="7" t="s">
        <v>1147</v>
      </c>
      <c r="U80" s="7" t="s">
        <v>2265</v>
      </c>
      <c r="V80" s="7" t="s">
        <v>1937</v>
      </c>
      <c r="W80" s="7" t="s">
        <v>3549</v>
      </c>
      <c r="X80" s="7" t="s">
        <v>1104</v>
      </c>
      <c r="Y80" s="7" t="s">
        <v>1097</v>
      </c>
      <c r="Z80" s="7" t="s">
        <v>1167</v>
      </c>
      <c r="AA80" s="7" t="s">
        <v>1090</v>
      </c>
      <c r="AB80" s="7" t="s">
        <v>3550</v>
      </c>
    </row>
    <row r="81" spans="1:28" x14ac:dyDescent="0.3">
      <c r="A81" s="7" t="s">
        <v>1406</v>
      </c>
      <c r="B81" s="7" t="s">
        <v>1729</v>
      </c>
      <c r="C81" s="7" t="s">
        <v>1202</v>
      </c>
      <c r="D81" s="7" t="s">
        <v>1132</v>
      </c>
      <c r="E81" s="7" t="s">
        <v>21</v>
      </c>
      <c r="F81" s="7" t="s">
        <v>1091</v>
      </c>
      <c r="G81" s="7" t="s">
        <v>1076</v>
      </c>
      <c r="H81" s="7" t="s">
        <v>1076</v>
      </c>
      <c r="I81" s="7" t="s">
        <v>1085</v>
      </c>
      <c r="J81" s="7" t="s">
        <v>1218</v>
      </c>
      <c r="K81" s="7" t="s">
        <v>1082</v>
      </c>
      <c r="L81" s="7" t="s">
        <v>1461</v>
      </c>
      <c r="M81" s="7" t="s">
        <v>1076</v>
      </c>
      <c r="N81" s="7" t="s">
        <v>1083</v>
      </c>
      <c r="O81" s="7" t="s">
        <v>1083</v>
      </c>
      <c r="P81" s="7" t="s">
        <v>1083</v>
      </c>
      <c r="Q81" s="7" t="s">
        <v>1083</v>
      </c>
      <c r="R81" s="7" t="s">
        <v>1076</v>
      </c>
      <c r="S81" s="7" t="s">
        <v>1083</v>
      </c>
      <c r="T81" s="7" t="s">
        <v>1105</v>
      </c>
      <c r="U81" s="7" t="s">
        <v>1657</v>
      </c>
      <c r="V81" s="7" t="s">
        <v>1605</v>
      </c>
      <c r="W81" s="7" t="s">
        <v>1730</v>
      </c>
      <c r="X81" s="7" t="s">
        <v>1104</v>
      </c>
      <c r="Y81" s="7" t="s">
        <v>1092</v>
      </c>
      <c r="Z81" s="7" t="s">
        <v>1234</v>
      </c>
      <c r="AA81" s="7" t="s">
        <v>1127</v>
      </c>
      <c r="AB81" s="7" t="s">
        <v>1731</v>
      </c>
    </row>
    <row r="82" spans="1:28" x14ac:dyDescent="0.3">
      <c r="A82" s="7" t="s">
        <v>1413</v>
      </c>
      <c r="B82" s="7" t="s">
        <v>553</v>
      </c>
      <c r="C82" s="7" t="s">
        <v>1223</v>
      </c>
      <c r="D82" s="7" t="s">
        <v>28</v>
      </c>
      <c r="E82" s="7" t="s">
        <v>24</v>
      </c>
      <c r="F82" s="7" t="s">
        <v>1320</v>
      </c>
      <c r="G82" s="7" t="s">
        <v>1076</v>
      </c>
      <c r="H82" s="7" t="s">
        <v>1167</v>
      </c>
      <c r="I82" s="7" t="s">
        <v>1147</v>
      </c>
      <c r="J82" s="7" t="s">
        <v>1083</v>
      </c>
      <c r="K82" s="7" t="s">
        <v>1307</v>
      </c>
      <c r="L82" s="7" t="s">
        <v>1764</v>
      </c>
      <c r="M82" s="7" t="s">
        <v>1076</v>
      </c>
      <c r="N82" s="7" t="s">
        <v>1083</v>
      </c>
      <c r="O82" s="7" t="s">
        <v>1083</v>
      </c>
      <c r="P82" s="7" t="s">
        <v>1083</v>
      </c>
      <c r="Q82" s="7" t="s">
        <v>1167</v>
      </c>
      <c r="R82" s="7" t="s">
        <v>1083</v>
      </c>
      <c r="S82" s="7" t="s">
        <v>1083</v>
      </c>
      <c r="T82" s="7" t="s">
        <v>1325</v>
      </c>
      <c r="U82" s="7" t="s">
        <v>1469</v>
      </c>
      <c r="V82" s="7" t="s">
        <v>3912</v>
      </c>
      <c r="W82" s="7" t="s">
        <v>2413</v>
      </c>
      <c r="X82" s="7" t="s">
        <v>1393</v>
      </c>
      <c r="Y82" s="7" t="s">
        <v>1812</v>
      </c>
      <c r="Z82" s="7" t="s">
        <v>1083</v>
      </c>
      <c r="AA82" s="7" t="s">
        <v>1083</v>
      </c>
      <c r="AB82" s="7"/>
    </row>
    <row r="83" spans="1:28" x14ac:dyDescent="0.3">
      <c r="A83" s="7" t="s">
        <v>1418</v>
      </c>
      <c r="B83" s="7" t="s">
        <v>738</v>
      </c>
      <c r="C83" s="7" t="s">
        <v>1110</v>
      </c>
      <c r="D83" s="7" t="s">
        <v>1467</v>
      </c>
      <c r="E83" s="7" t="s">
        <v>24</v>
      </c>
      <c r="F83" s="7" t="s">
        <v>1097</v>
      </c>
      <c r="G83" s="7" t="s">
        <v>1083</v>
      </c>
      <c r="H83" s="7" t="s">
        <v>1083</v>
      </c>
      <c r="I83" s="7" t="s">
        <v>1083</v>
      </c>
      <c r="J83" s="7" t="s">
        <v>1084</v>
      </c>
      <c r="K83" s="7" t="s">
        <v>1180</v>
      </c>
      <c r="L83" s="7" t="s">
        <v>1612</v>
      </c>
      <c r="M83" s="7" t="s">
        <v>1083</v>
      </c>
      <c r="N83" s="7" t="s">
        <v>1083</v>
      </c>
      <c r="O83" s="7" t="s">
        <v>1083</v>
      </c>
      <c r="P83" s="7" t="s">
        <v>1083</v>
      </c>
      <c r="Q83" s="7" t="s">
        <v>1083</v>
      </c>
      <c r="R83" s="7" t="s">
        <v>1083</v>
      </c>
      <c r="S83" s="7" t="s">
        <v>1083</v>
      </c>
      <c r="T83" s="7" t="s">
        <v>1104</v>
      </c>
      <c r="U83" s="7" t="s">
        <v>1461</v>
      </c>
      <c r="V83" s="7" t="s">
        <v>1735</v>
      </c>
      <c r="W83" s="7" t="s">
        <v>1736</v>
      </c>
      <c r="X83" s="7" t="s">
        <v>1148</v>
      </c>
      <c r="Y83" s="7" t="s">
        <v>1167</v>
      </c>
      <c r="Z83" s="7" t="s">
        <v>1083</v>
      </c>
      <c r="AA83" s="7" t="s">
        <v>1083</v>
      </c>
      <c r="AB83" s="7"/>
    </row>
    <row r="84" spans="1:28" x14ac:dyDescent="0.3">
      <c r="A84" s="7" t="s">
        <v>1418</v>
      </c>
      <c r="B84" s="7" t="s">
        <v>738</v>
      </c>
      <c r="C84" s="7" t="s">
        <v>1110</v>
      </c>
      <c r="D84" s="7" t="s">
        <v>32</v>
      </c>
      <c r="E84" s="7" t="s">
        <v>24</v>
      </c>
      <c r="F84" s="7" t="s">
        <v>1142</v>
      </c>
      <c r="G84" s="7" t="s">
        <v>1083</v>
      </c>
      <c r="H84" s="7" t="s">
        <v>1083</v>
      </c>
      <c r="I84" s="7" t="s">
        <v>1083</v>
      </c>
      <c r="J84" s="7" t="s">
        <v>1264</v>
      </c>
      <c r="K84" s="7" t="s">
        <v>1100</v>
      </c>
      <c r="L84" s="7" t="s">
        <v>1571</v>
      </c>
      <c r="M84" s="7" t="s">
        <v>1083</v>
      </c>
      <c r="N84" s="7" t="s">
        <v>1083</v>
      </c>
      <c r="O84" s="7" t="s">
        <v>1083</v>
      </c>
      <c r="P84" s="7" t="s">
        <v>1083</v>
      </c>
      <c r="Q84" s="7" t="s">
        <v>1083</v>
      </c>
      <c r="R84" s="7" t="s">
        <v>1083</v>
      </c>
      <c r="S84" s="7" t="s">
        <v>1083</v>
      </c>
      <c r="T84" s="7" t="s">
        <v>1082</v>
      </c>
      <c r="U84" s="7" t="s">
        <v>1461</v>
      </c>
      <c r="V84" s="7" t="s">
        <v>1466</v>
      </c>
      <c r="W84" s="7" t="s">
        <v>1737</v>
      </c>
      <c r="X84" s="7" t="s">
        <v>1147</v>
      </c>
      <c r="Y84" s="7" t="s">
        <v>1100</v>
      </c>
      <c r="Z84" s="7" t="s">
        <v>1083</v>
      </c>
      <c r="AA84" s="7" t="s">
        <v>1083</v>
      </c>
      <c r="AB84" s="7"/>
    </row>
    <row r="85" spans="1:28" x14ac:dyDescent="0.3">
      <c r="A85" s="7" t="s">
        <v>1418</v>
      </c>
      <c r="B85" s="7" t="s">
        <v>738</v>
      </c>
      <c r="C85" s="7" t="s">
        <v>1110</v>
      </c>
      <c r="D85" s="7" t="s">
        <v>67</v>
      </c>
      <c r="E85" s="7" t="s">
        <v>24</v>
      </c>
      <c r="F85" s="7" t="s">
        <v>1082</v>
      </c>
      <c r="G85" s="7" t="s">
        <v>1083</v>
      </c>
      <c r="H85" s="7" t="s">
        <v>1083</v>
      </c>
      <c r="I85" s="7" t="s">
        <v>1083</v>
      </c>
      <c r="J85" s="7" t="s">
        <v>1085</v>
      </c>
      <c r="K85" s="7" t="s">
        <v>1105</v>
      </c>
      <c r="L85" s="7" t="s">
        <v>1500</v>
      </c>
      <c r="M85" s="7" t="s">
        <v>1083</v>
      </c>
      <c r="N85" s="7" t="s">
        <v>1083</v>
      </c>
      <c r="O85" s="7" t="s">
        <v>1083</v>
      </c>
      <c r="P85" s="7" t="s">
        <v>1083</v>
      </c>
      <c r="Q85" s="7" t="s">
        <v>1083</v>
      </c>
      <c r="R85" s="7" t="s">
        <v>1083</v>
      </c>
      <c r="S85" s="7" t="s">
        <v>1083</v>
      </c>
      <c r="T85" s="7" t="s">
        <v>1076</v>
      </c>
      <c r="U85" s="7" t="s">
        <v>1461</v>
      </c>
      <c r="V85" s="7" t="s">
        <v>1237</v>
      </c>
      <c r="W85" s="7" t="s">
        <v>1738</v>
      </c>
      <c r="X85" s="7" t="s">
        <v>1092</v>
      </c>
      <c r="Y85" s="7" t="s">
        <v>1082</v>
      </c>
      <c r="Z85" s="7" t="s">
        <v>1083</v>
      </c>
      <c r="AA85" s="7" t="s">
        <v>1083</v>
      </c>
      <c r="AB85" s="7"/>
    </row>
    <row r="86" spans="1:28" x14ac:dyDescent="0.3">
      <c r="A86" s="7" t="s">
        <v>1510</v>
      </c>
      <c r="B86" s="7" t="s">
        <v>212</v>
      </c>
      <c r="C86" s="7" t="s">
        <v>1127</v>
      </c>
      <c r="D86" s="7" t="s">
        <v>122</v>
      </c>
      <c r="E86" s="7" t="s">
        <v>24</v>
      </c>
      <c r="F86" s="7" t="s">
        <v>1299</v>
      </c>
      <c r="G86" s="7" t="s">
        <v>1142</v>
      </c>
      <c r="H86" s="7" t="s">
        <v>1246</v>
      </c>
      <c r="I86" s="7" t="s">
        <v>1291</v>
      </c>
      <c r="J86" s="7" t="s">
        <v>1142</v>
      </c>
      <c r="K86" s="7" t="s">
        <v>1167</v>
      </c>
      <c r="L86" s="7" t="s">
        <v>1562</v>
      </c>
      <c r="M86" s="7" t="s">
        <v>1091</v>
      </c>
      <c r="N86" s="7" t="s">
        <v>1104</v>
      </c>
      <c r="O86" s="7" t="s">
        <v>1083</v>
      </c>
      <c r="P86" s="7" t="s">
        <v>1082</v>
      </c>
      <c r="Q86" s="7" t="s">
        <v>1147</v>
      </c>
      <c r="R86" s="7" t="s">
        <v>1097</v>
      </c>
      <c r="S86" s="7" t="s">
        <v>1083</v>
      </c>
      <c r="T86" s="7" t="s">
        <v>1480</v>
      </c>
      <c r="U86" s="7" t="s">
        <v>1822</v>
      </c>
      <c r="V86" s="7" t="s">
        <v>3551</v>
      </c>
      <c r="W86" s="7" t="s">
        <v>2746</v>
      </c>
      <c r="X86" s="7" t="s">
        <v>1368</v>
      </c>
      <c r="Y86" s="7" t="s">
        <v>1098</v>
      </c>
      <c r="Z86" s="7" t="s">
        <v>1083</v>
      </c>
      <c r="AA86" s="7" t="s">
        <v>1083</v>
      </c>
      <c r="AB86" s="7"/>
    </row>
    <row r="87" spans="1:28" x14ac:dyDescent="0.3">
      <c r="A87" s="7" t="s">
        <v>1577</v>
      </c>
      <c r="B87" s="7" t="s">
        <v>1740</v>
      </c>
      <c r="C87" s="7" t="s">
        <v>1127</v>
      </c>
      <c r="D87" s="7" t="s">
        <v>1139</v>
      </c>
      <c r="E87" s="7" t="s">
        <v>21</v>
      </c>
      <c r="F87" s="7" t="s">
        <v>1092</v>
      </c>
      <c r="G87" s="7" t="s">
        <v>1083</v>
      </c>
      <c r="H87" s="7" t="s">
        <v>1083</v>
      </c>
      <c r="I87" s="7" t="s">
        <v>1083</v>
      </c>
      <c r="J87" s="7" t="s">
        <v>1076</v>
      </c>
      <c r="K87" s="7" t="s">
        <v>1083</v>
      </c>
      <c r="L87" s="7" t="s">
        <v>1461</v>
      </c>
      <c r="M87" s="7" t="s">
        <v>1083</v>
      </c>
      <c r="N87" s="7" t="s">
        <v>1083</v>
      </c>
      <c r="O87" s="7" t="s">
        <v>1083</v>
      </c>
      <c r="P87" s="7" t="s">
        <v>1083</v>
      </c>
      <c r="Q87" s="7" t="s">
        <v>1083</v>
      </c>
      <c r="R87" s="7" t="s">
        <v>1083</v>
      </c>
      <c r="S87" s="7" t="s">
        <v>1083</v>
      </c>
      <c r="T87" s="7" t="s">
        <v>1085</v>
      </c>
      <c r="U87" s="7" t="s">
        <v>1461</v>
      </c>
      <c r="V87" s="7" t="s">
        <v>1180</v>
      </c>
      <c r="W87" s="7" t="s">
        <v>1741</v>
      </c>
      <c r="X87" s="7" t="s">
        <v>1083</v>
      </c>
      <c r="Y87" s="7" t="s">
        <v>1076</v>
      </c>
      <c r="Z87" s="7" t="s">
        <v>1082</v>
      </c>
      <c r="AA87" s="7" t="s">
        <v>1128</v>
      </c>
      <c r="AB87" s="7" t="s">
        <v>1742</v>
      </c>
    </row>
    <row r="88" spans="1:28" x14ac:dyDescent="0.3">
      <c r="A88" s="7" t="s">
        <v>1650</v>
      </c>
      <c r="B88" s="7" t="s">
        <v>752</v>
      </c>
      <c r="C88" s="7" t="s">
        <v>1238</v>
      </c>
      <c r="D88" s="7" t="s">
        <v>52</v>
      </c>
      <c r="E88" s="7" t="s">
        <v>21</v>
      </c>
      <c r="F88" s="7" t="s">
        <v>1167</v>
      </c>
      <c r="G88" s="7" t="s">
        <v>1085</v>
      </c>
      <c r="H88" s="7" t="s">
        <v>1091</v>
      </c>
      <c r="I88" s="7" t="s">
        <v>1123</v>
      </c>
      <c r="J88" s="7" t="s">
        <v>1092</v>
      </c>
      <c r="K88" s="7" t="s">
        <v>1085</v>
      </c>
      <c r="L88" s="7" t="s">
        <v>1527</v>
      </c>
      <c r="M88" s="7" t="s">
        <v>1085</v>
      </c>
      <c r="N88" s="7" t="s">
        <v>1083</v>
      </c>
      <c r="O88" s="7" t="s">
        <v>1083</v>
      </c>
      <c r="P88" s="7" t="s">
        <v>1076</v>
      </c>
      <c r="Q88" s="7" t="s">
        <v>1091</v>
      </c>
      <c r="R88" s="7" t="s">
        <v>1083</v>
      </c>
      <c r="S88" s="7" t="s">
        <v>1083</v>
      </c>
      <c r="T88" s="7" t="s">
        <v>1100</v>
      </c>
      <c r="U88" s="7" t="s">
        <v>1493</v>
      </c>
      <c r="V88" s="7" t="s">
        <v>1743</v>
      </c>
      <c r="W88" s="7" t="s">
        <v>1744</v>
      </c>
      <c r="X88" s="7" t="s">
        <v>1111</v>
      </c>
      <c r="Y88" s="7" t="s">
        <v>1105</v>
      </c>
      <c r="Z88" s="7" t="s">
        <v>1206</v>
      </c>
      <c r="AA88" s="7" t="s">
        <v>1148</v>
      </c>
      <c r="AB88" s="7" t="s">
        <v>1745</v>
      </c>
    </row>
    <row r="89" spans="1:28" x14ac:dyDescent="0.3">
      <c r="A89" s="7" t="s">
        <v>1489</v>
      </c>
      <c r="B89" s="7" t="s">
        <v>1746</v>
      </c>
      <c r="C89" s="7" t="s">
        <v>1127</v>
      </c>
      <c r="D89" s="7" t="s">
        <v>107</v>
      </c>
      <c r="E89" s="7" t="s">
        <v>24</v>
      </c>
      <c r="F89" s="7" t="s">
        <v>1146</v>
      </c>
      <c r="G89" s="7" t="s">
        <v>1085</v>
      </c>
      <c r="H89" s="7" t="s">
        <v>1128</v>
      </c>
      <c r="I89" s="7" t="s">
        <v>1142</v>
      </c>
      <c r="J89" s="7" t="s">
        <v>1083</v>
      </c>
      <c r="K89" s="7" t="s">
        <v>1219</v>
      </c>
      <c r="L89" s="7" t="s">
        <v>1595</v>
      </c>
      <c r="M89" s="7" t="s">
        <v>1085</v>
      </c>
      <c r="N89" s="7" t="s">
        <v>1083</v>
      </c>
      <c r="O89" s="7" t="s">
        <v>1083</v>
      </c>
      <c r="P89" s="7" t="s">
        <v>1083</v>
      </c>
      <c r="Q89" s="7" t="s">
        <v>1123</v>
      </c>
      <c r="R89" s="7" t="s">
        <v>1083</v>
      </c>
      <c r="S89" s="7" t="s">
        <v>1076</v>
      </c>
      <c r="T89" s="7" t="s">
        <v>1291</v>
      </c>
      <c r="U89" s="7" t="s">
        <v>2008</v>
      </c>
      <c r="V89" s="7" t="s">
        <v>2747</v>
      </c>
      <c r="W89" s="7" t="s">
        <v>3913</v>
      </c>
      <c r="X89" s="7" t="s">
        <v>1344</v>
      </c>
      <c r="Y89" s="7" t="s">
        <v>1142</v>
      </c>
      <c r="Z89" s="7" t="s">
        <v>1083</v>
      </c>
      <c r="AA89" s="7" t="s">
        <v>1083</v>
      </c>
      <c r="AB89" s="7"/>
    </row>
    <row r="90" spans="1:28" x14ac:dyDescent="0.3">
      <c r="A90" s="7" t="s">
        <v>1749</v>
      </c>
      <c r="B90" s="7" t="s">
        <v>271</v>
      </c>
      <c r="C90" s="7" t="s">
        <v>1188</v>
      </c>
      <c r="D90" s="7" t="s">
        <v>1139</v>
      </c>
      <c r="E90" s="7" t="s">
        <v>1194</v>
      </c>
      <c r="F90" s="7" t="s">
        <v>1307</v>
      </c>
      <c r="G90" s="7" t="s">
        <v>1180</v>
      </c>
      <c r="H90" s="7" t="s">
        <v>1242</v>
      </c>
      <c r="I90" s="7" t="s">
        <v>1320</v>
      </c>
      <c r="J90" s="7" t="s">
        <v>1076</v>
      </c>
      <c r="K90" s="7" t="s">
        <v>1123</v>
      </c>
      <c r="L90" s="7" t="s">
        <v>2218</v>
      </c>
      <c r="M90" s="7" t="s">
        <v>1153</v>
      </c>
      <c r="N90" s="7" t="s">
        <v>1091</v>
      </c>
      <c r="O90" s="7" t="s">
        <v>1083</v>
      </c>
      <c r="P90" s="7" t="s">
        <v>1104</v>
      </c>
      <c r="Q90" s="7" t="s">
        <v>1147</v>
      </c>
      <c r="R90" s="7" t="s">
        <v>1112</v>
      </c>
      <c r="S90" s="7" t="s">
        <v>1083</v>
      </c>
      <c r="T90" s="7" t="s">
        <v>1927</v>
      </c>
      <c r="U90" s="7" t="s">
        <v>3277</v>
      </c>
      <c r="V90" s="7" t="s">
        <v>3553</v>
      </c>
      <c r="W90" s="7" t="s">
        <v>2875</v>
      </c>
      <c r="X90" s="7" t="s">
        <v>1206</v>
      </c>
      <c r="Y90" s="7" t="s">
        <v>1238</v>
      </c>
      <c r="Z90" s="7" t="s">
        <v>1092</v>
      </c>
      <c r="AA90" s="7" t="s">
        <v>1123</v>
      </c>
      <c r="AB90" s="7" t="s">
        <v>1752</v>
      </c>
    </row>
    <row r="91" spans="1:28" x14ac:dyDescent="0.3">
      <c r="A91" s="7" t="s">
        <v>1560</v>
      </c>
      <c r="B91" s="7" t="s">
        <v>97</v>
      </c>
      <c r="C91" s="7" t="s">
        <v>1202</v>
      </c>
      <c r="D91" s="7" t="s">
        <v>98</v>
      </c>
      <c r="E91" s="7" t="s">
        <v>1141</v>
      </c>
      <c r="F91" s="7" t="s">
        <v>1273</v>
      </c>
      <c r="G91" s="7" t="s">
        <v>1105</v>
      </c>
      <c r="H91" s="7" t="s">
        <v>1142</v>
      </c>
      <c r="I91" s="7" t="s">
        <v>1090</v>
      </c>
      <c r="J91" s="7" t="s">
        <v>1105</v>
      </c>
      <c r="K91" s="7" t="s">
        <v>1091</v>
      </c>
      <c r="L91" s="7" t="s">
        <v>1469</v>
      </c>
      <c r="M91" s="7" t="s">
        <v>1104</v>
      </c>
      <c r="N91" s="7" t="s">
        <v>1085</v>
      </c>
      <c r="O91" s="7" t="s">
        <v>1083</v>
      </c>
      <c r="P91" s="7" t="s">
        <v>1076</v>
      </c>
      <c r="Q91" s="7" t="s">
        <v>1128</v>
      </c>
      <c r="R91" s="7" t="s">
        <v>1085</v>
      </c>
      <c r="S91" s="7" t="s">
        <v>1083</v>
      </c>
      <c r="T91" s="7" t="s">
        <v>1344</v>
      </c>
      <c r="U91" s="7" t="s">
        <v>1625</v>
      </c>
      <c r="V91" s="7" t="s">
        <v>1753</v>
      </c>
      <c r="W91" s="7" t="s">
        <v>1754</v>
      </c>
      <c r="X91" s="7" t="s">
        <v>1097</v>
      </c>
      <c r="Y91" s="7" t="s">
        <v>1142</v>
      </c>
      <c r="Z91" s="7" t="s">
        <v>1092</v>
      </c>
      <c r="AA91" s="7" t="s">
        <v>1085</v>
      </c>
      <c r="AB91" s="7" t="s">
        <v>1606</v>
      </c>
    </row>
    <row r="92" spans="1:28" x14ac:dyDescent="0.3">
      <c r="A92" s="7" t="s">
        <v>1755</v>
      </c>
      <c r="B92" s="7" t="s">
        <v>1113</v>
      </c>
      <c r="C92" s="7" t="s">
        <v>1202</v>
      </c>
      <c r="D92" s="7" t="s">
        <v>1116</v>
      </c>
      <c r="E92" s="7" t="s">
        <v>21</v>
      </c>
      <c r="F92" s="7" t="s">
        <v>1082</v>
      </c>
      <c r="G92" s="7" t="s">
        <v>1076</v>
      </c>
      <c r="H92" s="7" t="s">
        <v>1083</v>
      </c>
      <c r="I92" s="7" t="s">
        <v>1076</v>
      </c>
      <c r="J92" s="7" t="s">
        <v>1179</v>
      </c>
      <c r="K92" s="7" t="s">
        <v>1083</v>
      </c>
      <c r="L92" s="7" t="s">
        <v>1461</v>
      </c>
      <c r="M92" s="7" t="s">
        <v>1076</v>
      </c>
      <c r="N92" s="7" t="s">
        <v>1083</v>
      </c>
      <c r="O92" s="7" t="s">
        <v>1083</v>
      </c>
      <c r="P92" s="7" t="s">
        <v>1076</v>
      </c>
      <c r="Q92" s="7" t="s">
        <v>1083</v>
      </c>
      <c r="R92" s="7" t="s">
        <v>1083</v>
      </c>
      <c r="S92" s="7" t="s">
        <v>1083</v>
      </c>
      <c r="T92" s="7" t="s">
        <v>1091</v>
      </c>
      <c r="U92" s="7" t="s">
        <v>1493</v>
      </c>
      <c r="V92" s="7" t="s">
        <v>1187</v>
      </c>
      <c r="W92" s="7" t="s">
        <v>1597</v>
      </c>
      <c r="X92" s="7" t="s">
        <v>1083</v>
      </c>
      <c r="Y92" s="7" t="s">
        <v>1076</v>
      </c>
      <c r="Z92" s="7" t="s">
        <v>1076</v>
      </c>
      <c r="AA92" s="7" t="s">
        <v>1083</v>
      </c>
      <c r="AB92" s="7" t="s">
        <v>1682</v>
      </c>
    </row>
    <row r="93" spans="1:28" x14ac:dyDescent="0.3">
      <c r="A93" s="7" t="s">
        <v>1605</v>
      </c>
      <c r="B93" s="7" t="s">
        <v>729</v>
      </c>
      <c r="C93" s="7" t="s">
        <v>1202</v>
      </c>
      <c r="D93" s="7" t="s">
        <v>122</v>
      </c>
      <c r="E93" s="7" t="s">
        <v>24</v>
      </c>
      <c r="F93" s="7" t="s">
        <v>1111</v>
      </c>
      <c r="G93" s="7" t="s">
        <v>1083</v>
      </c>
      <c r="H93" s="7" t="s">
        <v>1083</v>
      </c>
      <c r="I93" s="7" t="s">
        <v>1083</v>
      </c>
      <c r="J93" s="7" t="s">
        <v>1179</v>
      </c>
      <c r="K93" s="7" t="s">
        <v>1083</v>
      </c>
      <c r="L93" s="7" t="s">
        <v>1571</v>
      </c>
      <c r="M93" s="7" t="s">
        <v>1083</v>
      </c>
      <c r="N93" s="7" t="s">
        <v>1083</v>
      </c>
      <c r="O93" s="7" t="s">
        <v>1083</v>
      </c>
      <c r="P93" s="7" t="s">
        <v>1083</v>
      </c>
      <c r="Q93" s="7" t="s">
        <v>1083</v>
      </c>
      <c r="R93" s="7" t="s">
        <v>1083</v>
      </c>
      <c r="S93" s="7" t="s">
        <v>1083</v>
      </c>
      <c r="T93" s="7" t="s">
        <v>1082</v>
      </c>
      <c r="U93" s="7" t="s">
        <v>1461</v>
      </c>
      <c r="V93" s="7" t="s">
        <v>1520</v>
      </c>
      <c r="W93" s="7" t="s">
        <v>1756</v>
      </c>
      <c r="X93" s="7" t="s">
        <v>1105</v>
      </c>
      <c r="Y93" s="7" t="s">
        <v>1092</v>
      </c>
      <c r="Z93" s="7" t="s">
        <v>1083</v>
      </c>
      <c r="AA93" s="7" t="s">
        <v>1083</v>
      </c>
      <c r="AB93" s="7"/>
    </row>
    <row r="94" spans="1:28" x14ac:dyDescent="0.3">
      <c r="A94" s="7" t="s">
        <v>1666</v>
      </c>
      <c r="B94" s="7" t="s">
        <v>1757</v>
      </c>
      <c r="C94" s="7" t="s">
        <v>1098</v>
      </c>
      <c r="D94" s="7" t="s">
        <v>87</v>
      </c>
      <c r="E94" s="7" t="s">
        <v>24</v>
      </c>
      <c r="F94" s="7" t="s">
        <v>1307</v>
      </c>
      <c r="G94" s="7" t="s">
        <v>1083</v>
      </c>
      <c r="H94" s="7" t="s">
        <v>1142</v>
      </c>
      <c r="I94" s="7" t="s">
        <v>1142</v>
      </c>
      <c r="J94" s="7" t="s">
        <v>1105</v>
      </c>
      <c r="K94" s="7" t="s">
        <v>1127</v>
      </c>
      <c r="L94" s="7" t="s">
        <v>1732</v>
      </c>
      <c r="M94" s="7" t="s">
        <v>1083</v>
      </c>
      <c r="N94" s="7" t="s">
        <v>1083</v>
      </c>
      <c r="O94" s="7" t="s">
        <v>1083</v>
      </c>
      <c r="P94" s="7" t="s">
        <v>1083</v>
      </c>
      <c r="Q94" s="7" t="s">
        <v>1142</v>
      </c>
      <c r="R94" s="7" t="s">
        <v>1083</v>
      </c>
      <c r="S94" s="7" t="s">
        <v>1083</v>
      </c>
      <c r="T94" s="7" t="s">
        <v>1219</v>
      </c>
      <c r="U94" s="7" t="s">
        <v>1461</v>
      </c>
      <c r="V94" s="7" t="s">
        <v>3974</v>
      </c>
      <c r="W94" s="7" t="s">
        <v>4093</v>
      </c>
      <c r="X94" s="7" t="s">
        <v>1806</v>
      </c>
      <c r="Y94" s="7" t="s">
        <v>1206</v>
      </c>
      <c r="Z94" s="7" t="s">
        <v>1083</v>
      </c>
      <c r="AA94" s="7" t="s">
        <v>1083</v>
      </c>
      <c r="AB94" s="7"/>
    </row>
    <row r="95" spans="1:28" x14ac:dyDescent="0.3">
      <c r="A95" s="7" t="s">
        <v>1055</v>
      </c>
      <c r="B95" s="7" t="s">
        <v>0</v>
      </c>
      <c r="C95" s="7" t="s">
        <v>1057</v>
      </c>
      <c r="D95" s="7" t="s">
        <v>1059</v>
      </c>
      <c r="E95" s="7" t="s">
        <v>1063</v>
      </c>
      <c r="F95" s="7" t="s">
        <v>4</v>
      </c>
      <c r="G95" s="7" t="s">
        <v>781</v>
      </c>
      <c r="H95" s="7" t="s">
        <v>1190</v>
      </c>
      <c r="I95" s="7" t="s">
        <v>1191</v>
      </c>
      <c r="J95" s="7" t="s">
        <v>1192</v>
      </c>
      <c r="K95" s="7" t="s">
        <v>1193</v>
      </c>
      <c r="L95" s="7" t="s">
        <v>1444</v>
      </c>
      <c r="M95" s="7" t="s">
        <v>1445</v>
      </c>
      <c r="N95" s="7" t="s">
        <v>1544</v>
      </c>
      <c r="O95" s="7" t="s">
        <v>1545</v>
      </c>
      <c r="P95" s="7" t="s">
        <v>1448</v>
      </c>
      <c r="Q95" s="7" t="s">
        <v>1445</v>
      </c>
      <c r="R95" s="7" t="s">
        <v>1544</v>
      </c>
      <c r="S95" s="7" t="s">
        <v>1545</v>
      </c>
      <c r="T95" s="7" t="s">
        <v>1546</v>
      </c>
      <c r="U95" s="7" t="s">
        <v>1547</v>
      </c>
      <c r="V95" s="7" t="s">
        <v>1548</v>
      </c>
      <c r="W95" s="7" t="s">
        <v>1549</v>
      </c>
      <c r="X95" s="7" t="s">
        <v>1456</v>
      </c>
      <c r="Y95" s="7" t="s">
        <v>1457</v>
      </c>
      <c r="Z95" s="7" t="s">
        <v>1458</v>
      </c>
      <c r="AA95" s="7" t="s">
        <v>1459</v>
      </c>
      <c r="AB95" s="7" t="s">
        <v>1460</v>
      </c>
    </row>
    <row r="96" spans="1:28" x14ac:dyDescent="0.3">
      <c r="A96" s="7" t="s">
        <v>1760</v>
      </c>
      <c r="B96" s="7" t="s">
        <v>287</v>
      </c>
      <c r="C96" s="7" t="s">
        <v>1238</v>
      </c>
      <c r="D96" s="7" t="s">
        <v>110</v>
      </c>
      <c r="E96" s="7" t="s">
        <v>24</v>
      </c>
      <c r="F96" s="7" t="s">
        <v>1246</v>
      </c>
      <c r="G96" s="7" t="s">
        <v>1076</v>
      </c>
      <c r="H96" s="7" t="s">
        <v>1100</v>
      </c>
      <c r="I96" s="7" t="s">
        <v>1153</v>
      </c>
      <c r="J96" s="7" t="s">
        <v>1105</v>
      </c>
      <c r="K96" s="7" t="s">
        <v>1091</v>
      </c>
      <c r="L96" s="7" t="s">
        <v>1714</v>
      </c>
      <c r="M96" s="7" t="s">
        <v>1076</v>
      </c>
      <c r="N96" s="7" t="s">
        <v>1083</v>
      </c>
      <c r="O96" s="7" t="s">
        <v>1083</v>
      </c>
      <c r="P96" s="7" t="s">
        <v>1083</v>
      </c>
      <c r="Q96" s="7" t="s">
        <v>1100</v>
      </c>
      <c r="R96" s="7" t="s">
        <v>1083</v>
      </c>
      <c r="S96" s="7" t="s">
        <v>1083</v>
      </c>
      <c r="T96" s="7" t="s">
        <v>1368</v>
      </c>
      <c r="U96" s="7" t="s">
        <v>1495</v>
      </c>
      <c r="V96" s="7" t="s">
        <v>2860</v>
      </c>
      <c r="W96" s="7" t="s">
        <v>3366</v>
      </c>
      <c r="X96" s="7" t="s">
        <v>1760</v>
      </c>
      <c r="Y96" s="7" t="s">
        <v>1123</v>
      </c>
      <c r="Z96" s="7" t="s">
        <v>1083</v>
      </c>
      <c r="AA96" s="7" t="s">
        <v>1083</v>
      </c>
      <c r="AB96" s="7"/>
    </row>
    <row r="97" spans="1:28" x14ac:dyDescent="0.3">
      <c r="A97" s="7" t="s">
        <v>1762</v>
      </c>
      <c r="B97" s="7" t="s">
        <v>1763</v>
      </c>
      <c r="C97" s="7" t="s">
        <v>1238</v>
      </c>
      <c r="D97" s="7" t="s">
        <v>23</v>
      </c>
      <c r="E97" s="7" t="s">
        <v>21</v>
      </c>
      <c r="F97" s="7" t="s">
        <v>1242</v>
      </c>
      <c r="G97" s="7" t="s">
        <v>1085</v>
      </c>
      <c r="H97" s="7" t="s">
        <v>1128</v>
      </c>
      <c r="I97" s="7" t="s">
        <v>1142</v>
      </c>
      <c r="J97" s="7" t="s">
        <v>1083</v>
      </c>
      <c r="K97" s="7" t="s">
        <v>1091</v>
      </c>
      <c r="L97" s="7" t="s">
        <v>1669</v>
      </c>
      <c r="M97" s="7" t="s">
        <v>1076</v>
      </c>
      <c r="N97" s="7" t="s">
        <v>1076</v>
      </c>
      <c r="O97" s="7" t="s">
        <v>1083</v>
      </c>
      <c r="P97" s="7" t="s">
        <v>1083</v>
      </c>
      <c r="Q97" s="7" t="s">
        <v>1123</v>
      </c>
      <c r="R97" s="7" t="s">
        <v>1076</v>
      </c>
      <c r="S97" s="7" t="s">
        <v>1083</v>
      </c>
      <c r="T97" s="7" t="s">
        <v>1316</v>
      </c>
      <c r="U97" s="7" t="s">
        <v>2058</v>
      </c>
      <c r="V97" s="7" t="s">
        <v>1991</v>
      </c>
      <c r="W97" s="7" t="s">
        <v>2853</v>
      </c>
      <c r="X97" s="7" t="s">
        <v>1112</v>
      </c>
      <c r="Y97" s="7" t="s">
        <v>1153</v>
      </c>
      <c r="Z97" s="7" t="s">
        <v>1802</v>
      </c>
      <c r="AA97" s="7" t="s">
        <v>1749</v>
      </c>
      <c r="AB97" s="7" t="s">
        <v>4094</v>
      </c>
    </row>
    <row r="98" spans="1:28" x14ac:dyDescent="0.3">
      <c r="A98" s="7" t="s">
        <v>1676</v>
      </c>
      <c r="B98" s="7" t="s">
        <v>882</v>
      </c>
      <c r="C98" s="7" t="s">
        <v>1238</v>
      </c>
      <c r="D98" s="7" t="s">
        <v>122</v>
      </c>
      <c r="E98" s="7" t="s">
        <v>1141</v>
      </c>
      <c r="F98" s="7" t="s">
        <v>1273</v>
      </c>
      <c r="G98" s="7" t="s">
        <v>1083</v>
      </c>
      <c r="H98" s="7" t="s">
        <v>1082</v>
      </c>
      <c r="I98" s="7" t="s">
        <v>1082</v>
      </c>
      <c r="J98" s="7" t="s">
        <v>1431</v>
      </c>
      <c r="K98" s="7" t="s">
        <v>1082</v>
      </c>
      <c r="L98" s="7" t="s">
        <v>3555</v>
      </c>
      <c r="M98" s="7" t="s">
        <v>1083</v>
      </c>
      <c r="N98" s="7" t="s">
        <v>1083</v>
      </c>
      <c r="O98" s="7" t="s">
        <v>1083</v>
      </c>
      <c r="P98" s="7" t="s">
        <v>1083</v>
      </c>
      <c r="Q98" s="7" t="s">
        <v>1082</v>
      </c>
      <c r="R98" s="7" t="s">
        <v>1083</v>
      </c>
      <c r="S98" s="7" t="s">
        <v>1083</v>
      </c>
      <c r="T98" s="7" t="s">
        <v>1389</v>
      </c>
      <c r="U98" s="7" t="s">
        <v>1461</v>
      </c>
      <c r="V98" s="7" t="s">
        <v>1615</v>
      </c>
      <c r="W98" s="7" t="s">
        <v>3556</v>
      </c>
      <c r="X98" s="7" t="s">
        <v>1100</v>
      </c>
      <c r="Y98" s="7" t="s">
        <v>1100</v>
      </c>
      <c r="Z98" s="7" t="s">
        <v>1112</v>
      </c>
      <c r="AA98" s="7" t="s">
        <v>1167</v>
      </c>
      <c r="AB98" s="7" t="s">
        <v>1767</v>
      </c>
    </row>
    <row r="99" spans="1:28" x14ac:dyDescent="0.3">
      <c r="A99" s="7" t="s">
        <v>1768</v>
      </c>
      <c r="B99" s="7" t="s">
        <v>300</v>
      </c>
      <c r="C99" s="7" t="s">
        <v>1238</v>
      </c>
      <c r="D99" s="7" t="s">
        <v>52</v>
      </c>
      <c r="E99" s="7" t="s">
        <v>24</v>
      </c>
      <c r="F99" s="7" t="s">
        <v>1229</v>
      </c>
      <c r="G99" s="7" t="s">
        <v>1076</v>
      </c>
      <c r="H99" s="7" t="s">
        <v>1082</v>
      </c>
      <c r="I99" s="7" t="s">
        <v>1104</v>
      </c>
      <c r="J99" s="7" t="s">
        <v>1272</v>
      </c>
      <c r="K99" s="7" t="s">
        <v>1299</v>
      </c>
      <c r="L99" s="7" t="s">
        <v>1669</v>
      </c>
      <c r="M99" s="7" t="s">
        <v>1076</v>
      </c>
      <c r="N99" s="7" t="s">
        <v>1083</v>
      </c>
      <c r="O99" s="7" t="s">
        <v>1083</v>
      </c>
      <c r="P99" s="7" t="s">
        <v>1076</v>
      </c>
      <c r="Q99" s="7" t="s">
        <v>1082</v>
      </c>
      <c r="R99" s="7" t="s">
        <v>1083</v>
      </c>
      <c r="S99" s="7" t="s">
        <v>1083</v>
      </c>
      <c r="T99" s="7" t="s">
        <v>1127</v>
      </c>
      <c r="U99" s="7" t="s">
        <v>1598</v>
      </c>
      <c r="V99" s="7" t="s">
        <v>2126</v>
      </c>
      <c r="W99" s="7" t="s">
        <v>1730</v>
      </c>
      <c r="X99" s="7" t="s">
        <v>1316</v>
      </c>
      <c r="Y99" s="7" t="s">
        <v>1291</v>
      </c>
      <c r="Z99" s="7" t="s">
        <v>1083</v>
      </c>
      <c r="AA99" s="7" t="s">
        <v>1083</v>
      </c>
      <c r="AB99" s="7"/>
    </row>
    <row r="100" spans="1:28" x14ac:dyDescent="0.3">
      <c r="A100" s="7" t="s">
        <v>1771</v>
      </c>
      <c r="B100" s="7" t="s">
        <v>723</v>
      </c>
      <c r="C100" s="7" t="s">
        <v>1242</v>
      </c>
      <c r="D100" s="7" t="s">
        <v>102</v>
      </c>
      <c r="E100" s="7" t="s">
        <v>21</v>
      </c>
      <c r="F100" s="7" t="s">
        <v>1142</v>
      </c>
      <c r="G100" s="7" t="s">
        <v>1083</v>
      </c>
      <c r="H100" s="7" t="s">
        <v>1076</v>
      </c>
      <c r="I100" s="7" t="s">
        <v>1076</v>
      </c>
      <c r="J100" s="7" t="s">
        <v>1264</v>
      </c>
      <c r="K100" s="7" t="s">
        <v>1085</v>
      </c>
      <c r="L100" s="7" t="s">
        <v>1488</v>
      </c>
      <c r="M100" s="7" t="s">
        <v>1083</v>
      </c>
      <c r="N100" s="7" t="s">
        <v>1083</v>
      </c>
      <c r="O100" s="7" t="s">
        <v>1083</v>
      </c>
      <c r="P100" s="7" t="s">
        <v>1083</v>
      </c>
      <c r="Q100" s="7" t="s">
        <v>1076</v>
      </c>
      <c r="R100" s="7" t="s">
        <v>1083</v>
      </c>
      <c r="S100" s="7" t="s">
        <v>1083</v>
      </c>
      <c r="T100" s="7" t="s">
        <v>1105</v>
      </c>
      <c r="U100" s="7" t="s">
        <v>1461</v>
      </c>
      <c r="V100" s="7" t="s">
        <v>1802</v>
      </c>
      <c r="W100" s="7" t="s">
        <v>1920</v>
      </c>
      <c r="X100" s="7" t="s">
        <v>1092</v>
      </c>
      <c r="Y100" s="7" t="s">
        <v>1090</v>
      </c>
      <c r="Z100" s="7" t="s">
        <v>1097</v>
      </c>
      <c r="AA100" s="7" t="s">
        <v>1090</v>
      </c>
      <c r="AB100" s="7" t="s">
        <v>1564</v>
      </c>
    </row>
    <row r="101" spans="1:28" x14ac:dyDescent="0.3">
      <c r="A101" s="7" t="s">
        <v>1692</v>
      </c>
      <c r="B101" s="7" t="s">
        <v>661</v>
      </c>
      <c r="C101" s="7" t="s">
        <v>1219</v>
      </c>
      <c r="D101" s="7" t="s">
        <v>62</v>
      </c>
      <c r="E101" s="7" t="s">
        <v>24</v>
      </c>
      <c r="F101" s="7" t="s">
        <v>1104</v>
      </c>
      <c r="G101" s="7" t="s">
        <v>1083</v>
      </c>
      <c r="H101" s="7" t="s">
        <v>1083</v>
      </c>
      <c r="I101" s="7" t="s">
        <v>1083</v>
      </c>
      <c r="J101" s="7" t="s">
        <v>1272</v>
      </c>
      <c r="K101" s="7" t="s">
        <v>1083</v>
      </c>
      <c r="L101" s="7" t="s">
        <v>1899</v>
      </c>
      <c r="M101" s="7" t="s">
        <v>1083</v>
      </c>
      <c r="N101" s="7" t="s">
        <v>1083</v>
      </c>
      <c r="O101" s="7" t="s">
        <v>1083</v>
      </c>
      <c r="P101" s="7" t="s">
        <v>1083</v>
      </c>
      <c r="Q101" s="7" t="s">
        <v>1083</v>
      </c>
      <c r="R101" s="7" t="s">
        <v>1083</v>
      </c>
      <c r="S101" s="7" t="s">
        <v>1083</v>
      </c>
      <c r="T101" s="7" t="s">
        <v>1076</v>
      </c>
      <c r="U101" s="7" t="s">
        <v>1461</v>
      </c>
      <c r="V101" s="7" t="s">
        <v>1334</v>
      </c>
      <c r="W101" s="7" t="s">
        <v>3557</v>
      </c>
      <c r="X101" s="7" t="s">
        <v>1128</v>
      </c>
      <c r="Y101" s="7" t="s">
        <v>1085</v>
      </c>
      <c r="Z101" s="7" t="s">
        <v>1083</v>
      </c>
      <c r="AA101" s="7" t="s">
        <v>1083</v>
      </c>
      <c r="AB101" s="7"/>
    </row>
    <row r="102" spans="1:28" x14ac:dyDescent="0.3">
      <c r="A102" s="7" t="s">
        <v>1773</v>
      </c>
      <c r="B102" s="7" t="s">
        <v>441</v>
      </c>
      <c r="C102" s="7" t="s">
        <v>1229</v>
      </c>
      <c r="D102" s="7" t="s">
        <v>67</v>
      </c>
      <c r="E102" s="7" t="s">
        <v>1109</v>
      </c>
      <c r="F102" s="7" t="s">
        <v>1307</v>
      </c>
      <c r="G102" s="7" t="s">
        <v>1147</v>
      </c>
      <c r="H102" s="7" t="s">
        <v>1202</v>
      </c>
      <c r="I102" s="7" t="s">
        <v>1096</v>
      </c>
      <c r="J102" s="7" t="s">
        <v>1111</v>
      </c>
      <c r="K102" s="7" t="s">
        <v>1238</v>
      </c>
      <c r="L102" s="7" t="s">
        <v>2067</v>
      </c>
      <c r="M102" s="7" t="s">
        <v>1128</v>
      </c>
      <c r="N102" s="7" t="s">
        <v>1091</v>
      </c>
      <c r="O102" s="7" t="s">
        <v>1085</v>
      </c>
      <c r="P102" s="7" t="s">
        <v>1104</v>
      </c>
      <c r="Q102" s="7" t="s">
        <v>1180</v>
      </c>
      <c r="R102" s="7" t="s">
        <v>1085</v>
      </c>
      <c r="S102" s="7" t="s">
        <v>1076</v>
      </c>
      <c r="T102" s="7" t="s">
        <v>1889</v>
      </c>
      <c r="U102" s="7" t="s">
        <v>1750</v>
      </c>
      <c r="V102" s="7" t="s">
        <v>3146</v>
      </c>
      <c r="W102" s="7" t="s">
        <v>2684</v>
      </c>
      <c r="X102" s="7" t="s">
        <v>1180</v>
      </c>
      <c r="Y102" s="7" t="s">
        <v>1206</v>
      </c>
      <c r="Z102" s="7" t="s">
        <v>1142</v>
      </c>
      <c r="AA102" s="7" t="s">
        <v>1098</v>
      </c>
      <c r="AB102" s="7" t="s">
        <v>1680</v>
      </c>
    </row>
    <row r="103" spans="1:28" x14ac:dyDescent="0.3">
      <c r="A103" s="7" t="s">
        <v>1778</v>
      </c>
      <c r="B103" s="7" t="s">
        <v>381</v>
      </c>
      <c r="C103" s="7" t="s">
        <v>1229</v>
      </c>
      <c r="D103" s="7" t="s">
        <v>105</v>
      </c>
      <c r="E103" s="7" t="s">
        <v>1109</v>
      </c>
      <c r="F103" s="7" t="s">
        <v>1307</v>
      </c>
      <c r="G103" s="7" t="s">
        <v>1111</v>
      </c>
      <c r="H103" s="7" t="s">
        <v>1178</v>
      </c>
      <c r="I103" s="7" t="s">
        <v>1242</v>
      </c>
      <c r="J103" s="7" t="s">
        <v>1942</v>
      </c>
      <c r="K103" s="7" t="s">
        <v>1146</v>
      </c>
      <c r="L103" s="7" t="s">
        <v>1714</v>
      </c>
      <c r="M103" s="7" t="s">
        <v>1104</v>
      </c>
      <c r="N103" s="7" t="s">
        <v>1104</v>
      </c>
      <c r="O103" s="7" t="s">
        <v>1083</v>
      </c>
      <c r="P103" s="7" t="s">
        <v>1076</v>
      </c>
      <c r="Q103" s="7" t="s">
        <v>1100</v>
      </c>
      <c r="R103" s="7" t="s">
        <v>1128</v>
      </c>
      <c r="S103" s="7" t="s">
        <v>1083</v>
      </c>
      <c r="T103" s="7" t="s">
        <v>1489</v>
      </c>
      <c r="U103" s="7" t="s">
        <v>1501</v>
      </c>
      <c r="V103" s="7" t="s">
        <v>2809</v>
      </c>
      <c r="W103" s="7" t="s">
        <v>1622</v>
      </c>
      <c r="X103" s="7" t="s">
        <v>1153</v>
      </c>
      <c r="Y103" s="7" t="s">
        <v>1097</v>
      </c>
      <c r="Z103" s="7" t="s">
        <v>1091</v>
      </c>
      <c r="AA103" s="7" t="s">
        <v>1097</v>
      </c>
      <c r="AB103" s="7" t="s">
        <v>2041</v>
      </c>
    </row>
    <row r="104" spans="1:28" x14ac:dyDescent="0.3">
      <c r="A104" s="7" t="s">
        <v>1782</v>
      </c>
      <c r="B104" s="7" t="s">
        <v>1783</v>
      </c>
      <c r="C104" s="7" t="s">
        <v>1229</v>
      </c>
      <c r="D104" s="7" t="s">
        <v>28</v>
      </c>
      <c r="E104" s="7" t="s">
        <v>1109</v>
      </c>
      <c r="F104" s="7" t="s">
        <v>1180</v>
      </c>
      <c r="G104" s="7" t="s">
        <v>1076</v>
      </c>
      <c r="H104" s="7" t="s">
        <v>1104</v>
      </c>
      <c r="I104" s="7" t="s">
        <v>1091</v>
      </c>
      <c r="J104" s="7" t="s">
        <v>1264</v>
      </c>
      <c r="K104" s="7" t="s">
        <v>1082</v>
      </c>
      <c r="L104" s="7" t="s">
        <v>1500</v>
      </c>
      <c r="M104" s="7" t="s">
        <v>1076</v>
      </c>
      <c r="N104" s="7" t="s">
        <v>1083</v>
      </c>
      <c r="O104" s="7" t="s">
        <v>1083</v>
      </c>
      <c r="P104" s="7" t="s">
        <v>1083</v>
      </c>
      <c r="Q104" s="7" t="s">
        <v>1092</v>
      </c>
      <c r="R104" s="7" t="s">
        <v>1085</v>
      </c>
      <c r="S104" s="7" t="s">
        <v>1083</v>
      </c>
      <c r="T104" s="7" t="s">
        <v>1219</v>
      </c>
      <c r="U104" s="7" t="s">
        <v>1717</v>
      </c>
      <c r="V104" s="7" t="s">
        <v>2169</v>
      </c>
      <c r="W104" s="7" t="s">
        <v>3350</v>
      </c>
      <c r="X104" s="7" t="s">
        <v>1104</v>
      </c>
      <c r="Y104" s="7" t="s">
        <v>1092</v>
      </c>
      <c r="Z104" s="7" t="s">
        <v>1085</v>
      </c>
      <c r="AA104" s="7" t="s">
        <v>1085</v>
      </c>
      <c r="AB104" s="7" t="s">
        <v>1526</v>
      </c>
    </row>
    <row r="105" spans="1:28" x14ac:dyDescent="0.3">
      <c r="A105" s="7" t="s">
        <v>1785</v>
      </c>
      <c r="B105" s="7" t="s">
        <v>1786</v>
      </c>
      <c r="C105" s="7" t="s">
        <v>1219</v>
      </c>
      <c r="D105" s="7" t="s">
        <v>105</v>
      </c>
      <c r="E105" s="7" t="s">
        <v>21</v>
      </c>
      <c r="F105" s="7" t="s">
        <v>1076</v>
      </c>
      <c r="G105" s="7" t="s">
        <v>1083</v>
      </c>
      <c r="H105" s="7" t="s">
        <v>1083</v>
      </c>
      <c r="I105" s="7" t="s">
        <v>1083</v>
      </c>
      <c r="J105" s="7" t="s">
        <v>1083</v>
      </c>
      <c r="K105" s="7" t="s">
        <v>1083</v>
      </c>
      <c r="L105" s="7" t="s">
        <v>1461</v>
      </c>
      <c r="M105" s="7" t="s">
        <v>1083</v>
      </c>
      <c r="N105" s="7" t="s">
        <v>1083</v>
      </c>
      <c r="O105" s="7" t="s">
        <v>1083</v>
      </c>
      <c r="P105" s="7" t="s">
        <v>1083</v>
      </c>
      <c r="Q105" s="7" t="s">
        <v>1083</v>
      </c>
      <c r="R105" s="7" t="s">
        <v>1083</v>
      </c>
      <c r="S105" s="7" t="s">
        <v>1083</v>
      </c>
      <c r="T105" s="7" t="s">
        <v>1083</v>
      </c>
      <c r="U105" s="7"/>
      <c r="V105" s="7" t="s">
        <v>1105</v>
      </c>
      <c r="W105" s="7" t="s">
        <v>1787</v>
      </c>
      <c r="X105" s="7" t="s">
        <v>1083</v>
      </c>
      <c r="Y105" s="7" t="s">
        <v>1076</v>
      </c>
      <c r="Z105" s="7" t="s">
        <v>1083</v>
      </c>
      <c r="AA105" s="7" t="s">
        <v>1083</v>
      </c>
      <c r="AB105" s="7"/>
    </row>
    <row r="106" spans="1:28" x14ac:dyDescent="0.3">
      <c r="A106" s="7" t="s">
        <v>1671</v>
      </c>
      <c r="B106" s="7" t="s">
        <v>119</v>
      </c>
      <c r="C106" s="7" t="s">
        <v>1273</v>
      </c>
      <c r="D106" s="7" t="s">
        <v>105</v>
      </c>
      <c r="E106" s="7" t="s">
        <v>24</v>
      </c>
      <c r="F106" s="7" t="s">
        <v>1312</v>
      </c>
      <c r="G106" s="7" t="s">
        <v>1123</v>
      </c>
      <c r="H106" s="7" t="s">
        <v>1180</v>
      </c>
      <c r="I106" s="7" t="s">
        <v>1223</v>
      </c>
      <c r="J106" s="7" t="s">
        <v>1112</v>
      </c>
      <c r="K106" s="7" t="s">
        <v>1112</v>
      </c>
      <c r="L106" s="7" t="s">
        <v>1566</v>
      </c>
      <c r="M106" s="7" t="s">
        <v>1082</v>
      </c>
      <c r="N106" s="7" t="s">
        <v>1092</v>
      </c>
      <c r="O106" s="7" t="s">
        <v>1076</v>
      </c>
      <c r="P106" s="7" t="s">
        <v>1083</v>
      </c>
      <c r="Q106" s="7" t="s">
        <v>1128</v>
      </c>
      <c r="R106" s="7" t="s">
        <v>1111</v>
      </c>
      <c r="S106" s="7" t="s">
        <v>1083</v>
      </c>
      <c r="T106" s="7" t="s">
        <v>1624</v>
      </c>
      <c r="U106" s="7" t="s">
        <v>1999</v>
      </c>
      <c r="V106" s="7" t="s">
        <v>3559</v>
      </c>
      <c r="W106" s="7" t="s">
        <v>1790</v>
      </c>
      <c r="X106" s="7" t="s">
        <v>1273</v>
      </c>
      <c r="Y106" s="7" t="s">
        <v>1097</v>
      </c>
      <c r="Z106" s="7" t="s">
        <v>1083</v>
      </c>
      <c r="AA106" s="7" t="s">
        <v>1083</v>
      </c>
      <c r="AB106" s="7"/>
    </row>
    <row r="107" spans="1:28" x14ac:dyDescent="0.3">
      <c r="A107" s="7" t="s">
        <v>1759</v>
      </c>
      <c r="B107" s="7" t="s">
        <v>330</v>
      </c>
      <c r="C107" s="7" t="s">
        <v>1229</v>
      </c>
      <c r="D107" s="7" t="s">
        <v>1132</v>
      </c>
      <c r="E107" s="7" t="s">
        <v>24</v>
      </c>
      <c r="F107" s="7" t="s">
        <v>1187</v>
      </c>
      <c r="G107" s="7" t="s">
        <v>1076</v>
      </c>
      <c r="H107" s="7" t="s">
        <v>1104</v>
      </c>
      <c r="I107" s="7" t="s">
        <v>1091</v>
      </c>
      <c r="J107" s="7" t="s">
        <v>3914</v>
      </c>
      <c r="K107" s="7" t="s">
        <v>1325</v>
      </c>
      <c r="L107" s="7" t="s">
        <v>1612</v>
      </c>
      <c r="M107" s="7" t="s">
        <v>1076</v>
      </c>
      <c r="N107" s="7" t="s">
        <v>1083</v>
      </c>
      <c r="O107" s="7" t="s">
        <v>1083</v>
      </c>
      <c r="P107" s="7" t="s">
        <v>1083</v>
      </c>
      <c r="Q107" s="7" t="s">
        <v>1104</v>
      </c>
      <c r="R107" s="7" t="s">
        <v>1083</v>
      </c>
      <c r="S107" s="7" t="s">
        <v>1083</v>
      </c>
      <c r="T107" s="7" t="s">
        <v>1312</v>
      </c>
      <c r="U107" s="7" t="s">
        <v>1758</v>
      </c>
      <c r="V107" s="7" t="s">
        <v>2574</v>
      </c>
      <c r="W107" s="7" t="s">
        <v>3915</v>
      </c>
      <c r="X107" s="7" t="s">
        <v>1771</v>
      </c>
      <c r="Y107" s="7" t="s">
        <v>1837</v>
      </c>
      <c r="Z107" s="7" t="s">
        <v>1083</v>
      </c>
      <c r="AA107" s="7" t="s">
        <v>1083</v>
      </c>
      <c r="AB107" s="7"/>
    </row>
    <row r="108" spans="1:28" x14ac:dyDescent="0.3">
      <c r="A108" s="7" t="s">
        <v>1507</v>
      </c>
      <c r="B108" s="7" t="s">
        <v>453</v>
      </c>
      <c r="C108" s="7" t="s">
        <v>1178</v>
      </c>
      <c r="D108" s="7" t="s">
        <v>1262</v>
      </c>
      <c r="E108" s="7" t="s">
        <v>21</v>
      </c>
      <c r="F108" s="7" t="s">
        <v>1303</v>
      </c>
      <c r="G108" s="7" t="s">
        <v>1112</v>
      </c>
      <c r="H108" s="7" t="s">
        <v>1178</v>
      </c>
      <c r="I108" s="7" t="s">
        <v>1260</v>
      </c>
      <c r="J108" s="7" t="s">
        <v>1112</v>
      </c>
      <c r="K108" s="7" t="s">
        <v>1090</v>
      </c>
      <c r="L108" s="7" t="s">
        <v>1598</v>
      </c>
      <c r="M108" s="7" t="s">
        <v>1111</v>
      </c>
      <c r="N108" s="7" t="s">
        <v>1082</v>
      </c>
      <c r="O108" s="7" t="s">
        <v>1083</v>
      </c>
      <c r="P108" s="7" t="s">
        <v>1092</v>
      </c>
      <c r="Q108" s="7" t="s">
        <v>1112</v>
      </c>
      <c r="R108" s="7" t="s">
        <v>1105</v>
      </c>
      <c r="S108" s="7" t="s">
        <v>1083</v>
      </c>
      <c r="T108" s="7" t="s">
        <v>1759</v>
      </c>
      <c r="U108" s="7" t="s">
        <v>2708</v>
      </c>
      <c r="V108" s="7" t="s">
        <v>1988</v>
      </c>
      <c r="W108" s="7" t="s">
        <v>3917</v>
      </c>
      <c r="X108" s="7" t="s">
        <v>1142</v>
      </c>
      <c r="Y108" s="7" t="s">
        <v>1097</v>
      </c>
      <c r="Z108" s="7" t="s">
        <v>1206</v>
      </c>
      <c r="AA108" s="7" t="s">
        <v>1246</v>
      </c>
      <c r="AB108" s="7" t="s">
        <v>3173</v>
      </c>
    </row>
    <row r="109" spans="1:28" x14ac:dyDescent="0.3">
      <c r="A109" s="7" t="s">
        <v>1791</v>
      </c>
      <c r="B109" s="7" t="s">
        <v>100</v>
      </c>
      <c r="C109" s="7" t="s">
        <v>1202</v>
      </c>
      <c r="D109" s="7" t="s">
        <v>85</v>
      </c>
      <c r="E109" s="7" t="s">
        <v>24</v>
      </c>
      <c r="F109" s="7" t="s">
        <v>1237</v>
      </c>
      <c r="G109" s="7" t="s">
        <v>1091</v>
      </c>
      <c r="H109" s="7" t="s">
        <v>1091</v>
      </c>
      <c r="I109" s="7" t="s">
        <v>1100</v>
      </c>
      <c r="J109" s="7" t="s">
        <v>1264</v>
      </c>
      <c r="K109" s="7" t="s">
        <v>1110</v>
      </c>
      <c r="L109" s="7" t="s">
        <v>1514</v>
      </c>
      <c r="M109" s="7" t="s">
        <v>1091</v>
      </c>
      <c r="N109" s="7" t="s">
        <v>1083</v>
      </c>
      <c r="O109" s="7" t="s">
        <v>1083</v>
      </c>
      <c r="P109" s="7" t="s">
        <v>1083</v>
      </c>
      <c r="Q109" s="7" t="s">
        <v>1091</v>
      </c>
      <c r="R109" s="7" t="s">
        <v>1083</v>
      </c>
      <c r="S109" s="7" t="s">
        <v>1083</v>
      </c>
      <c r="T109" s="7" t="s">
        <v>1325</v>
      </c>
      <c r="U109" s="7" t="s">
        <v>2073</v>
      </c>
      <c r="V109" s="7" t="s">
        <v>3686</v>
      </c>
      <c r="W109" s="7" t="s">
        <v>4095</v>
      </c>
      <c r="X109" s="7" t="s">
        <v>1355</v>
      </c>
      <c r="Y109" s="7" t="s">
        <v>1299</v>
      </c>
      <c r="Z109" s="7" t="s">
        <v>1083</v>
      </c>
      <c r="AA109" s="7" t="s">
        <v>1083</v>
      </c>
      <c r="AB109" s="7"/>
    </row>
    <row r="110" spans="1:28" x14ac:dyDescent="0.3">
      <c r="A110" s="7" t="s">
        <v>1518</v>
      </c>
      <c r="B110" s="7" t="s">
        <v>382</v>
      </c>
      <c r="C110" s="7" t="s">
        <v>1223</v>
      </c>
      <c r="D110" s="7" t="s">
        <v>52</v>
      </c>
      <c r="E110" s="7" t="s">
        <v>1228</v>
      </c>
      <c r="F110" s="7" t="s">
        <v>1299</v>
      </c>
      <c r="G110" s="7" t="s">
        <v>1097</v>
      </c>
      <c r="H110" s="7" t="s">
        <v>1104</v>
      </c>
      <c r="I110" s="7" t="s">
        <v>1148</v>
      </c>
      <c r="J110" s="7" t="s">
        <v>1076</v>
      </c>
      <c r="K110" s="7" t="s">
        <v>1090</v>
      </c>
      <c r="L110" s="7" t="s">
        <v>1764</v>
      </c>
      <c r="M110" s="7" t="s">
        <v>1153</v>
      </c>
      <c r="N110" s="7" t="s">
        <v>1076</v>
      </c>
      <c r="O110" s="7" t="s">
        <v>1076</v>
      </c>
      <c r="P110" s="7" t="s">
        <v>1085</v>
      </c>
      <c r="Q110" s="7" t="s">
        <v>1082</v>
      </c>
      <c r="R110" s="7" t="s">
        <v>1076</v>
      </c>
      <c r="S110" s="7" t="s">
        <v>1083</v>
      </c>
      <c r="T110" s="7" t="s">
        <v>1384</v>
      </c>
      <c r="U110" s="7" t="s">
        <v>3561</v>
      </c>
      <c r="V110" s="7" t="s">
        <v>2587</v>
      </c>
      <c r="W110" s="7" t="s">
        <v>3269</v>
      </c>
      <c r="X110" s="7" t="s">
        <v>1147</v>
      </c>
      <c r="Y110" s="7" t="s">
        <v>1242</v>
      </c>
      <c r="Z110" s="7" t="s">
        <v>1076</v>
      </c>
      <c r="AA110" s="7" t="s">
        <v>1105</v>
      </c>
      <c r="AB110" s="7" t="s">
        <v>1540</v>
      </c>
    </row>
    <row r="111" spans="1:28" x14ac:dyDescent="0.3">
      <c r="A111" s="7" t="s">
        <v>1800</v>
      </c>
      <c r="B111" s="7" t="s">
        <v>1118</v>
      </c>
      <c r="C111" s="7" t="s">
        <v>1206</v>
      </c>
      <c r="D111" s="7" t="s">
        <v>1121</v>
      </c>
      <c r="E111" s="7" t="s">
        <v>24</v>
      </c>
      <c r="F111" s="7" t="s">
        <v>1076</v>
      </c>
      <c r="G111" s="7" t="s">
        <v>1083</v>
      </c>
      <c r="H111" s="7" t="s">
        <v>1083</v>
      </c>
      <c r="I111" s="7" t="s">
        <v>1083</v>
      </c>
      <c r="J111" s="7" t="s">
        <v>1076</v>
      </c>
      <c r="K111" s="7" t="s">
        <v>1083</v>
      </c>
      <c r="L111" s="7" t="s">
        <v>1612</v>
      </c>
      <c r="M111" s="7" t="s">
        <v>1083</v>
      </c>
      <c r="N111" s="7" t="s">
        <v>1083</v>
      </c>
      <c r="O111" s="7" t="s">
        <v>1083</v>
      </c>
      <c r="P111" s="7" t="s">
        <v>1083</v>
      </c>
      <c r="Q111" s="7" t="s">
        <v>1083</v>
      </c>
      <c r="R111" s="7" t="s">
        <v>1083</v>
      </c>
      <c r="S111" s="7" t="s">
        <v>1083</v>
      </c>
      <c r="T111" s="7" t="s">
        <v>1083</v>
      </c>
      <c r="U111" s="7"/>
      <c r="V111" s="7" t="s">
        <v>1142</v>
      </c>
      <c r="W111" s="7" t="s">
        <v>1801</v>
      </c>
      <c r="X111" s="7" t="s">
        <v>1085</v>
      </c>
      <c r="Y111" s="7" t="s">
        <v>1076</v>
      </c>
      <c r="Z111" s="7" t="s">
        <v>1083</v>
      </c>
      <c r="AA111" s="7" t="s">
        <v>1083</v>
      </c>
      <c r="AB111" s="7"/>
    </row>
    <row r="112" spans="1:28" x14ac:dyDescent="0.3">
      <c r="A112" s="7" t="s">
        <v>1802</v>
      </c>
      <c r="B112" s="7" t="s">
        <v>108</v>
      </c>
      <c r="C112" s="7" t="s">
        <v>1223</v>
      </c>
      <c r="D112" s="7" t="s">
        <v>102</v>
      </c>
      <c r="E112" s="7" t="s">
        <v>24</v>
      </c>
      <c r="F112" s="7" t="s">
        <v>1187</v>
      </c>
      <c r="G112" s="7" t="s">
        <v>1092</v>
      </c>
      <c r="H112" s="7" t="s">
        <v>1111</v>
      </c>
      <c r="I112" s="7" t="s">
        <v>1153</v>
      </c>
      <c r="J112" s="7" t="s">
        <v>1206</v>
      </c>
      <c r="K112" s="7" t="s">
        <v>1127</v>
      </c>
      <c r="L112" s="7" t="s">
        <v>1717</v>
      </c>
      <c r="M112" s="7" t="s">
        <v>1092</v>
      </c>
      <c r="N112" s="7" t="s">
        <v>1083</v>
      </c>
      <c r="O112" s="7" t="s">
        <v>1083</v>
      </c>
      <c r="P112" s="7" t="s">
        <v>1076</v>
      </c>
      <c r="Q112" s="7" t="s">
        <v>1111</v>
      </c>
      <c r="R112" s="7" t="s">
        <v>1083</v>
      </c>
      <c r="S112" s="7" t="s">
        <v>1083</v>
      </c>
      <c r="T112" s="7" t="s">
        <v>1316</v>
      </c>
      <c r="U112" s="7" t="s">
        <v>1710</v>
      </c>
      <c r="V112" s="7" t="s">
        <v>3266</v>
      </c>
      <c r="W112" s="7" t="s">
        <v>3268</v>
      </c>
      <c r="X112" s="7" t="s">
        <v>1755</v>
      </c>
      <c r="Y112" s="7" t="s">
        <v>1368</v>
      </c>
      <c r="Z112" s="7" t="s">
        <v>1083</v>
      </c>
      <c r="AA112" s="7" t="s">
        <v>1083</v>
      </c>
      <c r="AB112" s="7"/>
    </row>
    <row r="113" spans="1:28" x14ac:dyDescent="0.3">
      <c r="A113" s="7" t="s">
        <v>1719</v>
      </c>
      <c r="B113" s="7" t="s">
        <v>280</v>
      </c>
      <c r="C113" s="7" t="s">
        <v>1110</v>
      </c>
      <c r="D113" s="7" t="s">
        <v>57</v>
      </c>
      <c r="E113" s="7" t="s">
        <v>24</v>
      </c>
      <c r="F113" s="7" t="s">
        <v>1307</v>
      </c>
      <c r="G113" s="7" t="s">
        <v>1092</v>
      </c>
      <c r="H113" s="7" t="s">
        <v>1188</v>
      </c>
      <c r="I113" s="7" t="s">
        <v>1229</v>
      </c>
      <c r="J113" s="7" t="s">
        <v>1083</v>
      </c>
      <c r="K113" s="7" t="s">
        <v>1090</v>
      </c>
      <c r="L113" s="7" t="s">
        <v>1700</v>
      </c>
      <c r="M113" s="7" t="s">
        <v>1085</v>
      </c>
      <c r="N113" s="7" t="s">
        <v>1076</v>
      </c>
      <c r="O113" s="7" t="s">
        <v>1083</v>
      </c>
      <c r="P113" s="7" t="s">
        <v>1076</v>
      </c>
      <c r="Q113" s="7" t="s">
        <v>1167</v>
      </c>
      <c r="R113" s="7" t="s">
        <v>1128</v>
      </c>
      <c r="S113" s="7" t="s">
        <v>1083</v>
      </c>
      <c r="T113" s="7" t="s">
        <v>1826</v>
      </c>
      <c r="U113" s="7" t="s">
        <v>1485</v>
      </c>
      <c r="V113" s="7" t="s">
        <v>3472</v>
      </c>
      <c r="W113" s="7" t="s">
        <v>3562</v>
      </c>
      <c r="X113" s="7" t="s">
        <v>1520</v>
      </c>
      <c r="Y113" s="7" t="s">
        <v>1127</v>
      </c>
      <c r="Z113" s="7" t="s">
        <v>1083</v>
      </c>
      <c r="AA113" s="7" t="s">
        <v>1083</v>
      </c>
      <c r="AB113" s="7"/>
    </row>
    <row r="114" spans="1:28" x14ac:dyDescent="0.3">
      <c r="A114" s="7" t="s">
        <v>1806</v>
      </c>
      <c r="B114" s="7" t="s">
        <v>336</v>
      </c>
      <c r="C114" s="7" t="s">
        <v>1180</v>
      </c>
      <c r="D114" s="7" t="s">
        <v>26</v>
      </c>
      <c r="E114" s="7" t="s">
        <v>21</v>
      </c>
      <c r="F114" s="7" t="s">
        <v>1242</v>
      </c>
      <c r="G114" s="7" t="s">
        <v>1123</v>
      </c>
      <c r="H114" s="7" t="s">
        <v>1142</v>
      </c>
      <c r="I114" s="7" t="s">
        <v>1180</v>
      </c>
      <c r="J114" s="7" t="s">
        <v>1106</v>
      </c>
      <c r="K114" s="7" t="s">
        <v>1123</v>
      </c>
      <c r="L114" s="7" t="s">
        <v>1495</v>
      </c>
      <c r="M114" s="7" t="s">
        <v>1104</v>
      </c>
      <c r="N114" s="7" t="s">
        <v>1092</v>
      </c>
      <c r="O114" s="7" t="s">
        <v>1083</v>
      </c>
      <c r="P114" s="7" t="s">
        <v>1083</v>
      </c>
      <c r="Q114" s="7" t="s">
        <v>1105</v>
      </c>
      <c r="R114" s="7" t="s">
        <v>1082</v>
      </c>
      <c r="S114" s="7" t="s">
        <v>1083</v>
      </c>
      <c r="T114" s="7" t="s">
        <v>1384</v>
      </c>
      <c r="U114" s="7" t="s">
        <v>1540</v>
      </c>
      <c r="V114" s="7" t="s">
        <v>2674</v>
      </c>
      <c r="W114" s="7" t="s">
        <v>3190</v>
      </c>
      <c r="X114" s="7" t="s">
        <v>1111</v>
      </c>
      <c r="Y114" s="7" t="s">
        <v>1112</v>
      </c>
      <c r="Z114" s="7" t="s">
        <v>1848</v>
      </c>
      <c r="AA114" s="7" t="s">
        <v>1698</v>
      </c>
      <c r="AB114" s="7" t="s">
        <v>3918</v>
      </c>
    </row>
    <row r="115" spans="1:28" x14ac:dyDescent="0.3">
      <c r="A115" s="7" t="s">
        <v>1734</v>
      </c>
      <c r="B115" s="7" t="s">
        <v>1433</v>
      </c>
      <c r="C115" s="7" t="s">
        <v>1098</v>
      </c>
      <c r="D115" s="7" t="s">
        <v>1132</v>
      </c>
      <c r="E115" s="7" t="s">
        <v>21</v>
      </c>
      <c r="F115" s="7" t="s">
        <v>1110</v>
      </c>
      <c r="G115" s="7" t="s">
        <v>1092</v>
      </c>
      <c r="H115" s="7" t="s">
        <v>1091</v>
      </c>
      <c r="I115" s="7" t="s">
        <v>1128</v>
      </c>
      <c r="J115" s="7" t="s">
        <v>1076</v>
      </c>
      <c r="K115" s="7" t="s">
        <v>1082</v>
      </c>
      <c r="L115" s="7" t="s">
        <v>1669</v>
      </c>
      <c r="M115" s="7" t="s">
        <v>1092</v>
      </c>
      <c r="N115" s="7" t="s">
        <v>1083</v>
      </c>
      <c r="O115" s="7" t="s">
        <v>1083</v>
      </c>
      <c r="P115" s="7" t="s">
        <v>1083</v>
      </c>
      <c r="Q115" s="7" t="s">
        <v>1091</v>
      </c>
      <c r="R115" s="7" t="s">
        <v>1083</v>
      </c>
      <c r="S115" s="7" t="s">
        <v>1083</v>
      </c>
      <c r="T115" s="7" t="s">
        <v>1246</v>
      </c>
      <c r="U115" s="7" t="s">
        <v>1580</v>
      </c>
      <c r="V115" s="7" t="s">
        <v>2308</v>
      </c>
      <c r="W115" s="7" t="s">
        <v>3096</v>
      </c>
      <c r="X115" s="7" t="s">
        <v>1180</v>
      </c>
      <c r="Y115" s="7" t="s">
        <v>1127</v>
      </c>
      <c r="Z115" s="7" t="s">
        <v>1921</v>
      </c>
      <c r="AA115" s="7" t="s">
        <v>1932</v>
      </c>
      <c r="AB115" s="7" t="s">
        <v>1814</v>
      </c>
    </row>
    <row r="116" spans="1:28" x14ac:dyDescent="0.3">
      <c r="A116" s="7" t="s">
        <v>1055</v>
      </c>
      <c r="B116" s="7" t="s">
        <v>0</v>
      </c>
      <c r="C116" s="7" t="s">
        <v>1057</v>
      </c>
      <c r="D116" s="7" t="s">
        <v>1059</v>
      </c>
      <c r="E116" s="7" t="s">
        <v>1063</v>
      </c>
      <c r="F116" s="7" t="s">
        <v>4</v>
      </c>
      <c r="G116" s="7" t="s">
        <v>781</v>
      </c>
      <c r="H116" s="7" t="s">
        <v>1190</v>
      </c>
      <c r="I116" s="7" t="s">
        <v>1191</v>
      </c>
      <c r="J116" s="7" t="s">
        <v>1192</v>
      </c>
      <c r="K116" s="7" t="s">
        <v>1193</v>
      </c>
      <c r="L116" s="7" t="s">
        <v>1444</v>
      </c>
      <c r="M116" s="7" t="s">
        <v>1445</v>
      </c>
      <c r="N116" s="7" t="s">
        <v>1544</v>
      </c>
      <c r="O116" s="7" t="s">
        <v>1545</v>
      </c>
      <c r="P116" s="7" t="s">
        <v>1448</v>
      </c>
      <c r="Q116" s="7" t="s">
        <v>1445</v>
      </c>
      <c r="R116" s="7" t="s">
        <v>1544</v>
      </c>
      <c r="S116" s="7" t="s">
        <v>1545</v>
      </c>
      <c r="T116" s="7" t="s">
        <v>1546</v>
      </c>
      <c r="U116" s="7" t="s">
        <v>1547</v>
      </c>
      <c r="V116" s="7" t="s">
        <v>1548</v>
      </c>
      <c r="W116" s="7" t="s">
        <v>1549</v>
      </c>
      <c r="X116" s="7" t="s">
        <v>1456</v>
      </c>
      <c r="Y116" s="7" t="s">
        <v>1457</v>
      </c>
      <c r="Z116" s="7" t="s">
        <v>1458</v>
      </c>
      <c r="AA116" s="7" t="s">
        <v>1459</v>
      </c>
      <c r="AB116" s="7" t="s">
        <v>1460</v>
      </c>
    </row>
    <row r="117" spans="1:28" x14ac:dyDescent="0.3">
      <c r="A117" s="7" t="s">
        <v>1815</v>
      </c>
      <c r="B117" s="7" t="s">
        <v>481</v>
      </c>
      <c r="C117" s="7" t="s">
        <v>1242</v>
      </c>
      <c r="D117" s="7" t="s">
        <v>26</v>
      </c>
      <c r="E117" s="7" t="s">
        <v>21</v>
      </c>
      <c r="F117" s="7" t="s">
        <v>1320</v>
      </c>
      <c r="G117" s="7" t="s">
        <v>1105</v>
      </c>
      <c r="H117" s="7" t="s">
        <v>1092</v>
      </c>
      <c r="I117" s="7" t="s">
        <v>1111</v>
      </c>
      <c r="J117" s="7" t="s">
        <v>1484</v>
      </c>
      <c r="K117" s="7" t="s">
        <v>1384</v>
      </c>
      <c r="L117" s="7" t="s">
        <v>1476</v>
      </c>
      <c r="M117" s="7" t="s">
        <v>1104</v>
      </c>
      <c r="N117" s="7" t="s">
        <v>1076</v>
      </c>
      <c r="O117" s="7" t="s">
        <v>1076</v>
      </c>
      <c r="P117" s="7" t="s">
        <v>1083</v>
      </c>
      <c r="Q117" s="7" t="s">
        <v>1092</v>
      </c>
      <c r="R117" s="7" t="s">
        <v>1083</v>
      </c>
      <c r="S117" s="7" t="s">
        <v>1083</v>
      </c>
      <c r="T117" s="7" t="s">
        <v>1374</v>
      </c>
      <c r="U117" s="7" t="s">
        <v>1523</v>
      </c>
      <c r="V117" s="7" t="s">
        <v>2749</v>
      </c>
      <c r="W117" s="7" t="s">
        <v>3563</v>
      </c>
      <c r="X117" s="7" t="s">
        <v>1206</v>
      </c>
      <c r="Y117" s="7" t="s">
        <v>1755</v>
      </c>
      <c r="Z117" s="7" t="s">
        <v>2208</v>
      </c>
      <c r="AA117" s="7" t="s">
        <v>2169</v>
      </c>
      <c r="AB117" s="7" t="s">
        <v>1885</v>
      </c>
    </row>
    <row r="118" spans="1:28" x14ac:dyDescent="0.3">
      <c r="A118" s="7" t="s">
        <v>1820</v>
      </c>
      <c r="B118" s="7" t="s">
        <v>1821</v>
      </c>
      <c r="C118" s="7" t="s">
        <v>1223</v>
      </c>
      <c r="D118" s="7" t="s">
        <v>44</v>
      </c>
      <c r="E118" s="7" t="s">
        <v>24</v>
      </c>
      <c r="F118" s="7" t="s">
        <v>1303</v>
      </c>
      <c r="G118" s="7" t="s">
        <v>1082</v>
      </c>
      <c r="H118" s="7" t="s">
        <v>1111</v>
      </c>
      <c r="I118" s="7" t="s">
        <v>1112</v>
      </c>
      <c r="J118" s="7" t="s">
        <v>1083</v>
      </c>
      <c r="K118" s="7" t="s">
        <v>1219</v>
      </c>
      <c r="L118" s="7" t="s">
        <v>1691</v>
      </c>
      <c r="M118" s="7" t="s">
        <v>1092</v>
      </c>
      <c r="N118" s="7" t="s">
        <v>1083</v>
      </c>
      <c r="O118" s="7" t="s">
        <v>1076</v>
      </c>
      <c r="P118" s="7" t="s">
        <v>1085</v>
      </c>
      <c r="Q118" s="7" t="s">
        <v>1128</v>
      </c>
      <c r="R118" s="7" t="s">
        <v>1076</v>
      </c>
      <c r="S118" s="7" t="s">
        <v>1083</v>
      </c>
      <c r="T118" s="7" t="s">
        <v>1280</v>
      </c>
      <c r="U118" s="7" t="s">
        <v>1697</v>
      </c>
      <c r="V118" s="7" t="s">
        <v>2160</v>
      </c>
      <c r="W118" s="7" t="s">
        <v>3148</v>
      </c>
      <c r="X118" s="7" t="s">
        <v>1759</v>
      </c>
      <c r="Y118" s="7" t="s">
        <v>1187</v>
      </c>
      <c r="Z118" s="7" t="s">
        <v>1083</v>
      </c>
      <c r="AA118" s="7" t="s">
        <v>1083</v>
      </c>
      <c r="AB118" s="7"/>
    </row>
    <row r="119" spans="1:28" x14ac:dyDescent="0.3">
      <c r="A119" s="7" t="s">
        <v>1608</v>
      </c>
      <c r="B119" s="7" t="s">
        <v>554</v>
      </c>
      <c r="C119" s="7" t="s">
        <v>1234</v>
      </c>
      <c r="D119" s="7" t="s">
        <v>1116</v>
      </c>
      <c r="E119" s="7" t="s">
        <v>1109</v>
      </c>
      <c r="F119" s="7" t="s">
        <v>1098</v>
      </c>
      <c r="G119" s="7" t="s">
        <v>1104</v>
      </c>
      <c r="H119" s="7" t="s">
        <v>1085</v>
      </c>
      <c r="I119" s="7" t="s">
        <v>1105</v>
      </c>
      <c r="J119" s="7" t="s">
        <v>1085</v>
      </c>
      <c r="K119" s="7" t="s">
        <v>1167</v>
      </c>
      <c r="L119" s="7" t="s">
        <v>1565</v>
      </c>
      <c r="M119" s="7" t="s">
        <v>1104</v>
      </c>
      <c r="N119" s="7" t="s">
        <v>1083</v>
      </c>
      <c r="O119" s="7" t="s">
        <v>1083</v>
      </c>
      <c r="P119" s="7" t="s">
        <v>1083</v>
      </c>
      <c r="Q119" s="7" t="s">
        <v>1085</v>
      </c>
      <c r="R119" s="7" t="s">
        <v>1083</v>
      </c>
      <c r="S119" s="7" t="s">
        <v>1083</v>
      </c>
      <c r="T119" s="7" t="s">
        <v>1344</v>
      </c>
      <c r="U119" s="7" t="s">
        <v>1822</v>
      </c>
      <c r="V119" s="7" t="s">
        <v>1823</v>
      </c>
      <c r="W119" s="7" t="s">
        <v>1824</v>
      </c>
      <c r="X119" s="7" t="s">
        <v>1100</v>
      </c>
      <c r="Y119" s="7" t="s">
        <v>1364</v>
      </c>
      <c r="Z119" s="7" t="s">
        <v>1082</v>
      </c>
      <c r="AA119" s="7" t="s">
        <v>1105</v>
      </c>
      <c r="AB119" s="7" t="s">
        <v>1825</v>
      </c>
    </row>
    <row r="120" spans="1:28" x14ac:dyDescent="0.3">
      <c r="A120" s="7" t="s">
        <v>1826</v>
      </c>
      <c r="B120" s="7" t="s">
        <v>667</v>
      </c>
      <c r="C120" s="7" t="s">
        <v>1096</v>
      </c>
      <c r="D120" s="7" t="s">
        <v>130</v>
      </c>
      <c r="E120" s="7" t="s">
        <v>21</v>
      </c>
      <c r="F120" s="7" t="s">
        <v>1280</v>
      </c>
      <c r="G120" s="7" t="s">
        <v>1104</v>
      </c>
      <c r="H120" s="7" t="s">
        <v>1085</v>
      </c>
      <c r="I120" s="7" t="s">
        <v>1105</v>
      </c>
      <c r="J120" s="7" t="s">
        <v>1264</v>
      </c>
      <c r="K120" s="7" t="s">
        <v>1111</v>
      </c>
      <c r="L120" s="7" t="s">
        <v>1492</v>
      </c>
      <c r="M120" s="7" t="s">
        <v>1092</v>
      </c>
      <c r="N120" s="7" t="s">
        <v>1076</v>
      </c>
      <c r="O120" s="7" t="s">
        <v>1076</v>
      </c>
      <c r="P120" s="7" t="s">
        <v>1092</v>
      </c>
      <c r="Q120" s="7" t="s">
        <v>1085</v>
      </c>
      <c r="R120" s="7" t="s">
        <v>1083</v>
      </c>
      <c r="S120" s="7" t="s">
        <v>1083</v>
      </c>
      <c r="T120" s="7" t="s">
        <v>1316</v>
      </c>
      <c r="U120" s="7" t="s">
        <v>2423</v>
      </c>
      <c r="V120" s="7" t="s">
        <v>2296</v>
      </c>
      <c r="W120" s="7" t="s">
        <v>3320</v>
      </c>
      <c r="X120" s="7" t="s">
        <v>1148</v>
      </c>
      <c r="Y120" s="7" t="s">
        <v>1265</v>
      </c>
      <c r="Z120" s="7" t="s">
        <v>1826</v>
      </c>
      <c r="AA120" s="7" t="s">
        <v>1364</v>
      </c>
      <c r="AB120" s="7" t="s">
        <v>3564</v>
      </c>
    </row>
    <row r="121" spans="1:28" x14ac:dyDescent="0.3">
      <c r="A121" s="7" t="s">
        <v>1520</v>
      </c>
      <c r="B121" s="7" t="s">
        <v>427</v>
      </c>
      <c r="C121" s="7" t="s">
        <v>1127</v>
      </c>
      <c r="D121" s="7" t="s">
        <v>98</v>
      </c>
      <c r="E121" s="7" t="s">
        <v>1109</v>
      </c>
      <c r="F121" s="7" t="s">
        <v>1229</v>
      </c>
      <c r="G121" s="7" t="s">
        <v>1076</v>
      </c>
      <c r="H121" s="7" t="s">
        <v>1082</v>
      </c>
      <c r="I121" s="7" t="s">
        <v>1104</v>
      </c>
      <c r="J121" s="7" t="s">
        <v>1158</v>
      </c>
      <c r="K121" s="7" t="s">
        <v>1083</v>
      </c>
      <c r="L121" s="7" t="s">
        <v>1488</v>
      </c>
      <c r="M121" s="7" t="s">
        <v>1076</v>
      </c>
      <c r="N121" s="7" t="s">
        <v>1083</v>
      </c>
      <c r="O121" s="7" t="s">
        <v>1083</v>
      </c>
      <c r="P121" s="7" t="s">
        <v>1083</v>
      </c>
      <c r="Q121" s="7" t="s">
        <v>1092</v>
      </c>
      <c r="R121" s="7" t="s">
        <v>1083</v>
      </c>
      <c r="S121" s="7" t="s">
        <v>1076</v>
      </c>
      <c r="T121" s="7" t="s">
        <v>1242</v>
      </c>
      <c r="U121" s="7" t="s">
        <v>1513</v>
      </c>
      <c r="V121" s="7" t="s">
        <v>2369</v>
      </c>
      <c r="W121" s="7" t="s">
        <v>3565</v>
      </c>
      <c r="X121" s="7" t="s">
        <v>1097</v>
      </c>
      <c r="Y121" s="7" t="s">
        <v>1091</v>
      </c>
      <c r="Z121" s="7" t="s">
        <v>1641</v>
      </c>
      <c r="AA121" s="7" t="s">
        <v>1937</v>
      </c>
      <c r="AB121" s="7" t="s">
        <v>1860</v>
      </c>
    </row>
    <row r="122" spans="1:28" x14ac:dyDescent="0.3">
      <c r="A122" s="7" t="s">
        <v>1833</v>
      </c>
      <c r="B122" s="7" t="s">
        <v>154</v>
      </c>
      <c r="C122" s="7" t="s">
        <v>1206</v>
      </c>
      <c r="D122" s="7" t="s">
        <v>55</v>
      </c>
      <c r="E122" s="7" t="s">
        <v>1141</v>
      </c>
      <c r="F122" s="7" t="s">
        <v>1316</v>
      </c>
      <c r="G122" s="7" t="s">
        <v>1147</v>
      </c>
      <c r="H122" s="7" t="s">
        <v>1202</v>
      </c>
      <c r="I122" s="7" t="s">
        <v>1096</v>
      </c>
      <c r="J122" s="7" t="s">
        <v>1106</v>
      </c>
      <c r="K122" s="7" t="s">
        <v>1100</v>
      </c>
      <c r="L122" s="7" t="s">
        <v>1517</v>
      </c>
      <c r="M122" s="7" t="s">
        <v>1111</v>
      </c>
      <c r="N122" s="7" t="s">
        <v>1105</v>
      </c>
      <c r="O122" s="7" t="s">
        <v>1083</v>
      </c>
      <c r="P122" s="7" t="s">
        <v>1091</v>
      </c>
      <c r="Q122" s="7" t="s">
        <v>1153</v>
      </c>
      <c r="R122" s="7" t="s">
        <v>1128</v>
      </c>
      <c r="S122" s="7" t="s">
        <v>1083</v>
      </c>
      <c r="T122" s="7" t="s">
        <v>2022</v>
      </c>
      <c r="U122" s="7" t="s">
        <v>3100</v>
      </c>
      <c r="V122" s="7" t="s">
        <v>3454</v>
      </c>
      <c r="W122" s="7" t="s">
        <v>2075</v>
      </c>
      <c r="X122" s="7" t="s">
        <v>1105</v>
      </c>
      <c r="Y122" s="7" t="s">
        <v>1110</v>
      </c>
      <c r="Z122" s="7" t="s">
        <v>1104</v>
      </c>
      <c r="AA122" s="7" t="s">
        <v>1105</v>
      </c>
      <c r="AB122" s="7" t="s">
        <v>1985</v>
      </c>
    </row>
    <row r="123" spans="1:28" x14ac:dyDescent="0.3">
      <c r="A123" s="7" t="s">
        <v>1703</v>
      </c>
      <c r="B123" s="7" t="s">
        <v>153</v>
      </c>
      <c r="C123" s="7" t="s">
        <v>1238</v>
      </c>
      <c r="D123" s="7" t="s">
        <v>122</v>
      </c>
      <c r="E123" s="7" t="s">
        <v>24</v>
      </c>
      <c r="F123" s="7" t="s">
        <v>1299</v>
      </c>
      <c r="G123" s="7" t="s">
        <v>1083</v>
      </c>
      <c r="H123" s="7" t="s">
        <v>1153</v>
      </c>
      <c r="I123" s="7" t="s">
        <v>1153</v>
      </c>
      <c r="J123" s="7" t="s">
        <v>1111</v>
      </c>
      <c r="K123" s="7" t="s">
        <v>1111</v>
      </c>
      <c r="L123" s="7" t="s">
        <v>1987</v>
      </c>
      <c r="M123" s="7" t="s">
        <v>1083</v>
      </c>
      <c r="N123" s="7" t="s">
        <v>1083</v>
      </c>
      <c r="O123" s="7" t="s">
        <v>1083</v>
      </c>
      <c r="P123" s="7" t="s">
        <v>1083</v>
      </c>
      <c r="Q123" s="7" t="s">
        <v>1100</v>
      </c>
      <c r="R123" s="7" t="s">
        <v>1083</v>
      </c>
      <c r="S123" s="7" t="s">
        <v>1076</v>
      </c>
      <c r="T123" s="7" t="s">
        <v>1312</v>
      </c>
      <c r="U123" s="7" t="s">
        <v>1461</v>
      </c>
      <c r="V123" s="7" t="s">
        <v>3566</v>
      </c>
      <c r="W123" s="7" t="s">
        <v>3268</v>
      </c>
      <c r="X123" s="7" t="s">
        <v>1389</v>
      </c>
      <c r="Y123" s="7" t="s">
        <v>1238</v>
      </c>
      <c r="Z123" s="7" t="s">
        <v>1083</v>
      </c>
      <c r="AA123" s="7" t="s">
        <v>1083</v>
      </c>
      <c r="AB123" s="7"/>
    </row>
    <row r="124" spans="1:28" x14ac:dyDescent="0.3">
      <c r="A124" s="7" t="s">
        <v>1837</v>
      </c>
      <c r="B124" s="7" t="s">
        <v>1838</v>
      </c>
      <c r="C124" s="7" t="s">
        <v>1219</v>
      </c>
      <c r="D124" s="7" t="s">
        <v>1121</v>
      </c>
      <c r="E124" s="7" t="s">
        <v>24</v>
      </c>
      <c r="F124" s="7" t="s">
        <v>1096</v>
      </c>
      <c r="G124" s="7" t="s">
        <v>1083</v>
      </c>
      <c r="H124" s="7" t="s">
        <v>1104</v>
      </c>
      <c r="I124" s="7" t="s">
        <v>1104</v>
      </c>
      <c r="J124" s="7" t="s">
        <v>1264</v>
      </c>
      <c r="K124" s="7" t="s">
        <v>1206</v>
      </c>
      <c r="L124" s="7" t="s">
        <v>1589</v>
      </c>
      <c r="M124" s="7" t="s">
        <v>1083</v>
      </c>
      <c r="N124" s="7" t="s">
        <v>1083</v>
      </c>
      <c r="O124" s="7" t="s">
        <v>1083</v>
      </c>
      <c r="P124" s="7" t="s">
        <v>1083</v>
      </c>
      <c r="Q124" s="7" t="s">
        <v>1104</v>
      </c>
      <c r="R124" s="7" t="s">
        <v>1083</v>
      </c>
      <c r="S124" s="7" t="s">
        <v>1083</v>
      </c>
      <c r="T124" s="7" t="s">
        <v>1242</v>
      </c>
      <c r="U124" s="7" t="s">
        <v>1461</v>
      </c>
      <c r="V124" s="7" t="s">
        <v>1839</v>
      </c>
      <c r="W124" s="7" t="s">
        <v>1840</v>
      </c>
      <c r="X124" s="7" t="s">
        <v>1379</v>
      </c>
      <c r="Y124" s="7" t="s">
        <v>1785</v>
      </c>
      <c r="Z124" s="7" t="s">
        <v>1083</v>
      </c>
      <c r="AA124" s="7" t="s">
        <v>1083</v>
      </c>
      <c r="AB124" s="7"/>
    </row>
    <row r="125" spans="1:28" x14ac:dyDescent="0.3">
      <c r="A125" s="7" t="s">
        <v>1841</v>
      </c>
      <c r="B125" s="7" t="s">
        <v>511</v>
      </c>
      <c r="C125" s="7" t="s">
        <v>1223</v>
      </c>
      <c r="D125" s="7" t="s">
        <v>107</v>
      </c>
      <c r="E125" s="7" t="s">
        <v>24</v>
      </c>
      <c r="F125" s="7" t="s">
        <v>1188</v>
      </c>
      <c r="G125" s="7" t="s">
        <v>1085</v>
      </c>
      <c r="H125" s="7" t="s">
        <v>1153</v>
      </c>
      <c r="I125" s="7" t="s">
        <v>1097</v>
      </c>
      <c r="J125" s="7" t="s">
        <v>1076</v>
      </c>
      <c r="K125" s="7" t="s">
        <v>1111</v>
      </c>
      <c r="L125" s="7" t="s">
        <v>1514</v>
      </c>
      <c r="M125" s="7" t="s">
        <v>1076</v>
      </c>
      <c r="N125" s="7" t="s">
        <v>1076</v>
      </c>
      <c r="O125" s="7" t="s">
        <v>1083</v>
      </c>
      <c r="P125" s="7" t="s">
        <v>1083</v>
      </c>
      <c r="Q125" s="7" t="s">
        <v>1128</v>
      </c>
      <c r="R125" s="7" t="s">
        <v>1082</v>
      </c>
      <c r="S125" s="7" t="s">
        <v>1083</v>
      </c>
      <c r="T125" s="7" t="s">
        <v>1384</v>
      </c>
      <c r="U125" s="7" t="s">
        <v>1473</v>
      </c>
      <c r="V125" s="7" t="s">
        <v>2709</v>
      </c>
      <c r="W125" s="7" t="s">
        <v>3919</v>
      </c>
      <c r="X125" s="7" t="s">
        <v>1325</v>
      </c>
      <c r="Y125" s="7" t="s">
        <v>1167</v>
      </c>
      <c r="Z125" s="7" t="s">
        <v>1083</v>
      </c>
      <c r="AA125" s="7" t="s">
        <v>1083</v>
      </c>
      <c r="AB125" s="7"/>
    </row>
    <row r="126" spans="1:28" x14ac:dyDescent="0.3">
      <c r="A126" s="7" t="s">
        <v>1788</v>
      </c>
      <c r="B126" s="7" t="s">
        <v>1843</v>
      </c>
      <c r="C126" s="7" t="s">
        <v>1219</v>
      </c>
      <c r="D126" s="7" t="s">
        <v>1121</v>
      </c>
      <c r="E126" s="7" t="s">
        <v>1228</v>
      </c>
      <c r="F126" s="7" t="s">
        <v>1092</v>
      </c>
      <c r="G126" s="7" t="s">
        <v>1076</v>
      </c>
      <c r="H126" s="7" t="s">
        <v>1076</v>
      </c>
      <c r="I126" s="7" t="s">
        <v>1085</v>
      </c>
      <c r="J126" s="7" t="s">
        <v>1076</v>
      </c>
      <c r="K126" s="7" t="s">
        <v>1083</v>
      </c>
      <c r="L126" s="7" t="s">
        <v>1492</v>
      </c>
      <c r="M126" s="7" t="s">
        <v>1076</v>
      </c>
      <c r="N126" s="7" t="s">
        <v>1083</v>
      </c>
      <c r="O126" s="7" t="s">
        <v>1083</v>
      </c>
      <c r="P126" s="7" t="s">
        <v>1083</v>
      </c>
      <c r="Q126" s="7" t="s">
        <v>1076</v>
      </c>
      <c r="R126" s="7" t="s">
        <v>1083</v>
      </c>
      <c r="S126" s="7" t="s">
        <v>1083</v>
      </c>
      <c r="T126" s="7" t="s">
        <v>1085</v>
      </c>
      <c r="U126" s="7" t="s">
        <v>1526</v>
      </c>
      <c r="V126" s="7" t="s">
        <v>1188</v>
      </c>
      <c r="W126" s="7" t="s">
        <v>3567</v>
      </c>
      <c r="X126" s="7" t="s">
        <v>1076</v>
      </c>
      <c r="Y126" s="7" t="s">
        <v>1105</v>
      </c>
      <c r="Z126" s="7" t="s">
        <v>1083</v>
      </c>
      <c r="AA126" s="7" t="s">
        <v>1083</v>
      </c>
      <c r="AB126" s="7"/>
    </row>
    <row r="127" spans="1:28" x14ac:dyDescent="0.3">
      <c r="A127" s="7" t="s">
        <v>1775</v>
      </c>
      <c r="B127" s="7" t="s">
        <v>1844</v>
      </c>
      <c r="C127" s="7" t="s">
        <v>1223</v>
      </c>
      <c r="D127" s="7" t="s">
        <v>107</v>
      </c>
      <c r="E127" s="7" t="s">
        <v>21</v>
      </c>
      <c r="F127" s="7" t="s">
        <v>1110</v>
      </c>
      <c r="G127" s="7" t="s">
        <v>1085</v>
      </c>
      <c r="H127" s="7" t="s">
        <v>1076</v>
      </c>
      <c r="I127" s="7" t="s">
        <v>1092</v>
      </c>
      <c r="J127" s="7" t="s">
        <v>1264</v>
      </c>
      <c r="K127" s="7" t="s">
        <v>1112</v>
      </c>
      <c r="L127" s="7" t="s">
        <v>1899</v>
      </c>
      <c r="M127" s="7" t="s">
        <v>1085</v>
      </c>
      <c r="N127" s="7" t="s">
        <v>1083</v>
      </c>
      <c r="O127" s="7" t="s">
        <v>1083</v>
      </c>
      <c r="P127" s="7" t="s">
        <v>1076</v>
      </c>
      <c r="Q127" s="7" t="s">
        <v>1076</v>
      </c>
      <c r="R127" s="7" t="s">
        <v>1083</v>
      </c>
      <c r="S127" s="7" t="s">
        <v>1083</v>
      </c>
      <c r="T127" s="7" t="s">
        <v>1265</v>
      </c>
      <c r="U127" s="7" t="s">
        <v>1566</v>
      </c>
      <c r="V127" s="7" t="s">
        <v>2391</v>
      </c>
      <c r="W127" s="7" t="s">
        <v>3155</v>
      </c>
      <c r="X127" s="7" t="s">
        <v>1111</v>
      </c>
      <c r="Y127" s="7" t="s">
        <v>1127</v>
      </c>
      <c r="Z127" s="7" t="s">
        <v>1900</v>
      </c>
      <c r="AA127" s="7" t="s">
        <v>1599</v>
      </c>
      <c r="AB127" s="7" t="s">
        <v>3568</v>
      </c>
    </row>
    <row r="128" spans="1:28" x14ac:dyDescent="0.3">
      <c r="A128" s="7" t="s">
        <v>1848</v>
      </c>
      <c r="B128" s="7" t="s">
        <v>257</v>
      </c>
      <c r="C128" s="7" t="s">
        <v>1223</v>
      </c>
      <c r="D128" s="7" t="s">
        <v>105</v>
      </c>
      <c r="E128" s="7" t="s">
        <v>24</v>
      </c>
      <c r="F128" s="7" t="s">
        <v>1291</v>
      </c>
      <c r="G128" s="7" t="s">
        <v>1082</v>
      </c>
      <c r="H128" s="7" t="s">
        <v>1128</v>
      </c>
      <c r="I128" s="7" t="s">
        <v>1153</v>
      </c>
      <c r="J128" s="7" t="s">
        <v>1084</v>
      </c>
      <c r="K128" s="7" t="s">
        <v>1100</v>
      </c>
      <c r="L128" s="7" t="s">
        <v>1550</v>
      </c>
      <c r="M128" s="7" t="s">
        <v>1082</v>
      </c>
      <c r="N128" s="7" t="s">
        <v>1083</v>
      </c>
      <c r="O128" s="7" t="s">
        <v>1083</v>
      </c>
      <c r="P128" s="7" t="s">
        <v>1083</v>
      </c>
      <c r="Q128" s="7" t="s">
        <v>1128</v>
      </c>
      <c r="R128" s="7" t="s">
        <v>1083</v>
      </c>
      <c r="S128" s="7" t="s">
        <v>1083</v>
      </c>
      <c r="T128" s="7" t="s">
        <v>1344</v>
      </c>
      <c r="U128" s="7" t="s">
        <v>1789</v>
      </c>
      <c r="V128" s="7" t="s">
        <v>1953</v>
      </c>
      <c r="W128" s="7" t="s">
        <v>2077</v>
      </c>
      <c r="X128" s="7" t="s">
        <v>1291</v>
      </c>
      <c r="Y128" s="7" t="s">
        <v>1229</v>
      </c>
      <c r="Z128" s="7" t="s">
        <v>1083</v>
      </c>
      <c r="AA128" s="7" t="s">
        <v>1083</v>
      </c>
      <c r="AB128" s="7"/>
    </row>
    <row r="129" spans="1:28" x14ac:dyDescent="0.3">
      <c r="A129" s="7" t="s">
        <v>1641</v>
      </c>
      <c r="B129" s="7" t="s">
        <v>91</v>
      </c>
      <c r="C129" s="7" t="s">
        <v>1246</v>
      </c>
      <c r="D129" s="7" t="s">
        <v>46</v>
      </c>
      <c r="E129" s="7" t="s">
        <v>24</v>
      </c>
      <c r="F129" s="7" t="s">
        <v>1299</v>
      </c>
      <c r="G129" s="7" t="s">
        <v>1092</v>
      </c>
      <c r="H129" s="7" t="s">
        <v>1128</v>
      </c>
      <c r="I129" s="7" t="s">
        <v>1100</v>
      </c>
      <c r="J129" s="7" t="s">
        <v>1092</v>
      </c>
      <c r="K129" s="7" t="s">
        <v>1110</v>
      </c>
      <c r="L129" s="7" t="s">
        <v>1732</v>
      </c>
      <c r="M129" s="7" t="s">
        <v>1092</v>
      </c>
      <c r="N129" s="7" t="s">
        <v>1083</v>
      </c>
      <c r="O129" s="7" t="s">
        <v>1083</v>
      </c>
      <c r="P129" s="7" t="s">
        <v>1083</v>
      </c>
      <c r="Q129" s="7" t="s">
        <v>1128</v>
      </c>
      <c r="R129" s="7" t="s">
        <v>1083</v>
      </c>
      <c r="S129" s="7" t="s">
        <v>1083</v>
      </c>
      <c r="T129" s="7" t="s">
        <v>1374</v>
      </c>
      <c r="U129" s="7" t="s">
        <v>1700</v>
      </c>
      <c r="V129" s="7" t="s">
        <v>3053</v>
      </c>
      <c r="W129" s="7" t="s">
        <v>3080</v>
      </c>
      <c r="X129" s="7" t="s">
        <v>1507</v>
      </c>
      <c r="Y129" s="7" t="s">
        <v>1768</v>
      </c>
      <c r="Z129" s="7" t="s">
        <v>1083</v>
      </c>
      <c r="AA129" s="7" t="s">
        <v>1083</v>
      </c>
      <c r="AB129" s="7"/>
    </row>
    <row r="130" spans="1:28" x14ac:dyDescent="0.3">
      <c r="A130" s="7" t="s">
        <v>1812</v>
      </c>
      <c r="B130" s="7" t="s">
        <v>891</v>
      </c>
      <c r="C130" s="7" t="s">
        <v>1202</v>
      </c>
      <c r="D130" s="7" t="s">
        <v>20</v>
      </c>
      <c r="E130" s="7" t="s">
        <v>1141</v>
      </c>
      <c r="F130" s="7" t="s">
        <v>1096</v>
      </c>
      <c r="G130" s="7" t="s">
        <v>1112</v>
      </c>
      <c r="H130" s="7" t="s">
        <v>1111</v>
      </c>
      <c r="I130" s="7" t="s">
        <v>1127</v>
      </c>
      <c r="J130" s="7" t="s">
        <v>1264</v>
      </c>
      <c r="K130" s="7" t="s">
        <v>1091</v>
      </c>
      <c r="L130" s="7" t="s">
        <v>1590</v>
      </c>
      <c r="M130" s="7" t="s">
        <v>1153</v>
      </c>
      <c r="N130" s="7" t="s">
        <v>1076</v>
      </c>
      <c r="O130" s="7" t="s">
        <v>1083</v>
      </c>
      <c r="P130" s="7" t="s">
        <v>1085</v>
      </c>
      <c r="Q130" s="7" t="s">
        <v>1128</v>
      </c>
      <c r="R130" s="7" t="s">
        <v>1076</v>
      </c>
      <c r="S130" s="7" t="s">
        <v>1083</v>
      </c>
      <c r="T130" s="7" t="s">
        <v>1666</v>
      </c>
      <c r="U130" s="7" t="s">
        <v>3920</v>
      </c>
      <c r="V130" s="7" t="s">
        <v>2725</v>
      </c>
      <c r="W130" s="7" t="s">
        <v>3205</v>
      </c>
      <c r="X130" s="7" t="s">
        <v>1178</v>
      </c>
      <c r="Y130" s="7" t="s">
        <v>1242</v>
      </c>
      <c r="Z130" s="7" t="s">
        <v>1083</v>
      </c>
      <c r="AA130" s="7" t="s">
        <v>1128</v>
      </c>
      <c r="AB130" s="7" t="s">
        <v>1461</v>
      </c>
    </row>
    <row r="131" spans="1:28" x14ac:dyDescent="0.3">
      <c r="A131" s="7" t="s">
        <v>1853</v>
      </c>
      <c r="B131" s="7" t="s">
        <v>1854</v>
      </c>
      <c r="C131" s="7" t="s">
        <v>1127</v>
      </c>
      <c r="D131" s="7" t="s">
        <v>30</v>
      </c>
      <c r="E131" s="7" t="s">
        <v>24</v>
      </c>
      <c r="F131" s="7" t="s">
        <v>1085</v>
      </c>
      <c r="G131" s="7" t="s">
        <v>1083</v>
      </c>
      <c r="H131" s="7" t="s">
        <v>1076</v>
      </c>
      <c r="I131" s="7" t="s">
        <v>1076</v>
      </c>
      <c r="J131" s="7" t="s">
        <v>1076</v>
      </c>
      <c r="K131" s="7" t="s">
        <v>1083</v>
      </c>
      <c r="L131" s="7" t="s">
        <v>1500</v>
      </c>
      <c r="M131" s="7" t="s">
        <v>1083</v>
      </c>
      <c r="N131" s="7" t="s">
        <v>1083</v>
      </c>
      <c r="O131" s="7" t="s">
        <v>1083</v>
      </c>
      <c r="P131" s="7" t="s">
        <v>1083</v>
      </c>
      <c r="Q131" s="7" t="s">
        <v>1076</v>
      </c>
      <c r="R131" s="7" t="s">
        <v>1083</v>
      </c>
      <c r="S131" s="7" t="s">
        <v>1083</v>
      </c>
      <c r="T131" s="7" t="s">
        <v>1083</v>
      </c>
      <c r="U131" s="7"/>
      <c r="V131" s="7" t="s">
        <v>1206</v>
      </c>
      <c r="W131" s="7" t="s">
        <v>1855</v>
      </c>
      <c r="X131" s="7" t="s">
        <v>1085</v>
      </c>
      <c r="Y131" s="7" t="s">
        <v>1083</v>
      </c>
      <c r="Z131" s="7" t="s">
        <v>1083</v>
      </c>
      <c r="AA131" s="7" t="s">
        <v>1083</v>
      </c>
      <c r="AB131" s="7"/>
    </row>
    <row r="132" spans="1:28" x14ac:dyDescent="0.3">
      <c r="A132" s="7" t="s">
        <v>1556</v>
      </c>
      <c r="B132" s="7" t="s">
        <v>1856</v>
      </c>
      <c r="C132" s="7" t="s">
        <v>1127</v>
      </c>
      <c r="D132" s="7" t="s">
        <v>20</v>
      </c>
      <c r="E132" s="7" t="s">
        <v>24</v>
      </c>
      <c r="F132" s="7" t="s">
        <v>1092</v>
      </c>
      <c r="G132" s="7" t="s">
        <v>1083</v>
      </c>
      <c r="H132" s="7" t="s">
        <v>1076</v>
      </c>
      <c r="I132" s="7" t="s">
        <v>1076</v>
      </c>
      <c r="J132" s="7" t="s">
        <v>1076</v>
      </c>
      <c r="K132" s="7" t="s">
        <v>1083</v>
      </c>
      <c r="L132" s="7" t="s">
        <v>1500</v>
      </c>
      <c r="M132" s="7" t="s">
        <v>1083</v>
      </c>
      <c r="N132" s="7" t="s">
        <v>1083</v>
      </c>
      <c r="O132" s="7" t="s">
        <v>1083</v>
      </c>
      <c r="P132" s="7" t="s">
        <v>1083</v>
      </c>
      <c r="Q132" s="7" t="s">
        <v>1076</v>
      </c>
      <c r="R132" s="7" t="s">
        <v>1083</v>
      </c>
      <c r="S132" s="7" t="s">
        <v>1083</v>
      </c>
      <c r="T132" s="7" t="s">
        <v>1083</v>
      </c>
      <c r="U132" s="7"/>
      <c r="V132" s="7" t="s">
        <v>1312</v>
      </c>
      <c r="W132" s="7" t="s">
        <v>1857</v>
      </c>
      <c r="X132" s="7" t="s">
        <v>1091</v>
      </c>
      <c r="Y132" s="7" t="s">
        <v>1076</v>
      </c>
      <c r="Z132" s="7" t="s">
        <v>1083</v>
      </c>
      <c r="AA132" s="7" t="s">
        <v>1083</v>
      </c>
      <c r="AB132" s="7"/>
    </row>
    <row r="133" spans="1:28" x14ac:dyDescent="0.3">
      <c r="A133" s="7" t="s">
        <v>1579</v>
      </c>
      <c r="B133" s="7" t="s">
        <v>255</v>
      </c>
      <c r="C133" s="7" t="s">
        <v>1188</v>
      </c>
      <c r="D133" s="7" t="s">
        <v>107</v>
      </c>
      <c r="E133" s="7" t="s">
        <v>24</v>
      </c>
      <c r="F133" s="7" t="s">
        <v>1307</v>
      </c>
      <c r="G133" s="7" t="s">
        <v>1123</v>
      </c>
      <c r="H133" s="7" t="s">
        <v>1148</v>
      </c>
      <c r="I133" s="7" t="s">
        <v>1229</v>
      </c>
      <c r="J133" s="7" t="s">
        <v>1306</v>
      </c>
      <c r="K133" s="7" t="s">
        <v>1246</v>
      </c>
      <c r="L133" s="7" t="s">
        <v>1803</v>
      </c>
      <c r="M133" s="7" t="s">
        <v>1104</v>
      </c>
      <c r="N133" s="7" t="s">
        <v>1092</v>
      </c>
      <c r="O133" s="7" t="s">
        <v>1083</v>
      </c>
      <c r="P133" s="7" t="s">
        <v>1083</v>
      </c>
      <c r="Q133" s="7" t="s">
        <v>1100</v>
      </c>
      <c r="R133" s="7" t="s">
        <v>1123</v>
      </c>
      <c r="S133" s="7" t="s">
        <v>1083</v>
      </c>
      <c r="T133" s="7" t="s">
        <v>1848</v>
      </c>
      <c r="U133" s="7" t="s">
        <v>2003</v>
      </c>
      <c r="V133" s="7" t="s">
        <v>3921</v>
      </c>
      <c r="W133" s="7" t="s">
        <v>3922</v>
      </c>
      <c r="X133" s="7" t="s">
        <v>1760</v>
      </c>
      <c r="Y133" s="7" t="s">
        <v>1219</v>
      </c>
      <c r="Z133" s="7" t="s">
        <v>1083</v>
      </c>
      <c r="AA133" s="7" t="s">
        <v>1083</v>
      </c>
      <c r="AB133" s="7"/>
    </row>
    <row r="134" spans="1:28" x14ac:dyDescent="0.3">
      <c r="A134" s="7" t="s">
        <v>1624</v>
      </c>
      <c r="B134" s="7" t="s">
        <v>650</v>
      </c>
      <c r="C134" s="7" t="s">
        <v>1127</v>
      </c>
      <c r="D134" s="7" t="s">
        <v>23</v>
      </c>
      <c r="E134" s="7" t="s">
        <v>21</v>
      </c>
      <c r="F134" s="7" t="s">
        <v>1111</v>
      </c>
      <c r="G134" s="7" t="s">
        <v>1083</v>
      </c>
      <c r="H134" s="7" t="s">
        <v>1091</v>
      </c>
      <c r="I134" s="7" t="s">
        <v>1091</v>
      </c>
      <c r="J134" s="7" t="s">
        <v>1083</v>
      </c>
      <c r="K134" s="7" t="s">
        <v>1082</v>
      </c>
      <c r="L134" s="7" t="s">
        <v>1492</v>
      </c>
      <c r="M134" s="7" t="s">
        <v>1083</v>
      </c>
      <c r="N134" s="7" t="s">
        <v>1083</v>
      </c>
      <c r="O134" s="7" t="s">
        <v>1083</v>
      </c>
      <c r="P134" s="7" t="s">
        <v>1083</v>
      </c>
      <c r="Q134" s="7" t="s">
        <v>1104</v>
      </c>
      <c r="R134" s="7" t="s">
        <v>1076</v>
      </c>
      <c r="S134" s="7" t="s">
        <v>1083</v>
      </c>
      <c r="T134" s="7" t="s">
        <v>1202</v>
      </c>
      <c r="U134" s="7" t="s">
        <v>1461</v>
      </c>
      <c r="V134" s="7" t="s">
        <v>1859</v>
      </c>
      <c r="W134" s="7" t="s">
        <v>1857</v>
      </c>
      <c r="X134" s="7" t="s">
        <v>1082</v>
      </c>
      <c r="Y134" s="7" t="s">
        <v>1082</v>
      </c>
      <c r="Z134" s="7" t="s">
        <v>1234</v>
      </c>
      <c r="AA134" s="7" t="s">
        <v>1273</v>
      </c>
      <c r="AB134" s="7" t="s">
        <v>1860</v>
      </c>
    </row>
    <row r="135" spans="1:28" x14ac:dyDescent="0.3">
      <c r="A135" s="7" t="s">
        <v>1685</v>
      </c>
      <c r="B135" s="7" t="s">
        <v>76</v>
      </c>
      <c r="C135" s="7" t="s">
        <v>1219</v>
      </c>
      <c r="D135" s="7" t="s">
        <v>1121</v>
      </c>
      <c r="E135" s="7" t="s">
        <v>21</v>
      </c>
      <c r="F135" s="7" t="s">
        <v>1316</v>
      </c>
      <c r="G135" s="7" t="s">
        <v>1111</v>
      </c>
      <c r="H135" s="7" t="s">
        <v>1097</v>
      </c>
      <c r="I135" s="7" t="s">
        <v>1188</v>
      </c>
      <c r="J135" s="7" t="s">
        <v>1218</v>
      </c>
      <c r="K135" s="7" t="s">
        <v>1238</v>
      </c>
      <c r="L135" s="7" t="s">
        <v>1522</v>
      </c>
      <c r="M135" s="7" t="s">
        <v>1105</v>
      </c>
      <c r="N135" s="7" t="s">
        <v>1092</v>
      </c>
      <c r="O135" s="7" t="s">
        <v>1083</v>
      </c>
      <c r="P135" s="7" t="s">
        <v>1083</v>
      </c>
      <c r="Q135" s="7" t="s">
        <v>1112</v>
      </c>
      <c r="R135" s="7" t="s">
        <v>1076</v>
      </c>
      <c r="S135" s="7" t="s">
        <v>1083</v>
      </c>
      <c r="T135" s="7" t="s">
        <v>1785</v>
      </c>
      <c r="U135" s="7" t="s">
        <v>1707</v>
      </c>
      <c r="V135" s="7" t="s">
        <v>3266</v>
      </c>
      <c r="W135" s="7" t="s">
        <v>3212</v>
      </c>
      <c r="X135" s="7" t="s">
        <v>1303</v>
      </c>
      <c r="Y135" s="7" t="s">
        <v>1219</v>
      </c>
      <c r="Z135" s="7" t="s">
        <v>2195</v>
      </c>
      <c r="AA135" s="7" t="s">
        <v>2216</v>
      </c>
      <c r="AB135" s="7" t="s">
        <v>2194</v>
      </c>
    </row>
    <row r="136" spans="1:28" x14ac:dyDescent="0.3">
      <c r="A136" s="7" t="s">
        <v>1864</v>
      </c>
      <c r="B136" s="7" t="s">
        <v>142</v>
      </c>
      <c r="C136" s="7" t="s">
        <v>1246</v>
      </c>
      <c r="D136" s="7" t="s">
        <v>32</v>
      </c>
      <c r="E136" s="7" t="s">
        <v>21</v>
      </c>
      <c r="F136" s="7" t="s">
        <v>1096</v>
      </c>
      <c r="G136" s="7" t="s">
        <v>1104</v>
      </c>
      <c r="H136" s="7" t="s">
        <v>1091</v>
      </c>
      <c r="I136" s="7" t="s">
        <v>1142</v>
      </c>
      <c r="J136" s="7" t="s">
        <v>1218</v>
      </c>
      <c r="K136" s="7" t="s">
        <v>1112</v>
      </c>
      <c r="L136" s="7" t="s">
        <v>1472</v>
      </c>
      <c r="M136" s="7" t="s">
        <v>1082</v>
      </c>
      <c r="N136" s="7" t="s">
        <v>1083</v>
      </c>
      <c r="O136" s="7" t="s">
        <v>1076</v>
      </c>
      <c r="P136" s="7" t="s">
        <v>1076</v>
      </c>
      <c r="Q136" s="7" t="s">
        <v>1091</v>
      </c>
      <c r="R136" s="7" t="s">
        <v>1083</v>
      </c>
      <c r="S136" s="7" t="s">
        <v>1083</v>
      </c>
      <c r="T136" s="7" t="s">
        <v>1291</v>
      </c>
      <c r="U136" s="7" t="s">
        <v>1865</v>
      </c>
      <c r="V136" s="7" t="s">
        <v>1866</v>
      </c>
      <c r="W136" s="7" t="s">
        <v>1867</v>
      </c>
      <c r="X136" s="7" t="s">
        <v>1237</v>
      </c>
      <c r="Y136" s="7" t="s">
        <v>1406</v>
      </c>
      <c r="Z136" s="7" t="s">
        <v>1818</v>
      </c>
      <c r="AA136" s="7" t="s">
        <v>1868</v>
      </c>
      <c r="AB136" s="7" t="s">
        <v>1869</v>
      </c>
    </row>
    <row r="137" spans="1:28" x14ac:dyDescent="0.3">
      <c r="A137" s="7" t="s">
        <v>1055</v>
      </c>
      <c r="B137" s="7" t="s">
        <v>0</v>
      </c>
      <c r="C137" s="7" t="s">
        <v>1057</v>
      </c>
      <c r="D137" s="7" t="s">
        <v>1059</v>
      </c>
      <c r="E137" s="7" t="s">
        <v>1063</v>
      </c>
      <c r="F137" s="7" t="s">
        <v>4</v>
      </c>
      <c r="G137" s="7" t="s">
        <v>781</v>
      </c>
      <c r="H137" s="7" t="s">
        <v>1190</v>
      </c>
      <c r="I137" s="7" t="s">
        <v>1191</v>
      </c>
      <c r="J137" s="7" t="s">
        <v>1192</v>
      </c>
      <c r="K137" s="7" t="s">
        <v>1193</v>
      </c>
      <c r="L137" s="7" t="s">
        <v>1444</v>
      </c>
      <c r="M137" s="7" t="s">
        <v>1445</v>
      </c>
      <c r="N137" s="7" t="s">
        <v>1544</v>
      </c>
      <c r="O137" s="7" t="s">
        <v>1545</v>
      </c>
      <c r="P137" s="7" t="s">
        <v>1448</v>
      </c>
      <c r="Q137" s="7" t="s">
        <v>1445</v>
      </c>
      <c r="R137" s="7" t="s">
        <v>1544</v>
      </c>
      <c r="S137" s="7" t="s">
        <v>1545</v>
      </c>
      <c r="T137" s="7" t="s">
        <v>1546</v>
      </c>
      <c r="U137" s="7" t="s">
        <v>1547</v>
      </c>
      <c r="V137" s="7" t="s">
        <v>1548</v>
      </c>
      <c r="W137" s="7" t="s">
        <v>1549</v>
      </c>
      <c r="X137" s="7" t="s">
        <v>1456</v>
      </c>
      <c r="Y137" s="7" t="s">
        <v>1457</v>
      </c>
      <c r="Z137" s="7" t="s">
        <v>1458</v>
      </c>
      <c r="AA137" s="7" t="s">
        <v>1459</v>
      </c>
      <c r="AB137" s="7" t="s">
        <v>1460</v>
      </c>
    </row>
    <row r="138" spans="1:28" x14ac:dyDescent="0.3">
      <c r="A138" s="7" t="s">
        <v>1480</v>
      </c>
      <c r="B138" s="7" t="s">
        <v>1870</v>
      </c>
      <c r="C138" s="7" t="s">
        <v>1148</v>
      </c>
      <c r="D138" s="7" t="s">
        <v>1262</v>
      </c>
      <c r="E138" s="7" t="s">
        <v>24</v>
      </c>
      <c r="F138" s="7" t="s">
        <v>1091</v>
      </c>
      <c r="G138" s="7" t="s">
        <v>1083</v>
      </c>
      <c r="H138" s="7" t="s">
        <v>1076</v>
      </c>
      <c r="I138" s="7" t="s">
        <v>1076</v>
      </c>
      <c r="J138" s="7" t="s">
        <v>1218</v>
      </c>
      <c r="K138" s="7" t="s">
        <v>1083</v>
      </c>
      <c r="L138" s="7" t="s">
        <v>1488</v>
      </c>
      <c r="M138" s="7" t="s">
        <v>1083</v>
      </c>
      <c r="N138" s="7" t="s">
        <v>1083</v>
      </c>
      <c r="O138" s="7" t="s">
        <v>1083</v>
      </c>
      <c r="P138" s="7" t="s">
        <v>1083</v>
      </c>
      <c r="Q138" s="7" t="s">
        <v>1083</v>
      </c>
      <c r="R138" s="7" t="s">
        <v>1076</v>
      </c>
      <c r="S138" s="7" t="s">
        <v>1083</v>
      </c>
      <c r="T138" s="7" t="s">
        <v>1100</v>
      </c>
      <c r="U138" s="7" t="s">
        <v>1461</v>
      </c>
      <c r="V138" s="7" t="s">
        <v>1802</v>
      </c>
      <c r="W138" s="7" t="s">
        <v>3569</v>
      </c>
      <c r="X138" s="7" t="s">
        <v>1128</v>
      </c>
      <c r="Y138" s="7" t="s">
        <v>1082</v>
      </c>
      <c r="Z138" s="7" t="s">
        <v>1083</v>
      </c>
      <c r="AA138" s="7" t="s">
        <v>1083</v>
      </c>
      <c r="AB138" s="7"/>
    </row>
    <row r="139" spans="1:28" x14ac:dyDescent="0.3">
      <c r="A139" s="7" t="s">
        <v>1711</v>
      </c>
      <c r="B139" s="7" t="s">
        <v>1136</v>
      </c>
      <c r="C139" s="7" t="s">
        <v>1202</v>
      </c>
      <c r="D139" s="7" t="s">
        <v>1139</v>
      </c>
      <c r="E139" s="7" t="s">
        <v>1141</v>
      </c>
      <c r="F139" s="7" t="s">
        <v>1076</v>
      </c>
      <c r="G139" s="7" t="s">
        <v>1083</v>
      </c>
      <c r="H139" s="7" t="s">
        <v>1083</v>
      </c>
      <c r="I139" s="7" t="s">
        <v>1083</v>
      </c>
      <c r="J139" s="7" t="s">
        <v>1076</v>
      </c>
      <c r="K139" s="7" t="s">
        <v>1083</v>
      </c>
      <c r="L139" s="7" t="s">
        <v>1461</v>
      </c>
      <c r="M139" s="7" t="s">
        <v>1083</v>
      </c>
      <c r="N139" s="7" t="s">
        <v>1083</v>
      </c>
      <c r="O139" s="7" t="s">
        <v>1083</v>
      </c>
      <c r="P139" s="7" t="s">
        <v>1083</v>
      </c>
      <c r="Q139" s="7" t="s">
        <v>1083</v>
      </c>
      <c r="R139" s="7" t="s">
        <v>1083</v>
      </c>
      <c r="S139" s="7" t="s">
        <v>1083</v>
      </c>
      <c r="T139" s="7" t="s">
        <v>1083</v>
      </c>
      <c r="U139" s="7"/>
      <c r="V139" s="7" t="s">
        <v>1111</v>
      </c>
      <c r="W139" s="7" t="s">
        <v>1871</v>
      </c>
      <c r="X139" s="7" t="s">
        <v>1083</v>
      </c>
      <c r="Y139" s="7" t="s">
        <v>1076</v>
      </c>
      <c r="Z139" s="7" t="s">
        <v>1083</v>
      </c>
      <c r="AA139" s="7" t="s">
        <v>1076</v>
      </c>
      <c r="AB139" s="7" t="s">
        <v>1461</v>
      </c>
    </row>
    <row r="140" spans="1:28" x14ac:dyDescent="0.3">
      <c r="A140" s="7" t="s">
        <v>1551</v>
      </c>
      <c r="B140" s="7" t="s">
        <v>161</v>
      </c>
      <c r="C140" s="7" t="s">
        <v>1229</v>
      </c>
      <c r="D140" s="7" t="s">
        <v>62</v>
      </c>
      <c r="E140" s="7" t="s">
        <v>24</v>
      </c>
      <c r="F140" s="7" t="s">
        <v>1303</v>
      </c>
      <c r="G140" s="7" t="s">
        <v>1083</v>
      </c>
      <c r="H140" s="7" t="s">
        <v>1142</v>
      </c>
      <c r="I140" s="7" t="s">
        <v>1142</v>
      </c>
      <c r="J140" s="7" t="s">
        <v>1091</v>
      </c>
      <c r="K140" s="7" t="s">
        <v>1312</v>
      </c>
      <c r="L140" s="7" t="s">
        <v>1758</v>
      </c>
      <c r="M140" s="7" t="s">
        <v>1083</v>
      </c>
      <c r="N140" s="7" t="s">
        <v>1083</v>
      </c>
      <c r="O140" s="7" t="s">
        <v>1083</v>
      </c>
      <c r="P140" s="7" t="s">
        <v>1083</v>
      </c>
      <c r="Q140" s="7" t="s">
        <v>1142</v>
      </c>
      <c r="R140" s="7" t="s">
        <v>1083</v>
      </c>
      <c r="S140" s="7" t="s">
        <v>1083</v>
      </c>
      <c r="T140" s="7" t="s">
        <v>1187</v>
      </c>
      <c r="U140" s="7" t="s">
        <v>1461</v>
      </c>
      <c r="V140" s="7" t="s">
        <v>2408</v>
      </c>
      <c r="W140" s="7" t="s">
        <v>3570</v>
      </c>
      <c r="X140" s="7" t="s">
        <v>1374</v>
      </c>
      <c r="Y140" s="7" t="s">
        <v>1734</v>
      </c>
      <c r="Z140" s="7" t="s">
        <v>1083</v>
      </c>
      <c r="AA140" s="7" t="s">
        <v>1083</v>
      </c>
      <c r="AB140" s="7"/>
    </row>
    <row r="141" spans="1:28" x14ac:dyDescent="0.3">
      <c r="A141" s="7" t="s">
        <v>1640</v>
      </c>
      <c r="B141" s="7" t="s">
        <v>131</v>
      </c>
      <c r="C141" s="7" t="s">
        <v>1265</v>
      </c>
      <c r="D141" s="7" t="s">
        <v>32</v>
      </c>
      <c r="E141" s="7" t="s">
        <v>1141</v>
      </c>
      <c r="F141" s="7" t="s">
        <v>1320</v>
      </c>
      <c r="G141" s="7" t="s">
        <v>1082</v>
      </c>
      <c r="H141" s="7" t="s">
        <v>1111</v>
      </c>
      <c r="I141" s="7" t="s">
        <v>1112</v>
      </c>
      <c r="J141" s="7" t="s">
        <v>1076</v>
      </c>
      <c r="K141" s="7" t="s">
        <v>1219</v>
      </c>
      <c r="L141" s="7" t="s">
        <v>1669</v>
      </c>
      <c r="M141" s="7" t="s">
        <v>1082</v>
      </c>
      <c r="N141" s="7" t="s">
        <v>1083</v>
      </c>
      <c r="O141" s="7" t="s">
        <v>1083</v>
      </c>
      <c r="P141" s="7" t="s">
        <v>1083</v>
      </c>
      <c r="Q141" s="7" t="s">
        <v>1111</v>
      </c>
      <c r="R141" s="7" t="s">
        <v>1083</v>
      </c>
      <c r="S141" s="7" t="s">
        <v>1083</v>
      </c>
      <c r="T141" s="7" t="s">
        <v>1246</v>
      </c>
      <c r="U141" s="7" t="s">
        <v>1540</v>
      </c>
      <c r="V141" s="7" t="s">
        <v>2747</v>
      </c>
      <c r="W141" s="7" t="s">
        <v>1498</v>
      </c>
      <c r="X141" s="7" t="s">
        <v>1280</v>
      </c>
      <c r="Y141" s="7" t="s">
        <v>1930</v>
      </c>
      <c r="Z141" s="7" t="s">
        <v>1100</v>
      </c>
      <c r="AA141" s="7" t="s">
        <v>1167</v>
      </c>
      <c r="AB141" s="7" t="s">
        <v>1543</v>
      </c>
    </row>
    <row r="142" spans="1:28" x14ac:dyDescent="0.3">
      <c r="A142" s="7" t="s">
        <v>1878</v>
      </c>
      <c r="B142" s="7" t="s">
        <v>613</v>
      </c>
      <c r="C142" s="7" t="s">
        <v>1265</v>
      </c>
      <c r="D142" s="7" t="s">
        <v>85</v>
      </c>
      <c r="E142" s="7" t="s">
        <v>1109</v>
      </c>
      <c r="F142" s="7" t="s">
        <v>1187</v>
      </c>
      <c r="G142" s="7" t="s">
        <v>1082</v>
      </c>
      <c r="H142" s="7" t="s">
        <v>1128</v>
      </c>
      <c r="I142" s="7" t="s">
        <v>1153</v>
      </c>
      <c r="J142" s="7" t="s">
        <v>1091</v>
      </c>
      <c r="K142" s="7" t="s">
        <v>1111</v>
      </c>
      <c r="L142" s="7" t="s">
        <v>1589</v>
      </c>
      <c r="M142" s="7" t="s">
        <v>1092</v>
      </c>
      <c r="N142" s="7" t="s">
        <v>1083</v>
      </c>
      <c r="O142" s="7" t="s">
        <v>1076</v>
      </c>
      <c r="P142" s="7" t="s">
        <v>1083</v>
      </c>
      <c r="Q142" s="7" t="s">
        <v>1091</v>
      </c>
      <c r="R142" s="7" t="s">
        <v>1083</v>
      </c>
      <c r="S142" s="7" t="s">
        <v>1092</v>
      </c>
      <c r="T142" s="7" t="s">
        <v>1260</v>
      </c>
      <c r="U142" s="7" t="s">
        <v>1827</v>
      </c>
      <c r="V142" s="7" t="s">
        <v>2270</v>
      </c>
      <c r="W142" s="7" t="s">
        <v>1824</v>
      </c>
      <c r="X142" s="7" t="s">
        <v>1180</v>
      </c>
      <c r="Y142" s="7" t="s">
        <v>1153</v>
      </c>
      <c r="Z142" s="7" t="s">
        <v>1260</v>
      </c>
      <c r="AA142" s="7" t="s">
        <v>1406</v>
      </c>
      <c r="AB142" s="7" t="s">
        <v>4096</v>
      </c>
    </row>
    <row r="143" spans="1:28" x14ac:dyDescent="0.3">
      <c r="A143" s="7" t="s">
        <v>1813</v>
      </c>
      <c r="B143" s="7" t="s">
        <v>229</v>
      </c>
      <c r="C143" s="7" t="s">
        <v>1110</v>
      </c>
      <c r="D143" s="7" t="s">
        <v>72</v>
      </c>
      <c r="E143" s="7" t="s">
        <v>24</v>
      </c>
      <c r="F143" s="7" t="s">
        <v>1312</v>
      </c>
      <c r="G143" s="7" t="s">
        <v>1076</v>
      </c>
      <c r="H143" s="7" t="s">
        <v>1091</v>
      </c>
      <c r="I143" s="7" t="s">
        <v>1105</v>
      </c>
      <c r="J143" s="7" t="s">
        <v>1111</v>
      </c>
      <c r="K143" s="7" t="s">
        <v>1280</v>
      </c>
      <c r="L143" s="7" t="s">
        <v>1939</v>
      </c>
      <c r="M143" s="7" t="s">
        <v>1076</v>
      </c>
      <c r="N143" s="7" t="s">
        <v>1083</v>
      </c>
      <c r="O143" s="7" t="s">
        <v>1083</v>
      </c>
      <c r="P143" s="7" t="s">
        <v>1083</v>
      </c>
      <c r="Q143" s="7" t="s">
        <v>1091</v>
      </c>
      <c r="R143" s="7" t="s">
        <v>1083</v>
      </c>
      <c r="S143" s="7" t="s">
        <v>1083</v>
      </c>
      <c r="T143" s="7" t="s">
        <v>1273</v>
      </c>
      <c r="U143" s="7" t="s">
        <v>1590</v>
      </c>
      <c r="V143" s="7" t="s">
        <v>3572</v>
      </c>
      <c r="W143" s="7" t="s">
        <v>1594</v>
      </c>
      <c r="X143" s="7" t="s">
        <v>1806</v>
      </c>
      <c r="Y143" s="7" t="s">
        <v>1303</v>
      </c>
      <c r="Z143" s="7" t="s">
        <v>1083</v>
      </c>
      <c r="AA143" s="7" t="s">
        <v>1083</v>
      </c>
      <c r="AB143" s="7"/>
    </row>
    <row r="144" spans="1:28" x14ac:dyDescent="0.3">
      <c r="A144" s="7" t="s">
        <v>1876</v>
      </c>
      <c r="B144" s="7" t="s">
        <v>93</v>
      </c>
      <c r="C144" s="7" t="s">
        <v>1246</v>
      </c>
      <c r="D144" s="7" t="s">
        <v>34</v>
      </c>
      <c r="E144" s="7" t="s">
        <v>21</v>
      </c>
      <c r="F144" s="7" t="s">
        <v>1316</v>
      </c>
      <c r="G144" s="7" t="s">
        <v>1148</v>
      </c>
      <c r="H144" s="7" t="s">
        <v>1148</v>
      </c>
      <c r="I144" s="7" t="s">
        <v>1280</v>
      </c>
      <c r="J144" s="7" t="s">
        <v>1202</v>
      </c>
      <c r="K144" s="7" t="s">
        <v>1265</v>
      </c>
      <c r="L144" s="7" t="s">
        <v>1769</v>
      </c>
      <c r="M144" s="7" t="s">
        <v>1112</v>
      </c>
      <c r="N144" s="7" t="s">
        <v>1085</v>
      </c>
      <c r="O144" s="7" t="s">
        <v>1082</v>
      </c>
      <c r="P144" s="7" t="s">
        <v>1082</v>
      </c>
      <c r="Q144" s="7" t="s">
        <v>1090</v>
      </c>
      <c r="R144" s="7" t="s">
        <v>1083</v>
      </c>
      <c r="S144" s="7" t="s">
        <v>1085</v>
      </c>
      <c r="T144" s="7" t="s">
        <v>1853</v>
      </c>
      <c r="U144" s="7" t="s">
        <v>3206</v>
      </c>
      <c r="V144" s="7" t="s">
        <v>3188</v>
      </c>
      <c r="W144" s="7" t="s">
        <v>3121</v>
      </c>
      <c r="X144" s="7" t="s">
        <v>1260</v>
      </c>
      <c r="Y144" s="7" t="s">
        <v>1374</v>
      </c>
      <c r="Z144" s="7" t="s">
        <v>1148</v>
      </c>
      <c r="AA144" s="7" t="s">
        <v>1219</v>
      </c>
      <c r="AB144" s="7" t="s">
        <v>1982</v>
      </c>
    </row>
    <row r="145" spans="1:28" x14ac:dyDescent="0.3">
      <c r="A145" s="7" t="s">
        <v>1882</v>
      </c>
      <c r="B145" s="7" t="s">
        <v>466</v>
      </c>
      <c r="C145" s="7" t="s">
        <v>1223</v>
      </c>
      <c r="D145" s="7" t="s">
        <v>85</v>
      </c>
      <c r="E145" s="7" t="s">
        <v>21</v>
      </c>
      <c r="F145" s="7" t="s">
        <v>1312</v>
      </c>
      <c r="G145" s="7" t="s">
        <v>1111</v>
      </c>
      <c r="H145" s="7" t="s">
        <v>1167</v>
      </c>
      <c r="I145" s="7" t="s">
        <v>1219</v>
      </c>
      <c r="J145" s="7" t="s">
        <v>1076</v>
      </c>
      <c r="K145" s="7" t="s">
        <v>1299</v>
      </c>
      <c r="L145" s="7" t="s">
        <v>1550</v>
      </c>
      <c r="M145" s="7" t="s">
        <v>1123</v>
      </c>
      <c r="N145" s="7" t="s">
        <v>1085</v>
      </c>
      <c r="O145" s="7" t="s">
        <v>1083</v>
      </c>
      <c r="P145" s="7" t="s">
        <v>1076</v>
      </c>
      <c r="Q145" s="7" t="s">
        <v>1112</v>
      </c>
      <c r="R145" s="7" t="s">
        <v>1085</v>
      </c>
      <c r="S145" s="7" t="s">
        <v>1083</v>
      </c>
      <c r="T145" s="7" t="s">
        <v>1773</v>
      </c>
      <c r="U145" s="7" t="s">
        <v>2059</v>
      </c>
      <c r="V145" s="7" t="s">
        <v>2569</v>
      </c>
      <c r="W145" s="7" t="s">
        <v>3113</v>
      </c>
      <c r="X145" s="7" t="s">
        <v>1219</v>
      </c>
      <c r="Y145" s="7" t="s">
        <v>1393</v>
      </c>
      <c r="Z145" s="7" t="s">
        <v>2095</v>
      </c>
      <c r="AA145" s="7" t="s">
        <v>2130</v>
      </c>
      <c r="AB145" s="7" t="s">
        <v>1558</v>
      </c>
    </row>
    <row r="146" spans="1:28" x14ac:dyDescent="0.3">
      <c r="A146" s="7" t="s">
        <v>1599</v>
      </c>
      <c r="B146" s="7" t="s">
        <v>234</v>
      </c>
      <c r="C146" s="7" t="s">
        <v>1229</v>
      </c>
      <c r="D146" s="7" t="s">
        <v>46</v>
      </c>
      <c r="E146" s="7" t="s">
        <v>1109</v>
      </c>
      <c r="F146" s="7" t="s">
        <v>1299</v>
      </c>
      <c r="G146" s="7" t="s">
        <v>1142</v>
      </c>
      <c r="H146" s="7" t="s">
        <v>1090</v>
      </c>
      <c r="I146" s="7" t="s">
        <v>1234</v>
      </c>
      <c r="J146" s="7" t="s">
        <v>1083</v>
      </c>
      <c r="K146" s="7" t="s">
        <v>1229</v>
      </c>
      <c r="L146" s="7" t="s">
        <v>1691</v>
      </c>
      <c r="M146" s="7" t="s">
        <v>1091</v>
      </c>
      <c r="N146" s="7" t="s">
        <v>1082</v>
      </c>
      <c r="O146" s="7" t="s">
        <v>1076</v>
      </c>
      <c r="P146" s="7" t="s">
        <v>1083</v>
      </c>
      <c r="Q146" s="7" t="s">
        <v>1097</v>
      </c>
      <c r="R146" s="7" t="s">
        <v>1092</v>
      </c>
      <c r="S146" s="7" t="s">
        <v>1083</v>
      </c>
      <c r="T146" s="7" t="s">
        <v>1351</v>
      </c>
      <c r="U146" s="7" t="s">
        <v>3225</v>
      </c>
      <c r="V146" s="7" t="s">
        <v>3923</v>
      </c>
      <c r="W146" s="7" t="s">
        <v>3924</v>
      </c>
      <c r="X146" s="7" t="s">
        <v>1242</v>
      </c>
      <c r="Y146" s="7" t="s">
        <v>1206</v>
      </c>
      <c r="Z146" s="7" t="s">
        <v>2177</v>
      </c>
      <c r="AA146" s="7" t="s">
        <v>2324</v>
      </c>
      <c r="AB146" s="7" t="s">
        <v>3595</v>
      </c>
    </row>
    <row r="147" spans="1:28" x14ac:dyDescent="0.3">
      <c r="A147" s="7" t="s">
        <v>1535</v>
      </c>
      <c r="B147" s="7" t="s">
        <v>3573</v>
      </c>
      <c r="C147" s="7" t="s">
        <v>1219</v>
      </c>
      <c r="D147" s="7" t="s">
        <v>55</v>
      </c>
      <c r="E147" s="7" t="s">
        <v>1228</v>
      </c>
      <c r="F147" s="7" t="s">
        <v>1085</v>
      </c>
      <c r="G147" s="7" t="s">
        <v>1083</v>
      </c>
      <c r="H147" s="7" t="s">
        <v>1083</v>
      </c>
      <c r="I147" s="7" t="s">
        <v>1083</v>
      </c>
      <c r="J147" s="7" t="s">
        <v>1083</v>
      </c>
      <c r="K147" s="7" t="s">
        <v>1083</v>
      </c>
      <c r="L147" s="7" t="s">
        <v>1461</v>
      </c>
      <c r="M147" s="7" t="s">
        <v>1083</v>
      </c>
      <c r="N147" s="7" t="s">
        <v>1083</v>
      </c>
      <c r="O147" s="7" t="s">
        <v>1083</v>
      </c>
      <c r="P147" s="7" t="s">
        <v>1083</v>
      </c>
      <c r="Q147" s="7" t="s">
        <v>1083</v>
      </c>
      <c r="R147" s="7" t="s">
        <v>1083</v>
      </c>
      <c r="S147" s="7" t="s">
        <v>1083</v>
      </c>
      <c r="T147" s="7" t="s">
        <v>1076</v>
      </c>
      <c r="U147" s="7" t="s">
        <v>1461</v>
      </c>
      <c r="V147" s="7" t="s">
        <v>1100</v>
      </c>
      <c r="W147" s="7" t="s">
        <v>3574</v>
      </c>
      <c r="X147" s="7" t="s">
        <v>1083</v>
      </c>
      <c r="Y147" s="7" t="s">
        <v>1092</v>
      </c>
      <c r="Z147" s="7" t="s">
        <v>1076</v>
      </c>
      <c r="AA147" s="7" t="s">
        <v>1076</v>
      </c>
      <c r="AB147" s="7" t="s">
        <v>1526</v>
      </c>
    </row>
    <row r="148" spans="1:28" x14ac:dyDescent="0.3">
      <c r="A148" s="7" t="s">
        <v>1889</v>
      </c>
      <c r="B148" s="7" t="s">
        <v>331</v>
      </c>
      <c r="C148" s="7" t="s">
        <v>1223</v>
      </c>
      <c r="D148" s="7" t="s">
        <v>30</v>
      </c>
      <c r="E148" s="7" t="s">
        <v>1109</v>
      </c>
      <c r="F148" s="7" t="s">
        <v>1242</v>
      </c>
      <c r="G148" s="7" t="s">
        <v>1090</v>
      </c>
      <c r="H148" s="7" t="s">
        <v>1142</v>
      </c>
      <c r="I148" s="7" t="s">
        <v>1234</v>
      </c>
      <c r="J148" s="7" t="s">
        <v>1272</v>
      </c>
      <c r="K148" s="7" t="s">
        <v>1085</v>
      </c>
      <c r="L148" s="7" t="s">
        <v>1607</v>
      </c>
      <c r="M148" s="7" t="s">
        <v>1097</v>
      </c>
      <c r="N148" s="7" t="s">
        <v>1092</v>
      </c>
      <c r="O148" s="7" t="s">
        <v>1083</v>
      </c>
      <c r="P148" s="7" t="s">
        <v>1104</v>
      </c>
      <c r="Q148" s="7" t="s">
        <v>1082</v>
      </c>
      <c r="R148" s="7" t="s">
        <v>1105</v>
      </c>
      <c r="S148" s="7" t="s">
        <v>1083</v>
      </c>
      <c r="T148" s="7" t="s">
        <v>1551</v>
      </c>
      <c r="U148" s="7" t="s">
        <v>2368</v>
      </c>
      <c r="V148" s="7" t="s">
        <v>2076</v>
      </c>
      <c r="W148" s="7" t="s">
        <v>3575</v>
      </c>
      <c r="X148" s="7" t="s">
        <v>1111</v>
      </c>
      <c r="Y148" s="7" t="s">
        <v>1082</v>
      </c>
      <c r="Z148" s="7" t="s">
        <v>1076</v>
      </c>
      <c r="AA148" s="7" t="s">
        <v>1092</v>
      </c>
      <c r="AB148" s="7" t="s">
        <v>1680</v>
      </c>
    </row>
    <row r="149" spans="1:28" x14ac:dyDescent="0.3">
      <c r="A149" s="7" t="s">
        <v>1892</v>
      </c>
      <c r="B149" s="7" t="s">
        <v>339</v>
      </c>
      <c r="C149" s="7" t="s">
        <v>1180</v>
      </c>
      <c r="D149" s="7" t="s">
        <v>52</v>
      </c>
      <c r="E149" s="7" t="s">
        <v>21</v>
      </c>
      <c r="F149" s="7" t="s">
        <v>1312</v>
      </c>
      <c r="G149" s="7" t="s">
        <v>1091</v>
      </c>
      <c r="H149" s="7" t="s">
        <v>1180</v>
      </c>
      <c r="I149" s="7" t="s">
        <v>1188</v>
      </c>
      <c r="J149" s="7" t="s">
        <v>1506</v>
      </c>
      <c r="K149" s="7" t="s">
        <v>1167</v>
      </c>
      <c r="L149" s="7" t="s">
        <v>1673</v>
      </c>
      <c r="M149" s="7" t="s">
        <v>1082</v>
      </c>
      <c r="N149" s="7" t="s">
        <v>1085</v>
      </c>
      <c r="O149" s="7" t="s">
        <v>1083</v>
      </c>
      <c r="P149" s="7" t="s">
        <v>1076</v>
      </c>
      <c r="Q149" s="7" t="s">
        <v>1142</v>
      </c>
      <c r="R149" s="7" t="s">
        <v>1123</v>
      </c>
      <c r="S149" s="7" t="s">
        <v>1083</v>
      </c>
      <c r="T149" s="7" t="s">
        <v>1749</v>
      </c>
      <c r="U149" s="7" t="s">
        <v>2704</v>
      </c>
      <c r="V149" s="7" t="s">
        <v>2473</v>
      </c>
      <c r="W149" s="7" t="s">
        <v>3345</v>
      </c>
      <c r="X149" s="7" t="s">
        <v>1178</v>
      </c>
      <c r="Y149" s="7" t="s">
        <v>1223</v>
      </c>
      <c r="Z149" s="7" t="s">
        <v>1971</v>
      </c>
      <c r="AA149" s="7" t="s">
        <v>2127</v>
      </c>
      <c r="AB149" s="7" t="s">
        <v>3337</v>
      </c>
    </row>
    <row r="150" spans="1:28" x14ac:dyDescent="0.3">
      <c r="A150" s="7" t="s">
        <v>1896</v>
      </c>
      <c r="B150" s="7" t="s">
        <v>73</v>
      </c>
      <c r="C150" s="7" t="s">
        <v>1234</v>
      </c>
      <c r="D150" s="7" t="s">
        <v>46</v>
      </c>
      <c r="E150" s="7" t="s">
        <v>21</v>
      </c>
      <c r="F150" s="7" t="s">
        <v>1316</v>
      </c>
      <c r="G150" s="7" t="s">
        <v>1111</v>
      </c>
      <c r="H150" s="7" t="s">
        <v>1112</v>
      </c>
      <c r="I150" s="7" t="s">
        <v>1127</v>
      </c>
      <c r="J150" s="7" t="s">
        <v>1092</v>
      </c>
      <c r="K150" s="7" t="s">
        <v>1090</v>
      </c>
      <c r="L150" s="7" t="s">
        <v>1758</v>
      </c>
      <c r="M150" s="7" t="s">
        <v>1123</v>
      </c>
      <c r="N150" s="7" t="s">
        <v>1076</v>
      </c>
      <c r="O150" s="7" t="s">
        <v>1076</v>
      </c>
      <c r="P150" s="7" t="s">
        <v>1085</v>
      </c>
      <c r="Q150" s="7" t="s">
        <v>1100</v>
      </c>
      <c r="R150" s="7" t="s">
        <v>1076</v>
      </c>
      <c r="S150" s="7" t="s">
        <v>1076</v>
      </c>
      <c r="T150" s="7" t="s">
        <v>1692</v>
      </c>
      <c r="U150" s="7" t="s">
        <v>1865</v>
      </c>
      <c r="V150" s="7" t="s">
        <v>2803</v>
      </c>
      <c r="W150" s="7" t="s">
        <v>3925</v>
      </c>
      <c r="X150" s="7" t="s">
        <v>1229</v>
      </c>
      <c r="Y150" s="7" t="s">
        <v>1123</v>
      </c>
      <c r="Z150" s="7" t="s">
        <v>2267</v>
      </c>
      <c r="AA150" s="7" t="s">
        <v>1482</v>
      </c>
      <c r="AB150" s="7" t="s">
        <v>2027</v>
      </c>
    </row>
    <row r="151" spans="1:28" x14ac:dyDescent="0.3">
      <c r="A151" s="7" t="s">
        <v>1494</v>
      </c>
      <c r="B151" s="7" t="s">
        <v>1150</v>
      </c>
      <c r="C151" s="7" t="s">
        <v>1178</v>
      </c>
      <c r="D151" s="7" t="s">
        <v>1116</v>
      </c>
      <c r="E151" s="7" t="s">
        <v>24</v>
      </c>
      <c r="F151" s="7" t="s">
        <v>1085</v>
      </c>
      <c r="G151" s="7" t="s">
        <v>1083</v>
      </c>
      <c r="H151" s="7" t="s">
        <v>1076</v>
      </c>
      <c r="I151" s="7" t="s">
        <v>1076</v>
      </c>
      <c r="J151" s="7" t="s">
        <v>1076</v>
      </c>
      <c r="K151" s="7" t="s">
        <v>1083</v>
      </c>
      <c r="L151" s="7" t="s">
        <v>1500</v>
      </c>
      <c r="M151" s="7" t="s">
        <v>1083</v>
      </c>
      <c r="N151" s="7" t="s">
        <v>1083</v>
      </c>
      <c r="O151" s="7" t="s">
        <v>1083</v>
      </c>
      <c r="P151" s="7" t="s">
        <v>1083</v>
      </c>
      <c r="Q151" s="7" t="s">
        <v>1083</v>
      </c>
      <c r="R151" s="7" t="s">
        <v>1076</v>
      </c>
      <c r="S151" s="7" t="s">
        <v>1083</v>
      </c>
      <c r="T151" s="7" t="s">
        <v>1092</v>
      </c>
      <c r="U151" s="7" t="s">
        <v>1461</v>
      </c>
      <c r="V151" s="7" t="s">
        <v>1260</v>
      </c>
      <c r="W151" s="7" t="s">
        <v>1897</v>
      </c>
      <c r="X151" s="7" t="s">
        <v>1085</v>
      </c>
      <c r="Y151" s="7" t="s">
        <v>1076</v>
      </c>
      <c r="Z151" s="7" t="s">
        <v>1083</v>
      </c>
      <c r="AA151" s="7" t="s">
        <v>1083</v>
      </c>
      <c r="AB151" s="7"/>
    </row>
    <row r="152" spans="1:28" x14ac:dyDescent="0.3">
      <c r="A152" s="7" t="s">
        <v>1900</v>
      </c>
      <c r="B152" s="7" t="s">
        <v>1898</v>
      </c>
      <c r="C152" s="7" t="s">
        <v>1178</v>
      </c>
      <c r="D152" s="7" t="s">
        <v>34</v>
      </c>
      <c r="E152" s="7" t="s">
        <v>1141</v>
      </c>
      <c r="F152" s="7" t="s">
        <v>1097</v>
      </c>
      <c r="G152" s="7" t="s">
        <v>1076</v>
      </c>
      <c r="H152" s="7" t="s">
        <v>1085</v>
      </c>
      <c r="I152" s="7" t="s">
        <v>1092</v>
      </c>
      <c r="J152" s="7" t="s">
        <v>1431</v>
      </c>
      <c r="K152" s="7" t="s">
        <v>1082</v>
      </c>
      <c r="L152" s="7" t="s">
        <v>1899</v>
      </c>
      <c r="M152" s="7" t="s">
        <v>1083</v>
      </c>
      <c r="N152" s="7" t="s">
        <v>1076</v>
      </c>
      <c r="O152" s="7" t="s">
        <v>1083</v>
      </c>
      <c r="P152" s="7" t="s">
        <v>1083</v>
      </c>
      <c r="Q152" s="7" t="s">
        <v>1085</v>
      </c>
      <c r="R152" s="7" t="s">
        <v>1083</v>
      </c>
      <c r="S152" s="7" t="s">
        <v>1083</v>
      </c>
      <c r="T152" s="7" t="s">
        <v>1110</v>
      </c>
      <c r="U152" s="7" t="s">
        <v>1485</v>
      </c>
      <c r="V152" s="7" t="s">
        <v>2103</v>
      </c>
      <c r="W152" s="7" t="s">
        <v>3079</v>
      </c>
      <c r="X152" s="7" t="s">
        <v>1076</v>
      </c>
      <c r="Y152" s="7" t="s">
        <v>1085</v>
      </c>
      <c r="Z152" s="7" t="s">
        <v>1085</v>
      </c>
      <c r="AA152" s="7" t="s">
        <v>1105</v>
      </c>
      <c r="AB152" s="7" t="s">
        <v>1674</v>
      </c>
    </row>
    <row r="153" spans="1:28" x14ac:dyDescent="0.3">
      <c r="A153" s="7" t="s">
        <v>1903</v>
      </c>
      <c r="B153" s="7" t="s">
        <v>440</v>
      </c>
      <c r="C153" s="7" t="s">
        <v>1127</v>
      </c>
      <c r="D153" s="7" t="s">
        <v>1116</v>
      </c>
      <c r="E153" s="7" t="s">
        <v>21</v>
      </c>
      <c r="F153" s="7" t="s">
        <v>1320</v>
      </c>
      <c r="G153" s="7" t="s">
        <v>1091</v>
      </c>
      <c r="H153" s="7" t="s">
        <v>1142</v>
      </c>
      <c r="I153" s="7" t="s">
        <v>1147</v>
      </c>
      <c r="J153" s="7" t="s">
        <v>1484</v>
      </c>
      <c r="K153" s="7" t="s">
        <v>1098</v>
      </c>
      <c r="L153" s="7" t="s">
        <v>1468</v>
      </c>
      <c r="M153" s="7" t="s">
        <v>1082</v>
      </c>
      <c r="N153" s="7" t="s">
        <v>1085</v>
      </c>
      <c r="O153" s="7" t="s">
        <v>1083</v>
      </c>
      <c r="P153" s="7" t="s">
        <v>1083</v>
      </c>
      <c r="Q153" s="7" t="s">
        <v>1111</v>
      </c>
      <c r="R153" s="7" t="s">
        <v>1076</v>
      </c>
      <c r="S153" s="7" t="s">
        <v>1083</v>
      </c>
      <c r="T153" s="7" t="s">
        <v>1384</v>
      </c>
      <c r="U153" s="7" t="s">
        <v>1580</v>
      </c>
      <c r="V153" s="7" t="s">
        <v>2579</v>
      </c>
      <c r="W153" s="7" t="s">
        <v>2346</v>
      </c>
      <c r="X153" s="7" t="s">
        <v>1202</v>
      </c>
      <c r="Y153" s="7" t="s">
        <v>1903</v>
      </c>
      <c r="Z153" s="7" t="s">
        <v>1112</v>
      </c>
      <c r="AA153" s="7" t="s">
        <v>1112</v>
      </c>
      <c r="AB153" s="7" t="s">
        <v>1526</v>
      </c>
    </row>
    <row r="154" spans="1:28" x14ac:dyDescent="0.3">
      <c r="A154" s="7" t="s">
        <v>1515</v>
      </c>
      <c r="B154" s="7" t="s">
        <v>407</v>
      </c>
      <c r="C154" s="7" t="s">
        <v>1238</v>
      </c>
      <c r="D154" s="7" t="s">
        <v>41</v>
      </c>
      <c r="E154" s="7" t="s">
        <v>21</v>
      </c>
      <c r="F154" s="7" t="s">
        <v>1245</v>
      </c>
      <c r="G154" s="7" t="s">
        <v>1085</v>
      </c>
      <c r="H154" s="7" t="s">
        <v>1092</v>
      </c>
      <c r="I154" s="7" t="s">
        <v>1104</v>
      </c>
      <c r="J154" s="7" t="s">
        <v>1506</v>
      </c>
      <c r="K154" s="7" t="s">
        <v>1148</v>
      </c>
      <c r="L154" s="7" t="s">
        <v>1845</v>
      </c>
      <c r="M154" s="7" t="s">
        <v>1085</v>
      </c>
      <c r="N154" s="7" t="s">
        <v>1083</v>
      </c>
      <c r="O154" s="7" t="s">
        <v>1083</v>
      </c>
      <c r="P154" s="7" t="s">
        <v>1076</v>
      </c>
      <c r="Q154" s="7" t="s">
        <v>1092</v>
      </c>
      <c r="R154" s="7" t="s">
        <v>1083</v>
      </c>
      <c r="S154" s="7" t="s">
        <v>1083</v>
      </c>
      <c r="T154" s="7" t="s">
        <v>1379</v>
      </c>
      <c r="U154" s="7" t="s">
        <v>1513</v>
      </c>
      <c r="V154" s="7" t="s">
        <v>1904</v>
      </c>
      <c r="W154" s="7" t="s">
        <v>1905</v>
      </c>
      <c r="X154" s="7" t="s">
        <v>1153</v>
      </c>
      <c r="Y154" s="7" t="s">
        <v>1299</v>
      </c>
      <c r="Z154" s="7" t="s">
        <v>1092</v>
      </c>
      <c r="AA154" s="7" t="s">
        <v>1128</v>
      </c>
      <c r="AB154" s="7" t="s">
        <v>1680</v>
      </c>
    </row>
    <row r="155" spans="1:28" x14ac:dyDescent="0.3">
      <c r="A155" s="7" t="s">
        <v>1910</v>
      </c>
      <c r="B155" s="7" t="s">
        <v>688</v>
      </c>
      <c r="C155" s="7" t="s">
        <v>1110</v>
      </c>
      <c r="D155" s="7" t="s">
        <v>1132</v>
      </c>
      <c r="E155" s="7" t="s">
        <v>21</v>
      </c>
      <c r="F155" s="7" t="s">
        <v>1091</v>
      </c>
      <c r="G155" s="7" t="s">
        <v>1083</v>
      </c>
      <c r="H155" s="7" t="s">
        <v>1076</v>
      </c>
      <c r="I155" s="7" t="s">
        <v>1076</v>
      </c>
      <c r="J155" s="7" t="s">
        <v>1083</v>
      </c>
      <c r="K155" s="7" t="s">
        <v>1082</v>
      </c>
      <c r="L155" s="7" t="s">
        <v>1571</v>
      </c>
      <c r="M155" s="7" t="s">
        <v>1083</v>
      </c>
      <c r="N155" s="7" t="s">
        <v>1083</v>
      </c>
      <c r="O155" s="7" t="s">
        <v>1083</v>
      </c>
      <c r="P155" s="7" t="s">
        <v>1083</v>
      </c>
      <c r="Q155" s="7" t="s">
        <v>1076</v>
      </c>
      <c r="R155" s="7" t="s">
        <v>1083</v>
      </c>
      <c r="S155" s="7" t="s">
        <v>1083</v>
      </c>
      <c r="T155" s="7" t="s">
        <v>1105</v>
      </c>
      <c r="U155" s="7" t="s">
        <v>1461</v>
      </c>
      <c r="V155" s="7" t="s">
        <v>1641</v>
      </c>
      <c r="W155" s="7" t="s">
        <v>3669</v>
      </c>
      <c r="X155" s="7" t="s">
        <v>1123</v>
      </c>
      <c r="Y155" s="7" t="s">
        <v>1105</v>
      </c>
      <c r="Z155" s="7" t="s">
        <v>1303</v>
      </c>
      <c r="AA155" s="7" t="s">
        <v>1320</v>
      </c>
      <c r="AB155" s="7" t="s">
        <v>2563</v>
      </c>
    </row>
    <row r="156" spans="1:28" x14ac:dyDescent="0.3">
      <c r="A156" s="7" t="s">
        <v>1913</v>
      </c>
      <c r="B156" s="7" t="s">
        <v>488</v>
      </c>
      <c r="C156" s="7" t="s">
        <v>1242</v>
      </c>
      <c r="D156" s="7" t="s">
        <v>98</v>
      </c>
      <c r="E156" s="7" t="s">
        <v>21</v>
      </c>
      <c r="F156" s="7" t="s">
        <v>1303</v>
      </c>
      <c r="G156" s="7" t="s">
        <v>1111</v>
      </c>
      <c r="H156" s="7" t="s">
        <v>1178</v>
      </c>
      <c r="I156" s="7" t="s">
        <v>1242</v>
      </c>
      <c r="J156" s="7" t="s">
        <v>1123</v>
      </c>
      <c r="K156" s="7" t="s">
        <v>1167</v>
      </c>
      <c r="L156" s="7" t="s">
        <v>1803</v>
      </c>
      <c r="M156" s="7" t="s">
        <v>1105</v>
      </c>
      <c r="N156" s="7" t="s">
        <v>1092</v>
      </c>
      <c r="O156" s="7" t="s">
        <v>1083</v>
      </c>
      <c r="P156" s="7" t="s">
        <v>1085</v>
      </c>
      <c r="Q156" s="7" t="s">
        <v>1147</v>
      </c>
      <c r="R156" s="7" t="s">
        <v>1092</v>
      </c>
      <c r="S156" s="7" t="s">
        <v>1076</v>
      </c>
      <c r="T156" s="7" t="s">
        <v>1900</v>
      </c>
      <c r="U156" s="7" t="s">
        <v>1519</v>
      </c>
      <c r="V156" s="7" t="s">
        <v>3572</v>
      </c>
      <c r="W156" s="7" t="s">
        <v>3577</v>
      </c>
      <c r="X156" s="7" t="s">
        <v>1223</v>
      </c>
      <c r="Y156" s="7" t="s">
        <v>1112</v>
      </c>
      <c r="Z156" s="7" t="s">
        <v>2585</v>
      </c>
      <c r="AA156" s="7" t="s">
        <v>2519</v>
      </c>
      <c r="AB156" s="7" t="s">
        <v>1909</v>
      </c>
    </row>
    <row r="157" spans="1:28" x14ac:dyDescent="0.3">
      <c r="A157" s="7" t="s">
        <v>1532</v>
      </c>
      <c r="B157" s="7" t="s">
        <v>146</v>
      </c>
      <c r="C157" s="7" t="s">
        <v>1242</v>
      </c>
      <c r="D157" s="7" t="s">
        <v>102</v>
      </c>
      <c r="E157" s="7" t="s">
        <v>21</v>
      </c>
      <c r="F157" s="7" t="s">
        <v>1316</v>
      </c>
      <c r="G157" s="7" t="s">
        <v>1090</v>
      </c>
      <c r="H157" s="7" t="s">
        <v>1127</v>
      </c>
      <c r="I157" s="7" t="s">
        <v>1237</v>
      </c>
      <c r="J157" s="7" t="s">
        <v>1100</v>
      </c>
      <c r="K157" s="7" t="s">
        <v>1219</v>
      </c>
      <c r="L157" s="7" t="s">
        <v>1700</v>
      </c>
      <c r="M157" s="7" t="s">
        <v>1112</v>
      </c>
      <c r="N157" s="7" t="s">
        <v>1082</v>
      </c>
      <c r="O157" s="7" t="s">
        <v>1083</v>
      </c>
      <c r="P157" s="7" t="s">
        <v>1082</v>
      </c>
      <c r="Q157" s="7" t="s">
        <v>1202</v>
      </c>
      <c r="R157" s="7" t="s">
        <v>1076</v>
      </c>
      <c r="S157" s="7" t="s">
        <v>1076</v>
      </c>
      <c r="T157" s="7" t="s">
        <v>1734</v>
      </c>
      <c r="U157" s="7" t="s">
        <v>3084</v>
      </c>
      <c r="V157" s="7" t="s">
        <v>3578</v>
      </c>
      <c r="W157" s="7" t="s">
        <v>3307</v>
      </c>
      <c r="X157" s="7" t="s">
        <v>1110</v>
      </c>
      <c r="Y157" s="7" t="s">
        <v>1344</v>
      </c>
      <c r="Z157" s="7" t="s">
        <v>2521</v>
      </c>
      <c r="AA157" s="7" t="s">
        <v>1798</v>
      </c>
      <c r="AB157" s="7" t="s">
        <v>3172</v>
      </c>
    </row>
    <row r="158" spans="1:28" x14ac:dyDescent="0.3">
      <c r="A158" s="7" t="s">
        <v>1055</v>
      </c>
      <c r="B158" s="7" t="s">
        <v>0</v>
      </c>
      <c r="C158" s="7" t="s">
        <v>1057</v>
      </c>
      <c r="D158" s="7" t="s">
        <v>1059</v>
      </c>
      <c r="E158" s="7" t="s">
        <v>1063</v>
      </c>
      <c r="F158" s="7" t="s">
        <v>4</v>
      </c>
      <c r="G158" s="7" t="s">
        <v>781</v>
      </c>
      <c r="H158" s="7" t="s">
        <v>1190</v>
      </c>
      <c r="I158" s="7" t="s">
        <v>1191</v>
      </c>
      <c r="J158" s="7" t="s">
        <v>1192</v>
      </c>
      <c r="K158" s="7" t="s">
        <v>1193</v>
      </c>
      <c r="L158" s="7" t="s">
        <v>1444</v>
      </c>
      <c r="M158" s="7" t="s">
        <v>1445</v>
      </c>
      <c r="N158" s="7" t="s">
        <v>1544</v>
      </c>
      <c r="O158" s="7" t="s">
        <v>1545</v>
      </c>
      <c r="P158" s="7" t="s">
        <v>1448</v>
      </c>
      <c r="Q158" s="7" t="s">
        <v>1445</v>
      </c>
      <c r="R158" s="7" t="s">
        <v>1544</v>
      </c>
      <c r="S158" s="7" t="s">
        <v>1545</v>
      </c>
      <c r="T158" s="7" t="s">
        <v>1546</v>
      </c>
      <c r="U158" s="7" t="s">
        <v>1547</v>
      </c>
      <c r="V158" s="7" t="s">
        <v>1548</v>
      </c>
      <c r="W158" s="7" t="s">
        <v>1549</v>
      </c>
      <c r="X158" s="7" t="s">
        <v>1456</v>
      </c>
      <c r="Y158" s="7" t="s">
        <v>1457</v>
      </c>
      <c r="Z158" s="7" t="s">
        <v>1458</v>
      </c>
      <c r="AA158" s="7" t="s">
        <v>1459</v>
      </c>
      <c r="AB158" s="7" t="s">
        <v>1460</v>
      </c>
    </row>
    <row r="159" spans="1:28" x14ac:dyDescent="0.3">
      <c r="A159" s="7" t="s">
        <v>1831</v>
      </c>
      <c r="B159" s="7" t="s">
        <v>194</v>
      </c>
      <c r="C159" s="7" t="s">
        <v>1202</v>
      </c>
      <c r="D159" s="7" t="s">
        <v>62</v>
      </c>
      <c r="E159" s="7" t="s">
        <v>21</v>
      </c>
      <c r="F159" s="7" t="s">
        <v>1303</v>
      </c>
      <c r="G159" s="7" t="s">
        <v>1111</v>
      </c>
      <c r="H159" s="7" t="s">
        <v>1180</v>
      </c>
      <c r="I159" s="7" t="s">
        <v>1234</v>
      </c>
      <c r="J159" s="7" t="s">
        <v>1264</v>
      </c>
      <c r="K159" s="7" t="s">
        <v>1242</v>
      </c>
      <c r="L159" s="7" t="s">
        <v>1691</v>
      </c>
      <c r="M159" s="7" t="s">
        <v>1128</v>
      </c>
      <c r="N159" s="7" t="s">
        <v>1076</v>
      </c>
      <c r="O159" s="7" t="s">
        <v>1083</v>
      </c>
      <c r="P159" s="7" t="s">
        <v>1076</v>
      </c>
      <c r="Q159" s="7" t="s">
        <v>1097</v>
      </c>
      <c r="R159" s="7" t="s">
        <v>1082</v>
      </c>
      <c r="S159" s="7" t="s">
        <v>1083</v>
      </c>
      <c r="T159" s="7" t="s">
        <v>1556</v>
      </c>
      <c r="U159" s="7" t="s">
        <v>2319</v>
      </c>
      <c r="V159" s="7" t="s">
        <v>2860</v>
      </c>
      <c r="W159" s="7" t="s">
        <v>3527</v>
      </c>
      <c r="X159" s="7" t="s">
        <v>1090</v>
      </c>
      <c r="Y159" s="7" t="s">
        <v>1280</v>
      </c>
      <c r="Z159" s="7" t="s">
        <v>1618</v>
      </c>
      <c r="AA159" s="7" t="s">
        <v>2299</v>
      </c>
      <c r="AB159" s="7" t="s">
        <v>2087</v>
      </c>
    </row>
    <row r="160" spans="1:28" x14ac:dyDescent="0.3">
      <c r="A160" s="7" t="s">
        <v>1921</v>
      </c>
      <c r="B160" s="7" t="s">
        <v>1154</v>
      </c>
      <c r="C160" s="7" t="s">
        <v>1202</v>
      </c>
      <c r="D160" s="7" t="s">
        <v>64</v>
      </c>
      <c r="E160" s="7" t="s">
        <v>24</v>
      </c>
      <c r="F160" s="7" t="s">
        <v>1097</v>
      </c>
      <c r="G160" s="7" t="s">
        <v>1083</v>
      </c>
      <c r="H160" s="7" t="s">
        <v>1092</v>
      </c>
      <c r="I160" s="7" t="s">
        <v>1092</v>
      </c>
      <c r="J160" s="7" t="s">
        <v>1506</v>
      </c>
      <c r="K160" s="7" t="s">
        <v>1082</v>
      </c>
      <c r="L160" s="7" t="s">
        <v>1571</v>
      </c>
      <c r="M160" s="7" t="s">
        <v>1083</v>
      </c>
      <c r="N160" s="7" t="s">
        <v>1083</v>
      </c>
      <c r="O160" s="7" t="s">
        <v>1083</v>
      </c>
      <c r="P160" s="7" t="s">
        <v>1083</v>
      </c>
      <c r="Q160" s="7" t="s">
        <v>1092</v>
      </c>
      <c r="R160" s="7" t="s">
        <v>1083</v>
      </c>
      <c r="S160" s="7" t="s">
        <v>1083</v>
      </c>
      <c r="T160" s="7" t="s">
        <v>1111</v>
      </c>
      <c r="U160" s="7" t="s">
        <v>1461</v>
      </c>
      <c r="V160" s="7" t="s">
        <v>2148</v>
      </c>
      <c r="W160" s="7" t="s">
        <v>2732</v>
      </c>
      <c r="X160" s="7" t="s">
        <v>1246</v>
      </c>
      <c r="Y160" s="7" t="s">
        <v>1153</v>
      </c>
      <c r="Z160" s="7" t="s">
        <v>1083</v>
      </c>
      <c r="AA160" s="7" t="s">
        <v>1083</v>
      </c>
      <c r="AB160" s="7"/>
    </row>
    <row r="161" spans="1:28" x14ac:dyDescent="0.3">
      <c r="A161" s="7" t="s">
        <v>1924</v>
      </c>
      <c r="B161" s="7" t="s">
        <v>1159</v>
      </c>
      <c r="C161" s="7" t="s">
        <v>1127</v>
      </c>
      <c r="D161" s="7" t="s">
        <v>107</v>
      </c>
      <c r="E161" s="7" t="s">
        <v>1109</v>
      </c>
      <c r="F161" s="7" t="s">
        <v>1105</v>
      </c>
      <c r="G161" s="7" t="s">
        <v>1076</v>
      </c>
      <c r="H161" s="7" t="s">
        <v>1076</v>
      </c>
      <c r="I161" s="7" t="s">
        <v>1085</v>
      </c>
      <c r="J161" s="7" t="s">
        <v>1084</v>
      </c>
      <c r="K161" s="7" t="s">
        <v>1082</v>
      </c>
      <c r="L161" s="7" t="s">
        <v>1612</v>
      </c>
      <c r="M161" s="7" t="s">
        <v>1076</v>
      </c>
      <c r="N161" s="7" t="s">
        <v>1083</v>
      </c>
      <c r="O161" s="7" t="s">
        <v>1083</v>
      </c>
      <c r="P161" s="7" t="s">
        <v>1083</v>
      </c>
      <c r="Q161" s="7" t="s">
        <v>1076</v>
      </c>
      <c r="R161" s="7" t="s">
        <v>1083</v>
      </c>
      <c r="S161" s="7" t="s">
        <v>1083</v>
      </c>
      <c r="T161" s="7" t="s">
        <v>1105</v>
      </c>
      <c r="U161" s="7" t="s">
        <v>1657</v>
      </c>
      <c r="V161" s="7" t="s">
        <v>1374</v>
      </c>
      <c r="W161" s="7" t="s">
        <v>1920</v>
      </c>
      <c r="X161" s="7" t="s">
        <v>1092</v>
      </c>
      <c r="Y161" s="7" t="s">
        <v>1112</v>
      </c>
      <c r="Z161" s="7" t="s">
        <v>1083</v>
      </c>
      <c r="AA161" s="7" t="s">
        <v>1083</v>
      </c>
      <c r="AB161" s="7"/>
    </row>
    <row r="162" spans="1:28" x14ac:dyDescent="0.3">
      <c r="A162" s="7" t="s">
        <v>1926</v>
      </c>
      <c r="B162" s="7" t="s">
        <v>499</v>
      </c>
      <c r="C162" s="7" t="s">
        <v>1265</v>
      </c>
      <c r="D162" s="7" t="s">
        <v>130</v>
      </c>
      <c r="E162" s="7" t="s">
        <v>21</v>
      </c>
      <c r="F162" s="7" t="s">
        <v>1303</v>
      </c>
      <c r="G162" s="7" t="s">
        <v>1223</v>
      </c>
      <c r="H162" s="7" t="s">
        <v>1206</v>
      </c>
      <c r="I162" s="7" t="s">
        <v>1320</v>
      </c>
      <c r="J162" s="7" t="s">
        <v>1180</v>
      </c>
      <c r="K162" s="7" t="s">
        <v>1127</v>
      </c>
      <c r="L162" s="7" t="s">
        <v>1996</v>
      </c>
      <c r="M162" s="7" t="s">
        <v>1178</v>
      </c>
      <c r="N162" s="7" t="s">
        <v>1091</v>
      </c>
      <c r="O162" s="7" t="s">
        <v>1083</v>
      </c>
      <c r="P162" s="7" t="s">
        <v>1092</v>
      </c>
      <c r="Q162" s="7" t="s">
        <v>1180</v>
      </c>
      <c r="R162" s="7" t="s">
        <v>1082</v>
      </c>
      <c r="S162" s="7" t="s">
        <v>1083</v>
      </c>
      <c r="T162" s="7" t="s">
        <v>1784</v>
      </c>
      <c r="U162" s="7" t="s">
        <v>1852</v>
      </c>
      <c r="V162" s="7" t="s">
        <v>3431</v>
      </c>
      <c r="W162" s="7" t="s">
        <v>3579</v>
      </c>
      <c r="X162" s="7" t="s">
        <v>1202</v>
      </c>
      <c r="Y162" s="7" t="s">
        <v>1307</v>
      </c>
      <c r="Z162" s="7" t="s">
        <v>2744</v>
      </c>
      <c r="AA162" s="7" t="s">
        <v>1665</v>
      </c>
      <c r="AB162" s="7" t="s">
        <v>3257</v>
      </c>
    </row>
    <row r="163" spans="1:28" x14ac:dyDescent="0.3">
      <c r="A163" s="7" t="s">
        <v>1927</v>
      </c>
      <c r="B163" s="7" t="s">
        <v>335</v>
      </c>
      <c r="C163" s="7" t="s">
        <v>1219</v>
      </c>
      <c r="D163" s="7" t="s">
        <v>52</v>
      </c>
      <c r="E163" s="7" t="s">
        <v>1109</v>
      </c>
      <c r="F163" s="7" t="s">
        <v>1307</v>
      </c>
      <c r="G163" s="7" t="s">
        <v>1180</v>
      </c>
      <c r="H163" s="7" t="s">
        <v>1111</v>
      </c>
      <c r="I163" s="7" t="s">
        <v>1234</v>
      </c>
      <c r="J163" s="7" t="s">
        <v>1083</v>
      </c>
      <c r="K163" s="7" t="s">
        <v>1238</v>
      </c>
      <c r="L163" s="7" t="s">
        <v>1774</v>
      </c>
      <c r="M163" s="7" t="s">
        <v>1097</v>
      </c>
      <c r="N163" s="7" t="s">
        <v>1082</v>
      </c>
      <c r="O163" s="7" t="s">
        <v>1083</v>
      </c>
      <c r="P163" s="7" t="s">
        <v>1076</v>
      </c>
      <c r="Q163" s="7" t="s">
        <v>1091</v>
      </c>
      <c r="R163" s="7" t="s">
        <v>1092</v>
      </c>
      <c r="S163" s="7" t="s">
        <v>1076</v>
      </c>
      <c r="T163" s="7" t="s">
        <v>1820</v>
      </c>
      <c r="U163" s="7" t="s">
        <v>3580</v>
      </c>
      <c r="V163" s="7" t="s">
        <v>2903</v>
      </c>
      <c r="W163" s="7" t="s">
        <v>3179</v>
      </c>
      <c r="X163" s="7" t="s">
        <v>1242</v>
      </c>
      <c r="Y163" s="7" t="s">
        <v>1762</v>
      </c>
      <c r="Z163" s="7" t="s">
        <v>1148</v>
      </c>
      <c r="AA163" s="7" t="s">
        <v>1146</v>
      </c>
      <c r="AB163" s="7" t="s">
        <v>2576</v>
      </c>
    </row>
    <row r="164" spans="1:28" x14ac:dyDescent="0.3">
      <c r="A164" s="7" t="s">
        <v>1930</v>
      </c>
      <c r="B164" s="7" t="s">
        <v>1163</v>
      </c>
      <c r="C164" s="7" t="s">
        <v>1206</v>
      </c>
      <c r="D164" s="7" t="s">
        <v>1121</v>
      </c>
      <c r="E164" s="7" t="s">
        <v>24</v>
      </c>
      <c r="F164" s="7" t="s">
        <v>1105</v>
      </c>
      <c r="G164" s="7" t="s">
        <v>1083</v>
      </c>
      <c r="H164" s="7" t="s">
        <v>1085</v>
      </c>
      <c r="I164" s="7" t="s">
        <v>1085</v>
      </c>
      <c r="J164" s="7" t="s">
        <v>1076</v>
      </c>
      <c r="K164" s="7" t="s">
        <v>1104</v>
      </c>
      <c r="L164" s="7" t="s">
        <v>1476</v>
      </c>
      <c r="M164" s="7" t="s">
        <v>1083</v>
      </c>
      <c r="N164" s="7" t="s">
        <v>1083</v>
      </c>
      <c r="O164" s="7" t="s">
        <v>1083</v>
      </c>
      <c r="P164" s="7" t="s">
        <v>1083</v>
      </c>
      <c r="Q164" s="7" t="s">
        <v>1085</v>
      </c>
      <c r="R164" s="7" t="s">
        <v>1083</v>
      </c>
      <c r="S164" s="7" t="s">
        <v>1083</v>
      </c>
      <c r="T164" s="7" t="s">
        <v>1123</v>
      </c>
      <c r="U164" s="7" t="s">
        <v>1461</v>
      </c>
      <c r="V164" s="7" t="s">
        <v>1820</v>
      </c>
      <c r="W164" s="7" t="s">
        <v>3581</v>
      </c>
      <c r="X164" s="7" t="s">
        <v>1111</v>
      </c>
      <c r="Y164" s="7" t="s">
        <v>1128</v>
      </c>
      <c r="Z164" s="7" t="s">
        <v>1083</v>
      </c>
      <c r="AA164" s="7" t="s">
        <v>1083</v>
      </c>
      <c r="AB164" s="7"/>
    </row>
    <row r="165" spans="1:28" x14ac:dyDescent="0.3">
      <c r="A165" s="7" t="s">
        <v>1656</v>
      </c>
      <c r="B165" s="7" t="s">
        <v>1928</v>
      </c>
      <c r="C165" s="7" t="s">
        <v>1178</v>
      </c>
      <c r="D165" s="7" t="s">
        <v>23</v>
      </c>
      <c r="E165" s="7" t="s">
        <v>1109</v>
      </c>
      <c r="F165" s="7" t="s">
        <v>1320</v>
      </c>
      <c r="G165" s="7" t="s">
        <v>1123</v>
      </c>
      <c r="H165" s="7" t="s">
        <v>1091</v>
      </c>
      <c r="I165" s="7" t="s">
        <v>1112</v>
      </c>
      <c r="J165" s="7" t="s">
        <v>1092</v>
      </c>
      <c r="K165" s="7" t="s">
        <v>1265</v>
      </c>
      <c r="L165" s="7" t="s">
        <v>1595</v>
      </c>
      <c r="M165" s="7" t="s">
        <v>1123</v>
      </c>
      <c r="N165" s="7" t="s">
        <v>1083</v>
      </c>
      <c r="O165" s="7" t="s">
        <v>1083</v>
      </c>
      <c r="P165" s="7" t="s">
        <v>1076</v>
      </c>
      <c r="Q165" s="7" t="s">
        <v>1104</v>
      </c>
      <c r="R165" s="7" t="s">
        <v>1076</v>
      </c>
      <c r="S165" s="7" t="s">
        <v>1083</v>
      </c>
      <c r="T165" s="7" t="s">
        <v>1510</v>
      </c>
      <c r="U165" s="7" t="s">
        <v>1707</v>
      </c>
      <c r="V165" s="7" t="s">
        <v>1816</v>
      </c>
      <c r="W165" s="7" t="s">
        <v>4097</v>
      </c>
      <c r="X165" s="7" t="s">
        <v>1112</v>
      </c>
      <c r="Y165" s="7" t="s">
        <v>1535</v>
      </c>
      <c r="Z165" s="7" t="s">
        <v>1085</v>
      </c>
      <c r="AA165" s="7" t="s">
        <v>1123</v>
      </c>
      <c r="AB165" s="7" t="s">
        <v>1670</v>
      </c>
    </row>
    <row r="166" spans="1:28" x14ac:dyDescent="0.3">
      <c r="A166" s="7" t="s">
        <v>1937</v>
      </c>
      <c r="B166" s="7" t="s">
        <v>1931</v>
      </c>
      <c r="C166" s="7" t="s">
        <v>1242</v>
      </c>
      <c r="D166" s="7" t="s">
        <v>46</v>
      </c>
      <c r="E166" s="7" t="s">
        <v>21</v>
      </c>
      <c r="F166" s="7" t="s">
        <v>1090</v>
      </c>
      <c r="G166" s="7" t="s">
        <v>1083</v>
      </c>
      <c r="H166" s="7" t="s">
        <v>1076</v>
      </c>
      <c r="I166" s="7" t="s">
        <v>1076</v>
      </c>
      <c r="J166" s="7" t="s">
        <v>1264</v>
      </c>
      <c r="K166" s="7" t="s">
        <v>1091</v>
      </c>
      <c r="L166" s="7" t="s">
        <v>1899</v>
      </c>
      <c r="M166" s="7" t="s">
        <v>1083</v>
      </c>
      <c r="N166" s="7" t="s">
        <v>1083</v>
      </c>
      <c r="O166" s="7" t="s">
        <v>1083</v>
      </c>
      <c r="P166" s="7" t="s">
        <v>1083</v>
      </c>
      <c r="Q166" s="7" t="s">
        <v>1076</v>
      </c>
      <c r="R166" s="7" t="s">
        <v>1083</v>
      </c>
      <c r="S166" s="7" t="s">
        <v>1083</v>
      </c>
      <c r="T166" s="7" t="s">
        <v>1112</v>
      </c>
      <c r="U166" s="7" t="s">
        <v>1461</v>
      </c>
      <c r="V166" s="7" t="s">
        <v>1932</v>
      </c>
      <c r="W166" s="7" t="s">
        <v>1933</v>
      </c>
      <c r="X166" s="7" t="s">
        <v>1091</v>
      </c>
      <c r="Y166" s="7" t="s">
        <v>1076</v>
      </c>
      <c r="Z166" s="7" t="s">
        <v>1374</v>
      </c>
      <c r="AA166" s="7" t="s">
        <v>1364</v>
      </c>
      <c r="AB166" s="7" t="s">
        <v>1934</v>
      </c>
    </row>
    <row r="167" spans="1:28" x14ac:dyDescent="0.3">
      <c r="A167" s="7" t="s">
        <v>1941</v>
      </c>
      <c r="B167" s="7" t="s">
        <v>685</v>
      </c>
      <c r="C167" s="7" t="s">
        <v>1206</v>
      </c>
      <c r="D167" s="7" t="s">
        <v>55</v>
      </c>
      <c r="E167" s="7" t="s">
        <v>21</v>
      </c>
      <c r="F167" s="7" t="s">
        <v>1085</v>
      </c>
      <c r="G167" s="7" t="s">
        <v>1083</v>
      </c>
      <c r="H167" s="7" t="s">
        <v>1085</v>
      </c>
      <c r="I167" s="7" t="s">
        <v>1085</v>
      </c>
      <c r="J167" s="7" t="s">
        <v>1085</v>
      </c>
      <c r="K167" s="7" t="s">
        <v>1083</v>
      </c>
      <c r="L167" s="7" t="s">
        <v>1500</v>
      </c>
      <c r="M167" s="7" t="s">
        <v>1083</v>
      </c>
      <c r="N167" s="7" t="s">
        <v>1083</v>
      </c>
      <c r="O167" s="7" t="s">
        <v>1083</v>
      </c>
      <c r="P167" s="7" t="s">
        <v>1083</v>
      </c>
      <c r="Q167" s="7" t="s">
        <v>1085</v>
      </c>
      <c r="R167" s="7" t="s">
        <v>1083</v>
      </c>
      <c r="S167" s="7" t="s">
        <v>1083</v>
      </c>
      <c r="T167" s="7" t="s">
        <v>1092</v>
      </c>
      <c r="U167" s="7" t="s">
        <v>1461</v>
      </c>
      <c r="V167" s="7" t="s">
        <v>1219</v>
      </c>
      <c r="W167" s="7" t="s">
        <v>1935</v>
      </c>
      <c r="X167" s="7" t="s">
        <v>1083</v>
      </c>
      <c r="Y167" s="7" t="s">
        <v>1092</v>
      </c>
      <c r="Z167" s="7" t="s">
        <v>1092</v>
      </c>
      <c r="AA167" s="7" t="s">
        <v>1104</v>
      </c>
      <c r="AB167" s="7" t="s">
        <v>1936</v>
      </c>
    </row>
    <row r="168" spans="1:28" x14ac:dyDescent="0.3">
      <c r="A168" s="7" t="s">
        <v>1945</v>
      </c>
      <c r="B168" s="7" t="s">
        <v>1938</v>
      </c>
      <c r="C168" s="7" t="s">
        <v>1110</v>
      </c>
      <c r="D168" s="7" t="s">
        <v>168</v>
      </c>
      <c r="E168" s="7" t="s">
        <v>1141</v>
      </c>
      <c r="F168" s="7" t="s">
        <v>1307</v>
      </c>
      <c r="G168" s="7" t="s">
        <v>1111</v>
      </c>
      <c r="H168" s="7" t="s">
        <v>1142</v>
      </c>
      <c r="I168" s="7" t="s">
        <v>1178</v>
      </c>
      <c r="J168" s="7" t="s">
        <v>1484</v>
      </c>
      <c r="K168" s="7" t="s">
        <v>1091</v>
      </c>
      <c r="L168" s="7" t="s">
        <v>1673</v>
      </c>
      <c r="M168" s="7" t="s">
        <v>1128</v>
      </c>
      <c r="N168" s="7" t="s">
        <v>1076</v>
      </c>
      <c r="O168" s="7" t="s">
        <v>1083</v>
      </c>
      <c r="P168" s="7" t="s">
        <v>1092</v>
      </c>
      <c r="Q168" s="7" t="s">
        <v>1111</v>
      </c>
      <c r="R168" s="7" t="s">
        <v>1076</v>
      </c>
      <c r="S168" s="7" t="s">
        <v>1083</v>
      </c>
      <c r="T168" s="7" t="s">
        <v>1359</v>
      </c>
      <c r="U168" s="7" t="s">
        <v>3582</v>
      </c>
      <c r="V168" s="7" t="s">
        <v>2736</v>
      </c>
      <c r="W168" s="7" t="s">
        <v>3583</v>
      </c>
      <c r="X168" s="7" t="s">
        <v>1090</v>
      </c>
      <c r="Y168" s="7" t="s">
        <v>1178</v>
      </c>
      <c r="Z168" s="7" t="s">
        <v>1083</v>
      </c>
      <c r="AA168" s="7" t="s">
        <v>1082</v>
      </c>
      <c r="AB168" s="7" t="s">
        <v>1461</v>
      </c>
    </row>
    <row r="169" spans="1:28" x14ac:dyDescent="0.3">
      <c r="A169" s="7" t="s">
        <v>1950</v>
      </c>
      <c r="B169" s="7" t="s">
        <v>459</v>
      </c>
      <c r="C169" s="7" t="s">
        <v>1206</v>
      </c>
      <c r="D169" s="7" t="s">
        <v>62</v>
      </c>
      <c r="E169" s="7" t="s">
        <v>24</v>
      </c>
      <c r="F169" s="7" t="s">
        <v>1312</v>
      </c>
      <c r="G169" s="7" t="s">
        <v>1153</v>
      </c>
      <c r="H169" s="7" t="s">
        <v>1188</v>
      </c>
      <c r="I169" s="7" t="s">
        <v>1273</v>
      </c>
      <c r="J169" s="7" t="s">
        <v>1149</v>
      </c>
      <c r="K169" s="7" t="s">
        <v>1238</v>
      </c>
      <c r="L169" s="7" t="s">
        <v>1479</v>
      </c>
      <c r="M169" s="7" t="s">
        <v>1128</v>
      </c>
      <c r="N169" s="7" t="s">
        <v>1082</v>
      </c>
      <c r="O169" s="7" t="s">
        <v>1083</v>
      </c>
      <c r="P169" s="7" t="s">
        <v>1076</v>
      </c>
      <c r="Q169" s="7" t="s">
        <v>1167</v>
      </c>
      <c r="R169" s="7" t="s">
        <v>1128</v>
      </c>
      <c r="S169" s="7" t="s">
        <v>1083</v>
      </c>
      <c r="T169" s="7" t="s">
        <v>1532</v>
      </c>
      <c r="U169" s="7" t="s">
        <v>1600</v>
      </c>
      <c r="V169" s="7" t="s">
        <v>3584</v>
      </c>
      <c r="W169" s="7" t="s">
        <v>3585</v>
      </c>
      <c r="X169" s="7" t="s">
        <v>1671</v>
      </c>
      <c r="Y169" s="7" t="s">
        <v>1785</v>
      </c>
      <c r="Z169" s="7" t="s">
        <v>1083</v>
      </c>
      <c r="AA169" s="7" t="s">
        <v>1083</v>
      </c>
      <c r="AB169" s="7"/>
    </row>
    <row r="170" spans="1:28" x14ac:dyDescent="0.3">
      <c r="A170" s="7" t="s">
        <v>1614</v>
      </c>
      <c r="B170" s="7" t="s">
        <v>446</v>
      </c>
      <c r="C170" s="7" t="s">
        <v>1238</v>
      </c>
      <c r="D170" s="7" t="s">
        <v>1262</v>
      </c>
      <c r="E170" s="7" t="s">
        <v>21</v>
      </c>
      <c r="F170" s="7" t="s">
        <v>1312</v>
      </c>
      <c r="G170" s="7" t="s">
        <v>1111</v>
      </c>
      <c r="H170" s="7" t="s">
        <v>1148</v>
      </c>
      <c r="I170" s="7" t="s">
        <v>1238</v>
      </c>
      <c r="J170" s="7" t="s">
        <v>1092</v>
      </c>
      <c r="K170" s="7" t="s">
        <v>1111</v>
      </c>
      <c r="L170" s="7" t="s">
        <v>1764</v>
      </c>
      <c r="M170" s="7" t="s">
        <v>1105</v>
      </c>
      <c r="N170" s="7" t="s">
        <v>1092</v>
      </c>
      <c r="O170" s="7" t="s">
        <v>1083</v>
      </c>
      <c r="P170" s="7" t="s">
        <v>1076</v>
      </c>
      <c r="Q170" s="7" t="s">
        <v>1097</v>
      </c>
      <c r="R170" s="7" t="s">
        <v>1092</v>
      </c>
      <c r="S170" s="7" t="s">
        <v>1085</v>
      </c>
      <c r="T170" s="7" t="s">
        <v>1719</v>
      </c>
      <c r="U170" s="7" t="s">
        <v>2423</v>
      </c>
      <c r="V170" s="7" t="s">
        <v>3175</v>
      </c>
      <c r="W170" s="7" t="s">
        <v>2405</v>
      </c>
      <c r="X170" s="7" t="s">
        <v>1280</v>
      </c>
      <c r="Y170" s="7" t="s">
        <v>1260</v>
      </c>
      <c r="Z170" s="7" t="s">
        <v>2355</v>
      </c>
      <c r="AA170" s="7" t="s">
        <v>2329</v>
      </c>
      <c r="AB170" s="7" t="s">
        <v>3926</v>
      </c>
    </row>
    <row r="171" spans="1:28" x14ac:dyDescent="0.3">
      <c r="A171" s="7" t="s">
        <v>1954</v>
      </c>
      <c r="B171" s="7" t="s">
        <v>307</v>
      </c>
      <c r="C171" s="7" t="s">
        <v>1238</v>
      </c>
      <c r="D171" s="7" t="s">
        <v>20</v>
      </c>
      <c r="E171" s="7" t="s">
        <v>1141</v>
      </c>
      <c r="F171" s="7" t="s">
        <v>1320</v>
      </c>
      <c r="G171" s="7" t="s">
        <v>1128</v>
      </c>
      <c r="H171" s="7" t="s">
        <v>1111</v>
      </c>
      <c r="I171" s="7" t="s">
        <v>1180</v>
      </c>
      <c r="J171" s="7" t="s">
        <v>1506</v>
      </c>
      <c r="K171" s="7" t="s">
        <v>1090</v>
      </c>
      <c r="L171" s="7" t="s">
        <v>1713</v>
      </c>
      <c r="M171" s="7" t="s">
        <v>1128</v>
      </c>
      <c r="N171" s="7" t="s">
        <v>1083</v>
      </c>
      <c r="O171" s="7" t="s">
        <v>1083</v>
      </c>
      <c r="P171" s="7" t="s">
        <v>1076</v>
      </c>
      <c r="Q171" s="7" t="s">
        <v>1111</v>
      </c>
      <c r="R171" s="7" t="s">
        <v>1083</v>
      </c>
      <c r="S171" s="7" t="s">
        <v>1083</v>
      </c>
      <c r="T171" s="7" t="s">
        <v>1389</v>
      </c>
      <c r="U171" s="7" t="s">
        <v>1879</v>
      </c>
      <c r="V171" s="7" t="s">
        <v>2551</v>
      </c>
      <c r="W171" s="7" t="s">
        <v>2298</v>
      </c>
      <c r="X171" s="7" t="s">
        <v>1273</v>
      </c>
      <c r="Y171" s="7" t="s">
        <v>1577</v>
      </c>
      <c r="Z171" s="7" t="s">
        <v>1599</v>
      </c>
      <c r="AA171" s="7" t="s">
        <v>1892</v>
      </c>
      <c r="AB171" s="7" t="s">
        <v>3927</v>
      </c>
    </row>
    <row r="172" spans="1:28" x14ac:dyDescent="0.3">
      <c r="A172" s="7" t="s">
        <v>1743</v>
      </c>
      <c r="B172" s="7" t="s">
        <v>1952</v>
      </c>
      <c r="C172" s="7" t="s">
        <v>1246</v>
      </c>
      <c r="D172" s="7" t="s">
        <v>1121</v>
      </c>
      <c r="E172" s="7" t="s">
        <v>24</v>
      </c>
      <c r="F172" s="7" t="s">
        <v>1299</v>
      </c>
      <c r="G172" s="7" t="s">
        <v>1092</v>
      </c>
      <c r="H172" s="7" t="s">
        <v>1082</v>
      </c>
      <c r="I172" s="7" t="s">
        <v>1105</v>
      </c>
      <c r="J172" s="7" t="s">
        <v>1106</v>
      </c>
      <c r="K172" s="7" t="s">
        <v>1167</v>
      </c>
      <c r="L172" s="7" t="s">
        <v>1807</v>
      </c>
      <c r="M172" s="7" t="s">
        <v>1092</v>
      </c>
      <c r="N172" s="7" t="s">
        <v>1083</v>
      </c>
      <c r="O172" s="7" t="s">
        <v>1083</v>
      </c>
      <c r="P172" s="7" t="s">
        <v>1083</v>
      </c>
      <c r="Q172" s="7" t="s">
        <v>1082</v>
      </c>
      <c r="R172" s="7" t="s">
        <v>1083</v>
      </c>
      <c r="S172" s="7" t="s">
        <v>1083</v>
      </c>
      <c r="T172" s="7" t="s">
        <v>1307</v>
      </c>
      <c r="U172" s="7" t="s">
        <v>2154</v>
      </c>
      <c r="V172" s="7" t="s">
        <v>1694</v>
      </c>
      <c r="W172" s="7" t="s">
        <v>2198</v>
      </c>
      <c r="X172" s="7" t="s">
        <v>1379</v>
      </c>
      <c r="Y172" s="7" t="s">
        <v>1374</v>
      </c>
      <c r="Z172" s="7" t="s">
        <v>1083</v>
      </c>
      <c r="AA172" s="7" t="s">
        <v>1083</v>
      </c>
      <c r="AB172" s="7"/>
    </row>
    <row r="173" spans="1:28" x14ac:dyDescent="0.3">
      <c r="A173" s="7" t="s">
        <v>1961</v>
      </c>
      <c r="B173" s="7" t="s">
        <v>1955</v>
      </c>
      <c r="C173" s="7" t="s">
        <v>1229</v>
      </c>
      <c r="D173" s="7" t="s">
        <v>105</v>
      </c>
      <c r="E173" s="7" t="s">
        <v>24</v>
      </c>
      <c r="F173" s="7" t="s">
        <v>1178</v>
      </c>
      <c r="G173" s="7" t="s">
        <v>1085</v>
      </c>
      <c r="H173" s="7" t="s">
        <v>1105</v>
      </c>
      <c r="I173" s="7" t="s">
        <v>1128</v>
      </c>
      <c r="J173" s="7" t="s">
        <v>1306</v>
      </c>
      <c r="K173" s="7" t="s">
        <v>1112</v>
      </c>
      <c r="L173" s="7" t="s">
        <v>1565</v>
      </c>
      <c r="M173" s="7" t="s">
        <v>1083</v>
      </c>
      <c r="N173" s="7" t="s">
        <v>1085</v>
      </c>
      <c r="O173" s="7" t="s">
        <v>1083</v>
      </c>
      <c r="P173" s="7" t="s">
        <v>1083</v>
      </c>
      <c r="Q173" s="7" t="s">
        <v>1092</v>
      </c>
      <c r="R173" s="7" t="s">
        <v>1082</v>
      </c>
      <c r="S173" s="7" t="s">
        <v>1083</v>
      </c>
      <c r="T173" s="7" t="s">
        <v>1098</v>
      </c>
      <c r="U173" s="7" t="s">
        <v>1710</v>
      </c>
      <c r="V173" s="7" t="s">
        <v>1956</v>
      </c>
      <c r="W173" s="7" t="s">
        <v>1957</v>
      </c>
      <c r="X173" s="7" t="s">
        <v>1128</v>
      </c>
      <c r="Y173" s="7" t="s">
        <v>1085</v>
      </c>
      <c r="Z173" s="7" t="s">
        <v>1083</v>
      </c>
      <c r="AA173" s="7" t="s">
        <v>1083</v>
      </c>
      <c r="AB173" s="7"/>
    </row>
    <row r="174" spans="1:28" x14ac:dyDescent="0.3">
      <c r="A174" s="7" t="s">
        <v>1834</v>
      </c>
      <c r="B174" s="7" t="s">
        <v>1958</v>
      </c>
      <c r="C174" s="7" t="s">
        <v>1219</v>
      </c>
      <c r="D174" s="7" t="s">
        <v>46</v>
      </c>
      <c r="E174" s="7" t="s">
        <v>1141</v>
      </c>
      <c r="F174" s="7" t="s">
        <v>1320</v>
      </c>
      <c r="G174" s="7" t="s">
        <v>1090</v>
      </c>
      <c r="H174" s="7" t="s">
        <v>1188</v>
      </c>
      <c r="I174" s="7" t="s">
        <v>1291</v>
      </c>
      <c r="J174" s="7" t="s">
        <v>1076</v>
      </c>
      <c r="K174" s="7" t="s">
        <v>1178</v>
      </c>
      <c r="L174" s="7" t="s">
        <v>2067</v>
      </c>
      <c r="M174" s="7" t="s">
        <v>1111</v>
      </c>
      <c r="N174" s="7" t="s">
        <v>1123</v>
      </c>
      <c r="O174" s="7" t="s">
        <v>1083</v>
      </c>
      <c r="P174" s="7" t="s">
        <v>1076</v>
      </c>
      <c r="Q174" s="7" t="s">
        <v>1180</v>
      </c>
      <c r="R174" s="7" t="s">
        <v>1091</v>
      </c>
      <c r="S174" s="7" t="s">
        <v>1083</v>
      </c>
      <c r="T174" s="7" t="s">
        <v>1913</v>
      </c>
      <c r="U174" s="7" t="s">
        <v>1873</v>
      </c>
      <c r="V174" s="7" t="s">
        <v>3928</v>
      </c>
      <c r="W174" s="7" t="s">
        <v>3307</v>
      </c>
      <c r="X174" s="7" t="s">
        <v>1202</v>
      </c>
      <c r="Y174" s="7" t="s">
        <v>1180</v>
      </c>
      <c r="Z174" s="7" t="s">
        <v>1142</v>
      </c>
      <c r="AA174" s="7" t="s">
        <v>1112</v>
      </c>
      <c r="AB174" s="7" t="s">
        <v>1877</v>
      </c>
    </row>
    <row r="175" spans="1:28" x14ac:dyDescent="0.3">
      <c r="A175" s="7" t="s">
        <v>1932</v>
      </c>
      <c r="B175" s="7" t="s">
        <v>1962</v>
      </c>
      <c r="C175" s="7" t="s">
        <v>1223</v>
      </c>
      <c r="D175" s="7" t="s">
        <v>102</v>
      </c>
      <c r="E175" s="7" t="s">
        <v>1109</v>
      </c>
      <c r="F175" s="7" t="s">
        <v>1307</v>
      </c>
      <c r="G175" s="7" t="s">
        <v>1100</v>
      </c>
      <c r="H175" s="7" t="s">
        <v>1153</v>
      </c>
      <c r="I175" s="7" t="s">
        <v>1188</v>
      </c>
      <c r="J175" s="7" t="s">
        <v>1153</v>
      </c>
      <c r="K175" s="7" t="s">
        <v>1100</v>
      </c>
      <c r="L175" s="7" t="s">
        <v>1764</v>
      </c>
      <c r="M175" s="7" t="s">
        <v>1123</v>
      </c>
      <c r="N175" s="7" t="s">
        <v>1085</v>
      </c>
      <c r="O175" s="7" t="s">
        <v>1085</v>
      </c>
      <c r="P175" s="7" t="s">
        <v>1085</v>
      </c>
      <c r="Q175" s="7" t="s">
        <v>1123</v>
      </c>
      <c r="R175" s="7" t="s">
        <v>1104</v>
      </c>
      <c r="S175" s="7" t="s">
        <v>1083</v>
      </c>
      <c r="T175" s="7" t="s">
        <v>1734</v>
      </c>
      <c r="U175" s="7" t="s">
        <v>1592</v>
      </c>
      <c r="V175" s="7" t="s">
        <v>1481</v>
      </c>
      <c r="W175" s="7" t="s">
        <v>3230</v>
      </c>
      <c r="X175" s="7" t="s">
        <v>1219</v>
      </c>
      <c r="Y175" s="7" t="s">
        <v>1237</v>
      </c>
      <c r="Z175" s="7" t="s">
        <v>1104</v>
      </c>
      <c r="AA175" s="7" t="s">
        <v>1153</v>
      </c>
      <c r="AB175" s="7" t="s">
        <v>2761</v>
      </c>
    </row>
    <row r="176" spans="1:28" x14ac:dyDescent="0.3">
      <c r="A176" s="7" t="s">
        <v>1644</v>
      </c>
      <c r="B176" s="7" t="s">
        <v>1168</v>
      </c>
      <c r="C176" s="7" t="s">
        <v>1127</v>
      </c>
      <c r="D176" s="7" t="s">
        <v>44</v>
      </c>
      <c r="E176" s="7" t="s">
        <v>24</v>
      </c>
      <c r="F176" s="7" t="s">
        <v>1104</v>
      </c>
      <c r="G176" s="7" t="s">
        <v>1083</v>
      </c>
      <c r="H176" s="7" t="s">
        <v>1092</v>
      </c>
      <c r="I176" s="7" t="s">
        <v>1092</v>
      </c>
      <c r="J176" s="7" t="s">
        <v>1085</v>
      </c>
      <c r="K176" s="7" t="s">
        <v>1085</v>
      </c>
      <c r="L176" s="7" t="s">
        <v>1472</v>
      </c>
      <c r="M176" s="7" t="s">
        <v>1083</v>
      </c>
      <c r="N176" s="7" t="s">
        <v>1083</v>
      </c>
      <c r="O176" s="7" t="s">
        <v>1083</v>
      </c>
      <c r="P176" s="7" t="s">
        <v>1083</v>
      </c>
      <c r="Q176" s="7" t="s">
        <v>1092</v>
      </c>
      <c r="R176" s="7" t="s">
        <v>1083</v>
      </c>
      <c r="S176" s="7" t="s">
        <v>1083</v>
      </c>
      <c r="T176" s="7" t="s">
        <v>1092</v>
      </c>
      <c r="U176" s="7" t="s">
        <v>1461</v>
      </c>
      <c r="V176" s="7" t="s">
        <v>1762</v>
      </c>
      <c r="W176" s="7" t="s">
        <v>1574</v>
      </c>
      <c r="X176" s="7" t="s">
        <v>1105</v>
      </c>
      <c r="Y176" s="7" t="s">
        <v>1123</v>
      </c>
      <c r="Z176" s="7" t="s">
        <v>1083</v>
      </c>
      <c r="AA176" s="7" t="s">
        <v>1083</v>
      </c>
      <c r="AB176" s="7"/>
    </row>
    <row r="177" spans="1:28" x14ac:dyDescent="0.3">
      <c r="A177" s="7" t="s">
        <v>1859</v>
      </c>
      <c r="B177" s="7" t="s">
        <v>754</v>
      </c>
      <c r="C177" s="7" t="s">
        <v>1206</v>
      </c>
      <c r="D177" s="7" t="s">
        <v>168</v>
      </c>
      <c r="E177" s="7" t="s">
        <v>21</v>
      </c>
      <c r="F177" s="7" t="s">
        <v>1178</v>
      </c>
      <c r="G177" s="7" t="s">
        <v>1076</v>
      </c>
      <c r="H177" s="7" t="s">
        <v>1085</v>
      </c>
      <c r="I177" s="7" t="s">
        <v>1092</v>
      </c>
      <c r="J177" s="7" t="s">
        <v>1484</v>
      </c>
      <c r="K177" s="7" t="s">
        <v>1111</v>
      </c>
      <c r="L177" s="7" t="s">
        <v>1845</v>
      </c>
      <c r="M177" s="7" t="s">
        <v>1076</v>
      </c>
      <c r="N177" s="7" t="s">
        <v>1083</v>
      </c>
      <c r="O177" s="7" t="s">
        <v>1083</v>
      </c>
      <c r="P177" s="7" t="s">
        <v>1083</v>
      </c>
      <c r="Q177" s="7" t="s">
        <v>1085</v>
      </c>
      <c r="R177" s="7" t="s">
        <v>1083</v>
      </c>
      <c r="S177" s="7" t="s">
        <v>1083</v>
      </c>
      <c r="T177" s="7" t="s">
        <v>1147</v>
      </c>
      <c r="U177" s="7" t="s">
        <v>2265</v>
      </c>
      <c r="V177" s="7" t="s">
        <v>1663</v>
      </c>
      <c r="W177" s="7" t="s">
        <v>3333</v>
      </c>
      <c r="X177" s="7" t="s">
        <v>1123</v>
      </c>
      <c r="Y177" s="7" t="s">
        <v>1234</v>
      </c>
      <c r="Z177" s="7" t="s">
        <v>1331</v>
      </c>
      <c r="AA177" s="7" t="s">
        <v>1577</v>
      </c>
      <c r="AB177" s="7" t="s">
        <v>3334</v>
      </c>
    </row>
    <row r="178" spans="1:28" x14ac:dyDescent="0.3">
      <c r="A178" s="7" t="s">
        <v>1971</v>
      </c>
      <c r="B178" s="7" t="s">
        <v>1967</v>
      </c>
      <c r="C178" s="7" t="s">
        <v>1238</v>
      </c>
      <c r="D178" s="7" t="s">
        <v>30</v>
      </c>
      <c r="E178" s="7" t="s">
        <v>24</v>
      </c>
      <c r="F178" s="7" t="s">
        <v>1307</v>
      </c>
      <c r="G178" s="7" t="s">
        <v>1076</v>
      </c>
      <c r="H178" s="7" t="s">
        <v>1112</v>
      </c>
      <c r="I178" s="7" t="s">
        <v>1097</v>
      </c>
      <c r="J178" s="7" t="s">
        <v>1229</v>
      </c>
      <c r="K178" s="7" t="s">
        <v>1229</v>
      </c>
      <c r="L178" s="7" t="s">
        <v>1804</v>
      </c>
      <c r="M178" s="7" t="s">
        <v>1076</v>
      </c>
      <c r="N178" s="7" t="s">
        <v>1083</v>
      </c>
      <c r="O178" s="7" t="s">
        <v>1083</v>
      </c>
      <c r="P178" s="7" t="s">
        <v>1083</v>
      </c>
      <c r="Q178" s="7" t="s">
        <v>1153</v>
      </c>
      <c r="R178" s="7" t="s">
        <v>1076</v>
      </c>
      <c r="S178" s="7" t="s">
        <v>1083</v>
      </c>
      <c r="T178" s="7" t="s">
        <v>1291</v>
      </c>
      <c r="U178" s="7" t="s">
        <v>1550</v>
      </c>
      <c r="V178" s="7" t="s">
        <v>3587</v>
      </c>
      <c r="W178" s="7" t="s">
        <v>3588</v>
      </c>
      <c r="X178" s="7" t="s">
        <v>1760</v>
      </c>
      <c r="Y178" s="7" t="s">
        <v>1762</v>
      </c>
      <c r="Z178" s="7" t="s">
        <v>1083</v>
      </c>
      <c r="AA178" s="7" t="s">
        <v>1083</v>
      </c>
      <c r="AB178" s="7"/>
    </row>
    <row r="179" spans="1:28" x14ac:dyDescent="0.3">
      <c r="A179" s="7" t="s">
        <v>1055</v>
      </c>
      <c r="B179" s="7" t="s">
        <v>0</v>
      </c>
      <c r="C179" s="7" t="s">
        <v>1057</v>
      </c>
      <c r="D179" s="7" t="s">
        <v>1059</v>
      </c>
      <c r="E179" s="7" t="s">
        <v>1063</v>
      </c>
      <c r="F179" s="7" t="s">
        <v>4</v>
      </c>
      <c r="G179" s="7" t="s">
        <v>781</v>
      </c>
      <c r="H179" s="7" t="s">
        <v>1190</v>
      </c>
      <c r="I179" s="7" t="s">
        <v>1191</v>
      </c>
      <c r="J179" s="7" t="s">
        <v>1192</v>
      </c>
      <c r="K179" s="7" t="s">
        <v>1193</v>
      </c>
      <c r="L179" s="7" t="s">
        <v>1444</v>
      </c>
      <c r="M179" s="7" t="s">
        <v>1445</v>
      </c>
      <c r="N179" s="7" t="s">
        <v>1544</v>
      </c>
      <c r="O179" s="7" t="s">
        <v>1545</v>
      </c>
      <c r="P179" s="7" t="s">
        <v>1448</v>
      </c>
      <c r="Q179" s="7" t="s">
        <v>1445</v>
      </c>
      <c r="R179" s="7" t="s">
        <v>1544</v>
      </c>
      <c r="S179" s="7" t="s">
        <v>1545</v>
      </c>
      <c r="T179" s="7" t="s">
        <v>1546</v>
      </c>
      <c r="U179" s="7" t="s">
        <v>1547</v>
      </c>
      <c r="V179" s="7" t="s">
        <v>1548</v>
      </c>
      <c r="W179" s="7" t="s">
        <v>1549</v>
      </c>
      <c r="X179" s="7" t="s">
        <v>1456</v>
      </c>
      <c r="Y179" s="7" t="s">
        <v>1457</v>
      </c>
      <c r="Z179" s="7" t="s">
        <v>1458</v>
      </c>
      <c r="AA179" s="7" t="s">
        <v>1459</v>
      </c>
      <c r="AB179" s="7" t="s">
        <v>1460</v>
      </c>
    </row>
    <row r="180" spans="1:28" x14ac:dyDescent="0.3">
      <c r="A180" s="7" t="s">
        <v>1973</v>
      </c>
      <c r="B180" s="7" t="s">
        <v>1969</v>
      </c>
      <c r="C180" s="7" t="s">
        <v>1206</v>
      </c>
      <c r="D180" s="7" t="s">
        <v>1116</v>
      </c>
      <c r="E180" s="7" t="s">
        <v>1109</v>
      </c>
      <c r="F180" s="7" t="s">
        <v>1092</v>
      </c>
      <c r="G180" s="7" t="s">
        <v>1083</v>
      </c>
      <c r="H180" s="7" t="s">
        <v>1083</v>
      </c>
      <c r="I180" s="7" t="s">
        <v>1083</v>
      </c>
      <c r="J180" s="7" t="s">
        <v>1083</v>
      </c>
      <c r="K180" s="7" t="s">
        <v>1085</v>
      </c>
      <c r="L180" s="7" t="s">
        <v>1571</v>
      </c>
      <c r="M180" s="7" t="s">
        <v>1083</v>
      </c>
      <c r="N180" s="7" t="s">
        <v>1083</v>
      </c>
      <c r="O180" s="7" t="s">
        <v>1083</v>
      </c>
      <c r="P180" s="7" t="s">
        <v>1083</v>
      </c>
      <c r="Q180" s="7" t="s">
        <v>1083</v>
      </c>
      <c r="R180" s="7" t="s">
        <v>1083</v>
      </c>
      <c r="S180" s="7" t="s">
        <v>1083</v>
      </c>
      <c r="T180" s="7" t="s">
        <v>1092</v>
      </c>
      <c r="U180" s="7" t="s">
        <v>1461</v>
      </c>
      <c r="V180" s="7" t="s">
        <v>1246</v>
      </c>
      <c r="W180" s="7" t="s">
        <v>1970</v>
      </c>
      <c r="X180" s="7" t="s">
        <v>1085</v>
      </c>
      <c r="Y180" s="7" t="s">
        <v>1092</v>
      </c>
      <c r="Z180" s="7" t="s">
        <v>1083</v>
      </c>
      <c r="AA180" s="7" t="s">
        <v>1083</v>
      </c>
      <c r="AB180" s="7"/>
    </row>
    <row r="181" spans="1:28" x14ac:dyDescent="0.3">
      <c r="A181" s="7" t="s">
        <v>1975</v>
      </c>
      <c r="B181" s="7" t="s">
        <v>899</v>
      </c>
      <c r="C181" s="7" t="s">
        <v>1223</v>
      </c>
      <c r="D181" s="7" t="s">
        <v>52</v>
      </c>
      <c r="E181" s="7" t="s">
        <v>24</v>
      </c>
      <c r="F181" s="7" t="s">
        <v>1246</v>
      </c>
      <c r="G181" s="7" t="s">
        <v>1076</v>
      </c>
      <c r="H181" s="7" t="s">
        <v>1085</v>
      </c>
      <c r="I181" s="7" t="s">
        <v>1092</v>
      </c>
      <c r="J181" s="7" t="s">
        <v>1149</v>
      </c>
      <c r="K181" s="7" t="s">
        <v>1112</v>
      </c>
      <c r="L181" s="7" t="s">
        <v>1612</v>
      </c>
      <c r="M181" s="7" t="s">
        <v>1076</v>
      </c>
      <c r="N181" s="7" t="s">
        <v>1083</v>
      </c>
      <c r="O181" s="7" t="s">
        <v>1083</v>
      </c>
      <c r="P181" s="7" t="s">
        <v>1083</v>
      </c>
      <c r="Q181" s="7" t="s">
        <v>1085</v>
      </c>
      <c r="R181" s="7" t="s">
        <v>1083</v>
      </c>
      <c r="S181" s="7" t="s">
        <v>1083</v>
      </c>
      <c r="T181" s="7" t="s">
        <v>1223</v>
      </c>
      <c r="U181" s="7" t="s">
        <v>1723</v>
      </c>
      <c r="V181" s="7" t="s">
        <v>2647</v>
      </c>
      <c r="W181" s="7" t="s">
        <v>3589</v>
      </c>
      <c r="X181" s="7" t="s">
        <v>1237</v>
      </c>
      <c r="Y181" s="7" t="s">
        <v>1223</v>
      </c>
      <c r="Z181" s="7" t="s">
        <v>1083</v>
      </c>
      <c r="AA181" s="7" t="s">
        <v>1083</v>
      </c>
      <c r="AB181" s="7"/>
    </row>
    <row r="182" spans="1:28" x14ac:dyDescent="0.3">
      <c r="A182" s="7" t="s">
        <v>1466</v>
      </c>
      <c r="B182" s="7" t="s">
        <v>546</v>
      </c>
      <c r="C182" s="7" t="s">
        <v>1223</v>
      </c>
      <c r="D182" s="7" t="s">
        <v>122</v>
      </c>
      <c r="E182" s="7" t="s">
        <v>24</v>
      </c>
      <c r="F182" s="7" t="s">
        <v>1291</v>
      </c>
      <c r="G182" s="7" t="s">
        <v>1076</v>
      </c>
      <c r="H182" s="7" t="s">
        <v>1104</v>
      </c>
      <c r="I182" s="7" t="s">
        <v>1091</v>
      </c>
      <c r="J182" s="7" t="s">
        <v>1085</v>
      </c>
      <c r="K182" s="7" t="s">
        <v>1223</v>
      </c>
      <c r="L182" s="7" t="s">
        <v>1595</v>
      </c>
      <c r="M182" s="7" t="s">
        <v>1076</v>
      </c>
      <c r="N182" s="7" t="s">
        <v>1083</v>
      </c>
      <c r="O182" s="7" t="s">
        <v>1083</v>
      </c>
      <c r="P182" s="7" t="s">
        <v>1083</v>
      </c>
      <c r="Q182" s="7" t="s">
        <v>1104</v>
      </c>
      <c r="R182" s="7" t="s">
        <v>1083</v>
      </c>
      <c r="S182" s="7" t="s">
        <v>1083</v>
      </c>
      <c r="T182" s="7" t="s">
        <v>1229</v>
      </c>
      <c r="U182" s="7" t="s">
        <v>1992</v>
      </c>
      <c r="V182" s="7" t="s">
        <v>2749</v>
      </c>
      <c r="W182" s="7" t="s">
        <v>1737</v>
      </c>
      <c r="X182" s="7" t="s">
        <v>1364</v>
      </c>
      <c r="Y182" s="7" t="s">
        <v>1339</v>
      </c>
      <c r="Z182" s="7" t="s">
        <v>1083</v>
      </c>
      <c r="AA182" s="7" t="s">
        <v>1083</v>
      </c>
      <c r="AB182" s="7"/>
    </row>
    <row r="183" spans="1:28" x14ac:dyDescent="0.3">
      <c r="A183" s="7" t="s">
        <v>1980</v>
      </c>
      <c r="B183" s="7" t="s">
        <v>1976</v>
      </c>
      <c r="C183" s="7" t="s">
        <v>1234</v>
      </c>
      <c r="D183" s="7" t="s">
        <v>34</v>
      </c>
      <c r="E183" s="7" t="s">
        <v>24</v>
      </c>
      <c r="F183" s="7" t="s">
        <v>1206</v>
      </c>
      <c r="G183" s="7" t="s">
        <v>1076</v>
      </c>
      <c r="H183" s="7" t="s">
        <v>1082</v>
      </c>
      <c r="I183" s="7" t="s">
        <v>1104</v>
      </c>
      <c r="J183" s="7" t="s">
        <v>1272</v>
      </c>
      <c r="K183" s="7" t="s">
        <v>1085</v>
      </c>
      <c r="L183" s="7" t="s">
        <v>1472</v>
      </c>
      <c r="M183" s="7" t="s">
        <v>1076</v>
      </c>
      <c r="N183" s="7" t="s">
        <v>1083</v>
      </c>
      <c r="O183" s="7" t="s">
        <v>1083</v>
      </c>
      <c r="P183" s="7" t="s">
        <v>1076</v>
      </c>
      <c r="Q183" s="7" t="s">
        <v>1082</v>
      </c>
      <c r="R183" s="7" t="s">
        <v>1083</v>
      </c>
      <c r="S183" s="7" t="s">
        <v>1083</v>
      </c>
      <c r="T183" s="7" t="s">
        <v>1180</v>
      </c>
      <c r="U183" s="7" t="s">
        <v>1769</v>
      </c>
      <c r="V183" s="7" t="s">
        <v>1638</v>
      </c>
      <c r="W183" s="7" t="s">
        <v>2792</v>
      </c>
      <c r="X183" s="7" t="s">
        <v>1178</v>
      </c>
      <c r="Y183" s="7" t="s">
        <v>1100</v>
      </c>
      <c r="Z183" s="7" t="s">
        <v>1083</v>
      </c>
      <c r="AA183" s="7" t="s">
        <v>1083</v>
      </c>
      <c r="AB183" s="7"/>
    </row>
    <row r="184" spans="1:28" x14ac:dyDescent="0.3">
      <c r="A184" s="7" t="s">
        <v>1983</v>
      </c>
      <c r="B184" s="7" t="s">
        <v>417</v>
      </c>
      <c r="C184" s="7" t="s">
        <v>1246</v>
      </c>
      <c r="D184" s="7" t="s">
        <v>98</v>
      </c>
      <c r="E184" s="7" t="s">
        <v>1109</v>
      </c>
      <c r="F184" s="7" t="s">
        <v>1299</v>
      </c>
      <c r="G184" s="7" t="s">
        <v>1083</v>
      </c>
      <c r="H184" s="7" t="s">
        <v>1092</v>
      </c>
      <c r="I184" s="7" t="s">
        <v>1092</v>
      </c>
      <c r="J184" s="7" t="s">
        <v>1484</v>
      </c>
      <c r="K184" s="7" t="s">
        <v>1334</v>
      </c>
      <c r="L184" s="7" t="s">
        <v>2371</v>
      </c>
      <c r="M184" s="7" t="s">
        <v>1083</v>
      </c>
      <c r="N184" s="7" t="s">
        <v>1083</v>
      </c>
      <c r="O184" s="7" t="s">
        <v>1083</v>
      </c>
      <c r="P184" s="7" t="s">
        <v>1083</v>
      </c>
      <c r="Q184" s="7" t="s">
        <v>1092</v>
      </c>
      <c r="R184" s="7" t="s">
        <v>1083</v>
      </c>
      <c r="S184" s="7" t="s">
        <v>1083</v>
      </c>
      <c r="T184" s="7" t="s">
        <v>1280</v>
      </c>
      <c r="U184" s="7" t="s">
        <v>1461</v>
      </c>
      <c r="V184" s="7" t="s">
        <v>2420</v>
      </c>
      <c r="W184" s="7" t="s">
        <v>3590</v>
      </c>
      <c r="X184" s="7" t="s">
        <v>1090</v>
      </c>
      <c r="Y184" s="7" t="s">
        <v>1812</v>
      </c>
      <c r="Z184" s="7" t="s">
        <v>1082</v>
      </c>
      <c r="AA184" s="7" t="s">
        <v>1091</v>
      </c>
      <c r="AB184" s="7" t="s">
        <v>1668</v>
      </c>
    </row>
    <row r="185" spans="1:28" x14ac:dyDescent="0.3">
      <c r="A185" s="7" t="s">
        <v>1986</v>
      </c>
      <c r="B185" s="7" t="s">
        <v>162</v>
      </c>
      <c r="C185" s="7" t="s">
        <v>1127</v>
      </c>
      <c r="D185" s="7" t="s">
        <v>110</v>
      </c>
      <c r="E185" s="7" t="s">
        <v>21</v>
      </c>
      <c r="F185" s="7" t="s">
        <v>1299</v>
      </c>
      <c r="G185" s="7" t="s">
        <v>1105</v>
      </c>
      <c r="H185" s="7" t="s">
        <v>1085</v>
      </c>
      <c r="I185" s="7" t="s">
        <v>1128</v>
      </c>
      <c r="J185" s="7" t="s">
        <v>1484</v>
      </c>
      <c r="K185" s="7" t="s">
        <v>1148</v>
      </c>
      <c r="L185" s="7" t="s">
        <v>1476</v>
      </c>
      <c r="M185" s="7" t="s">
        <v>1091</v>
      </c>
      <c r="N185" s="7" t="s">
        <v>1083</v>
      </c>
      <c r="O185" s="7" t="s">
        <v>1076</v>
      </c>
      <c r="P185" s="7" t="s">
        <v>1083</v>
      </c>
      <c r="Q185" s="7" t="s">
        <v>1085</v>
      </c>
      <c r="R185" s="7" t="s">
        <v>1083</v>
      </c>
      <c r="S185" s="7" t="s">
        <v>1083</v>
      </c>
      <c r="T185" s="7" t="s">
        <v>1291</v>
      </c>
      <c r="U185" s="7" t="s">
        <v>1808</v>
      </c>
      <c r="V185" s="7" t="s">
        <v>2097</v>
      </c>
      <c r="W185" s="7" t="s">
        <v>3082</v>
      </c>
      <c r="X185" s="7" t="s">
        <v>1167</v>
      </c>
      <c r="Y185" s="7" t="s">
        <v>1320</v>
      </c>
      <c r="Z185" s="7" t="s">
        <v>1882</v>
      </c>
      <c r="AA185" s="7" t="s">
        <v>1995</v>
      </c>
      <c r="AB185" s="7" t="s">
        <v>3083</v>
      </c>
    </row>
    <row r="186" spans="1:28" x14ac:dyDescent="0.3">
      <c r="A186" s="7" t="s">
        <v>1784</v>
      </c>
      <c r="B186" s="7" t="s">
        <v>447</v>
      </c>
      <c r="C186" s="7" t="s">
        <v>1238</v>
      </c>
      <c r="D186" s="7" t="s">
        <v>72</v>
      </c>
      <c r="E186" s="7" t="s">
        <v>1109</v>
      </c>
      <c r="F186" s="7" t="s">
        <v>1246</v>
      </c>
      <c r="G186" s="7" t="s">
        <v>1092</v>
      </c>
      <c r="H186" s="7" t="s">
        <v>1104</v>
      </c>
      <c r="I186" s="7" t="s">
        <v>1123</v>
      </c>
      <c r="J186" s="7" t="s">
        <v>1082</v>
      </c>
      <c r="K186" s="7" t="s">
        <v>1147</v>
      </c>
      <c r="L186" s="7" t="s">
        <v>1476</v>
      </c>
      <c r="M186" s="7" t="s">
        <v>1092</v>
      </c>
      <c r="N186" s="7" t="s">
        <v>1083</v>
      </c>
      <c r="O186" s="7" t="s">
        <v>1083</v>
      </c>
      <c r="P186" s="7" t="s">
        <v>1083</v>
      </c>
      <c r="Q186" s="7" t="s">
        <v>1104</v>
      </c>
      <c r="R186" s="7" t="s">
        <v>1083</v>
      </c>
      <c r="S186" s="7" t="s">
        <v>1083</v>
      </c>
      <c r="T186" s="7" t="s">
        <v>1096</v>
      </c>
      <c r="U186" s="7" t="s">
        <v>1462</v>
      </c>
      <c r="V186" s="7" t="s">
        <v>1984</v>
      </c>
      <c r="W186" s="7" t="s">
        <v>1875</v>
      </c>
      <c r="X186" s="7" t="s">
        <v>1167</v>
      </c>
      <c r="Y186" s="7" t="s">
        <v>1299</v>
      </c>
      <c r="Z186" s="7" t="s">
        <v>1104</v>
      </c>
      <c r="AA186" s="7" t="s">
        <v>1105</v>
      </c>
      <c r="AB186" s="7" t="s">
        <v>1985</v>
      </c>
    </row>
    <row r="187" spans="1:28" x14ac:dyDescent="0.3">
      <c r="A187" s="7" t="s">
        <v>1995</v>
      </c>
      <c r="B187" s="7" t="s">
        <v>265</v>
      </c>
      <c r="C187" s="7" t="s">
        <v>1229</v>
      </c>
      <c r="D187" s="7" t="s">
        <v>64</v>
      </c>
      <c r="E187" s="7" t="s">
        <v>21</v>
      </c>
      <c r="F187" s="7" t="s">
        <v>1320</v>
      </c>
      <c r="G187" s="7" t="s">
        <v>1097</v>
      </c>
      <c r="H187" s="7" t="s">
        <v>1111</v>
      </c>
      <c r="I187" s="7" t="s">
        <v>1188</v>
      </c>
      <c r="J187" s="7" t="s">
        <v>1123</v>
      </c>
      <c r="K187" s="7" t="s">
        <v>1098</v>
      </c>
      <c r="L187" s="7" t="s">
        <v>1513</v>
      </c>
      <c r="M187" s="7" t="s">
        <v>1112</v>
      </c>
      <c r="N187" s="7" t="s">
        <v>1076</v>
      </c>
      <c r="O187" s="7" t="s">
        <v>1083</v>
      </c>
      <c r="P187" s="7" t="s">
        <v>1076</v>
      </c>
      <c r="Q187" s="7" t="s">
        <v>1111</v>
      </c>
      <c r="R187" s="7" t="s">
        <v>1083</v>
      </c>
      <c r="S187" s="7" t="s">
        <v>1083</v>
      </c>
      <c r="T187" s="7" t="s">
        <v>1605</v>
      </c>
      <c r="U187" s="7" t="s">
        <v>3591</v>
      </c>
      <c r="V187" s="7" t="s">
        <v>2917</v>
      </c>
      <c r="W187" s="7" t="s">
        <v>3214</v>
      </c>
      <c r="X187" s="7" t="s">
        <v>1303</v>
      </c>
      <c r="Y187" s="7" t="s">
        <v>1755</v>
      </c>
      <c r="Z187" s="7" t="s">
        <v>1695</v>
      </c>
      <c r="AA187" s="7" t="s">
        <v>2425</v>
      </c>
      <c r="AB187" s="7" t="s">
        <v>3576</v>
      </c>
    </row>
    <row r="188" spans="1:28" x14ac:dyDescent="0.3">
      <c r="A188" s="7" t="s">
        <v>1998</v>
      </c>
      <c r="B188" s="7" t="s">
        <v>118</v>
      </c>
      <c r="C188" s="7" t="s">
        <v>1098</v>
      </c>
      <c r="D188" s="7" t="s">
        <v>30</v>
      </c>
      <c r="E188" s="7" t="s">
        <v>24</v>
      </c>
      <c r="F188" s="7" t="s">
        <v>1307</v>
      </c>
      <c r="G188" s="7" t="s">
        <v>1091</v>
      </c>
      <c r="H188" s="7" t="s">
        <v>1128</v>
      </c>
      <c r="I188" s="7" t="s">
        <v>1097</v>
      </c>
      <c r="J188" s="7" t="s">
        <v>1167</v>
      </c>
      <c r="K188" s="7" t="s">
        <v>1364</v>
      </c>
      <c r="L188" s="7" t="s">
        <v>1717</v>
      </c>
      <c r="M188" s="7" t="s">
        <v>1091</v>
      </c>
      <c r="N188" s="7" t="s">
        <v>1083</v>
      </c>
      <c r="O188" s="7" t="s">
        <v>1083</v>
      </c>
      <c r="P188" s="7" t="s">
        <v>1085</v>
      </c>
      <c r="Q188" s="7" t="s">
        <v>1128</v>
      </c>
      <c r="R188" s="7" t="s">
        <v>1083</v>
      </c>
      <c r="S188" s="7" t="s">
        <v>1083</v>
      </c>
      <c r="T188" s="7" t="s">
        <v>1303</v>
      </c>
      <c r="U188" s="7" t="s">
        <v>1750</v>
      </c>
      <c r="V188" s="7" t="s">
        <v>3132</v>
      </c>
      <c r="W188" s="7" t="s">
        <v>2428</v>
      </c>
      <c r="X188" s="7" t="s">
        <v>1393</v>
      </c>
      <c r="Y188" s="7" t="s">
        <v>1853</v>
      </c>
      <c r="Z188" s="7" t="s">
        <v>1083</v>
      </c>
      <c r="AA188" s="7" t="s">
        <v>1083</v>
      </c>
      <c r="AB188" s="7"/>
    </row>
    <row r="189" spans="1:28" x14ac:dyDescent="0.3">
      <c r="A189" s="7" t="s">
        <v>2002</v>
      </c>
      <c r="B189" s="7" t="s">
        <v>428</v>
      </c>
      <c r="C189" s="7" t="s">
        <v>1127</v>
      </c>
      <c r="D189" s="7" t="s">
        <v>32</v>
      </c>
      <c r="E189" s="7" t="s">
        <v>24</v>
      </c>
      <c r="F189" s="7" t="s">
        <v>1320</v>
      </c>
      <c r="G189" s="7" t="s">
        <v>1091</v>
      </c>
      <c r="H189" s="7" t="s">
        <v>1303</v>
      </c>
      <c r="I189" s="7" t="s">
        <v>1331</v>
      </c>
      <c r="J189" s="7" t="s">
        <v>1178</v>
      </c>
      <c r="K189" s="7" t="s">
        <v>1202</v>
      </c>
      <c r="L189" s="7" t="s">
        <v>1849</v>
      </c>
      <c r="M189" s="7" t="s">
        <v>1104</v>
      </c>
      <c r="N189" s="7" t="s">
        <v>1076</v>
      </c>
      <c r="O189" s="7" t="s">
        <v>1083</v>
      </c>
      <c r="P189" s="7" t="s">
        <v>1085</v>
      </c>
      <c r="Q189" s="7" t="s">
        <v>1219</v>
      </c>
      <c r="R189" s="7" t="s">
        <v>1180</v>
      </c>
      <c r="S189" s="7" t="s">
        <v>1076</v>
      </c>
      <c r="T189" s="7" t="s">
        <v>1853</v>
      </c>
      <c r="U189" s="7" t="s">
        <v>1578</v>
      </c>
      <c r="V189" s="7" t="s">
        <v>4098</v>
      </c>
      <c r="W189" s="7" t="s">
        <v>4099</v>
      </c>
      <c r="X189" s="7" t="s">
        <v>1685</v>
      </c>
      <c r="Y189" s="7" t="s">
        <v>1280</v>
      </c>
      <c r="Z189" s="7" t="s">
        <v>1083</v>
      </c>
      <c r="AA189" s="7" t="s">
        <v>1083</v>
      </c>
      <c r="AB189" s="7"/>
    </row>
    <row r="190" spans="1:28" x14ac:dyDescent="0.3">
      <c r="A190" s="7" t="s">
        <v>2005</v>
      </c>
      <c r="B190" s="7" t="s">
        <v>378</v>
      </c>
      <c r="C190" s="7" t="s">
        <v>1229</v>
      </c>
      <c r="D190" s="7" t="s">
        <v>87</v>
      </c>
      <c r="E190" s="7" t="s">
        <v>1109</v>
      </c>
      <c r="F190" s="7" t="s">
        <v>1312</v>
      </c>
      <c r="G190" s="7" t="s">
        <v>1082</v>
      </c>
      <c r="H190" s="7" t="s">
        <v>1148</v>
      </c>
      <c r="I190" s="7" t="s">
        <v>1127</v>
      </c>
      <c r="J190" s="7" t="s">
        <v>1084</v>
      </c>
      <c r="K190" s="7" t="s">
        <v>1364</v>
      </c>
      <c r="L190" s="7" t="s">
        <v>1495</v>
      </c>
      <c r="M190" s="7" t="s">
        <v>1092</v>
      </c>
      <c r="N190" s="7" t="s">
        <v>1076</v>
      </c>
      <c r="O190" s="7" t="s">
        <v>1083</v>
      </c>
      <c r="P190" s="7" t="s">
        <v>1083</v>
      </c>
      <c r="Q190" s="7" t="s">
        <v>1180</v>
      </c>
      <c r="R190" s="7" t="s">
        <v>1076</v>
      </c>
      <c r="S190" s="7" t="s">
        <v>1083</v>
      </c>
      <c r="T190" s="7" t="s">
        <v>1389</v>
      </c>
      <c r="U190" s="7" t="s">
        <v>1739</v>
      </c>
      <c r="V190" s="7" t="s">
        <v>2730</v>
      </c>
      <c r="W190" s="7" t="s">
        <v>4100</v>
      </c>
      <c r="X190" s="7" t="s">
        <v>1111</v>
      </c>
      <c r="Y190" s="7" t="s">
        <v>1238</v>
      </c>
      <c r="Z190" s="7" t="s">
        <v>1656</v>
      </c>
      <c r="AA190" s="7" t="s">
        <v>1515</v>
      </c>
      <c r="AB190" s="7" t="s">
        <v>1885</v>
      </c>
    </row>
    <row r="191" spans="1:28" x14ac:dyDescent="0.3">
      <c r="A191" s="7" t="s">
        <v>2007</v>
      </c>
      <c r="B191" s="7" t="s">
        <v>467</v>
      </c>
      <c r="C191" s="7" t="s">
        <v>1223</v>
      </c>
      <c r="D191" s="7" t="s">
        <v>64</v>
      </c>
      <c r="E191" s="7" t="s">
        <v>21</v>
      </c>
      <c r="F191" s="7" t="s">
        <v>1303</v>
      </c>
      <c r="G191" s="7" t="s">
        <v>1091</v>
      </c>
      <c r="H191" s="7" t="s">
        <v>1123</v>
      </c>
      <c r="I191" s="7" t="s">
        <v>1112</v>
      </c>
      <c r="J191" s="7" t="s">
        <v>1942</v>
      </c>
      <c r="K191" s="7" t="s">
        <v>1097</v>
      </c>
      <c r="L191" s="7" t="s">
        <v>1565</v>
      </c>
      <c r="M191" s="7" t="s">
        <v>1091</v>
      </c>
      <c r="N191" s="7" t="s">
        <v>1083</v>
      </c>
      <c r="O191" s="7" t="s">
        <v>1083</v>
      </c>
      <c r="P191" s="7" t="s">
        <v>1083</v>
      </c>
      <c r="Q191" s="7" t="s">
        <v>1105</v>
      </c>
      <c r="R191" s="7" t="s">
        <v>1076</v>
      </c>
      <c r="S191" s="7" t="s">
        <v>1083</v>
      </c>
      <c r="T191" s="7" t="s">
        <v>1671</v>
      </c>
      <c r="U191" s="7" t="s">
        <v>1996</v>
      </c>
      <c r="V191" s="7" t="s">
        <v>2789</v>
      </c>
      <c r="W191" s="7" t="s">
        <v>2892</v>
      </c>
      <c r="X191" s="7" t="s">
        <v>1147</v>
      </c>
      <c r="Y191" s="7" t="s">
        <v>1307</v>
      </c>
      <c r="Z191" s="7" t="s">
        <v>1749</v>
      </c>
      <c r="AA191" s="7" t="s">
        <v>1806</v>
      </c>
      <c r="AB191" s="7" t="s">
        <v>3595</v>
      </c>
    </row>
    <row r="192" spans="1:28" x14ac:dyDescent="0.3">
      <c r="A192" s="7" t="s">
        <v>2009</v>
      </c>
      <c r="B192" s="7" t="s">
        <v>1030</v>
      </c>
      <c r="C192" s="7" t="s">
        <v>1206</v>
      </c>
      <c r="D192" s="7" t="s">
        <v>1116</v>
      </c>
      <c r="E192" s="7" t="s">
        <v>1109</v>
      </c>
      <c r="F192" s="7" t="s">
        <v>1234</v>
      </c>
      <c r="G192" s="7" t="s">
        <v>1105</v>
      </c>
      <c r="H192" s="7" t="s">
        <v>1105</v>
      </c>
      <c r="I192" s="7" t="s">
        <v>1112</v>
      </c>
      <c r="J192" s="7" t="s">
        <v>1104</v>
      </c>
      <c r="K192" s="7" t="s">
        <v>1082</v>
      </c>
      <c r="L192" s="7" t="s">
        <v>1495</v>
      </c>
      <c r="M192" s="7" t="s">
        <v>1105</v>
      </c>
      <c r="N192" s="7" t="s">
        <v>1083</v>
      </c>
      <c r="O192" s="7" t="s">
        <v>1083</v>
      </c>
      <c r="P192" s="7" t="s">
        <v>1083</v>
      </c>
      <c r="Q192" s="7" t="s">
        <v>1105</v>
      </c>
      <c r="R192" s="7" t="s">
        <v>1083</v>
      </c>
      <c r="S192" s="7" t="s">
        <v>1083</v>
      </c>
      <c r="T192" s="7" t="s">
        <v>1379</v>
      </c>
      <c r="U192" s="7" t="s">
        <v>1707</v>
      </c>
      <c r="V192" s="7" t="s">
        <v>1541</v>
      </c>
      <c r="W192" s="7" t="s">
        <v>3596</v>
      </c>
      <c r="X192" s="7" t="s">
        <v>1167</v>
      </c>
      <c r="Y192" s="7" t="s">
        <v>1128</v>
      </c>
      <c r="Z192" s="7" t="s">
        <v>1085</v>
      </c>
      <c r="AA192" s="7" t="s">
        <v>1085</v>
      </c>
      <c r="AB192" s="7" t="s">
        <v>1526</v>
      </c>
    </row>
    <row r="193" spans="1:28" x14ac:dyDescent="0.3">
      <c r="A193" s="7" t="s">
        <v>2013</v>
      </c>
      <c r="B193" s="7" t="s">
        <v>192</v>
      </c>
      <c r="C193" s="7" t="s">
        <v>1110</v>
      </c>
      <c r="D193" s="7" t="s">
        <v>1262</v>
      </c>
      <c r="E193" s="7" t="s">
        <v>24</v>
      </c>
      <c r="F193" s="7" t="s">
        <v>1312</v>
      </c>
      <c r="G193" s="7" t="s">
        <v>1142</v>
      </c>
      <c r="H193" s="7" t="s">
        <v>1167</v>
      </c>
      <c r="I193" s="7" t="s">
        <v>1223</v>
      </c>
      <c r="J193" s="7" t="s">
        <v>1128</v>
      </c>
      <c r="K193" s="7" t="s">
        <v>1238</v>
      </c>
      <c r="L193" s="7" t="s">
        <v>2128</v>
      </c>
      <c r="M193" s="7" t="s">
        <v>1091</v>
      </c>
      <c r="N193" s="7" t="s">
        <v>1104</v>
      </c>
      <c r="O193" s="7" t="s">
        <v>1083</v>
      </c>
      <c r="P193" s="7" t="s">
        <v>1092</v>
      </c>
      <c r="Q193" s="7" t="s">
        <v>1111</v>
      </c>
      <c r="R193" s="7" t="s">
        <v>1091</v>
      </c>
      <c r="S193" s="7" t="s">
        <v>1083</v>
      </c>
      <c r="T193" s="7" t="s">
        <v>1762</v>
      </c>
      <c r="U193" s="7" t="s">
        <v>3235</v>
      </c>
      <c r="V193" s="7" t="s">
        <v>3929</v>
      </c>
      <c r="W193" s="7" t="s">
        <v>3593</v>
      </c>
      <c r="X193" s="7" t="s">
        <v>1671</v>
      </c>
      <c r="Y193" s="7" t="s">
        <v>1384</v>
      </c>
      <c r="Z193" s="7" t="s">
        <v>1083</v>
      </c>
      <c r="AA193" s="7" t="s">
        <v>1083</v>
      </c>
      <c r="AB193" s="7"/>
    </row>
    <row r="194" spans="1:28" x14ac:dyDescent="0.3">
      <c r="A194" s="7" t="s">
        <v>2017</v>
      </c>
      <c r="B194" s="7" t="s">
        <v>710</v>
      </c>
      <c r="C194" s="7" t="s">
        <v>1098</v>
      </c>
      <c r="D194" s="7" t="s">
        <v>57</v>
      </c>
      <c r="E194" s="7" t="s">
        <v>21</v>
      </c>
      <c r="F194" s="7" t="s">
        <v>1273</v>
      </c>
      <c r="G194" s="7" t="s">
        <v>1105</v>
      </c>
      <c r="H194" s="7" t="s">
        <v>1091</v>
      </c>
      <c r="I194" s="7" t="s">
        <v>1153</v>
      </c>
      <c r="J194" s="7" t="s">
        <v>1123</v>
      </c>
      <c r="K194" s="7" t="s">
        <v>1127</v>
      </c>
      <c r="L194" s="7" t="s">
        <v>1595</v>
      </c>
      <c r="M194" s="7" t="s">
        <v>1105</v>
      </c>
      <c r="N194" s="7" t="s">
        <v>1083</v>
      </c>
      <c r="O194" s="7" t="s">
        <v>1083</v>
      </c>
      <c r="P194" s="7" t="s">
        <v>1085</v>
      </c>
      <c r="Q194" s="7" t="s">
        <v>1091</v>
      </c>
      <c r="R194" s="7" t="s">
        <v>1083</v>
      </c>
      <c r="S194" s="7" t="s">
        <v>1083</v>
      </c>
      <c r="T194" s="7" t="s">
        <v>1265</v>
      </c>
      <c r="U194" s="7" t="s">
        <v>2287</v>
      </c>
      <c r="V194" s="7" t="s">
        <v>2713</v>
      </c>
      <c r="W194" s="7" t="s">
        <v>2840</v>
      </c>
      <c r="X194" s="7" t="s">
        <v>1331</v>
      </c>
      <c r="Y194" s="7" t="s">
        <v>1237</v>
      </c>
      <c r="Z194" s="7" t="s">
        <v>2271</v>
      </c>
      <c r="AA194" s="7" t="s">
        <v>1727</v>
      </c>
      <c r="AB194" s="7" t="s">
        <v>3597</v>
      </c>
    </row>
    <row r="195" spans="1:28" x14ac:dyDescent="0.3">
      <c r="A195" s="7" t="s">
        <v>2020</v>
      </c>
      <c r="B195" s="7" t="s">
        <v>3598</v>
      </c>
      <c r="C195" s="7" t="s">
        <v>1098</v>
      </c>
      <c r="D195" s="7" t="s">
        <v>1139</v>
      </c>
      <c r="E195" s="7" t="s">
        <v>21</v>
      </c>
      <c r="F195" s="7" t="s">
        <v>1085</v>
      </c>
      <c r="G195" s="7" t="s">
        <v>1076</v>
      </c>
      <c r="H195" s="7" t="s">
        <v>1083</v>
      </c>
      <c r="I195" s="7" t="s">
        <v>1076</v>
      </c>
      <c r="J195" s="7" t="s">
        <v>1179</v>
      </c>
      <c r="K195" s="7" t="s">
        <v>1083</v>
      </c>
      <c r="L195" s="7" t="s">
        <v>1612</v>
      </c>
      <c r="M195" s="7" t="s">
        <v>1076</v>
      </c>
      <c r="N195" s="7" t="s">
        <v>1083</v>
      </c>
      <c r="O195" s="7" t="s">
        <v>1083</v>
      </c>
      <c r="P195" s="7" t="s">
        <v>1083</v>
      </c>
      <c r="Q195" s="7" t="s">
        <v>1083</v>
      </c>
      <c r="R195" s="7" t="s">
        <v>1083</v>
      </c>
      <c r="S195" s="7" t="s">
        <v>1083</v>
      </c>
      <c r="T195" s="7" t="s">
        <v>1092</v>
      </c>
      <c r="U195" s="7" t="s">
        <v>1530</v>
      </c>
      <c r="V195" s="7" t="s">
        <v>1178</v>
      </c>
      <c r="W195" s="7" t="s">
        <v>1756</v>
      </c>
      <c r="X195" s="7" t="s">
        <v>1076</v>
      </c>
      <c r="Y195" s="7" t="s">
        <v>1076</v>
      </c>
      <c r="Z195" s="7" t="s">
        <v>1082</v>
      </c>
      <c r="AA195" s="7" t="s">
        <v>1128</v>
      </c>
      <c r="AB195" s="7" t="s">
        <v>1742</v>
      </c>
    </row>
    <row r="196" spans="1:28" x14ac:dyDescent="0.3">
      <c r="A196" s="7" t="s">
        <v>2022</v>
      </c>
      <c r="B196" s="7" t="s">
        <v>337</v>
      </c>
      <c r="C196" s="7" t="s">
        <v>1229</v>
      </c>
      <c r="D196" s="7" t="s">
        <v>122</v>
      </c>
      <c r="E196" s="7" t="s">
        <v>21</v>
      </c>
      <c r="F196" s="7" t="s">
        <v>1299</v>
      </c>
      <c r="G196" s="7" t="s">
        <v>1206</v>
      </c>
      <c r="H196" s="7" t="s">
        <v>1110</v>
      </c>
      <c r="I196" s="7" t="s">
        <v>1351</v>
      </c>
      <c r="J196" s="7" t="s">
        <v>1142</v>
      </c>
      <c r="K196" s="7" t="s">
        <v>1320</v>
      </c>
      <c r="L196" s="7" t="s">
        <v>1996</v>
      </c>
      <c r="M196" s="7" t="s">
        <v>1153</v>
      </c>
      <c r="N196" s="7" t="s">
        <v>1111</v>
      </c>
      <c r="O196" s="7" t="s">
        <v>1083</v>
      </c>
      <c r="P196" s="7" t="s">
        <v>1082</v>
      </c>
      <c r="Q196" s="7" t="s">
        <v>1178</v>
      </c>
      <c r="R196" s="7" t="s">
        <v>1100</v>
      </c>
      <c r="S196" s="7" t="s">
        <v>1076</v>
      </c>
      <c r="T196" s="7" t="s">
        <v>1813</v>
      </c>
      <c r="U196" s="7" t="s">
        <v>2291</v>
      </c>
      <c r="V196" s="7" t="s">
        <v>3531</v>
      </c>
      <c r="W196" s="7" t="s">
        <v>2069</v>
      </c>
      <c r="X196" s="7" t="s">
        <v>1167</v>
      </c>
      <c r="Y196" s="7" t="s">
        <v>1090</v>
      </c>
      <c r="Z196" s="7" t="s">
        <v>1981</v>
      </c>
      <c r="AA196" s="7" t="s">
        <v>2373</v>
      </c>
      <c r="AB196" s="7" t="s">
        <v>3599</v>
      </c>
    </row>
    <row r="197" spans="1:28" x14ac:dyDescent="0.3">
      <c r="A197" s="7" t="s">
        <v>1634</v>
      </c>
      <c r="B197" s="7" t="s">
        <v>289</v>
      </c>
      <c r="C197" s="7" t="s">
        <v>1229</v>
      </c>
      <c r="D197" s="7" t="s">
        <v>85</v>
      </c>
      <c r="E197" s="7" t="s">
        <v>1109</v>
      </c>
      <c r="F197" s="7" t="s">
        <v>1312</v>
      </c>
      <c r="G197" s="7" t="s">
        <v>1111</v>
      </c>
      <c r="H197" s="7" t="s">
        <v>1090</v>
      </c>
      <c r="I197" s="7" t="s">
        <v>1229</v>
      </c>
      <c r="J197" s="7" t="s">
        <v>1083</v>
      </c>
      <c r="K197" s="7" t="s">
        <v>1090</v>
      </c>
      <c r="L197" s="7" t="s">
        <v>1732</v>
      </c>
      <c r="M197" s="7" t="s">
        <v>1091</v>
      </c>
      <c r="N197" s="7" t="s">
        <v>1082</v>
      </c>
      <c r="O197" s="7" t="s">
        <v>1083</v>
      </c>
      <c r="P197" s="7" t="s">
        <v>1083</v>
      </c>
      <c r="Q197" s="7" t="s">
        <v>1142</v>
      </c>
      <c r="R197" s="7" t="s">
        <v>1105</v>
      </c>
      <c r="S197" s="7" t="s">
        <v>1083</v>
      </c>
      <c r="T197" s="7" t="s">
        <v>1406</v>
      </c>
      <c r="U197" s="7" t="s">
        <v>3077</v>
      </c>
      <c r="V197" s="7" t="s">
        <v>2074</v>
      </c>
      <c r="W197" s="7" t="s">
        <v>4101</v>
      </c>
      <c r="X197" s="7" t="s">
        <v>1180</v>
      </c>
      <c r="Y197" s="7" t="s">
        <v>1188</v>
      </c>
      <c r="Z197" s="7" t="s">
        <v>1180</v>
      </c>
      <c r="AA197" s="7" t="s">
        <v>1090</v>
      </c>
      <c r="AB197" s="7" t="s">
        <v>3152</v>
      </c>
    </row>
    <row r="198" spans="1:28" x14ac:dyDescent="0.3">
      <c r="A198" s="7" t="s">
        <v>1660</v>
      </c>
      <c r="B198" s="7" t="s">
        <v>237</v>
      </c>
      <c r="C198" s="7" t="s">
        <v>1206</v>
      </c>
      <c r="D198" s="7" t="s">
        <v>105</v>
      </c>
      <c r="E198" s="7" t="s">
        <v>21</v>
      </c>
      <c r="F198" s="7" t="s">
        <v>1312</v>
      </c>
      <c r="G198" s="7" t="s">
        <v>1123</v>
      </c>
      <c r="H198" s="7" t="s">
        <v>1112</v>
      </c>
      <c r="I198" s="7" t="s">
        <v>1202</v>
      </c>
      <c r="J198" s="7" t="s">
        <v>1104</v>
      </c>
      <c r="K198" s="7" t="s">
        <v>1167</v>
      </c>
      <c r="L198" s="7" t="s">
        <v>1550</v>
      </c>
      <c r="M198" s="7" t="s">
        <v>1091</v>
      </c>
      <c r="N198" s="7" t="s">
        <v>1085</v>
      </c>
      <c r="O198" s="7" t="s">
        <v>1083</v>
      </c>
      <c r="P198" s="7" t="s">
        <v>1083</v>
      </c>
      <c r="Q198" s="7" t="s">
        <v>1111</v>
      </c>
      <c r="R198" s="7" t="s">
        <v>1082</v>
      </c>
      <c r="S198" s="7" t="s">
        <v>1083</v>
      </c>
      <c r="T198" s="7" t="s">
        <v>1364</v>
      </c>
      <c r="U198" s="7" t="s">
        <v>1501</v>
      </c>
      <c r="V198" s="7" t="s">
        <v>2122</v>
      </c>
      <c r="W198" s="7" t="s">
        <v>3601</v>
      </c>
      <c r="X198" s="7" t="s">
        <v>1180</v>
      </c>
      <c r="Y198" s="7" t="s">
        <v>1097</v>
      </c>
      <c r="Z198" s="7" t="s">
        <v>1502</v>
      </c>
      <c r="AA198" s="7" t="s">
        <v>1725</v>
      </c>
      <c r="AB198" s="7" t="s">
        <v>3524</v>
      </c>
    </row>
    <row r="199" spans="1:28" x14ac:dyDescent="0.3">
      <c r="A199" s="7" t="s">
        <v>2031</v>
      </c>
      <c r="B199" s="7" t="s">
        <v>1426</v>
      </c>
      <c r="C199" s="7" t="s">
        <v>1178</v>
      </c>
      <c r="D199" s="7" t="s">
        <v>1467</v>
      </c>
      <c r="E199" s="7" t="s">
        <v>24</v>
      </c>
      <c r="F199" s="7" t="s">
        <v>1090</v>
      </c>
      <c r="G199" s="7" t="s">
        <v>1085</v>
      </c>
      <c r="H199" s="7" t="s">
        <v>1091</v>
      </c>
      <c r="I199" s="7" t="s">
        <v>1123</v>
      </c>
      <c r="J199" s="7" t="s">
        <v>1431</v>
      </c>
      <c r="K199" s="7" t="s">
        <v>1091</v>
      </c>
      <c r="L199" s="7" t="s">
        <v>1527</v>
      </c>
      <c r="M199" s="7" t="s">
        <v>1076</v>
      </c>
      <c r="N199" s="7" t="s">
        <v>1076</v>
      </c>
      <c r="O199" s="7" t="s">
        <v>1083</v>
      </c>
      <c r="P199" s="7" t="s">
        <v>1083</v>
      </c>
      <c r="Q199" s="7" t="s">
        <v>1082</v>
      </c>
      <c r="R199" s="7" t="s">
        <v>1076</v>
      </c>
      <c r="S199" s="7" t="s">
        <v>1076</v>
      </c>
      <c r="T199" s="7" t="s">
        <v>1246</v>
      </c>
      <c r="U199" s="7" t="s">
        <v>1613</v>
      </c>
      <c r="V199" s="7" t="s">
        <v>2399</v>
      </c>
      <c r="W199" s="7" t="s">
        <v>3344</v>
      </c>
      <c r="X199" s="7" t="s">
        <v>1219</v>
      </c>
      <c r="Y199" s="7" t="s">
        <v>1142</v>
      </c>
      <c r="Z199" s="7" t="s">
        <v>1083</v>
      </c>
      <c r="AA199" s="7" t="s">
        <v>1083</v>
      </c>
      <c r="AB199" s="7"/>
    </row>
    <row r="200" spans="1:28" x14ac:dyDescent="0.3">
      <c r="A200" s="7" t="s">
        <v>2031</v>
      </c>
      <c r="B200" s="7" t="s">
        <v>1426</v>
      </c>
      <c r="C200" s="7" t="s">
        <v>1178</v>
      </c>
      <c r="D200" s="7" t="s">
        <v>26</v>
      </c>
      <c r="E200" s="7" t="s">
        <v>24</v>
      </c>
      <c r="F200" s="7" t="s">
        <v>1111</v>
      </c>
      <c r="G200" s="7" t="s">
        <v>1076</v>
      </c>
      <c r="H200" s="7" t="s">
        <v>1082</v>
      </c>
      <c r="I200" s="7" t="s">
        <v>1104</v>
      </c>
      <c r="J200" s="7" t="s">
        <v>1179</v>
      </c>
      <c r="K200" s="7" t="s">
        <v>1082</v>
      </c>
      <c r="L200" s="7" t="s">
        <v>1669</v>
      </c>
      <c r="M200" s="7" t="s">
        <v>1076</v>
      </c>
      <c r="N200" s="7" t="s">
        <v>1083</v>
      </c>
      <c r="O200" s="7" t="s">
        <v>1083</v>
      </c>
      <c r="P200" s="7" t="s">
        <v>1083</v>
      </c>
      <c r="Q200" s="7" t="s">
        <v>1092</v>
      </c>
      <c r="R200" s="7" t="s">
        <v>1083</v>
      </c>
      <c r="S200" s="7" t="s">
        <v>1076</v>
      </c>
      <c r="T200" s="7" t="s">
        <v>1178</v>
      </c>
      <c r="U200" s="7" t="s">
        <v>1700</v>
      </c>
      <c r="V200" s="7" t="s">
        <v>2024</v>
      </c>
      <c r="W200" s="7" t="s">
        <v>1790</v>
      </c>
      <c r="X200" s="7" t="s">
        <v>1167</v>
      </c>
      <c r="Y200" s="7" t="s">
        <v>1091</v>
      </c>
      <c r="Z200" s="7" t="s">
        <v>1083</v>
      </c>
      <c r="AA200" s="7" t="s">
        <v>1083</v>
      </c>
      <c r="AB200" s="7"/>
    </row>
    <row r="201" spans="1:28" x14ac:dyDescent="0.3">
      <c r="A201" s="7" t="s">
        <v>2031</v>
      </c>
      <c r="B201" s="7" t="s">
        <v>1426</v>
      </c>
      <c r="C201" s="7" t="s">
        <v>1178</v>
      </c>
      <c r="D201" s="7" t="s">
        <v>98</v>
      </c>
      <c r="E201" s="7" t="s">
        <v>24</v>
      </c>
      <c r="F201" s="7" t="s">
        <v>1123</v>
      </c>
      <c r="G201" s="7" t="s">
        <v>1076</v>
      </c>
      <c r="H201" s="7" t="s">
        <v>1085</v>
      </c>
      <c r="I201" s="7" t="s">
        <v>1092</v>
      </c>
      <c r="J201" s="7" t="s">
        <v>1106</v>
      </c>
      <c r="K201" s="7" t="s">
        <v>1085</v>
      </c>
      <c r="L201" s="7" t="s">
        <v>1500</v>
      </c>
      <c r="M201" s="7" t="s">
        <v>1083</v>
      </c>
      <c r="N201" s="7" t="s">
        <v>1076</v>
      </c>
      <c r="O201" s="7" t="s">
        <v>1083</v>
      </c>
      <c r="P201" s="7" t="s">
        <v>1083</v>
      </c>
      <c r="Q201" s="7" t="s">
        <v>1076</v>
      </c>
      <c r="R201" s="7" t="s">
        <v>1076</v>
      </c>
      <c r="S201" s="7" t="s">
        <v>1083</v>
      </c>
      <c r="T201" s="7" t="s">
        <v>1142</v>
      </c>
      <c r="U201" s="7" t="s">
        <v>1822</v>
      </c>
      <c r="V201" s="7" t="s">
        <v>1932</v>
      </c>
      <c r="W201" s="7" t="s">
        <v>3351</v>
      </c>
      <c r="X201" s="7" t="s">
        <v>1111</v>
      </c>
      <c r="Y201" s="7" t="s">
        <v>1104</v>
      </c>
      <c r="Z201" s="7" t="s">
        <v>1083</v>
      </c>
      <c r="AA201" s="7" t="s">
        <v>1083</v>
      </c>
      <c r="AB201" s="7"/>
    </row>
    <row r="202" spans="1:28" x14ac:dyDescent="0.3">
      <c r="A202" s="7" t="s">
        <v>1055</v>
      </c>
      <c r="B202" s="7" t="s">
        <v>0</v>
      </c>
      <c r="C202" s="7" t="s">
        <v>1057</v>
      </c>
      <c r="D202" s="7" t="s">
        <v>1059</v>
      </c>
      <c r="E202" s="7" t="s">
        <v>1063</v>
      </c>
      <c r="F202" s="7" t="s">
        <v>4</v>
      </c>
      <c r="G202" s="7" t="s">
        <v>781</v>
      </c>
      <c r="H202" s="7" t="s">
        <v>1190</v>
      </c>
      <c r="I202" s="7" t="s">
        <v>1191</v>
      </c>
      <c r="J202" s="7" t="s">
        <v>1192</v>
      </c>
      <c r="K202" s="7" t="s">
        <v>1193</v>
      </c>
      <c r="L202" s="7" t="s">
        <v>1444</v>
      </c>
      <c r="M202" s="7" t="s">
        <v>1445</v>
      </c>
      <c r="N202" s="7" t="s">
        <v>1544</v>
      </c>
      <c r="O202" s="7" t="s">
        <v>1545</v>
      </c>
      <c r="P202" s="7" t="s">
        <v>1448</v>
      </c>
      <c r="Q202" s="7" t="s">
        <v>1445</v>
      </c>
      <c r="R202" s="7" t="s">
        <v>1544</v>
      </c>
      <c r="S202" s="7" t="s">
        <v>1545</v>
      </c>
      <c r="T202" s="7" t="s">
        <v>1546</v>
      </c>
      <c r="U202" s="7" t="s">
        <v>1547</v>
      </c>
      <c r="V202" s="7" t="s">
        <v>1548</v>
      </c>
      <c r="W202" s="7" t="s">
        <v>1549</v>
      </c>
      <c r="X202" s="7" t="s">
        <v>1456</v>
      </c>
      <c r="Y202" s="7" t="s">
        <v>1457</v>
      </c>
      <c r="Z202" s="7" t="s">
        <v>1458</v>
      </c>
      <c r="AA202" s="7" t="s">
        <v>1459</v>
      </c>
      <c r="AB202" s="7" t="s">
        <v>1460</v>
      </c>
    </row>
    <row r="203" spans="1:28" x14ac:dyDescent="0.3">
      <c r="A203" s="7" t="s">
        <v>2033</v>
      </c>
      <c r="B203" s="7" t="s">
        <v>2025</v>
      </c>
      <c r="C203" s="7" t="s">
        <v>1188</v>
      </c>
      <c r="D203" s="7" t="s">
        <v>34</v>
      </c>
      <c r="E203" s="7" t="s">
        <v>21</v>
      </c>
      <c r="F203" s="7" t="s">
        <v>1291</v>
      </c>
      <c r="G203" s="7" t="s">
        <v>1092</v>
      </c>
      <c r="H203" s="7" t="s">
        <v>1082</v>
      </c>
      <c r="I203" s="7" t="s">
        <v>1105</v>
      </c>
      <c r="J203" s="7" t="s">
        <v>2026</v>
      </c>
      <c r="K203" s="7" t="s">
        <v>1123</v>
      </c>
      <c r="L203" s="7" t="s">
        <v>1899</v>
      </c>
      <c r="M203" s="7" t="s">
        <v>1085</v>
      </c>
      <c r="N203" s="7" t="s">
        <v>1076</v>
      </c>
      <c r="O203" s="7" t="s">
        <v>1083</v>
      </c>
      <c r="P203" s="7" t="s">
        <v>1083</v>
      </c>
      <c r="Q203" s="7" t="s">
        <v>1082</v>
      </c>
      <c r="R203" s="7" t="s">
        <v>1083</v>
      </c>
      <c r="S203" s="7" t="s">
        <v>1083</v>
      </c>
      <c r="T203" s="7" t="s">
        <v>1237</v>
      </c>
      <c r="U203" s="7" t="s">
        <v>2003</v>
      </c>
      <c r="V203" s="7" t="s">
        <v>2174</v>
      </c>
      <c r="W203" s="7" t="s">
        <v>3078</v>
      </c>
      <c r="X203" s="7" t="s">
        <v>1090</v>
      </c>
      <c r="Y203" s="7" t="s">
        <v>1242</v>
      </c>
      <c r="Z203" s="7" t="s">
        <v>1219</v>
      </c>
      <c r="AA203" s="7" t="s">
        <v>1206</v>
      </c>
      <c r="AB203" s="7" t="s">
        <v>2027</v>
      </c>
    </row>
    <row r="204" spans="1:28" x14ac:dyDescent="0.3">
      <c r="A204" s="7" t="s">
        <v>2036</v>
      </c>
      <c r="B204" s="7" t="s">
        <v>449</v>
      </c>
      <c r="C204" s="7" t="s">
        <v>1188</v>
      </c>
      <c r="D204" s="7" t="s">
        <v>1262</v>
      </c>
      <c r="E204" s="7" t="s">
        <v>1109</v>
      </c>
      <c r="F204" s="7" t="s">
        <v>1312</v>
      </c>
      <c r="G204" s="7" t="s">
        <v>1111</v>
      </c>
      <c r="H204" s="7" t="s">
        <v>1111</v>
      </c>
      <c r="I204" s="7" t="s">
        <v>1148</v>
      </c>
      <c r="J204" s="7" t="s">
        <v>1570</v>
      </c>
      <c r="K204" s="7" t="s">
        <v>1265</v>
      </c>
      <c r="L204" s="7" t="s">
        <v>1539</v>
      </c>
      <c r="M204" s="7" t="s">
        <v>1105</v>
      </c>
      <c r="N204" s="7" t="s">
        <v>1092</v>
      </c>
      <c r="O204" s="7" t="s">
        <v>1083</v>
      </c>
      <c r="P204" s="7" t="s">
        <v>1076</v>
      </c>
      <c r="Q204" s="7" t="s">
        <v>1111</v>
      </c>
      <c r="R204" s="7" t="s">
        <v>1083</v>
      </c>
      <c r="S204" s="7" t="s">
        <v>1083</v>
      </c>
      <c r="T204" s="7" t="s">
        <v>1773</v>
      </c>
      <c r="U204" s="7" t="s">
        <v>2059</v>
      </c>
      <c r="V204" s="7" t="s">
        <v>2808</v>
      </c>
      <c r="W204" s="7" t="s">
        <v>3205</v>
      </c>
      <c r="X204" s="7" t="s">
        <v>1148</v>
      </c>
      <c r="Y204" s="7" t="s">
        <v>1260</v>
      </c>
      <c r="Z204" s="7" t="s">
        <v>1567</v>
      </c>
      <c r="AA204" s="7" t="s">
        <v>2180</v>
      </c>
      <c r="AB204" s="7" t="s">
        <v>2030</v>
      </c>
    </row>
    <row r="205" spans="1:28" x14ac:dyDescent="0.3">
      <c r="A205" s="7" t="s">
        <v>2039</v>
      </c>
      <c r="B205" s="7" t="s">
        <v>368</v>
      </c>
      <c r="C205" s="7" t="s">
        <v>1098</v>
      </c>
      <c r="D205" s="7" t="s">
        <v>168</v>
      </c>
      <c r="E205" s="7" t="s">
        <v>21</v>
      </c>
      <c r="F205" s="7" t="s">
        <v>1312</v>
      </c>
      <c r="G205" s="7" t="s">
        <v>1147</v>
      </c>
      <c r="H205" s="7" t="s">
        <v>1229</v>
      </c>
      <c r="I205" s="7" t="s">
        <v>1299</v>
      </c>
      <c r="J205" s="7" t="s">
        <v>1153</v>
      </c>
      <c r="K205" s="7" t="s">
        <v>1123</v>
      </c>
      <c r="L205" s="7" t="s">
        <v>1602</v>
      </c>
      <c r="M205" s="7" t="s">
        <v>1112</v>
      </c>
      <c r="N205" s="7" t="s">
        <v>1092</v>
      </c>
      <c r="O205" s="7" t="s">
        <v>1083</v>
      </c>
      <c r="P205" s="7" t="s">
        <v>1105</v>
      </c>
      <c r="Q205" s="7" t="s">
        <v>1202</v>
      </c>
      <c r="R205" s="7" t="s">
        <v>1091</v>
      </c>
      <c r="S205" s="7" t="s">
        <v>1083</v>
      </c>
      <c r="T205" s="7" t="s">
        <v>1820</v>
      </c>
      <c r="U205" s="7" t="s">
        <v>1493</v>
      </c>
      <c r="V205" s="7" t="s">
        <v>2914</v>
      </c>
      <c r="W205" s="7" t="s">
        <v>3373</v>
      </c>
      <c r="X205" s="7" t="s">
        <v>1265</v>
      </c>
      <c r="Y205" s="7" t="s">
        <v>1097</v>
      </c>
      <c r="Z205" s="7" t="s">
        <v>1725</v>
      </c>
      <c r="AA205" s="7" t="s">
        <v>1926</v>
      </c>
      <c r="AB205" s="7" t="s">
        <v>3336</v>
      </c>
    </row>
    <row r="206" spans="1:28" x14ac:dyDescent="0.3">
      <c r="A206" s="7" t="s">
        <v>2042</v>
      </c>
      <c r="B206" s="7" t="s">
        <v>77</v>
      </c>
      <c r="C206" s="7" t="s">
        <v>1229</v>
      </c>
      <c r="D206" s="7" t="s">
        <v>1132</v>
      </c>
      <c r="E206" s="7" t="s">
        <v>1109</v>
      </c>
      <c r="F206" s="7" t="s">
        <v>1303</v>
      </c>
      <c r="G206" s="7" t="s">
        <v>1128</v>
      </c>
      <c r="H206" s="7" t="s">
        <v>1123</v>
      </c>
      <c r="I206" s="7" t="s">
        <v>1147</v>
      </c>
      <c r="J206" s="7" t="s">
        <v>1149</v>
      </c>
      <c r="K206" s="7" t="s">
        <v>1229</v>
      </c>
      <c r="L206" s="7" t="s">
        <v>1713</v>
      </c>
      <c r="M206" s="7" t="s">
        <v>1105</v>
      </c>
      <c r="N206" s="7" t="s">
        <v>1085</v>
      </c>
      <c r="O206" s="7" t="s">
        <v>1083</v>
      </c>
      <c r="P206" s="7" t="s">
        <v>1076</v>
      </c>
      <c r="Q206" s="7" t="s">
        <v>1082</v>
      </c>
      <c r="R206" s="7" t="s">
        <v>1082</v>
      </c>
      <c r="S206" s="7" t="s">
        <v>1083</v>
      </c>
      <c r="T206" s="7" t="s">
        <v>1510</v>
      </c>
      <c r="U206" s="7" t="s">
        <v>1540</v>
      </c>
      <c r="V206" s="7" t="s">
        <v>2124</v>
      </c>
      <c r="W206" s="7" t="s">
        <v>2840</v>
      </c>
      <c r="X206" s="7" t="s">
        <v>1202</v>
      </c>
      <c r="Y206" s="7" t="s">
        <v>1206</v>
      </c>
      <c r="Z206" s="7" t="s">
        <v>1111</v>
      </c>
      <c r="AA206" s="7" t="s">
        <v>1090</v>
      </c>
      <c r="AB206" s="7" t="s">
        <v>3187</v>
      </c>
    </row>
    <row r="207" spans="1:28" x14ac:dyDescent="0.3">
      <c r="A207" s="7" t="s">
        <v>1726</v>
      </c>
      <c r="B207" s="7" t="s">
        <v>2037</v>
      </c>
      <c r="C207" s="7" t="s">
        <v>1219</v>
      </c>
      <c r="D207" s="7" t="s">
        <v>34</v>
      </c>
      <c r="E207" s="7" t="s">
        <v>1228</v>
      </c>
      <c r="F207" s="7" t="s">
        <v>1148</v>
      </c>
      <c r="G207" s="7" t="s">
        <v>1076</v>
      </c>
      <c r="H207" s="7" t="s">
        <v>1092</v>
      </c>
      <c r="I207" s="7" t="s">
        <v>1082</v>
      </c>
      <c r="J207" s="7" t="s">
        <v>1179</v>
      </c>
      <c r="K207" s="7" t="s">
        <v>1085</v>
      </c>
      <c r="L207" s="7" t="s">
        <v>1500</v>
      </c>
      <c r="M207" s="7" t="s">
        <v>1076</v>
      </c>
      <c r="N207" s="7" t="s">
        <v>1083</v>
      </c>
      <c r="O207" s="7" t="s">
        <v>1083</v>
      </c>
      <c r="P207" s="7" t="s">
        <v>1083</v>
      </c>
      <c r="Q207" s="7" t="s">
        <v>1092</v>
      </c>
      <c r="R207" s="7" t="s">
        <v>1083</v>
      </c>
      <c r="S207" s="7" t="s">
        <v>1083</v>
      </c>
      <c r="T207" s="7" t="s">
        <v>1100</v>
      </c>
      <c r="U207" s="7" t="s">
        <v>1572</v>
      </c>
      <c r="V207" s="7" t="s">
        <v>1834</v>
      </c>
      <c r="W207" s="7" t="s">
        <v>2088</v>
      </c>
      <c r="X207" s="7" t="s">
        <v>1104</v>
      </c>
      <c r="Y207" s="7" t="s">
        <v>1219</v>
      </c>
      <c r="Z207" s="7" t="s">
        <v>1076</v>
      </c>
      <c r="AA207" s="7" t="s">
        <v>1085</v>
      </c>
      <c r="AB207" s="7" t="s">
        <v>1530</v>
      </c>
    </row>
    <row r="208" spans="1:28" x14ac:dyDescent="0.3">
      <c r="A208" s="7" t="s">
        <v>2045</v>
      </c>
      <c r="B208" s="7" t="s">
        <v>109</v>
      </c>
      <c r="C208" s="7" t="s">
        <v>1219</v>
      </c>
      <c r="D208" s="7" t="s">
        <v>110</v>
      </c>
      <c r="E208" s="7" t="s">
        <v>1141</v>
      </c>
      <c r="F208" s="7" t="s">
        <v>1316</v>
      </c>
      <c r="G208" s="7" t="s">
        <v>1082</v>
      </c>
      <c r="H208" s="7" t="s">
        <v>1076</v>
      </c>
      <c r="I208" s="7" t="s">
        <v>1104</v>
      </c>
      <c r="J208" s="7" t="s">
        <v>1431</v>
      </c>
      <c r="K208" s="7" t="s">
        <v>1344</v>
      </c>
      <c r="L208" s="7" t="s">
        <v>1899</v>
      </c>
      <c r="M208" s="7" t="s">
        <v>1092</v>
      </c>
      <c r="N208" s="7" t="s">
        <v>1083</v>
      </c>
      <c r="O208" s="7" t="s">
        <v>1076</v>
      </c>
      <c r="P208" s="7" t="s">
        <v>1083</v>
      </c>
      <c r="Q208" s="7" t="s">
        <v>1076</v>
      </c>
      <c r="R208" s="7" t="s">
        <v>1083</v>
      </c>
      <c r="S208" s="7" t="s">
        <v>1083</v>
      </c>
      <c r="T208" s="7" t="s">
        <v>1344</v>
      </c>
      <c r="U208" s="7" t="s">
        <v>1789</v>
      </c>
      <c r="V208" s="7" t="s">
        <v>2586</v>
      </c>
      <c r="W208" s="7" t="s">
        <v>3119</v>
      </c>
      <c r="X208" s="7" t="s">
        <v>1148</v>
      </c>
      <c r="Y208" s="7" t="s">
        <v>1791</v>
      </c>
      <c r="Z208" s="7" t="s">
        <v>1085</v>
      </c>
      <c r="AA208" s="7" t="s">
        <v>1091</v>
      </c>
      <c r="AB208" s="7" t="s">
        <v>1680</v>
      </c>
    </row>
    <row r="209" spans="1:28" x14ac:dyDescent="0.3">
      <c r="A209" s="7" t="s">
        <v>2046</v>
      </c>
      <c r="B209" s="7" t="s">
        <v>2043</v>
      </c>
      <c r="C209" s="7" t="s">
        <v>1234</v>
      </c>
      <c r="D209" s="7" t="s">
        <v>52</v>
      </c>
      <c r="E209" s="7" t="s">
        <v>24</v>
      </c>
      <c r="F209" s="7" t="s">
        <v>1187</v>
      </c>
      <c r="G209" s="7" t="s">
        <v>1085</v>
      </c>
      <c r="H209" s="7" t="s">
        <v>1092</v>
      </c>
      <c r="I209" s="7" t="s">
        <v>1104</v>
      </c>
      <c r="J209" s="7" t="s">
        <v>1506</v>
      </c>
      <c r="K209" s="7" t="s">
        <v>1291</v>
      </c>
      <c r="L209" s="7" t="s">
        <v>1468</v>
      </c>
      <c r="M209" s="7" t="s">
        <v>1085</v>
      </c>
      <c r="N209" s="7" t="s">
        <v>1083</v>
      </c>
      <c r="O209" s="7" t="s">
        <v>1083</v>
      </c>
      <c r="P209" s="7" t="s">
        <v>1083</v>
      </c>
      <c r="Q209" s="7" t="s">
        <v>1092</v>
      </c>
      <c r="R209" s="7" t="s">
        <v>1083</v>
      </c>
      <c r="S209" s="7" t="s">
        <v>1083</v>
      </c>
      <c r="T209" s="7" t="s">
        <v>1187</v>
      </c>
      <c r="U209" s="7" t="s">
        <v>2067</v>
      </c>
      <c r="V209" s="7" t="s">
        <v>2692</v>
      </c>
      <c r="W209" s="7" t="s">
        <v>3085</v>
      </c>
      <c r="X209" s="7" t="s">
        <v>1368</v>
      </c>
      <c r="Y209" s="7" t="s">
        <v>1768</v>
      </c>
      <c r="Z209" s="7" t="s">
        <v>1083</v>
      </c>
      <c r="AA209" s="7" t="s">
        <v>1076</v>
      </c>
      <c r="AB209" s="7" t="s">
        <v>1461</v>
      </c>
    </row>
    <row r="210" spans="1:28" x14ac:dyDescent="0.3">
      <c r="A210" s="7" t="s">
        <v>2048</v>
      </c>
      <c r="B210" s="7" t="s">
        <v>125</v>
      </c>
      <c r="C210" s="7" t="s">
        <v>1246</v>
      </c>
      <c r="D210" s="7" t="s">
        <v>28</v>
      </c>
      <c r="E210" s="7" t="s">
        <v>24</v>
      </c>
      <c r="F210" s="7" t="s">
        <v>1316</v>
      </c>
      <c r="G210" s="7" t="s">
        <v>1082</v>
      </c>
      <c r="H210" s="7" t="s">
        <v>1105</v>
      </c>
      <c r="I210" s="7" t="s">
        <v>1142</v>
      </c>
      <c r="J210" s="7" t="s">
        <v>1104</v>
      </c>
      <c r="K210" s="7" t="s">
        <v>1112</v>
      </c>
      <c r="L210" s="7" t="s">
        <v>1764</v>
      </c>
      <c r="M210" s="7" t="s">
        <v>1082</v>
      </c>
      <c r="N210" s="7" t="s">
        <v>1083</v>
      </c>
      <c r="O210" s="7" t="s">
        <v>1083</v>
      </c>
      <c r="P210" s="7" t="s">
        <v>1076</v>
      </c>
      <c r="Q210" s="7" t="s">
        <v>1105</v>
      </c>
      <c r="R210" s="7" t="s">
        <v>1083</v>
      </c>
      <c r="S210" s="7" t="s">
        <v>1083</v>
      </c>
      <c r="T210" s="7" t="s">
        <v>1146</v>
      </c>
      <c r="U210" s="7" t="s">
        <v>1944</v>
      </c>
      <c r="V210" s="7" t="s">
        <v>2903</v>
      </c>
      <c r="W210" s="7" t="s">
        <v>3930</v>
      </c>
      <c r="X210" s="7" t="s">
        <v>1307</v>
      </c>
      <c r="Y210" s="7" t="s">
        <v>1291</v>
      </c>
      <c r="Z210" s="7" t="s">
        <v>1083</v>
      </c>
      <c r="AA210" s="7" t="s">
        <v>1083</v>
      </c>
      <c r="AB210" s="7"/>
    </row>
    <row r="211" spans="1:28" x14ac:dyDescent="0.3">
      <c r="A211" s="7" t="s">
        <v>2021</v>
      </c>
      <c r="B211" s="7" t="s">
        <v>545</v>
      </c>
      <c r="C211" s="7" t="s">
        <v>1223</v>
      </c>
      <c r="D211" s="7" t="s">
        <v>28</v>
      </c>
      <c r="E211" s="7" t="s">
        <v>24</v>
      </c>
      <c r="F211" s="7" t="s">
        <v>1303</v>
      </c>
      <c r="G211" s="7" t="s">
        <v>1123</v>
      </c>
      <c r="H211" s="7" t="s">
        <v>1234</v>
      </c>
      <c r="I211" s="7" t="s">
        <v>1245</v>
      </c>
      <c r="J211" s="7" t="s">
        <v>1083</v>
      </c>
      <c r="K211" s="7" t="s">
        <v>1320</v>
      </c>
      <c r="L211" s="7" t="s">
        <v>2218</v>
      </c>
      <c r="M211" s="7" t="s">
        <v>1082</v>
      </c>
      <c r="N211" s="7" t="s">
        <v>1082</v>
      </c>
      <c r="O211" s="7" t="s">
        <v>1083</v>
      </c>
      <c r="P211" s="7" t="s">
        <v>1083</v>
      </c>
      <c r="Q211" s="7" t="s">
        <v>1090</v>
      </c>
      <c r="R211" s="7" t="s">
        <v>1111</v>
      </c>
      <c r="S211" s="7" t="s">
        <v>1076</v>
      </c>
      <c r="T211" s="7" t="s">
        <v>1518</v>
      </c>
      <c r="U211" s="7" t="s">
        <v>2885</v>
      </c>
      <c r="V211" s="7" t="s">
        <v>3689</v>
      </c>
      <c r="W211" s="7" t="s">
        <v>3931</v>
      </c>
      <c r="X211" s="7" t="s">
        <v>1187</v>
      </c>
      <c r="Y211" s="7" t="s">
        <v>1188</v>
      </c>
      <c r="Z211" s="7" t="s">
        <v>1083</v>
      </c>
      <c r="AA211" s="7" t="s">
        <v>1083</v>
      </c>
      <c r="AB211" s="7"/>
    </row>
    <row r="212" spans="1:28" x14ac:dyDescent="0.3">
      <c r="A212" s="7" t="s">
        <v>2052</v>
      </c>
      <c r="B212" s="7" t="s">
        <v>489</v>
      </c>
      <c r="C212" s="7" t="s">
        <v>1188</v>
      </c>
      <c r="D212" s="7" t="s">
        <v>52</v>
      </c>
      <c r="E212" s="7" t="s">
        <v>24</v>
      </c>
      <c r="F212" s="7" t="s">
        <v>1237</v>
      </c>
      <c r="G212" s="7" t="s">
        <v>1123</v>
      </c>
      <c r="H212" s="7" t="s">
        <v>1148</v>
      </c>
      <c r="I212" s="7" t="s">
        <v>1229</v>
      </c>
      <c r="J212" s="7" t="s">
        <v>1123</v>
      </c>
      <c r="K212" s="7" t="s">
        <v>1096</v>
      </c>
      <c r="L212" s="7" t="s">
        <v>1479</v>
      </c>
      <c r="M212" s="7" t="s">
        <v>1104</v>
      </c>
      <c r="N212" s="7" t="s">
        <v>1092</v>
      </c>
      <c r="O212" s="7" t="s">
        <v>1083</v>
      </c>
      <c r="P212" s="7" t="s">
        <v>1076</v>
      </c>
      <c r="Q212" s="7" t="s">
        <v>1153</v>
      </c>
      <c r="R212" s="7" t="s">
        <v>1105</v>
      </c>
      <c r="S212" s="7" t="s">
        <v>1083</v>
      </c>
      <c r="T212" s="7" t="s">
        <v>1489</v>
      </c>
      <c r="U212" s="7" t="s">
        <v>2857</v>
      </c>
      <c r="V212" s="7" t="s">
        <v>3454</v>
      </c>
      <c r="W212" s="7" t="s">
        <v>3603</v>
      </c>
      <c r="X212" s="7" t="s">
        <v>1785</v>
      </c>
      <c r="Y212" s="7" t="s">
        <v>1147</v>
      </c>
      <c r="Z212" s="7" t="s">
        <v>1083</v>
      </c>
      <c r="AA212" s="7" t="s">
        <v>1083</v>
      </c>
      <c r="AB212" s="7"/>
    </row>
    <row r="213" spans="1:28" x14ac:dyDescent="0.3">
      <c r="A213" s="7" t="s">
        <v>2053</v>
      </c>
      <c r="B213" s="7" t="s">
        <v>628</v>
      </c>
      <c r="C213" s="7" t="s">
        <v>1223</v>
      </c>
      <c r="D213" s="7" t="s">
        <v>55</v>
      </c>
      <c r="E213" s="7" t="s">
        <v>21</v>
      </c>
      <c r="F213" s="7" t="s">
        <v>1188</v>
      </c>
      <c r="G213" s="7" t="s">
        <v>1092</v>
      </c>
      <c r="H213" s="7" t="s">
        <v>1082</v>
      </c>
      <c r="I213" s="7" t="s">
        <v>1105</v>
      </c>
      <c r="J213" s="7" t="s">
        <v>1218</v>
      </c>
      <c r="K213" s="7" t="s">
        <v>1082</v>
      </c>
      <c r="L213" s="7" t="s">
        <v>1500</v>
      </c>
      <c r="M213" s="7" t="s">
        <v>1085</v>
      </c>
      <c r="N213" s="7" t="s">
        <v>1076</v>
      </c>
      <c r="O213" s="7" t="s">
        <v>1083</v>
      </c>
      <c r="P213" s="7" t="s">
        <v>1083</v>
      </c>
      <c r="Q213" s="7" t="s">
        <v>1082</v>
      </c>
      <c r="R213" s="7" t="s">
        <v>1083</v>
      </c>
      <c r="S213" s="7" t="s">
        <v>1083</v>
      </c>
      <c r="T213" s="7" t="s">
        <v>1246</v>
      </c>
      <c r="U213" s="7" t="s">
        <v>1580</v>
      </c>
      <c r="V213" s="7" t="s">
        <v>2049</v>
      </c>
      <c r="W213" s="7" t="s">
        <v>1857</v>
      </c>
      <c r="X213" s="7" t="s">
        <v>1097</v>
      </c>
      <c r="Y213" s="7" t="s">
        <v>1123</v>
      </c>
      <c r="Z213" s="7" t="s">
        <v>1998</v>
      </c>
      <c r="AA213" s="7" t="s">
        <v>1641</v>
      </c>
      <c r="AB213" s="7" t="s">
        <v>2050</v>
      </c>
    </row>
    <row r="214" spans="1:28" x14ac:dyDescent="0.3">
      <c r="A214" s="7" t="s">
        <v>1810</v>
      </c>
      <c r="B214" s="7" t="s">
        <v>292</v>
      </c>
      <c r="C214" s="7" t="s">
        <v>1098</v>
      </c>
      <c r="D214" s="7" t="s">
        <v>28</v>
      </c>
      <c r="E214" s="7" t="s">
        <v>1141</v>
      </c>
      <c r="F214" s="7" t="s">
        <v>1303</v>
      </c>
      <c r="G214" s="7" t="s">
        <v>1128</v>
      </c>
      <c r="H214" s="7" t="s">
        <v>1180</v>
      </c>
      <c r="I214" s="7" t="s">
        <v>1229</v>
      </c>
      <c r="J214" s="7" t="s">
        <v>1092</v>
      </c>
      <c r="K214" s="7" t="s">
        <v>1128</v>
      </c>
      <c r="L214" s="7" t="s">
        <v>1691</v>
      </c>
      <c r="M214" s="7" t="s">
        <v>1091</v>
      </c>
      <c r="N214" s="7" t="s">
        <v>1092</v>
      </c>
      <c r="O214" s="7" t="s">
        <v>1083</v>
      </c>
      <c r="P214" s="7" t="s">
        <v>1092</v>
      </c>
      <c r="Q214" s="7" t="s">
        <v>1112</v>
      </c>
      <c r="R214" s="7" t="s">
        <v>1104</v>
      </c>
      <c r="S214" s="7" t="s">
        <v>1083</v>
      </c>
      <c r="T214" s="7" t="s">
        <v>1800</v>
      </c>
      <c r="U214" s="7" t="s">
        <v>1580</v>
      </c>
      <c r="V214" s="7" t="s">
        <v>1805</v>
      </c>
      <c r="W214" s="7" t="s">
        <v>3932</v>
      </c>
      <c r="X214" s="7" t="s">
        <v>1128</v>
      </c>
      <c r="Y214" s="7" t="s">
        <v>1153</v>
      </c>
      <c r="Z214" s="7" t="s">
        <v>1090</v>
      </c>
      <c r="AA214" s="7" t="s">
        <v>1234</v>
      </c>
      <c r="AB214" s="7" t="s">
        <v>2655</v>
      </c>
    </row>
    <row r="215" spans="1:28" x14ac:dyDescent="0.3">
      <c r="A215" s="7" t="s">
        <v>2057</v>
      </c>
      <c r="B215" s="7" t="s">
        <v>673</v>
      </c>
      <c r="C215" s="7" t="s">
        <v>1238</v>
      </c>
      <c r="D215" s="7" t="s">
        <v>57</v>
      </c>
      <c r="E215" s="7" t="s">
        <v>24</v>
      </c>
      <c r="F215" s="7" t="s">
        <v>1242</v>
      </c>
      <c r="G215" s="7" t="s">
        <v>1076</v>
      </c>
      <c r="H215" s="7" t="s">
        <v>1085</v>
      </c>
      <c r="I215" s="7" t="s">
        <v>1092</v>
      </c>
      <c r="J215" s="7" t="s">
        <v>1179</v>
      </c>
      <c r="K215" s="7" t="s">
        <v>1180</v>
      </c>
      <c r="L215" s="7" t="s">
        <v>1589</v>
      </c>
      <c r="M215" s="7" t="s">
        <v>1076</v>
      </c>
      <c r="N215" s="7" t="s">
        <v>1083</v>
      </c>
      <c r="O215" s="7" t="s">
        <v>1083</v>
      </c>
      <c r="P215" s="7" t="s">
        <v>1083</v>
      </c>
      <c r="Q215" s="7" t="s">
        <v>1085</v>
      </c>
      <c r="R215" s="7" t="s">
        <v>1083</v>
      </c>
      <c r="S215" s="7" t="s">
        <v>1083</v>
      </c>
      <c r="T215" s="7" t="s">
        <v>1234</v>
      </c>
      <c r="U215" s="7" t="s">
        <v>1774</v>
      </c>
      <c r="V215" s="7" t="s">
        <v>2584</v>
      </c>
      <c r="W215" s="7" t="s">
        <v>3604</v>
      </c>
      <c r="X215" s="7" t="s">
        <v>1146</v>
      </c>
      <c r="Y215" s="7" t="s">
        <v>1229</v>
      </c>
      <c r="Z215" s="7" t="s">
        <v>1083</v>
      </c>
      <c r="AA215" s="7" t="s">
        <v>1083</v>
      </c>
      <c r="AB215" s="7"/>
    </row>
    <row r="216" spans="1:28" x14ac:dyDescent="0.3">
      <c r="A216" s="7" t="s">
        <v>1465</v>
      </c>
      <c r="B216" s="7" t="s">
        <v>1171</v>
      </c>
      <c r="C216" s="7" t="s">
        <v>1206</v>
      </c>
      <c r="D216" s="7" t="s">
        <v>23</v>
      </c>
      <c r="E216" s="7" t="s">
        <v>21</v>
      </c>
      <c r="F216" s="7" t="s">
        <v>1076</v>
      </c>
      <c r="G216" s="7" t="s">
        <v>1076</v>
      </c>
      <c r="H216" s="7" t="s">
        <v>1083</v>
      </c>
      <c r="I216" s="7" t="s">
        <v>1076</v>
      </c>
      <c r="J216" s="7" t="s">
        <v>1076</v>
      </c>
      <c r="K216" s="7" t="s">
        <v>1083</v>
      </c>
      <c r="L216" s="7" t="s">
        <v>1500</v>
      </c>
      <c r="M216" s="7" t="s">
        <v>1076</v>
      </c>
      <c r="N216" s="7" t="s">
        <v>1083</v>
      </c>
      <c r="O216" s="7" t="s">
        <v>1083</v>
      </c>
      <c r="P216" s="7" t="s">
        <v>1083</v>
      </c>
      <c r="Q216" s="7" t="s">
        <v>1083</v>
      </c>
      <c r="R216" s="7" t="s">
        <v>1083</v>
      </c>
      <c r="S216" s="7" t="s">
        <v>1083</v>
      </c>
      <c r="T216" s="7" t="s">
        <v>1092</v>
      </c>
      <c r="U216" s="7" t="s">
        <v>1530</v>
      </c>
      <c r="V216" s="7" t="s">
        <v>1111</v>
      </c>
      <c r="W216" s="7" t="s">
        <v>2054</v>
      </c>
      <c r="X216" s="7" t="s">
        <v>1083</v>
      </c>
      <c r="Y216" s="7" t="s">
        <v>1085</v>
      </c>
      <c r="Z216" s="7" t="s">
        <v>1083</v>
      </c>
      <c r="AA216" s="7" t="s">
        <v>1083</v>
      </c>
      <c r="AB216" s="7"/>
    </row>
    <row r="217" spans="1:28" x14ac:dyDescent="0.3">
      <c r="A217" s="7" t="s">
        <v>2065</v>
      </c>
      <c r="B217" s="7" t="s">
        <v>2055</v>
      </c>
      <c r="C217" s="7" t="s">
        <v>1148</v>
      </c>
      <c r="D217" s="7" t="s">
        <v>46</v>
      </c>
      <c r="E217" s="7" t="s">
        <v>24</v>
      </c>
      <c r="F217" s="7" t="s">
        <v>1085</v>
      </c>
      <c r="G217" s="7" t="s">
        <v>1083</v>
      </c>
      <c r="H217" s="7" t="s">
        <v>1076</v>
      </c>
      <c r="I217" s="7" t="s">
        <v>1076</v>
      </c>
      <c r="J217" s="7" t="s">
        <v>1083</v>
      </c>
      <c r="K217" s="7" t="s">
        <v>1085</v>
      </c>
      <c r="L217" s="7" t="s">
        <v>1612</v>
      </c>
      <c r="M217" s="7" t="s">
        <v>1083</v>
      </c>
      <c r="N217" s="7" t="s">
        <v>1083</v>
      </c>
      <c r="O217" s="7" t="s">
        <v>1083</v>
      </c>
      <c r="P217" s="7" t="s">
        <v>1083</v>
      </c>
      <c r="Q217" s="7" t="s">
        <v>1076</v>
      </c>
      <c r="R217" s="7" t="s">
        <v>1083</v>
      </c>
      <c r="S217" s="7" t="s">
        <v>1083</v>
      </c>
      <c r="T217" s="7" t="s">
        <v>1076</v>
      </c>
      <c r="U217" s="7" t="s">
        <v>1461</v>
      </c>
      <c r="V217" s="7" t="s">
        <v>1234</v>
      </c>
      <c r="W217" s="7" t="s">
        <v>2056</v>
      </c>
      <c r="X217" s="7" t="s">
        <v>1083</v>
      </c>
      <c r="Y217" s="7" t="s">
        <v>1092</v>
      </c>
      <c r="Z217" s="7" t="s">
        <v>1083</v>
      </c>
      <c r="AA217" s="7" t="s">
        <v>1083</v>
      </c>
      <c r="AB217" s="7"/>
    </row>
    <row r="218" spans="1:28" x14ac:dyDescent="0.3">
      <c r="A218" s="7" t="s">
        <v>1725</v>
      </c>
      <c r="B218" s="7" t="s">
        <v>423</v>
      </c>
      <c r="C218" s="7" t="s">
        <v>1223</v>
      </c>
      <c r="D218" s="7" t="s">
        <v>30</v>
      </c>
      <c r="E218" s="7" t="s">
        <v>1109</v>
      </c>
      <c r="F218" s="7" t="s">
        <v>1307</v>
      </c>
      <c r="G218" s="7" t="s">
        <v>1167</v>
      </c>
      <c r="H218" s="7" t="s">
        <v>1180</v>
      </c>
      <c r="I218" s="7" t="s">
        <v>1260</v>
      </c>
      <c r="J218" s="7" t="s">
        <v>1180</v>
      </c>
      <c r="K218" s="7" t="s">
        <v>1178</v>
      </c>
      <c r="L218" s="7" t="s">
        <v>1804</v>
      </c>
      <c r="M218" s="7" t="s">
        <v>1167</v>
      </c>
      <c r="N218" s="7" t="s">
        <v>1083</v>
      </c>
      <c r="O218" s="7" t="s">
        <v>1083</v>
      </c>
      <c r="P218" s="7" t="s">
        <v>1104</v>
      </c>
      <c r="Q218" s="7" t="s">
        <v>1167</v>
      </c>
      <c r="R218" s="7" t="s">
        <v>1092</v>
      </c>
      <c r="S218" s="7" t="s">
        <v>1083</v>
      </c>
      <c r="T218" s="7" t="s">
        <v>1921</v>
      </c>
      <c r="U218" s="7" t="s">
        <v>1523</v>
      </c>
      <c r="V218" s="7" t="s">
        <v>1733</v>
      </c>
      <c r="W218" s="7" t="s">
        <v>3570</v>
      </c>
      <c r="X218" s="7" t="s">
        <v>1147</v>
      </c>
      <c r="Y218" s="7" t="s">
        <v>1167</v>
      </c>
      <c r="Z218" s="7" t="s">
        <v>1092</v>
      </c>
      <c r="AA218" s="7" t="s">
        <v>1123</v>
      </c>
      <c r="AB218" s="7" t="s">
        <v>1752</v>
      </c>
    </row>
    <row r="219" spans="1:28" x14ac:dyDescent="0.3">
      <c r="A219" s="7" t="s">
        <v>2070</v>
      </c>
      <c r="B219" s="7" t="s">
        <v>238</v>
      </c>
      <c r="C219" s="7" t="s">
        <v>1223</v>
      </c>
      <c r="D219" s="7" t="s">
        <v>1116</v>
      </c>
      <c r="E219" s="7" t="s">
        <v>21</v>
      </c>
      <c r="F219" s="7" t="s">
        <v>1237</v>
      </c>
      <c r="G219" s="7" t="s">
        <v>1180</v>
      </c>
      <c r="H219" s="7" t="s">
        <v>1188</v>
      </c>
      <c r="I219" s="7" t="s">
        <v>1187</v>
      </c>
      <c r="J219" s="7" t="s">
        <v>1076</v>
      </c>
      <c r="K219" s="7" t="s">
        <v>1111</v>
      </c>
      <c r="L219" s="7" t="s">
        <v>2008</v>
      </c>
      <c r="M219" s="7" t="s">
        <v>1100</v>
      </c>
      <c r="N219" s="7" t="s">
        <v>1105</v>
      </c>
      <c r="O219" s="7" t="s">
        <v>1083</v>
      </c>
      <c r="P219" s="7" t="s">
        <v>1082</v>
      </c>
      <c r="Q219" s="7" t="s">
        <v>1147</v>
      </c>
      <c r="R219" s="7" t="s">
        <v>1105</v>
      </c>
      <c r="S219" s="7" t="s">
        <v>1076</v>
      </c>
      <c r="T219" s="7" t="s">
        <v>2009</v>
      </c>
      <c r="U219" s="7" t="s">
        <v>1893</v>
      </c>
      <c r="V219" s="7" t="s">
        <v>2061</v>
      </c>
      <c r="W219" s="7" t="s">
        <v>2062</v>
      </c>
      <c r="X219" s="7" t="s">
        <v>1280</v>
      </c>
      <c r="Y219" s="7" t="s">
        <v>1112</v>
      </c>
      <c r="Z219" s="7" t="s">
        <v>1888</v>
      </c>
      <c r="AA219" s="7" t="s">
        <v>2063</v>
      </c>
      <c r="AB219" s="7" t="s">
        <v>2064</v>
      </c>
    </row>
    <row r="220" spans="1:28" x14ac:dyDescent="0.3">
      <c r="A220" s="7" t="s">
        <v>2072</v>
      </c>
      <c r="B220" s="7" t="s">
        <v>601</v>
      </c>
      <c r="C220" s="7" t="s">
        <v>1223</v>
      </c>
      <c r="D220" s="7" t="s">
        <v>41</v>
      </c>
      <c r="E220" s="7" t="s">
        <v>24</v>
      </c>
      <c r="F220" s="7" t="s">
        <v>1246</v>
      </c>
      <c r="G220" s="7" t="s">
        <v>1085</v>
      </c>
      <c r="H220" s="7" t="s">
        <v>1142</v>
      </c>
      <c r="I220" s="7" t="s">
        <v>1153</v>
      </c>
      <c r="J220" s="7" t="s">
        <v>1090</v>
      </c>
      <c r="K220" s="7" t="s">
        <v>1237</v>
      </c>
      <c r="L220" s="7" t="s">
        <v>1792</v>
      </c>
      <c r="M220" s="7" t="s">
        <v>1085</v>
      </c>
      <c r="N220" s="7" t="s">
        <v>1083</v>
      </c>
      <c r="O220" s="7" t="s">
        <v>1083</v>
      </c>
      <c r="P220" s="7" t="s">
        <v>1083</v>
      </c>
      <c r="Q220" s="7" t="s">
        <v>1123</v>
      </c>
      <c r="R220" s="7" t="s">
        <v>1092</v>
      </c>
      <c r="S220" s="7" t="s">
        <v>1083</v>
      </c>
      <c r="T220" s="7" t="s">
        <v>1389</v>
      </c>
      <c r="U220" s="7" t="s">
        <v>1473</v>
      </c>
      <c r="V220" s="7" t="s">
        <v>1951</v>
      </c>
      <c r="W220" s="7" t="s">
        <v>3605</v>
      </c>
      <c r="X220" s="7" t="s">
        <v>1280</v>
      </c>
      <c r="Y220" s="7" t="s">
        <v>1265</v>
      </c>
      <c r="Z220" s="7" t="s">
        <v>1083</v>
      </c>
      <c r="AA220" s="7" t="s">
        <v>1083</v>
      </c>
      <c r="AB220" s="7"/>
    </row>
    <row r="221" spans="1:28" x14ac:dyDescent="0.3">
      <c r="A221" s="7" t="s">
        <v>1661</v>
      </c>
      <c r="B221" s="7" t="s">
        <v>375</v>
      </c>
      <c r="C221" s="7" t="s">
        <v>1098</v>
      </c>
      <c r="D221" s="7" t="s">
        <v>122</v>
      </c>
      <c r="E221" s="7" t="s">
        <v>24</v>
      </c>
      <c r="F221" s="7" t="s">
        <v>1187</v>
      </c>
      <c r="G221" s="7" t="s">
        <v>1082</v>
      </c>
      <c r="H221" s="7" t="s">
        <v>1097</v>
      </c>
      <c r="I221" s="7" t="s">
        <v>1180</v>
      </c>
      <c r="J221" s="7" t="s">
        <v>1167</v>
      </c>
      <c r="K221" s="7" t="s">
        <v>1242</v>
      </c>
      <c r="L221" s="7" t="s">
        <v>1598</v>
      </c>
      <c r="M221" s="7" t="s">
        <v>1076</v>
      </c>
      <c r="N221" s="7" t="s">
        <v>1085</v>
      </c>
      <c r="O221" s="7" t="s">
        <v>1076</v>
      </c>
      <c r="P221" s="7" t="s">
        <v>1076</v>
      </c>
      <c r="Q221" s="7" t="s">
        <v>1112</v>
      </c>
      <c r="R221" s="7" t="s">
        <v>1076</v>
      </c>
      <c r="S221" s="7" t="s">
        <v>1083</v>
      </c>
      <c r="T221" s="7" t="s">
        <v>1759</v>
      </c>
      <c r="U221" s="7" t="s">
        <v>1804</v>
      </c>
      <c r="V221" s="7" t="s">
        <v>3222</v>
      </c>
      <c r="W221" s="7" t="s">
        <v>3606</v>
      </c>
      <c r="X221" s="7" t="s">
        <v>1334</v>
      </c>
      <c r="Y221" s="7" t="s">
        <v>1489</v>
      </c>
      <c r="Z221" s="7" t="s">
        <v>1083</v>
      </c>
      <c r="AA221" s="7" t="s">
        <v>1083</v>
      </c>
      <c r="AB221" s="7"/>
    </row>
    <row r="222" spans="1:28" x14ac:dyDescent="0.3">
      <c r="A222" s="7" t="s">
        <v>1628</v>
      </c>
      <c r="B222" s="7" t="s">
        <v>555</v>
      </c>
      <c r="C222" s="7" t="s">
        <v>1178</v>
      </c>
      <c r="D222" s="7" t="s">
        <v>1132</v>
      </c>
      <c r="E222" s="7" t="s">
        <v>1109</v>
      </c>
      <c r="F222" s="7" t="s">
        <v>1320</v>
      </c>
      <c r="G222" s="7" t="s">
        <v>1123</v>
      </c>
      <c r="H222" s="7" t="s">
        <v>1167</v>
      </c>
      <c r="I222" s="7" t="s">
        <v>1127</v>
      </c>
      <c r="J222" s="7" t="s">
        <v>1099</v>
      </c>
      <c r="K222" s="7" t="s">
        <v>1127</v>
      </c>
      <c r="L222" s="7" t="s">
        <v>1713</v>
      </c>
      <c r="M222" s="7" t="s">
        <v>1082</v>
      </c>
      <c r="N222" s="7" t="s">
        <v>1082</v>
      </c>
      <c r="O222" s="7" t="s">
        <v>1083</v>
      </c>
      <c r="P222" s="7" t="s">
        <v>1082</v>
      </c>
      <c r="Q222" s="7" t="s">
        <v>1153</v>
      </c>
      <c r="R222" s="7" t="s">
        <v>1085</v>
      </c>
      <c r="S222" s="7" t="s">
        <v>1076</v>
      </c>
      <c r="T222" s="7" t="s">
        <v>1755</v>
      </c>
      <c r="U222" s="7" t="s">
        <v>1496</v>
      </c>
      <c r="V222" s="7" t="s">
        <v>3558</v>
      </c>
      <c r="W222" s="7" t="s">
        <v>3933</v>
      </c>
      <c r="X222" s="7" t="s">
        <v>1187</v>
      </c>
      <c r="Y222" s="7" t="s">
        <v>1147</v>
      </c>
      <c r="Z222" s="7" t="s">
        <v>1148</v>
      </c>
      <c r="AA222" s="7" t="s">
        <v>1110</v>
      </c>
      <c r="AB222" s="7" t="s">
        <v>2335</v>
      </c>
    </row>
    <row r="223" spans="1:28" x14ac:dyDescent="0.3">
      <c r="A223" s="7" t="s">
        <v>1055</v>
      </c>
      <c r="B223" s="7" t="s">
        <v>0</v>
      </c>
      <c r="C223" s="7" t="s">
        <v>1057</v>
      </c>
      <c r="D223" s="7" t="s">
        <v>1059</v>
      </c>
      <c r="E223" s="7" t="s">
        <v>1063</v>
      </c>
      <c r="F223" s="7" t="s">
        <v>4</v>
      </c>
      <c r="G223" s="7" t="s">
        <v>781</v>
      </c>
      <c r="H223" s="7" t="s">
        <v>1190</v>
      </c>
      <c r="I223" s="7" t="s">
        <v>1191</v>
      </c>
      <c r="J223" s="7" t="s">
        <v>1192</v>
      </c>
      <c r="K223" s="7" t="s">
        <v>1193</v>
      </c>
      <c r="L223" s="7" t="s">
        <v>1444</v>
      </c>
      <c r="M223" s="7" t="s">
        <v>1445</v>
      </c>
      <c r="N223" s="7" t="s">
        <v>1544</v>
      </c>
      <c r="O223" s="7" t="s">
        <v>1545</v>
      </c>
      <c r="P223" s="7" t="s">
        <v>1448</v>
      </c>
      <c r="Q223" s="7" t="s">
        <v>1445</v>
      </c>
      <c r="R223" s="7" t="s">
        <v>1544</v>
      </c>
      <c r="S223" s="7" t="s">
        <v>1545</v>
      </c>
      <c r="T223" s="7" t="s">
        <v>1546</v>
      </c>
      <c r="U223" s="7" t="s">
        <v>1547</v>
      </c>
      <c r="V223" s="7" t="s">
        <v>1548</v>
      </c>
      <c r="W223" s="7" t="s">
        <v>1549</v>
      </c>
      <c r="X223" s="7" t="s">
        <v>1456</v>
      </c>
      <c r="Y223" s="7" t="s">
        <v>1457</v>
      </c>
      <c r="Z223" s="7" t="s">
        <v>1458</v>
      </c>
      <c r="AA223" s="7" t="s">
        <v>1459</v>
      </c>
      <c r="AB223" s="7" t="s">
        <v>1460</v>
      </c>
    </row>
    <row r="224" spans="1:28" x14ac:dyDescent="0.3">
      <c r="A224" s="7" t="s">
        <v>2080</v>
      </c>
      <c r="B224" s="7" t="s">
        <v>433</v>
      </c>
      <c r="C224" s="7" t="s">
        <v>1246</v>
      </c>
      <c r="D224" s="7" t="s">
        <v>41</v>
      </c>
      <c r="E224" s="7" t="s">
        <v>24</v>
      </c>
      <c r="F224" s="7" t="s">
        <v>1316</v>
      </c>
      <c r="G224" s="7" t="s">
        <v>1128</v>
      </c>
      <c r="H224" s="7" t="s">
        <v>1167</v>
      </c>
      <c r="I224" s="7" t="s">
        <v>1188</v>
      </c>
      <c r="J224" s="7" t="s">
        <v>1272</v>
      </c>
      <c r="K224" s="7" t="s">
        <v>1187</v>
      </c>
      <c r="L224" s="7" t="s">
        <v>1968</v>
      </c>
      <c r="M224" s="7" t="s">
        <v>1123</v>
      </c>
      <c r="N224" s="7" t="s">
        <v>1076</v>
      </c>
      <c r="O224" s="7" t="s">
        <v>1083</v>
      </c>
      <c r="P224" s="7" t="s">
        <v>1092</v>
      </c>
      <c r="Q224" s="7" t="s">
        <v>1091</v>
      </c>
      <c r="R224" s="7" t="s">
        <v>1111</v>
      </c>
      <c r="S224" s="7" t="s">
        <v>1083</v>
      </c>
      <c r="T224" s="7" t="s">
        <v>1666</v>
      </c>
      <c r="U224" s="7" t="s">
        <v>1523</v>
      </c>
      <c r="V224" s="7" t="s">
        <v>3222</v>
      </c>
      <c r="W224" s="7" t="s">
        <v>3342</v>
      </c>
      <c r="X224" s="7" t="s">
        <v>1316</v>
      </c>
      <c r="Y224" s="7" t="s">
        <v>1273</v>
      </c>
      <c r="Z224" s="7" t="s">
        <v>1083</v>
      </c>
      <c r="AA224" s="7" t="s">
        <v>1083</v>
      </c>
      <c r="AB224" s="7"/>
    </row>
    <row r="225" spans="1:28" x14ac:dyDescent="0.3">
      <c r="A225" s="7" t="s">
        <v>1477</v>
      </c>
      <c r="B225" s="7" t="s">
        <v>334</v>
      </c>
      <c r="C225" s="7" t="s">
        <v>1110</v>
      </c>
      <c r="D225" s="7" t="s">
        <v>130</v>
      </c>
      <c r="E225" s="7" t="s">
        <v>21</v>
      </c>
      <c r="F225" s="7" t="s">
        <v>1303</v>
      </c>
      <c r="G225" s="7" t="s">
        <v>1128</v>
      </c>
      <c r="H225" s="7" t="s">
        <v>1091</v>
      </c>
      <c r="I225" s="7" t="s">
        <v>1097</v>
      </c>
      <c r="J225" s="7" t="s">
        <v>1085</v>
      </c>
      <c r="K225" s="7" t="s">
        <v>1167</v>
      </c>
      <c r="L225" s="7" t="s">
        <v>1539</v>
      </c>
      <c r="M225" s="7" t="s">
        <v>1105</v>
      </c>
      <c r="N225" s="7" t="s">
        <v>1076</v>
      </c>
      <c r="O225" s="7" t="s">
        <v>1076</v>
      </c>
      <c r="P225" s="7" t="s">
        <v>1083</v>
      </c>
      <c r="Q225" s="7" t="s">
        <v>1091</v>
      </c>
      <c r="R225" s="7" t="s">
        <v>1083</v>
      </c>
      <c r="S225" s="7" t="s">
        <v>1083</v>
      </c>
      <c r="T225" s="7" t="s">
        <v>1759</v>
      </c>
      <c r="U225" s="7" t="s">
        <v>1944</v>
      </c>
      <c r="V225" s="7" t="s">
        <v>2806</v>
      </c>
      <c r="W225" s="7" t="s">
        <v>1654</v>
      </c>
      <c r="X225" s="7" t="s">
        <v>1234</v>
      </c>
      <c r="Y225" s="7" t="s">
        <v>1234</v>
      </c>
      <c r="Z225" s="7" t="s">
        <v>1916</v>
      </c>
      <c r="AA225" s="7" t="s">
        <v>2137</v>
      </c>
      <c r="AB225" s="7" t="s">
        <v>2027</v>
      </c>
    </row>
    <row r="226" spans="1:28" x14ac:dyDescent="0.3">
      <c r="A226" s="7" t="s">
        <v>1709</v>
      </c>
      <c r="B226" s="7" t="s">
        <v>533</v>
      </c>
      <c r="C226" s="7" t="s">
        <v>1206</v>
      </c>
      <c r="D226" s="7" t="s">
        <v>1132</v>
      </c>
      <c r="E226" s="7" t="s">
        <v>24</v>
      </c>
      <c r="F226" s="7" t="s">
        <v>1206</v>
      </c>
      <c r="G226" s="7" t="s">
        <v>1076</v>
      </c>
      <c r="H226" s="7" t="s">
        <v>1123</v>
      </c>
      <c r="I226" s="7" t="s">
        <v>1128</v>
      </c>
      <c r="J226" s="7" t="s">
        <v>1083</v>
      </c>
      <c r="K226" s="7" t="s">
        <v>1085</v>
      </c>
      <c r="L226" s="7" t="s">
        <v>1495</v>
      </c>
      <c r="M226" s="7" t="s">
        <v>1076</v>
      </c>
      <c r="N226" s="7" t="s">
        <v>1083</v>
      </c>
      <c r="O226" s="7" t="s">
        <v>1083</v>
      </c>
      <c r="P226" s="7" t="s">
        <v>1083</v>
      </c>
      <c r="Q226" s="7" t="s">
        <v>1105</v>
      </c>
      <c r="R226" s="7" t="s">
        <v>1076</v>
      </c>
      <c r="S226" s="7" t="s">
        <v>1083</v>
      </c>
      <c r="T226" s="7" t="s">
        <v>1202</v>
      </c>
      <c r="U226" s="7" t="s">
        <v>2067</v>
      </c>
      <c r="V226" s="7" t="s">
        <v>2489</v>
      </c>
      <c r="W226" s="7" t="s">
        <v>3934</v>
      </c>
      <c r="X226" s="7" t="s">
        <v>1098</v>
      </c>
      <c r="Y226" s="7" t="s">
        <v>1307</v>
      </c>
      <c r="Z226" s="7" t="s">
        <v>1083</v>
      </c>
      <c r="AA226" s="7" t="s">
        <v>1083</v>
      </c>
      <c r="AB226" s="7"/>
    </row>
    <row r="227" spans="1:28" x14ac:dyDescent="0.3">
      <c r="A227" s="7" t="s">
        <v>2083</v>
      </c>
      <c r="B227" s="7" t="s">
        <v>70</v>
      </c>
      <c r="C227" s="7" t="s">
        <v>1229</v>
      </c>
      <c r="D227" s="7" t="s">
        <v>1262</v>
      </c>
      <c r="E227" s="7" t="s">
        <v>24</v>
      </c>
      <c r="F227" s="7" t="s">
        <v>1312</v>
      </c>
      <c r="G227" s="7" t="s">
        <v>1076</v>
      </c>
      <c r="H227" s="7" t="s">
        <v>1091</v>
      </c>
      <c r="I227" s="7" t="s">
        <v>1105</v>
      </c>
      <c r="J227" s="7" t="s">
        <v>1218</v>
      </c>
      <c r="K227" s="7" t="s">
        <v>1312</v>
      </c>
      <c r="L227" s="7" t="s">
        <v>1713</v>
      </c>
      <c r="M227" s="7" t="s">
        <v>1076</v>
      </c>
      <c r="N227" s="7" t="s">
        <v>1083</v>
      </c>
      <c r="O227" s="7" t="s">
        <v>1083</v>
      </c>
      <c r="P227" s="7" t="s">
        <v>1083</v>
      </c>
      <c r="Q227" s="7" t="s">
        <v>1091</v>
      </c>
      <c r="R227" s="7" t="s">
        <v>1083</v>
      </c>
      <c r="S227" s="7" t="s">
        <v>1083</v>
      </c>
      <c r="T227" s="7" t="s">
        <v>1229</v>
      </c>
      <c r="U227" s="7" t="s">
        <v>1992</v>
      </c>
      <c r="V227" s="7" t="s">
        <v>2455</v>
      </c>
      <c r="W227" s="7" t="s">
        <v>1645</v>
      </c>
      <c r="X227" s="7" t="s">
        <v>1325</v>
      </c>
      <c r="Y227" s="7" t="s">
        <v>1837</v>
      </c>
      <c r="Z227" s="7" t="s">
        <v>1083</v>
      </c>
      <c r="AA227" s="7" t="s">
        <v>1083</v>
      </c>
      <c r="AB227" s="7"/>
    </row>
    <row r="228" spans="1:28" x14ac:dyDescent="0.3">
      <c r="A228" s="7" t="s">
        <v>1735</v>
      </c>
      <c r="B228" s="7" t="s">
        <v>450</v>
      </c>
      <c r="C228" s="7" t="s">
        <v>1223</v>
      </c>
      <c r="D228" s="7" t="s">
        <v>32</v>
      </c>
      <c r="E228" s="7" t="s">
        <v>1109</v>
      </c>
      <c r="F228" s="7" t="s">
        <v>1187</v>
      </c>
      <c r="G228" s="7" t="s">
        <v>1091</v>
      </c>
      <c r="H228" s="7" t="s">
        <v>1128</v>
      </c>
      <c r="I228" s="7" t="s">
        <v>1097</v>
      </c>
      <c r="J228" s="7" t="s">
        <v>1084</v>
      </c>
      <c r="K228" s="7" t="s">
        <v>1167</v>
      </c>
      <c r="L228" s="7" t="s">
        <v>1468</v>
      </c>
      <c r="M228" s="7" t="s">
        <v>1104</v>
      </c>
      <c r="N228" s="7" t="s">
        <v>1076</v>
      </c>
      <c r="O228" s="7" t="s">
        <v>1083</v>
      </c>
      <c r="P228" s="7" t="s">
        <v>1076</v>
      </c>
      <c r="Q228" s="7" t="s">
        <v>1123</v>
      </c>
      <c r="R228" s="7" t="s">
        <v>1076</v>
      </c>
      <c r="S228" s="7" t="s">
        <v>1083</v>
      </c>
      <c r="T228" s="7" t="s">
        <v>1650</v>
      </c>
      <c r="U228" s="7" t="s">
        <v>1552</v>
      </c>
      <c r="V228" s="7" t="s">
        <v>2658</v>
      </c>
      <c r="W228" s="7" t="s">
        <v>4102</v>
      </c>
      <c r="X228" s="7" t="s">
        <v>1128</v>
      </c>
      <c r="Y228" s="7" t="s">
        <v>1153</v>
      </c>
      <c r="Z228" s="7" t="s">
        <v>1097</v>
      </c>
      <c r="AA228" s="7" t="s">
        <v>1112</v>
      </c>
      <c r="AB228" s="7" t="s">
        <v>2001</v>
      </c>
    </row>
    <row r="229" spans="1:28" x14ac:dyDescent="0.3">
      <c r="A229" s="7" t="s">
        <v>2089</v>
      </c>
      <c r="B229" s="7" t="s">
        <v>690</v>
      </c>
      <c r="C229" s="7" t="s">
        <v>1127</v>
      </c>
      <c r="D229" s="7" t="s">
        <v>64</v>
      </c>
      <c r="E229" s="7" t="s">
        <v>1141</v>
      </c>
      <c r="F229" s="7" t="s">
        <v>1146</v>
      </c>
      <c r="G229" s="7" t="s">
        <v>1085</v>
      </c>
      <c r="H229" s="7" t="s">
        <v>1092</v>
      </c>
      <c r="I229" s="7" t="s">
        <v>1104</v>
      </c>
      <c r="J229" s="7" t="s">
        <v>2071</v>
      </c>
      <c r="K229" s="7" t="s">
        <v>1178</v>
      </c>
      <c r="L229" s="7" t="s">
        <v>3324</v>
      </c>
      <c r="M229" s="7" t="s">
        <v>1085</v>
      </c>
      <c r="N229" s="7" t="s">
        <v>1083</v>
      </c>
      <c r="O229" s="7" t="s">
        <v>1083</v>
      </c>
      <c r="P229" s="7" t="s">
        <v>1076</v>
      </c>
      <c r="Q229" s="7" t="s">
        <v>1092</v>
      </c>
      <c r="R229" s="7" t="s">
        <v>1083</v>
      </c>
      <c r="S229" s="7" t="s">
        <v>1083</v>
      </c>
      <c r="T229" s="7" t="s">
        <v>1307</v>
      </c>
      <c r="U229" s="7" t="s">
        <v>1804</v>
      </c>
      <c r="V229" s="7" t="s">
        <v>2550</v>
      </c>
      <c r="W229" s="7" t="s">
        <v>3607</v>
      </c>
      <c r="X229" s="7" t="s">
        <v>1202</v>
      </c>
      <c r="Y229" s="7" t="s">
        <v>1397</v>
      </c>
      <c r="Z229" s="7" t="s">
        <v>1806</v>
      </c>
      <c r="AA229" s="7" t="s">
        <v>1889</v>
      </c>
      <c r="AB229" s="7" t="s">
        <v>3321</v>
      </c>
    </row>
    <row r="230" spans="1:28" x14ac:dyDescent="0.3">
      <c r="A230" s="7" t="s">
        <v>1868</v>
      </c>
      <c r="B230" s="7" t="s">
        <v>277</v>
      </c>
      <c r="C230" s="7" t="s">
        <v>1223</v>
      </c>
      <c r="D230" s="7" t="s">
        <v>110</v>
      </c>
      <c r="E230" s="7" t="s">
        <v>21</v>
      </c>
      <c r="F230" s="7" t="s">
        <v>1316</v>
      </c>
      <c r="G230" s="7" t="s">
        <v>1178</v>
      </c>
      <c r="H230" s="7" t="s">
        <v>1090</v>
      </c>
      <c r="I230" s="7" t="s">
        <v>1096</v>
      </c>
      <c r="J230" s="7" t="s">
        <v>1111</v>
      </c>
      <c r="K230" s="7" t="s">
        <v>1273</v>
      </c>
      <c r="L230" s="7" t="s">
        <v>2067</v>
      </c>
      <c r="M230" s="7" t="s">
        <v>1142</v>
      </c>
      <c r="N230" s="7" t="s">
        <v>1128</v>
      </c>
      <c r="O230" s="7" t="s">
        <v>1076</v>
      </c>
      <c r="P230" s="7" t="s">
        <v>1082</v>
      </c>
      <c r="Q230" s="7" t="s">
        <v>1112</v>
      </c>
      <c r="R230" s="7" t="s">
        <v>1082</v>
      </c>
      <c r="S230" s="7" t="s">
        <v>1083</v>
      </c>
      <c r="T230" s="7" t="s">
        <v>2042</v>
      </c>
      <c r="U230" s="7" t="s">
        <v>1827</v>
      </c>
      <c r="V230" s="7" t="s">
        <v>3004</v>
      </c>
      <c r="W230" s="7" t="s">
        <v>3296</v>
      </c>
      <c r="X230" s="7" t="s">
        <v>1273</v>
      </c>
      <c r="Y230" s="7" t="s">
        <v>1759</v>
      </c>
      <c r="Z230" s="7" t="s">
        <v>2468</v>
      </c>
      <c r="AA230" s="7" t="s">
        <v>2547</v>
      </c>
      <c r="AB230" s="7" t="s">
        <v>2194</v>
      </c>
    </row>
    <row r="231" spans="1:28" x14ac:dyDescent="0.3">
      <c r="A231" s="7" t="s">
        <v>1633</v>
      </c>
      <c r="B231" s="7" t="s">
        <v>603</v>
      </c>
      <c r="C231" s="7" t="s">
        <v>1229</v>
      </c>
      <c r="D231" s="7" t="s">
        <v>122</v>
      </c>
      <c r="E231" s="7" t="s">
        <v>1109</v>
      </c>
      <c r="F231" s="7" t="s">
        <v>1206</v>
      </c>
      <c r="G231" s="7" t="s">
        <v>1076</v>
      </c>
      <c r="H231" s="7" t="s">
        <v>1076</v>
      </c>
      <c r="I231" s="7" t="s">
        <v>1085</v>
      </c>
      <c r="J231" s="7" t="s">
        <v>1085</v>
      </c>
      <c r="K231" s="7" t="s">
        <v>1128</v>
      </c>
      <c r="L231" s="7" t="s">
        <v>1612</v>
      </c>
      <c r="M231" s="7" t="s">
        <v>1076</v>
      </c>
      <c r="N231" s="7" t="s">
        <v>1083</v>
      </c>
      <c r="O231" s="7" t="s">
        <v>1083</v>
      </c>
      <c r="P231" s="7" t="s">
        <v>1083</v>
      </c>
      <c r="Q231" s="7" t="s">
        <v>1076</v>
      </c>
      <c r="R231" s="7" t="s">
        <v>1083</v>
      </c>
      <c r="S231" s="7" t="s">
        <v>1083</v>
      </c>
      <c r="T231" s="7" t="s">
        <v>1153</v>
      </c>
      <c r="U231" s="7" t="s">
        <v>1462</v>
      </c>
      <c r="V231" s="7" t="s">
        <v>1660</v>
      </c>
      <c r="W231" s="7" t="s">
        <v>2088</v>
      </c>
      <c r="X231" s="7" t="s">
        <v>1104</v>
      </c>
      <c r="Y231" s="7" t="s">
        <v>1344</v>
      </c>
      <c r="Z231" s="7" t="s">
        <v>1082</v>
      </c>
      <c r="AA231" s="7" t="s">
        <v>1104</v>
      </c>
      <c r="AB231" s="7" t="s">
        <v>1979</v>
      </c>
    </row>
    <row r="232" spans="1:28" x14ac:dyDescent="0.3">
      <c r="A232" s="7" t="s">
        <v>2096</v>
      </c>
      <c r="B232" s="7" t="s">
        <v>343</v>
      </c>
      <c r="C232" s="7" t="s">
        <v>1178</v>
      </c>
      <c r="D232" s="7" t="s">
        <v>44</v>
      </c>
      <c r="E232" s="7" t="s">
        <v>1141</v>
      </c>
      <c r="F232" s="7" t="s">
        <v>1320</v>
      </c>
      <c r="G232" s="7" t="s">
        <v>1128</v>
      </c>
      <c r="H232" s="7" t="s">
        <v>1153</v>
      </c>
      <c r="I232" s="7" t="s">
        <v>1202</v>
      </c>
      <c r="J232" s="7" t="s">
        <v>1272</v>
      </c>
      <c r="K232" s="7" t="s">
        <v>1112</v>
      </c>
      <c r="L232" s="7" t="s">
        <v>1522</v>
      </c>
      <c r="M232" s="7" t="s">
        <v>1123</v>
      </c>
      <c r="N232" s="7" t="s">
        <v>1076</v>
      </c>
      <c r="O232" s="7" t="s">
        <v>1083</v>
      </c>
      <c r="P232" s="7" t="s">
        <v>1083</v>
      </c>
      <c r="Q232" s="7" t="s">
        <v>1111</v>
      </c>
      <c r="R232" s="7" t="s">
        <v>1092</v>
      </c>
      <c r="S232" s="7" t="s">
        <v>1083</v>
      </c>
      <c r="T232" s="7" t="s">
        <v>1671</v>
      </c>
      <c r="U232" s="7" t="s">
        <v>2612</v>
      </c>
      <c r="V232" s="7" t="s">
        <v>2793</v>
      </c>
      <c r="W232" s="7" t="s">
        <v>3526</v>
      </c>
      <c r="X232" s="7" t="s">
        <v>1090</v>
      </c>
      <c r="Y232" s="7" t="s">
        <v>1090</v>
      </c>
      <c r="Z232" s="7" t="s">
        <v>1076</v>
      </c>
      <c r="AA232" s="7" t="s">
        <v>1092</v>
      </c>
      <c r="AB232" s="7" t="s">
        <v>1680</v>
      </c>
    </row>
    <row r="233" spans="1:28" x14ac:dyDescent="0.3">
      <c r="A233" s="7" t="s">
        <v>1919</v>
      </c>
      <c r="B233" s="7" t="s">
        <v>249</v>
      </c>
      <c r="C233" s="7" t="s">
        <v>1223</v>
      </c>
      <c r="D233" s="7" t="s">
        <v>55</v>
      </c>
      <c r="E233" s="7" t="s">
        <v>21</v>
      </c>
      <c r="F233" s="7" t="s">
        <v>1316</v>
      </c>
      <c r="G233" s="7" t="s">
        <v>1085</v>
      </c>
      <c r="H233" s="7" t="s">
        <v>1142</v>
      </c>
      <c r="I233" s="7" t="s">
        <v>1153</v>
      </c>
      <c r="J233" s="7" t="s">
        <v>1084</v>
      </c>
      <c r="K233" s="7" t="s">
        <v>1100</v>
      </c>
      <c r="L233" s="7" t="s">
        <v>1500</v>
      </c>
      <c r="M233" s="7" t="s">
        <v>1085</v>
      </c>
      <c r="N233" s="7" t="s">
        <v>1083</v>
      </c>
      <c r="O233" s="7" t="s">
        <v>1083</v>
      </c>
      <c r="P233" s="7" t="s">
        <v>1083</v>
      </c>
      <c r="Q233" s="7" t="s">
        <v>1142</v>
      </c>
      <c r="R233" s="7" t="s">
        <v>1083</v>
      </c>
      <c r="S233" s="7" t="s">
        <v>1083</v>
      </c>
      <c r="T233" s="7" t="s">
        <v>1291</v>
      </c>
      <c r="U233" s="7" t="s">
        <v>2008</v>
      </c>
      <c r="V233" s="7" t="s">
        <v>1733</v>
      </c>
      <c r="W233" s="7" t="s">
        <v>3074</v>
      </c>
      <c r="X233" s="7" t="s">
        <v>1096</v>
      </c>
      <c r="Y233" s="7" t="s">
        <v>1303</v>
      </c>
      <c r="Z233" s="7" t="s">
        <v>2206</v>
      </c>
      <c r="AA233" s="7" t="s">
        <v>1770</v>
      </c>
      <c r="AB233" s="7" t="s">
        <v>2001</v>
      </c>
    </row>
    <row r="234" spans="1:28" x14ac:dyDescent="0.3">
      <c r="A234" s="7" t="s">
        <v>2100</v>
      </c>
      <c r="B234" s="7" t="s">
        <v>1181</v>
      </c>
      <c r="C234" s="7" t="s">
        <v>1202</v>
      </c>
      <c r="D234" s="7" t="s">
        <v>28</v>
      </c>
      <c r="E234" s="7" t="s">
        <v>24</v>
      </c>
      <c r="F234" s="7" t="s">
        <v>1153</v>
      </c>
      <c r="G234" s="7" t="s">
        <v>1083</v>
      </c>
      <c r="H234" s="7" t="s">
        <v>1082</v>
      </c>
      <c r="I234" s="7" t="s">
        <v>1082</v>
      </c>
      <c r="J234" s="7" t="s">
        <v>1083</v>
      </c>
      <c r="K234" s="7" t="s">
        <v>1082</v>
      </c>
      <c r="L234" s="7" t="s">
        <v>1669</v>
      </c>
      <c r="M234" s="7" t="s">
        <v>1083</v>
      </c>
      <c r="N234" s="7" t="s">
        <v>1083</v>
      </c>
      <c r="O234" s="7" t="s">
        <v>1083</v>
      </c>
      <c r="P234" s="7" t="s">
        <v>1083</v>
      </c>
      <c r="Q234" s="7" t="s">
        <v>1085</v>
      </c>
      <c r="R234" s="7" t="s">
        <v>1085</v>
      </c>
      <c r="S234" s="7" t="s">
        <v>1083</v>
      </c>
      <c r="T234" s="7" t="s">
        <v>1188</v>
      </c>
      <c r="U234" s="7" t="s">
        <v>1461</v>
      </c>
      <c r="V234" s="7" t="s">
        <v>2169</v>
      </c>
      <c r="W234" s="7" t="s">
        <v>3216</v>
      </c>
      <c r="X234" s="7" t="s">
        <v>1112</v>
      </c>
      <c r="Y234" s="7" t="s">
        <v>1147</v>
      </c>
      <c r="Z234" s="7" t="s">
        <v>1083</v>
      </c>
      <c r="AA234" s="7" t="s">
        <v>1083</v>
      </c>
      <c r="AB234" s="7"/>
    </row>
    <row r="235" spans="1:28" x14ac:dyDescent="0.3">
      <c r="A235" s="7" t="s">
        <v>2102</v>
      </c>
      <c r="B235" s="7" t="s">
        <v>383</v>
      </c>
      <c r="C235" s="7" t="s">
        <v>1223</v>
      </c>
      <c r="D235" s="7" t="s">
        <v>1121</v>
      </c>
      <c r="E235" s="7" t="s">
        <v>21</v>
      </c>
      <c r="F235" s="7" t="s">
        <v>1316</v>
      </c>
      <c r="G235" s="7" t="s">
        <v>1123</v>
      </c>
      <c r="H235" s="7" t="s">
        <v>1105</v>
      </c>
      <c r="I235" s="7" t="s">
        <v>1097</v>
      </c>
      <c r="J235" s="7" t="s">
        <v>1091</v>
      </c>
      <c r="K235" s="7" t="s">
        <v>1359</v>
      </c>
      <c r="L235" s="7" t="s">
        <v>1495</v>
      </c>
      <c r="M235" s="7" t="s">
        <v>1091</v>
      </c>
      <c r="N235" s="7" t="s">
        <v>1085</v>
      </c>
      <c r="O235" s="7" t="s">
        <v>1083</v>
      </c>
      <c r="P235" s="7" t="s">
        <v>1085</v>
      </c>
      <c r="Q235" s="7" t="s">
        <v>1091</v>
      </c>
      <c r="R235" s="7" t="s">
        <v>1076</v>
      </c>
      <c r="S235" s="7" t="s">
        <v>1083</v>
      </c>
      <c r="T235" s="7" t="s">
        <v>1806</v>
      </c>
      <c r="U235" s="7" t="s">
        <v>1552</v>
      </c>
      <c r="V235" s="7" t="s">
        <v>2305</v>
      </c>
      <c r="W235" s="7" t="s">
        <v>2669</v>
      </c>
      <c r="X235" s="7" t="s">
        <v>1097</v>
      </c>
      <c r="Y235" s="7" t="s">
        <v>1339</v>
      </c>
      <c r="Z235" s="7" t="s">
        <v>1085</v>
      </c>
      <c r="AA235" s="7" t="s">
        <v>1085</v>
      </c>
      <c r="AB235" s="7" t="s">
        <v>1526</v>
      </c>
    </row>
    <row r="236" spans="1:28" x14ac:dyDescent="0.3">
      <c r="A236" s="7" t="s">
        <v>2103</v>
      </c>
      <c r="B236" s="7" t="s">
        <v>901</v>
      </c>
      <c r="C236" s="7" t="s">
        <v>1229</v>
      </c>
      <c r="D236" s="7" t="s">
        <v>46</v>
      </c>
      <c r="E236" s="7" t="s">
        <v>21</v>
      </c>
      <c r="F236" s="7" t="s">
        <v>1273</v>
      </c>
      <c r="G236" s="7" t="s">
        <v>1153</v>
      </c>
      <c r="H236" s="7" t="s">
        <v>1123</v>
      </c>
      <c r="I236" s="7" t="s">
        <v>1178</v>
      </c>
      <c r="J236" s="7" t="s">
        <v>1106</v>
      </c>
      <c r="K236" s="7" t="s">
        <v>1111</v>
      </c>
      <c r="L236" s="7" t="s">
        <v>1550</v>
      </c>
      <c r="M236" s="7" t="s">
        <v>1142</v>
      </c>
      <c r="N236" s="7" t="s">
        <v>1085</v>
      </c>
      <c r="O236" s="7" t="s">
        <v>1083</v>
      </c>
      <c r="P236" s="7" t="s">
        <v>1092</v>
      </c>
      <c r="Q236" s="7" t="s">
        <v>1104</v>
      </c>
      <c r="R236" s="7" t="s">
        <v>1092</v>
      </c>
      <c r="S236" s="7" t="s">
        <v>1083</v>
      </c>
      <c r="T236" s="7" t="s">
        <v>1307</v>
      </c>
      <c r="U236" s="7" t="s">
        <v>3608</v>
      </c>
      <c r="V236" s="7" t="s">
        <v>2597</v>
      </c>
      <c r="W236" s="7" t="s">
        <v>3250</v>
      </c>
      <c r="X236" s="7" t="s">
        <v>1180</v>
      </c>
      <c r="Y236" s="7" t="s">
        <v>1180</v>
      </c>
      <c r="Z236" s="7" t="s">
        <v>1180</v>
      </c>
      <c r="AA236" s="7" t="s">
        <v>1148</v>
      </c>
      <c r="AB236" s="7" t="s">
        <v>1918</v>
      </c>
    </row>
    <row r="237" spans="1:28" x14ac:dyDescent="0.3">
      <c r="A237" s="7" t="s">
        <v>2105</v>
      </c>
      <c r="B237" s="7" t="s">
        <v>174</v>
      </c>
      <c r="C237" s="7" t="s">
        <v>1188</v>
      </c>
      <c r="D237" s="7" t="s">
        <v>44</v>
      </c>
      <c r="E237" s="7" t="s">
        <v>24</v>
      </c>
      <c r="F237" s="7" t="s">
        <v>1146</v>
      </c>
      <c r="G237" s="7" t="s">
        <v>1085</v>
      </c>
      <c r="H237" s="7" t="s">
        <v>1123</v>
      </c>
      <c r="I237" s="7" t="s">
        <v>1111</v>
      </c>
      <c r="J237" s="7" t="s">
        <v>1085</v>
      </c>
      <c r="K237" s="7" t="s">
        <v>1148</v>
      </c>
      <c r="L237" s="7" t="s">
        <v>1514</v>
      </c>
      <c r="M237" s="7" t="s">
        <v>1085</v>
      </c>
      <c r="N237" s="7" t="s">
        <v>1083</v>
      </c>
      <c r="O237" s="7" t="s">
        <v>1083</v>
      </c>
      <c r="P237" s="7" t="s">
        <v>1083</v>
      </c>
      <c r="Q237" s="7" t="s">
        <v>1123</v>
      </c>
      <c r="R237" s="7" t="s">
        <v>1083</v>
      </c>
      <c r="S237" s="7" t="s">
        <v>1083</v>
      </c>
      <c r="T237" s="7" t="s">
        <v>1187</v>
      </c>
      <c r="U237" s="7" t="s">
        <v>2067</v>
      </c>
      <c r="V237" s="7" t="s">
        <v>1951</v>
      </c>
      <c r="W237" s="7" t="s">
        <v>3751</v>
      </c>
      <c r="X237" s="7" t="s">
        <v>1393</v>
      </c>
      <c r="Y237" s="7" t="s">
        <v>1238</v>
      </c>
      <c r="Z237" s="7" t="s">
        <v>1083</v>
      </c>
      <c r="AA237" s="7" t="s">
        <v>1083</v>
      </c>
      <c r="AB237" s="7"/>
    </row>
    <row r="238" spans="1:28" x14ac:dyDescent="0.3">
      <c r="A238" s="7" t="s">
        <v>1698</v>
      </c>
      <c r="B238" s="7" t="s">
        <v>127</v>
      </c>
      <c r="C238" s="7" t="s">
        <v>1178</v>
      </c>
      <c r="D238" s="7" t="s">
        <v>110</v>
      </c>
      <c r="E238" s="7" t="s">
        <v>24</v>
      </c>
      <c r="F238" s="7" t="s">
        <v>1316</v>
      </c>
      <c r="G238" s="7" t="s">
        <v>1082</v>
      </c>
      <c r="H238" s="7" t="s">
        <v>1188</v>
      </c>
      <c r="I238" s="7" t="s">
        <v>1234</v>
      </c>
      <c r="J238" s="7" t="s">
        <v>1082</v>
      </c>
      <c r="K238" s="7" t="s">
        <v>1202</v>
      </c>
      <c r="L238" s="7" t="s">
        <v>1943</v>
      </c>
      <c r="M238" s="7" t="s">
        <v>1085</v>
      </c>
      <c r="N238" s="7" t="s">
        <v>1085</v>
      </c>
      <c r="O238" s="7" t="s">
        <v>1083</v>
      </c>
      <c r="P238" s="7" t="s">
        <v>1076</v>
      </c>
      <c r="Q238" s="7" t="s">
        <v>1090</v>
      </c>
      <c r="R238" s="7" t="s">
        <v>1105</v>
      </c>
      <c r="S238" s="7" t="s">
        <v>1083</v>
      </c>
      <c r="T238" s="7" t="s">
        <v>1560</v>
      </c>
      <c r="U238" s="7" t="s">
        <v>1578</v>
      </c>
      <c r="V238" s="7" t="s">
        <v>3610</v>
      </c>
      <c r="W238" s="7" t="s">
        <v>3611</v>
      </c>
      <c r="X238" s="7" t="s">
        <v>1806</v>
      </c>
      <c r="Y238" s="7" t="s">
        <v>1260</v>
      </c>
      <c r="Z238" s="7" t="s">
        <v>1083</v>
      </c>
      <c r="AA238" s="7" t="s">
        <v>1083</v>
      </c>
      <c r="AB238" s="7"/>
    </row>
    <row r="239" spans="1:28" x14ac:dyDescent="0.3">
      <c r="A239" s="7" t="s">
        <v>2024</v>
      </c>
      <c r="B239" s="7" t="s">
        <v>2104</v>
      </c>
      <c r="C239" s="7" t="s">
        <v>1206</v>
      </c>
      <c r="D239" s="7" t="s">
        <v>1467</v>
      </c>
      <c r="E239" s="7" t="s">
        <v>1109</v>
      </c>
      <c r="F239" s="7" t="s">
        <v>1123</v>
      </c>
      <c r="G239" s="7" t="s">
        <v>1076</v>
      </c>
      <c r="H239" s="7" t="s">
        <v>1083</v>
      </c>
      <c r="I239" s="7" t="s">
        <v>1076</v>
      </c>
      <c r="J239" s="7" t="s">
        <v>1084</v>
      </c>
      <c r="K239" s="7" t="s">
        <v>1083</v>
      </c>
      <c r="L239" s="7" t="s">
        <v>1461</v>
      </c>
      <c r="M239" s="7" t="s">
        <v>1083</v>
      </c>
      <c r="N239" s="7" t="s">
        <v>1076</v>
      </c>
      <c r="O239" s="7" t="s">
        <v>1083</v>
      </c>
      <c r="P239" s="7" t="s">
        <v>1083</v>
      </c>
      <c r="Q239" s="7" t="s">
        <v>1083</v>
      </c>
      <c r="R239" s="7" t="s">
        <v>1083</v>
      </c>
      <c r="S239" s="7" t="s">
        <v>1083</v>
      </c>
      <c r="T239" s="7" t="s">
        <v>1153</v>
      </c>
      <c r="U239" s="7" t="s">
        <v>1462</v>
      </c>
      <c r="V239" s="7" t="s">
        <v>1577</v>
      </c>
      <c r="W239" s="7" t="s">
        <v>3612</v>
      </c>
      <c r="X239" s="7" t="s">
        <v>1092</v>
      </c>
      <c r="Y239" s="7" t="s">
        <v>1104</v>
      </c>
      <c r="Z239" s="7" t="s">
        <v>1083</v>
      </c>
      <c r="AA239" s="7" t="s">
        <v>1076</v>
      </c>
      <c r="AB239" s="7" t="s">
        <v>1461</v>
      </c>
    </row>
    <row r="240" spans="1:28" x14ac:dyDescent="0.3">
      <c r="A240" s="7" t="s">
        <v>2024</v>
      </c>
      <c r="B240" s="7" t="s">
        <v>2104</v>
      </c>
      <c r="C240" s="7" t="s">
        <v>1206</v>
      </c>
      <c r="D240" s="7" t="s">
        <v>1262</v>
      </c>
      <c r="E240" s="7" t="s">
        <v>1109</v>
      </c>
      <c r="F240" s="7" t="s">
        <v>1082</v>
      </c>
      <c r="G240" s="7" t="s">
        <v>1083</v>
      </c>
      <c r="H240" s="7" t="s">
        <v>1083</v>
      </c>
      <c r="I240" s="7" t="s">
        <v>1083</v>
      </c>
      <c r="J240" s="7" t="s">
        <v>1084</v>
      </c>
      <c r="K240" s="7" t="s">
        <v>1083</v>
      </c>
      <c r="L240" s="7" t="s">
        <v>1571</v>
      </c>
      <c r="M240" s="7" t="s">
        <v>1083</v>
      </c>
      <c r="N240" s="7" t="s">
        <v>1083</v>
      </c>
      <c r="O240" s="7" t="s">
        <v>1083</v>
      </c>
      <c r="P240" s="7" t="s">
        <v>1083</v>
      </c>
      <c r="Q240" s="7" t="s">
        <v>1083</v>
      </c>
      <c r="R240" s="7" t="s">
        <v>1083</v>
      </c>
      <c r="S240" s="7" t="s">
        <v>1083</v>
      </c>
      <c r="T240" s="7" t="s">
        <v>1091</v>
      </c>
      <c r="U240" s="7" t="s">
        <v>1461</v>
      </c>
      <c r="V240" s="7" t="s">
        <v>1110</v>
      </c>
      <c r="W240" s="7" t="s">
        <v>3613</v>
      </c>
      <c r="X240" s="7" t="s">
        <v>1083</v>
      </c>
      <c r="Y240" s="7" t="s">
        <v>1082</v>
      </c>
      <c r="Z240" s="7" t="s">
        <v>1083</v>
      </c>
      <c r="AA240" s="7" t="s">
        <v>1083</v>
      </c>
      <c r="AB240" s="7"/>
    </row>
    <row r="241" spans="1:28" x14ac:dyDescent="0.3">
      <c r="A241" s="7" t="s">
        <v>2024</v>
      </c>
      <c r="B241" s="7" t="s">
        <v>2104</v>
      </c>
      <c r="C241" s="7" t="s">
        <v>1206</v>
      </c>
      <c r="D241" s="7" t="s">
        <v>44</v>
      </c>
      <c r="E241" s="7" t="s">
        <v>1109</v>
      </c>
      <c r="F241" s="7" t="s">
        <v>1082</v>
      </c>
      <c r="G241" s="7" t="s">
        <v>1076</v>
      </c>
      <c r="H241" s="7" t="s">
        <v>1083</v>
      </c>
      <c r="I241" s="7" t="s">
        <v>1076</v>
      </c>
      <c r="J241" s="7" t="s">
        <v>1083</v>
      </c>
      <c r="K241" s="7" t="s">
        <v>1083</v>
      </c>
      <c r="L241" s="7" t="s">
        <v>1612</v>
      </c>
      <c r="M241" s="7" t="s">
        <v>1083</v>
      </c>
      <c r="N241" s="7" t="s">
        <v>1076</v>
      </c>
      <c r="O241" s="7" t="s">
        <v>1083</v>
      </c>
      <c r="P241" s="7" t="s">
        <v>1083</v>
      </c>
      <c r="Q241" s="7" t="s">
        <v>1083</v>
      </c>
      <c r="R241" s="7" t="s">
        <v>1083</v>
      </c>
      <c r="S241" s="7" t="s">
        <v>1083</v>
      </c>
      <c r="T241" s="7" t="s">
        <v>1105</v>
      </c>
      <c r="U241" s="7" t="s">
        <v>1657</v>
      </c>
      <c r="V241" s="7" t="s">
        <v>1096</v>
      </c>
      <c r="W241" s="7" t="s">
        <v>1604</v>
      </c>
      <c r="X241" s="7" t="s">
        <v>1092</v>
      </c>
      <c r="Y241" s="7" t="s">
        <v>1076</v>
      </c>
      <c r="Z241" s="7" t="s">
        <v>1083</v>
      </c>
      <c r="AA241" s="7" t="s">
        <v>1076</v>
      </c>
      <c r="AB241" s="7" t="s">
        <v>1461</v>
      </c>
    </row>
    <row r="242" spans="1:28" x14ac:dyDescent="0.3">
      <c r="A242" s="7" t="s">
        <v>2107</v>
      </c>
      <c r="B242" s="7" t="s">
        <v>455</v>
      </c>
      <c r="C242" s="7" t="s">
        <v>1238</v>
      </c>
      <c r="D242" s="7" t="s">
        <v>168</v>
      </c>
      <c r="E242" s="7" t="s">
        <v>21</v>
      </c>
      <c r="F242" s="7" t="s">
        <v>1237</v>
      </c>
      <c r="G242" s="7" t="s">
        <v>1092</v>
      </c>
      <c r="H242" s="7" t="s">
        <v>1105</v>
      </c>
      <c r="I242" s="7" t="s">
        <v>1111</v>
      </c>
      <c r="J242" s="7" t="s">
        <v>1083</v>
      </c>
      <c r="K242" s="7" t="s">
        <v>1100</v>
      </c>
      <c r="L242" s="7" t="s">
        <v>1500</v>
      </c>
      <c r="M242" s="7" t="s">
        <v>1076</v>
      </c>
      <c r="N242" s="7" t="s">
        <v>1083</v>
      </c>
      <c r="O242" s="7" t="s">
        <v>1085</v>
      </c>
      <c r="P242" s="7" t="s">
        <v>1083</v>
      </c>
      <c r="Q242" s="7" t="s">
        <v>1104</v>
      </c>
      <c r="R242" s="7" t="s">
        <v>1083</v>
      </c>
      <c r="S242" s="7" t="s">
        <v>1085</v>
      </c>
      <c r="T242" s="7" t="s">
        <v>1265</v>
      </c>
      <c r="U242" s="7" t="s">
        <v>1572</v>
      </c>
      <c r="V242" s="7" t="s">
        <v>1591</v>
      </c>
      <c r="W242" s="7" t="s">
        <v>3547</v>
      </c>
      <c r="X242" s="7" t="s">
        <v>1178</v>
      </c>
      <c r="Y242" s="7" t="s">
        <v>1234</v>
      </c>
      <c r="Z242" s="7" t="s">
        <v>1634</v>
      </c>
      <c r="AA242" s="7" t="s">
        <v>1950</v>
      </c>
      <c r="AB242" s="7" t="s">
        <v>3614</v>
      </c>
    </row>
    <row r="243" spans="1:28" x14ac:dyDescent="0.3">
      <c r="A243" s="7" t="s">
        <v>1895</v>
      </c>
      <c r="B243" s="7" t="s">
        <v>18</v>
      </c>
      <c r="C243" s="7" t="s">
        <v>1180</v>
      </c>
      <c r="D243" s="7" t="s">
        <v>20</v>
      </c>
      <c r="E243" s="7" t="s">
        <v>21</v>
      </c>
      <c r="F243" s="7" t="s">
        <v>1316</v>
      </c>
      <c r="G243" s="7" t="s">
        <v>1100</v>
      </c>
      <c r="H243" s="7" t="s">
        <v>1097</v>
      </c>
      <c r="I243" s="7" t="s">
        <v>1223</v>
      </c>
      <c r="J243" s="7" t="s">
        <v>1432</v>
      </c>
      <c r="K243" s="7" t="s">
        <v>1167</v>
      </c>
      <c r="L243" s="7" t="s">
        <v>1522</v>
      </c>
      <c r="M243" s="7" t="s">
        <v>1142</v>
      </c>
      <c r="N243" s="7" t="s">
        <v>1076</v>
      </c>
      <c r="O243" s="7" t="s">
        <v>1083</v>
      </c>
      <c r="P243" s="7" t="s">
        <v>1076</v>
      </c>
      <c r="Q243" s="7" t="s">
        <v>1153</v>
      </c>
      <c r="R243" s="7" t="s">
        <v>1085</v>
      </c>
      <c r="S243" s="7" t="s">
        <v>1083</v>
      </c>
      <c r="T243" s="7" t="s">
        <v>1853</v>
      </c>
      <c r="U243" s="7" t="s">
        <v>3253</v>
      </c>
      <c r="V243" s="7" t="s">
        <v>2870</v>
      </c>
      <c r="W243" s="7" t="s">
        <v>1679</v>
      </c>
      <c r="X243" s="7" t="s">
        <v>1188</v>
      </c>
      <c r="Y243" s="7" t="s">
        <v>1303</v>
      </c>
      <c r="Z243" s="7" t="s">
        <v>2005</v>
      </c>
      <c r="AA243" s="7" t="s">
        <v>1621</v>
      </c>
      <c r="AB243" s="7" t="s">
        <v>2004</v>
      </c>
    </row>
    <row r="244" spans="1:28" x14ac:dyDescent="0.3">
      <c r="A244" s="7" t="s">
        <v>2078</v>
      </c>
      <c r="B244" s="7" t="s">
        <v>278</v>
      </c>
      <c r="C244" s="7" t="s">
        <v>1206</v>
      </c>
      <c r="D244" s="7" t="s">
        <v>98</v>
      </c>
      <c r="E244" s="7" t="s">
        <v>1109</v>
      </c>
      <c r="F244" s="7" t="s">
        <v>1320</v>
      </c>
      <c r="G244" s="7" t="s">
        <v>1147</v>
      </c>
      <c r="H244" s="7" t="s">
        <v>1206</v>
      </c>
      <c r="I244" s="7" t="s">
        <v>1280</v>
      </c>
      <c r="J244" s="7" t="s">
        <v>1082</v>
      </c>
      <c r="K244" s="7" t="s">
        <v>1234</v>
      </c>
      <c r="L244" s="7" t="s">
        <v>2248</v>
      </c>
      <c r="M244" s="7" t="s">
        <v>1097</v>
      </c>
      <c r="N244" s="7" t="s">
        <v>1085</v>
      </c>
      <c r="O244" s="7" t="s">
        <v>1083</v>
      </c>
      <c r="P244" s="7" t="s">
        <v>1085</v>
      </c>
      <c r="Q244" s="7" t="s">
        <v>1180</v>
      </c>
      <c r="R244" s="7" t="s">
        <v>1082</v>
      </c>
      <c r="S244" s="7" t="s">
        <v>1083</v>
      </c>
      <c r="T244" s="7" t="s">
        <v>1864</v>
      </c>
      <c r="U244" s="7" t="s">
        <v>3615</v>
      </c>
      <c r="V244" s="7" t="s">
        <v>2903</v>
      </c>
      <c r="W244" s="7" t="s">
        <v>3616</v>
      </c>
      <c r="X244" s="7" t="s">
        <v>1146</v>
      </c>
      <c r="Y244" s="7" t="s">
        <v>1219</v>
      </c>
      <c r="Z244" s="7" t="s">
        <v>1180</v>
      </c>
      <c r="AA244" s="7" t="s">
        <v>1219</v>
      </c>
      <c r="AB244" s="7" t="s">
        <v>3617</v>
      </c>
    </row>
    <row r="245" spans="1:28" x14ac:dyDescent="0.3">
      <c r="A245" s="7" t="s">
        <v>1884</v>
      </c>
      <c r="B245" s="7" t="s">
        <v>655</v>
      </c>
      <c r="C245" s="7" t="s">
        <v>1229</v>
      </c>
      <c r="D245" s="7" t="s">
        <v>32</v>
      </c>
      <c r="E245" s="7" t="s">
        <v>1141</v>
      </c>
      <c r="F245" s="7" t="s">
        <v>1260</v>
      </c>
      <c r="G245" s="7" t="s">
        <v>1092</v>
      </c>
      <c r="H245" s="7" t="s">
        <v>1104</v>
      </c>
      <c r="I245" s="7" t="s">
        <v>1123</v>
      </c>
      <c r="J245" s="7" t="s">
        <v>1431</v>
      </c>
      <c r="K245" s="7" t="s">
        <v>1091</v>
      </c>
      <c r="L245" s="7" t="s">
        <v>1612</v>
      </c>
      <c r="M245" s="7" t="s">
        <v>1092</v>
      </c>
      <c r="N245" s="7" t="s">
        <v>1083</v>
      </c>
      <c r="O245" s="7" t="s">
        <v>1083</v>
      </c>
      <c r="P245" s="7" t="s">
        <v>1083</v>
      </c>
      <c r="Q245" s="7" t="s">
        <v>1104</v>
      </c>
      <c r="R245" s="7" t="s">
        <v>1083</v>
      </c>
      <c r="S245" s="7" t="s">
        <v>1083</v>
      </c>
      <c r="T245" s="7" t="s">
        <v>1238</v>
      </c>
      <c r="U245" s="7" t="s">
        <v>1697</v>
      </c>
      <c r="V245" s="7" t="s">
        <v>2085</v>
      </c>
      <c r="W245" s="7" t="s">
        <v>2557</v>
      </c>
      <c r="X245" s="7" t="s">
        <v>1178</v>
      </c>
      <c r="Y245" s="7" t="s">
        <v>1178</v>
      </c>
      <c r="Z245" s="7" t="s">
        <v>1076</v>
      </c>
      <c r="AA245" s="7" t="s">
        <v>1076</v>
      </c>
      <c r="AB245" s="7" t="s">
        <v>1526</v>
      </c>
    </row>
    <row r="246" spans="1:28" x14ac:dyDescent="0.3">
      <c r="A246" s="7" t="s">
        <v>1055</v>
      </c>
      <c r="B246" s="7" t="s">
        <v>0</v>
      </c>
      <c r="C246" s="7" t="s">
        <v>1057</v>
      </c>
      <c r="D246" s="7" t="s">
        <v>1059</v>
      </c>
      <c r="E246" s="7" t="s">
        <v>1063</v>
      </c>
      <c r="F246" s="7" t="s">
        <v>4</v>
      </c>
      <c r="G246" s="7" t="s">
        <v>781</v>
      </c>
      <c r="H246" s="7" t="s">
        <v>1190</v>
      </c>
      <c r="I246" s="7" t="s">
        <v>1191</v>
      </c>
      <c r="J246" s="7" t="s">
        <v>1192</v>
      </c>
      <c r="K246" s="7" t="s">
        <v>1193</v>
      </c>
      <c r="L246" s="7" t="s">
        <v>1444</v>
      </c>
      <c r="M246" s="7" t="s">
        <v>1445</v>
      </c>
      <c r="N246" s="7" t="s">
        <v>1544</v>
      </c>
      <c r="O246" s="7" t="s">
        <v>1545</v>
      </c>
      <c r="P246" s="7" t="s">
        <v>1448</v>
      </c>
      <c r="Q246" s="7" t="s">
        <v>1445</v>
      </c>
      <c r="R246" s="7" t="s">
        <v>1544</v>
      </c>
      <c r="S246" s="7" t="s">
        <v>1545</v>
      </c>
      <c r="T246" s="7" t="s">
        <v>1546</v>
      </c>
      <c r="U246" s="7" t="s">
        <v>1547</v>
      </c>
      <c r="V246" s="7" t="s">
        <v>1548</v>
      </c>
      <c r="W246" s="7" t="s">
        <v>1549</v>
      </c>
      <c r="X246" s="7" t="s">
        <v>1456</v>
      </c>
      <c r="Y246" s="7" t="s">
        <v>1457</v>
      </c>
      <c r="Z246" s="7" t="s">
        <v>1458</v>
      </c>
      <c r="AA246" s="7" t="s">
        <v>1459</v>
      </c>
      <c r="AB246" s="7" t="s">
        <v>1460</v>
      </c>
    </row>
    <row r="247" spans="1:28" x14ac:dyDescent="0.3">
      <c r="A247" s="7" t="s">
        <v>1621</v>
      </c>
      <c r="B247" s="7" t="s">
        <v>272</v>
      </c>
      <c r="C247" s="7" t="s">
        <v>1246</v>
      </c>
      <c r="D247" s="7" t="s">
        <v>105</v>
      </c>
      <c r="E247" s="7" t="s">
        <v>1141</v>
      </c>
      <c r="F247" s="7" t="s">
        <v>1299</v>
      </c>
      <c r="G247" s="7" t="s">
        <v>1104</v>
      </c>
      <c r="H247" s="7" t="s">
        <v>1105</v>
      </c>
      <c r="I247" s="7" t="s">
        <v>1100</v>
      </c>
      <c r="J247" s="7" t="s">
        <v>1084</v>
      </c>
      <c r="K247" s="7" t="s">
        <v>1123</v>
      </c>
      <c r="L247" s="7" t="s">
        <v>1527</v>
      </c>
      <c r="M247" s="7" t="s">
        <v>1104</v>
      </c>
      <c r="N247" s="7" t="s">
        <v>1083</v>
      </c>
      <c r="O247" s="7" t="s">
        <v>1083</v>
      </c>
      <c r="P247" s="7" t="s">
        <v>1083</v>
      </c>
      <c r="Q247" s="7" t="s">
        <v>1105</v>
      </c>
      <c r="R247" s="7" t="s">
        <v>1083</v>
      </c>
      <c r="S247" s="7" t="s">
        <v>1083</v>
      </c>
      <c r="T247" s="7" t="s">
        <v>1331</v>
      </c>
      <c r="U247" s="7" t="s">
        <v>3100</v>
      </c>
      <c r="V247" s="7" t="s">
        <v>2247</v>
      </c>
      <c r="W247" s="7" t="s">
        <v>1542</v>
      </c>
      <c r="X247" s="7" t="s">
        <v>1112</v>
      </c>
      <c r="Y247" s="7" t="s">
        <v>1110</v>
      </c>
      <c r="Z247" s="7" t="s">
        <v>1082</v>
      </c>
      <c r="AA247" s="7" t="s">
        <v>1082</v>
      </c>
      <c r="AB247" s="7" t="s">
        <v>1526</v>
      </c>
    </row>
    <row r="248" spans="1:28" x14ac:dyDescent="0.3">
      <c r="A248" s="7" t="s">
        <v>2114</v>
      </c>
      <c r="B248" s="7" t="s">
        <v>308</v>
      </c>
      <c r="C248" s="7" t="s">
        <v>1242</v>
      </c>
      <c r="D248" s="7" t="s">
        <v>67</v>
      </c>
      <c r="E248" s="7" t="s">
        <v>24</v>
      </c>
      <c r="F248" s="7" t="s">
        <v>1280</v>
      </c>
      <c r="G248" s="7" t="s">
        <v>1085</v>
      </c>
      <c r="H248" s="7" t="s">
        <v>1147</v>
      </c>
      <c r="I248" s="7" t="s">
        <v>1180</v>
      </c>
      <c r="J248" s="7" t="s">
        <v>1218</v>
      </c>
      <c r="K248" s="7" t="s">
        <v>1111</v>
      </c>
      <c r="L248" s="7" t="s">
        <v>1691</v>
      </c>
      <c r="M248" s="7" t="s">
        <v>1076</v>
      </c>
      <c r="N248" s="7" t="s">
        <v>1076</v>
      </c>
      <c r="O248" s="7" t="s">
        <v>1083</v>
      </c>
      <c r="P248" s="7" t="s">
        <v>1076</v>
      </c>
      <c r="Q248" s="7" t="s">
        <v>1097</v>
      </c>
      <c r="R248" s="7" t="s">
        <v>1076</v>
      </c>
      <c r="S248" s="7" t="s">
        <v>1076</v>
      </c>
      <c r="T248" s="7" t="s">
        <v>1785</v>
      </c>
      <c r="U248" s="7" t="s">
        <v>1732</v>
      </c>
      <c r="V248" s="7" t="s">
        <v>3256</v>
      </c>
      <c r="W248" s="7" t="s">
        <v>2112</v>
      </c>
      <c r="X248" s="7" t="s">
        <v>1560</v>
      </c>
      <c r="Y248" s="7" t="s">
        <v>1303</v>
      </c>
      <c r="Z248" s="7" t="s">
        <v>1083</v>
      </c>
      <c r="AA248" s="7" t="s">
        <v>1083</v>
      </c>
      <c r="AB248" s="7"/>
    </row>
    <row r="249" spans="1:28" x14ac:dyDescent="0.3">
      <c r="A249" s="7" t="s">
        <v>2116</v>
      </c>
      <c r="B249" s="7" t="s">
        <v>2113</v>
      </c>
      <c r="C249" s="7" t="s">
        <v>1127</v>
      </c>
      <c r="D249" s="7" t="s">
        <v>57</v>
      </c>
      <c r="E249" s="7" t="s">
        <v>24</v>
      </c>
      <c r="F249" s="7" t="s">
        <v>1146</v>
      </c>
      <c r="G249" s="7" t="s">
        <v>1085</v>
      </c>
      <c r="H249" s="7" t="s">
        <v>1123</v>
      </c>
      <c r="I249" s="7" t="s">
        <v>1111</v>
      </c>
      <c r="J249" s="7" t="s">
        <v>1264</v>
      </c>
      <c r="K249" s="7" t="s">
        <v>1148</v>
      </c>
      <c r="L249" s="7" t="s">
        <v>1758</v>
      </c>
      <c r="M249" s="7" t="s">
        <v>1085</v>
      </c>
      <c r="N249" s="7" t="s">
        <v>1083</v>
      </c>
      <c r="O249" s="7" t="s">
        <v>1083</v>
      </c>
      <c r="P249" s="7" t="s">
        <v>1083</v>
      </c>
      <c r="Q249" s="7" t="s">
        <v>1105</v>
      </c>
      <c r="R249" s="7" t="s">
        <v>1083</v>
      </c>
      <c r="S249" s="7" t="s">
        <v>1076</v>
      </c>
      <c r="T249" s="7" t="s">
        <v>1146</v>
      </c>
      <c r="U249" s="7" t="s">
        <v>1602</v>
      </c>
      <c r="V249" s="7" t="s">
        <v>1861</v>
      </c>
      <c r="W249" s="7" t="s">
        <v>3267</v>
      </c>
      <c r="X249" s="7" t="s">
        <v>1397</v>
      </c>
      <c r="Y249" s="7" t="s">
        <v>1771</v>
      </c>
      <c r="Z249" s="7" t="s">
        <v>1083</v>
      </c>
      <c r="AA249" s="7" t="s">
        <v>1083</v>
      </c>
      <c r="AB249" s="7"/>
    </row>
    <row r="250" spans="1:28" x14ac:dyDescent="0.3">
      <c r="A250" s="7" t="s">
        <v>2119</v>
      </c>
      <c r="B250" s="7" t="s">
        <v>354</v>
      </c>
      <c r="C250" s="7" t="s">
        <v>1188</v>
      </c>
      <c r="D250" s="7" t="s">
        <v>1132</v>
      </c>
      <c r="E250" s="7" t="s">
        <v>24</v>
      </c>
      <c r="F250" s="7" t="s">
        <v>1307</v>
      </c>
      <c r="G250" s="7" t="s">
        <v>1076</v>
      </c>
      <c r="H250" s="7" t="s">
        <v>1153</v>
      </c>
      <c r="I250" s="7" t="s">
        <v>1112</v>
      </c>
      <c r="J250" s="7" t="s">
        <v>1432</v>
      </c>
      <c r="K250" s="7" t="s">
        <v>1219</v>
      </c>
      <c r="L250" s="7" t="s">
        <v>1673</v>
      </c>
      <c r="M250" s="7" t="s">
        <v>1076</v>
      </c>
      <c r="N250" s="7" t="s">
        <v>1083</v>
      </c>
      <c r="O250" s="7" t="s">
        <v>1083</v>
      </c>
      <c r="P250" s="7" t="s">
        <v>1083</v>
      </c>
      <c r="Q250" s="7" t="s">
        <v>1153</v>
      </c>
      <c r="R250" s="7" t="s">
        <v>1083</v>
      </c>
      <c r="S250" s="7" t="s">
        <v>1083</v>
      </c>
      <c r="T250" s="7" t="s">
        <v>1605</v>
      </c>
      <c r="U250" s="7" t="s">
        <v>1807</v>
      </c>
      <c r="V250" s="7" t="s">
        <v>3199</v>
      </c>
      <c r="W250" s="7" t="s">
        <v>3265</v>
      </c>
      <c r="X250" s="7" t="s">
        <v>1910</v>
      </c>
      <c r="Y250" s="7" t="s">
        <v>1355</v>
      </c>
      <c r="Z250" s="7" t="s">
        <v>1083</v>
      </c>
      <c r="AA250" s="7" t="s">
        <v>1083</v>
      </c>
      <c r="AB250" s="7"/>
    </row>
    <row r="251" spans="1:28" x14ac:dyDescent="0.3">
      <c r="A251" s="7" t="s">
        <v>1818</v>
      </c>
      <c r="B251" s="7" t="s">
        <v>320</v>
      </c>
      <c r="C251" s="7" t="s">
        <v>1223</v>
      </c>
      <c r="D251" s="7" t="s">
        <v>1262</v>
      </c>
      <c r="E251" s="7" t="s">
        <v>1109</v>
      </c>
      <c r="F251" s="7" t="s">
        <v>1312</v>
      </c>
      <c r="G251" s="7" t="s">
        <v>1153</v>
      </c>
      <c r="H251" s="7" t="s">
        <v>1238</v>
      </c>
      <c r="I251" s="7" t="s">
        <v>1291</v>
      </c>
      <c r="J251" s="7" t="s">
        <v>1106</v>
      </c>
      <c r="K251" s="7" t="s">
        <v>1312</v>
      </c>
      <c r="L251" s="7" t="s">
        <v>1968</v>
      </c>
      <c r="M251" s="7" t="s">
        <v>1128</v>
      </c>
      <c r="N251" s="7" t="s">
        <v>1082</v>
      </c>
      <c r="O251" s="7" t="s">
        <v>1083</v>
      </c>
      <c r="P251" s="7" t="s">
        <v>1083</v>
      </c>
      <c r="Q251" s="7" t="s">
        <v>1167</v>
      </c>
      <c r="R251" s="7" t="s">
        <v>1112</v>
      </c>
      <c r="S251" s="7" t="s">
        <v>1083</v>
      </c>
      <c r="T251" s="7" t="s">
        <v>1876</v>
      </c>
      <c r="U251" s="7" t="s">
        <v>2423</v>
      </c>
      <c r="V251" s="7" t="s">
        <v>3935</v>
      </c>
      <c r="W251" s="7" t="s">
        <v>3287</v>
      </c>
      <c r="X251" s="7" t="s">
        <v>1090</v>
      </c>
      <c r="Y251" s="7" t="s">
        <v>1178</v>
      </c>
      <c r="Z251" s="7" t="s">
        <v>1123</v>
      </c>
      <c r="AA251" s="7" t="s">
        <v>1202</v>
      </c>
      <c r="AB251" s="7" t="s">
        <v>3727</v>
      </c>
    </row>
    <row r="252" spans="1:28" x14ac:dyDescent="0.3">
      <c r="A252" s="7" t="s">
        <v>1502</v>
      </c>
      <c r="B252" s="7" t="s">
        <v>150</v>
      </c>
      <c r="C252" s="7" t="s">
        <v>1219</v>
      </c>
      <c r="D252" s="7" t="s">
        <v>46</v>
      </c>
      <c r="E252" s="7" t="s">
        <v>1141</v>
      </c>
      <c r="F252" s="7" t="s">
        <v>1307</v>
      </c>
      <c r="G252" s="7" t="s">
        <v>1085</v>
      </c>
      <c r="H252" s="7" t="s">
        <v>1105</v>
      </c>
      <c r="I252" s="7" t="s">
        <v>1128</v>
      </c>
      <c r="J252" s="7" t="s">
        <v>1128</v>
      </c>
      <c r="K252" s="7" t="s">
        <v>1229</v>
      </c>
      <c r="L252" s="7" t="s">
        <v>1472</v>
      </c>
      <c r="M252" s="7" t="s">
        <v>1076</v>
      </c>
      <c r="N252" s="7" t="s">
        <v>1083</v>
      </c>
      <c r="O252" s="7" t="s">
        <v>1076</v>
      </c>
      <c r="P252" s="7" t="s">
        <v>1083</v>
      </c>
      <c r="Q252" s="7" t="s">
        <v>1105</v>
      </c>
      <c r="R252" s="7" t="s">
        <v>1083</v>
      </c>
      <c r="S252" s="7" t="s">
        <v>1083</v>
      </c>
      <c r="T252" s="7" t="s">
        <v>1334</v>
      </c>
      <c r="U252" s="7" t="s">
        <v>1717</v>
      </c>
      <c r="V252" s="7" t="s">
        <v>2185</v>
      </c>
      <c r="W252" s="7" t="s">
        <v>2535</v>
      </c>
      <c r="X252" s="7" t="s">
        <v>1090</v>
      </c>
      <c r="Y252" s="7" t="s">
        <v>1331</v>
      </c>
      <c r="Z252" s="7" t="s">
        <v>1355</v>
      </c>
      <c r="AA252" s="7" t="s">
        <v>1773</v>
      </c>
      <c r="AB252" s="7" t="s">
        <v>1668</v>
      </c>
    </row>
    <row r="253" spans="1:28" x14ac:dyDescent="0.3">
      <c r="A253" s="7" t="s">
        <v>2123</v>
      </c>
      <c r="B253" s="7" t="s">
        <v>2120</v>
      </c>
      <c r="C253" s="7" t="s">
        <v>1127</v>
      </c>
      <c r="D253" s="7" t="s">
        <v>20</v>
      </c>
      <c r="E253" s="7" t="s">
        <v>1141</v>
      </c>
      <c r="F253" s="7" t="s">
        <v>1076</v>
      </c>
      <c r="G253" s="7" t="s">
        <v>1083</v>
      </c>
      <c r="H253" s="7" t="s">
        <v>1083</v>
      </c>
      <c r="I253" s="7" t="s">
        <v>1083</v>
      </c>
      <c r="J253" s="7" t="s">
        <v>1083</v>
      </c>
      <c r="K253" s="7" t="s">
        <v>1083</v>
      </c>
      <c r="L253" s="7" t="s">
        <v>1461</v>
      </c>
      <c r="M253" s="7" t="s">
        <v>1083</v>
      </c>
      <c r="N253" s="7" t="s">
        <v>1083</v>
      </c>
      <c r="O253" s="7" t="s">
        <v>1083</v>
      </c>
      <c r="P253" s="7" t="s">
        <v>1083</v>
      </c>
      <c r="Q253" s="7" t="s">
        <v>1083</v>
      </c>
      <c r="R253" s="7" t="s">
        <v>1083</v>
      </c>
      <c r="S253" s="7" t="s">
        <v>1083</v>
      </c>
      <c r="T253" s="7" t="s">
        <v>1083</v>
      </c>
      <c r="U253" s="7"/>
      <c r="V253" s="7" t="s">
        <v>1153</v>
      </c>
      <c r="W253" s="7" t="s">
        <v>2121</v>
      </c>
      <c r="X253" s="7" t="s">
        <v>1076</v>
      </c>
      <c r="Y253" s="7" t="s">
        <v>1076</v>
      </c>
      <c r="Z253" s="7" t="s">
        <v>1083</v>
      </c>
      <c r="AA253" s="7" t="s">
        <v>1076</v>
      </c>
      <c r="AB253" s="7" t="s">
        <v>1461</v>
      </c>
    </row>
    <row r="254" spans="1:28" x14ac:dyDescent="0.3">
      <c r="A254" s="7" t="s">
        <v>1966</v>
      </c>
      <c r="B254" s="7" t="s">
        <v>1020</v>
      </c>
      <c r="C254" s="7" t="s">
        <v>1223</v>
      </c>
      <c r="D254" s="7" t="s">
        <v>1121</v>
      </c>
      <c r="E254" s="7" t="s">
        <v>24</v>
      </c>
      <c r="F254" s="7" t="s">
        <v>1100</v>
      </c>
      <c r="G254" s="7" t="s">
        <v>1076</v>
      </c>
      <c r="H254" s="7" t="s">
        <v>1092</v>
      </c>
      <c r="I254" s="7" t="s">
        <v>1082</v>
      </c>
      <c r="J254" s="7" t="s">
        <v>1092</v>
      </c>
      <c r="K254" s="7" t="s">
        <v>1082</v>
      </c>
      <c r="L254" s="7" t="s">
        <v>1468</v>
      </c>
      <c r="M254" s="7" t="s">
        <v>1076</v>
      </c>
      <c r="N254" s="7" t="s">
        <v>1083</v>
      </c>
      <c r="O254" s="7" t="s">
        <v>1083</v>
      </c>
      <c r="P254" s="7" t="s">
        <v>1083</v>
      </c>
      <c r="Q254" s="7" t="s">
        <v>1092</v>
      </c>
      <c r="R254" s="7" t="s">
        <v>1083</v>
      </c>
      <c r="S254" s="7" t="s">
        <v>1083</v>
      </c>
      <c r="T254" s="7" t="s">
        <v>1128</v>
      </c>
      <c r="U254" s="7" t="s">
        <v>1707</v>
      </c>
      <c r="V254" s="7" t="s">
        <v>1726</v>
      </c>
      <c r="W254" s="7" t="s">
        <v>2093</v>
      </c>
      <c r="X254" s="7" t="s">
        <v>1097</v>
      </c>
      <c r="Y254" s="7" t="s">
        <v>1111</v>
      </c>
      <c r="Z254" s="7" t="s">
        <v>1083</v>
      </c>
      <c r="AA254" s="7" t="s">
        <v>1083</v>
      </c>
      <c r="AB254" s="7"/>
    </row>
    <row r="255" spans="1:28" x14ac:dyDescent="0.3">
      <c r="A255" s="7" t="s">
        <v>1862</v>
      </c>
      <c r="B255" s="7" t="s">
        <v>551</v>
      </c>
      <c r="C255" s="7" t="s">
        <v>1223</v>
      </c>
      <c r="D255" s="7" t="s">
        <v>122</v>
      </c>
      <c r="E255" s="7" t="s">
        <v>1109</v>
      </c>
      <c r="F255" s="7" t="s">
        <v>1299</v>
      </c>
      <c r="G255" s="7" t="s">
        <v>1111</v>
      </c>
      <c r="H255" s="7" t="s">
        <v>1167</v>
      </c>
      <c r="I255" s="7" t="s">
        <v>1219</v>
      </c>
      <c r="J255" s="7" t="s">
        <v>1083</v>
      </c>
      <c r="K255" s="7" t="s">
        <v>1238</v>
      </c>
      <c r="L255" s="7" t="s">
        <v>1691</v>
      </c>
      <c r="M255" s="7" t="s">
        <v>1128</v>
      </c>
      <c r="N255" s="7" t="s">
        <v>1076</v>
      </c>
      <c r="O255" s="7" t="s">
        <v>1083</v>
      </c>
      <c r="P255" s="7" t="s">
        <v>1076</v>
      </c>
      <c r="Q255" s="7" t="s">
        <v>1097</v>
      </c>
      <c r="R255" s="7" t="s">
        <v>1083</v>
      </c>
      <c r="S255" s="7" t="s">
        <v>1076</v>
      </c>
      <c r="T255" s="7" t="s">
        <v>1841</v>
      </c>
      <c r="U255" s="7" t="s">
        <v>2330</v>
      </c>
      <c r="V255" s="7" t="s">
        <v>2076</v>
      </c>
      <c r="W255" s="7" t="s">
        <v>3150</v>
      </c>
      <c r="X255" s="7" t="s">
        <v>1180</v>
      </c>
      <c r="Y255" s="7" t="s">
        <v>1299</v>
      </c>
      <c r="Z255" s="7" t="s">
        <v>1082</v>
      </c>
      <c r="AA255" s="7" t="s">
        <v>1082</v>
      </c>
      <c r="AB255" s="7" t="s">
        <v>1526</v>
      </c>
    </row>
    <row r="256" spans="1:28" x14ac:dyDescent="0.3">
      <c r="A256" s="7" t="s">
        <v>1505</v>
      </c>
      <c r="B256" s="7" t="s">
        <v>541</v>
      </c>
      <c r="C256" s="7" t="s">
        <v>1202</v>
      </c>
      <c r="D256" s="7" t="s">
        <v>98</v>
      </c>
      <c r="E256" s="7" t="s">
        <v>1141</v>
      </c>
      <c r="F256" s="7" t="s">
        <v>1316</v>
      </c>
      <c r="G256" s="7" t="s">
        <v>1128</v>
      </c>
      <c r="H256" s="7" t="s">
        <v>1142</v>
      </c>
      <c r="I256" s="7" t="s">
        <v>1148</v>
      </c>
      <c r="J256" s="7" t="s">
        <v>1092</v>
      </c>
      <c r="K256" s="7" t="s">
        <v>1202</v>
      </c>
      <c r="L256" s="7" t="s">
        <v>1522</v>
      </c>
      <c r="M256" s="7" t="s">
        <v>1091</v>
      </c>
      <c r="N256" s="7" t="s">
        <v>1092</v>
      </c>
      <c r="O256" s="7" t="s">
        <v>1083</v>
      </c>
      <c r="P256" s="7" t="s">
        <v>1083</v>
      </c>
      <c r="Q256" s="7" t="s">
        <v>1123</v>
      </c>
      <c r="R256" s="7" t="s">
        <v>1092</v>
      </c>
      <c r="S256" s="7" t="s">
        <v>1083</v>
      </c>
      <c r="T256" s="7" t="s">
        <v>1608</v>
      </c>
      <c r="U256" s="7" t="s">
        <v>2109</v>
      </c>
      <c r="V256" s="7" t="s">
        <v>3237</v>
      </c>
      <c r="W256" s="7" t="s">
        <v>1537</v>
      </c>
      <c r="X256" s="7" t="s">
        <v>1110</v>
      </c>
      <c r="Y256" s="7" t="s">
        <v>1245</v>
      </c>
      <c r="Z256" s="7" t="s">
        <v>1083</v>
      </c>
      <c r="AA256" s="7" t="s">
        <v>1076</v>
      </c>
      <c r="AB256" s="7" t="s">
        <v>1461</v>
      </c>
    </row>
    <row r="257" spans="1:28" x14ac:dyDescent="0.3">
      <c r="A257" s="7" t="s">
        <v>2127</v>
      </c>
      <c r="B257" s="7" t="s">
        <v>351</v>
      </c>
      <c r="C257" s="7" t="s">
        <v>1246</v>
      </c>
      <c r="D257" s="7" t="s">
        <v>110</v>
      </c>
      <c r="E257" s="7" t="s">
        <v>1109</v>
      </c>
      <c r="F257" s="7" t="s">
        <v>1299</v>
      </c>
      <c r="G257" s="7" t="s">
        <v>1123</v>
      </c>
      <c r="H257" s="7" t="s">
        <v>1142</v>
      </c>
      <c r="I257" s="7" t="s">
        <v>1180</v>
      </c>
      <c r="J257" s="7" t="s">
        <v>1142</v>
      </c>
      <c r="K257" s="7" t="s">
        <v>1291</v>
      </c>
      <c r="L257" s="7" t="s">
        <v>1514</v>
      </c>
      <c r="M257" s="7" t="s">
        <v>1123</v>
      </c>
      <c r="N257" s="7" t="s">
        <v>1083</v>
      </c>
      <c r="O257" s="7" t="s">
        <v>1083</v>
      </c>
      <c r="P257" s="7" t="s">
        <v>1085</v>
      </c>
      <c r="Q257" s="7" t="s">
        <v>1111</v>
      </c>
      <c r="R257" s="7" t="s">
        <v>1083</v>
      </c>
      <c r="S257" s="7" t="s">
        <v>1076</v>
      </c>
      <c r="T257" s="7" t="s">
        <v>1307</v>
      </c>
      <c r="U257" s="7" t="s">
        <v>3618</v>
      </c>
      <c r="V257" s="7" t="s">
        <v>2658</v>
      </c>
      <c r="W257" s="7" t="s">
        <v>2357</v>
      </c>
      <c r="X257" s="7" t="s">
        <v>1238</v>
      </c>
      <c r="Y257" s="7" t="s">
        <v>1599</v>
      </c>
      <c r="Z257" s="7" t="s">
        <v>1104</v>
      </c>
      <c r="AA257" s="7" t="s">
        <v>1142</v>
      </c>
      <c r="AB257" s="7" t="s">
        <v>1687</v>
      </c>
    </row>
    <row r="258" spans="1:28" x14ac:dyDescent="0.3">
      <c r="A258" s="7" t="s">
        <v>1483</v>
      </c>
      <c r="B258" s="7" t="s">
        <v>408</v>
      </c>
      <c r="C258" s="7" t="s">
        <v>1265</v>
      </c>
      <c r="D258" s="7" t="s">
        <v>64</v>
      </c>
      <c r="E258" s="7" t="s">
        <v>1109</v>
      </c>
      <c r="F258" s="7" t="s">
        <v>1291</v>
      </c>
      <c r="G258" s="7" t="s">
        <v>1128</v>
      </c>
      <c r="H258" s="7" t="s">
        <v>1128</v>
      </c>
      <c r="I258" s="7" t="s">
        <v>1090</v>
      </c>
      <c r="J258" s="7" t="s">
        <v>1158</v>
      </c>
      <c r="K258" s="7" t="s">
        <v>1291</v>
      </c>
      <c r="L258" s="7" t="s">
        <v>1673</v>
      </c>
      <c r="M258" s="7" t="s">
        <v>1082</v>
      </c>
      <c r="N258" s="7" t="s">
        <v>1082</v>
      </c>
      <c r="O258" s="7" t="s">
        <v>1076</v>
      </c>
      <c r="P258" s="7" t="s">
        <v>1083</v>
      </c>
      <c r="Q258" s="7" t="s">
        <v>1105</v>
      </c>
      <c r="R258" s="7" t="s">
        <v>1085</v>
      </c>
      <c r="S258" s="7" t="s">
        <v>1083</v>
      </c>
      <c r="T258" s="7" t="s">
        <v>1773</v>
      </c>
      <c r="U258" s="7" t="s">
        <v>1496</v>
      </c>
      <c r="V258" s="7" t="s">
        <v>2832</v>
      </c>
      <c r="W258" s="7" t="s">
        <v>3546</v>
      </c>
      <c r="X258" s="7" t="s">
        <v>1202</v>
      </c>
      <c r="Y258" s="7" t="s">
        <v>1507</v>
      </c>
      <c r="Z258" s="7" t="s">
        <v>1692</v>
      </c>
      <c r="AA258" s="7" t="s">
        <v>1518</v>
      </c>
      <c r="AB258" s="7" t="s">
        <v>1814</v>
      </c>
    </row>
    <row r="259" spans="1:28" x14ac:dyDescent="0.3">
      <c r="A259" s="7" t="s">
        <v>2130</v>
      </c>
      <c r="B259" s="7" t="s">
        <v>3089</v>
      </c>
      <c r="C259" s="7" t="s">
        <v>1188</v>
      </c>
      <c r="D259" s="7" t="s">
        <v>1139</v>
      </c>
      <c r="E259" s="7" t="s">
        <v>24</v>
      </c>
      <c r="F259" s="7" t="s">
        <v>1082</v>
      </c>
      <c r="G259" s="7" t="s">
        <v>1083</v>
      </c>
      <c r="H259" s="7" t="s">
        <v>1076</v>
      </c>
      <c r="I259" s="7" t="s">
        <v>1076</v>
      </c>
      <c r="J259" s="7" t="s">
        <v>1092</v>
      </c>
      <c r="K259" s="7" t="s">
        <v>1167</v>
      </c>
      <c r="L259" s="7" t="s">
        <v>1476</v>
      </c>
      <c r="M259" s="7" t="s">
        <v>1083</v>
      </c>
      <c r="N259" s="7" t="s">
        <v>1083</v>
      </c>
      <c r="O259" s="7" t="s">
        <v>1083</v>
      </c>
      <c r="P259" s="7" t="s">
        <v>1083</v>
      </c>
      <c r="Q259" s="7" t="s">
        <v>1076</v>
      </c>
      <c r="R259" s="7" t="s">
        <v>1083</v>
      </c>
      <c r="S259" s="7" t="s">
        <v>1083</v>
      </c>
      <c r="T259" s="7" t="s">
        <v>1083</v>
      </c>
      <c r="U259" s="7"/>
      <c r="V259" s="7" t="s">
        <v>1359</v>
      </c>
      <c r="W259" s="7" t="s">
        <v>1622</v>
      </c>
      <c r="X259" s="7" t="s">
        <v>1128</v>
      </c>
      <c r="Y259" s="7" t="s">
        <v>1092</v>
      </c>
      <c r="Z259" s="7" t="s">
        <v>1083</v>
      </c>
      <c r="AA259" s="7" t="s">
        <v>1083</v>
      </c>
      <c r="AB259" s="7"/>
    </row>
    <row r="260" spans="1:28" x14ac:dyDescent="0.3">
      <c r="A260" s="7" t="s">
        <v>2133</v>
      </c>
      <c r="B260" s="7" t="s">
        <v>182</v>
      </c>
      <c r="C260" s="7" t="s">
        <v>1242</v>
      </c>
      <c r="D260" s="7" t="s">
        <v>102</v>
      </c>
      <c r="E260" s="7" t="s">
        <v>24</v>
      </c>
      <c r="F260" s="7" t="s">
        <v>1127</v>
      </c>
      <c r="G260" s="7" t="s">
        <v>1083</v>
      </c>
      <c r="H260" s="7" t="s">
        <v>1082</v>
      </c>
      <c r="I260" s="7" t="s">
        <v>1082</v>
      </c>
      <c r="J260" s="7" t="s">
        <v>1100</v>
      </c>
      <c r="K260" s="7" t="s">
        <v>1147</v>
      </c>
      <c r="L260" s="7" t="s">
        <v>1673</v>
      </c>
      <c r="M260" s="7" t="s">
        <v>1083</v>
      </c>
      <c r="N260" s="7" t="s">
        <v>1083</v>
      </c>
      <c r="O260" s="7" t="s">
        <v>1083</v>
      </c>
      <c r="P260" s="7" t="s">
        <v>1083</v>
      </c>
      <c r="Q260" s="7" t="s">
        <v>1082</v>
      </c>
      <c r="R260" s="7" t="s">
        <v>1083</v>
      </c>
      <c r="S260" s="7" t="s">
        <v>1083</v>
      </c>
      <c r="T260" s="7" t="s">
        <v>1097</v>
      </c>
      <c r="U260" s="7" t="s">
        <v>1461</v>
      </c>
      <c r="V260" s="7" t="s">
        <v>2487</v>
      </c>
      <c r="W260" s="7" t="s">
        <v>3619</v>
      </c>
      <c r="X260" s="7" t="s">
        <v>1187</v>
      </c>
      <c r="Y260" s="7" t="s">
        <v>1273</v>
      </c>
      <c r="Z260" s="7" t="s">
        <v>1083</v>
      </c>
      <c r="AA260" s="7" t="s">
        <v>1083</v>
      </c>
      <c r="AB260" s="7"/>
    </row>
    <row r="261" spans="1:28" x14ac:dyDescent="0.3">
      <c r="A261" s="7" t="s">
        <v>2134</v>
      </c>
      <c r="B261" s="7" t="s">
        <v>219</v>
      </c>
      <c r="C261" s="7" t="s">
        <v>1234</v>
      </c>
      <c r="D261" s="7" t="s">
        <v>44</v>
      </c>
      <c r="E261" s="7" t="s">
        <v>21</v>
      </c>
      <c r="F261" s="7" t="s">
        <v>1325</v>
      </c>
      <c r="G261" s="7" t="s">
        <v>1127</v>
      </c>
      <c r="H261" s="7" t="s">
        <v>1223</v>
      </c>
      <c r="I261" s="7" t="s">
        <v>1325</v>
      </c>
      <c r="J261" s="7" t="s">
        <v>1091</v>
      </c>
      <c r="K261" s="7" t="s">
        <v>1246</v>
      </c>
      <c r="L261" s="7" t="s">
        <v>1997</v>
      </c>
      <c r="M261" s="7" t="s">
        <v>1178</v>
      </c>
      <c r="N261" s="7" t="s">
        <v>1092</v>
      </c>
      <c r="O261" s="7" t="s">
        <v>1083</v>
      </c>
      <c r="P261" s="7" t="s">
        <v>1091</v>
      </c>
      <c r="Q261" s="7" t="s">
        <v>1112</v>
      </c>
      <c r="R261" s="7" t="s">
        <v>1153</v>
      </c>
      <c r="S261" s="7" t="s">
        <v>1083</v>
      </c>
      <c r="T261" s="7" t="s">
        <v>1709</v>
      </c>
      <c r="U261" s="7" t="s">
        <v>2073</v>
      </c>
      <c r="V261" s="7" t="s">
        <v>3936</v>
      </c>
      <c r="W261" s="7" t="s">
        <v>1627</v>
      </c>
      <c r="X261" s="7" t="s">
        <v>1202</v>
      </c>
      <c r="Y261" s="7" t="s">
        <v>1768</v>
      </c>
      <c r="Z261" s="7" t="s">
        <v>1128</v>
      </c>
      <c r="AA261" s="7" t="s">
        <v>1105</v>
      </c>
      <c r="AB261" s="7" t="s">
        <v>1623</v>
      </c>
    </row>
    <row r="262" spans="1:28" x14ac:dyDescent="0.3">
      <c r="A262" s="7" t="s">
        <v>2029</v>
      </c>
      <c r="B262" s="7" t="s">
        <v>225</v>
      </c>
      <c r="C262" s="7" t="s">
        <v>1223</v>
      </c>
      <c r="D262" s="7" t="s">
        <v>41</v>
      </c>
      <c r="E262" s="7" t="s">
        <v>24</v>
      </c>
      <c r="F262" s="7" t="s">
        <v>1312</v>
      </c>
      <c r="G262" s="7" t="s">
        <v>1105</v>
      </c>
      <c r="H262" s="7" t="s">
        <v>1112</v>
      </c>
      <c r="I262" s="7" t="s">
        <v>1178</v>
      </c>
      <c r="J262" s="7" t="s">
        <v>1242</v>
      </c>
      <c r="K262" s="7" t="s">
        <v>1260</v>
      </c>
      <c r="L262" s="7" t="s">
        <v>1739</v>
      </c>
      <c r="M262" s="7" t="s">
        <v>1091</v>
      </c>
      <c r="N262" s="7" t="s">
        <v>1076</v>
      </c>
      <c r="O262" s="7" t="s">
        <v>1083</v>
      </c>
      <c r="P262" s="7" t="s">
        <v>1083</v>
      </c>
      <c r="Q262" s="7" t="s">
        <v>1112</v>
      </c>
      <c r="R262" s="7" t="s">
        <v>1083</v>
      </c>
      <c r="S262" s="7" t="s">
        <v>1083</v>
      </c>
      <c r="T262" s="7" t="s">
        <v>1520</v>
      </c>
      <c r="U262" s="7" t="s">
        <v>1914</v>
      </c>
      <c r="V262" s="7" t="s">
        <v>3621</v>
      </c>
      <c r="W262" s="7" t="s">
        <v>2112</v>
      </c>
      <c r="X262" s="7" t="s">
        <v>1406</v>
      </c>
      <c r="Y262" s="7" t="s">
        <v>1331</v>
      </c>
      <c r="Z262" s="7" t="s">
        <v>1083</v>
      </c>
      <c r="AA262" s="7" t="s">
        <v>1083</v>
      </c>
      <c r="AB262" s="7"/>
    </row>
    <row r="263" spans="1:28" x14ac:dyDescent="0.3">
      <c r="A263" s="7" t="s">
        <v>2137</v>
      </c>
      <c r="B263" s="7" t="s">
        <v>687</v>
      </c>
      <c r="C263" s="7" t="s">
        <v>1206</v>
      </c>
      <c r="D263" s="7" t="s">
        <v>1467</v>
      </c>
      <c r="E263" s="7" t="s">
        <v>21</v>
      </c>
      <c r="F263" s="7" t="s">
        <v>1153</v>
      </c>
      <c r="G263" s="7" t="s">
        <v>1083</v>
      </c>
      <c r="H263" s="7" t="s">
        <v>1092</v>
      </c>
      <c r="I263" s="7" t="s">
        <v>1092</v>
      </c>
      <c r="J263" s="7" t="s">
        <v>1179</v>
      </c>
      <c r="K263" s="7" t="s">
        <v>1085</v>
      </c>
      <c r="L263" s="7" t="s">
        <v>1461</v>
      </c>
      <c r="M263" s="7" t="s">
        <v>1083</v>
      </c>
      <c r="N263" s="7" t="s">
        <v>1083</v>
      </c>
      <c r="O263" s="7" t="s">
        <v>1083</v>
      </c>
      <c r="P263" s="7" t="s">
        <v>1083</v>
      </c>
      <c r="Q263" s="7" t="s">
        <v>1092</v>
      </c>
      <c r="R263" s="7" t="s">
        <v>1083</v>
      </c>
      <c r="S263" s="7" t="s">
        <v>1083</v>
      </c>
      <c r="T263" s="7" t="s">
        <v>1105</v>
      </c>
      <c r="U263" s="7" t="s">
        <v>1461</v>
      </c>
      <c r="V263" s="7" t="s">
        <v>1535</v>
      </c>
      <c r="W263" s="7" t="s">
        <v>1702</v>
      </c>
      <c r="X263" s="7" t="s">
        <v>1082</v>
      </c>
      <c r="Y263" s="7" t="s">
        <v>1104</v>
      </c>
      <c r="Z263" s="7" t="s">
        <v>1083</v>
      </c>
      <c r="AA263" s="7" t="s">
        <v>1083</v>
      </c>
      <c r="AB263" s="7"/>
    </row>
    <row r="264" spans="1:28" x14ac:dyDescent="0.3">
      <c r="A264" s="7" t="s">
        <v>2137</v>
      </c>
      <c r="B264" s="7" t="s">
        <v>687</v>
      </c>
      <c r="C264" s="7" t="s">
        <v>1206</v>
      </c>
      <c r="D264" s="7" t="s">
        <v>44</v>
      </c>
      <c r="E264" s="7" t="s">
        <v>21</v>
      </c>
      <c r="F264" s="7" t="s">
        <v>1100</v>
      </c>
      <c r="G264" s="7" t="s">
        <v>1083</v>
      </c>
      <c r="H264" s="7" t="s">
        <v>1092</v>
      </c>
      <c r="I264" s="7" t="s">
        <v>1092</v>
      </c>
      <c r="J264" s="7" t="s">
        <v>1179</v>
      </c>
      <c r="K264" s="7" t="s">
        <v>1085</v>
      </c>
      <c r="L264" s="7" t="s">
        <v>1461</v>
      </c>
      <c r="M264" s="7" t="s">
        <v>1083</v>
      </c>
      <c r="N264" s="7" t="s">
        <v>1083</v>
      </c>
      <c r="O264" s="7" t="s">
        <v>1083</v>
      </c>
      <c r="P264" s="7" t="s">
        <v>1083</v>
      </c>
      <c r="Q264" s="7" t="s">
        <v>1092</v>
      </c>
      <c r="R264" s="7" t="s">
        <v>1083</v>
      </c>
      <c r="S264" s="7" t="s">
        <v>1083</v>
      </c>
      <c r="T264" s="7" t="s">
        <v>1105</v>
      </c>
      <c r="U264" s="7" t="s">
        <v>1461</v>
      </c>
      <c r="V264" s="7" t="s">
        <v>1711</v>
      </c>
      <c r="W264" s="7" t="s">
        <v>2131</v>
      </c>
      <c r="X264" s="7" t="s">
        <v>1082</v>
      </c>
      <c r="Y264" s="7" t="s">
        <v>1104</v>
      </c>
      <c r="Z264" s="7" t="s">
        <v>1083</v>
      </c>
      <c r="AA264" s="7" t="s">
        <v>1083</v>
      </c>
      <c r="AB264" s="7"/>
    </row>
    <row r="265" spans="1:28" x14ac:dyDescent="0.3">
      <c r="A265" s="7" t="s">
        <v>2137</v>
      </c>
      <c r="B265" s="7" t="s">
        <v>687</v>
      </c>
      <c r="C265" s="7" t="s">
        <v>1206</v>
      </c>
      <c r="D265" s="7" t="s">
        <v>20</v>
      </c>
      <c r="E265" s="7" t="s">
        <v>21</v>
      </c>
      <c r="F265" s="7" t="s">
        <v>1076</v>
      </c>
      <c r="G265" s="7" t="s">
        <v>1083</v>
      </c>
      <c r="H265" s="7" t="s">
        <v>1083</v>
      </c>
      <c r="I265" s="7" t="s">
        <v>1083</v>
      </c>
      <c r="J265" s="7" t="s">
        <v>1083</v>
      </c>
      <c r="K265" s="7" t="s">
        <v>1083</v>
      </c>
      <c r="L265" s="7" t="s">
        <v>1461</v>
      </c>
      <c r="M265" s="7" t="s">
        <v>1083</v>
      </c>
      <c r="N265" s="7" t="s">
        <v>1083</v>
      </c>
      <c r="O265" s="7" t="s">
        <v>1083</v>
      </c>
      <c r="P265" s="7" t="s">
        <v>1083</v>
      </c>
      <c r="Q265" s="7" t="s">
        <v>1083</v>
      </c>
      <c r="R265" s="7" t="s">
        <v>1083</v>
      </c>
      <c r="S265" s="7" t="s">
        <v>1083</v>
      </c>
      <c r="T265" s="7" t="s">
        <v>1083</v>
      </c>
      <c r="U265" s="7"/>
      <c r="V265" s="7" t="s">
        <v>1123</v>
      </c>
      <c r="W265" s="7" t="s">
        <v>2132</v>
      </c>
      <c r="X265" s="7" t="s">
        <v>1083</v>
      </c>
      <c r="Y265" s="7" t="s">
        <v>1083</v>
      </c>
      <c r="Z265" s="7" t="s">
        <v>1083</v>
      </c>
      <c r="AA265" s="7" t="s">
        <v>1083</v>
      </c>
      <c r="AB265" s="7"/>
    </row>
    <row r="266" spans="1:28" x14ac:dyDescent="0.3">
      <c r="A266" s="7" t="s">
        <v>2140</v>
      </c>
      <c r="B266" s="7" t="s">
        <v>137</v>
      </c>
      <c r="C266" s="7" t="s">
        <v>1246</v>
      </c>
      <c r="D266" s="7" t="s">
        <v>26</v>
      </c>
      <c r="E266" s="7" t="s">
        <v>24</v>
      </c>
      <c r="F266" s="7" t="s">
        <v>1320</v>
      </c>
      <c r="G266" s="7" t="s">
        <v>1085</v>
      </c>
      <c r="H266" s="7" t="s">
        <v>1148</v>
      </c>
      <c r="I266" s="7" t="s">
        <v>1202</v>
      </c>
      <c r="J266" s="7" t="s">
        <v>2277</v>
      </c>
      <c r="K266" s="7" t="s">
        <v>1100</v>
      </c>
      <c r="L266" s="7" t="s">
        <v>1514</v>
      </c>
      <c r="M266" s="7" t="s">
        <v>1085</v>
      </c>
      <c r="N266" s="7" t="s">
        <v>1083</v>
      </c>
      <c r="O266" s="7" t="s">
        <v>1083</v>
      </c>
      <c r="P266" s="7" t="s">
        <v>1083</v>
      </c>
      <c r="Q266" s="7" t="s">
        <v>1142</v>
      </c>
      <c r="R266" s="7" t="s">
        <v>1128</v>
      </c>
      <c r="S266" s="7" t="s">
        <v>1083</v>
      </c>
      <c r="T266" s="7" t="s">
        <v>1650</v>
      </c>
      <c r="U266" s="7" t="s">
        <v>1764</v>
      </c>
      <c r="V266" s="7" t="s">
        <v>3937</v>
      </c>
      <c r="W266" s="7" t="s">
        <v>3361</v>
      </c>
      <c r="X266" s="7" t="s">
        <v>1650</v>
      </c>
      <c r="Y266" s="7" t="s">
        <v>1180</v>
      </c>
      <c r="Z266" s="7" t="s">
        <v>1083</v>
      </c>
      <c r="AA266" s="7" t="s">
        <v>1083</v>
      </c>
      <c r="AB266" s="7"/>
    </row>
    <row r="267" spans="1:28" x14ac:dyDescent="0.3">
      <c r="A267" s="7" t="s">
        <v>2143</v>
      </c>
      <c r="B267" s="7" t="s">
        <v>22</v>
      </c>
      <c r="C267" s="7" t="s">
        <v>1188</v>
      </c>
      <c r="D267" s="7" t="s">
        <v>23</v>
      </c>
      <c r="E267" s="7" t="s">
        <v>24</v>
      </c>
      <c r="F267" s="7" t="s">
        <v>1280</v>
      </c>
      <c r="G267" s="7" t="s">
        <v>1123</v>
      </c>
      <c r="H267" s="7" t="s">
        <v>1234</v>
      </c>
      <c r="I267" s="7" t="s">
        <v>1245</v>
      </c>
      <c r="J267" s="7" t="s">
        <v>1082</v>
      </c>
      <c r="K267" s="7" t="s">
        <v>1090</v>
      </c>
      <c r="L267" s="7" t="s">
        <v>1747</v>
      </c>
      <c r="M267" s="7" t="s">
        <v>1104</v>
      </c>
      <c r="N267" s="7" t="s">
        <v>1092</v>
      </c>
      <c r="O267" s="7" t="s">
        <v>1083</v>
      </c>
      <c r="P267" s="7" t="s">
        <v>1076</v>
      </c>
      <c r="Q267" s="7" t="s">
        <v>1100</v>
      </c>
      <c r="R267" s="7" t="s">
        <v>1147</v>
      </c>
      <c r="S267" s="7" t="s">
        <v>1083</v>
      </c>
      <c r="T267" s="7" t="s">
        <v>1403</v>
      </c>
      <c r="U267" s="7" t="s">
        <v>2073</v>
      </c>
      <c r="V267" s="7" t="s">
        <v>2995</v>
      </c>
      <c r="W267" s="7" t="s">
        <v>4103</v>
      </c>
      <c r="X267" s="7" t="s">
        <v>1347</v>
      </c>
      <c r="Y267" s="7" t="s">
        <v>1112</v>
      </c>
      <c r="Z267" s="7" t="s">
        <v>1083</v>
      </c>
      <c r="AA267" s="7" t="s">
        <v>1083</v>
      </c>
      <c r="AB267" s="7"/>
    </row>
    <row r="268" spans="1:28" x14ac:dyDescent="0.3">
      <c r="A268" s="7" t="s">
        <v>2146</v>
      </c>
      <c r="B268" s="7" t="s">
        <v>526</v>
      </c>
      <c r="C268" s="7" t="s">
        <v>1188</v>
      </c>
      <c r="D268" s="7" t="s">
        <v>102</v>
      </c>
      <c r="E268" s="7" t="s">
        <v>21</v>
      </c>
      <c r="F268" s="7" t="s">
        <v>1316</v>
      </c>
      <c r="G268" s="7" t="s">
        <v>1112</v>
      </c>
      <c r="H268" s="7" t="s">
        <v>1097</v>
      </c>
      <c r="I268" s="7" t="s">
        <v>1234</v>
      </c>
      <c r="J268" s="7" t="s">
        <v>1147</v>
      </c>
      <c r="K268" s="7" t="s">
        <v>1299</v>
      </c>
      <c r="L268" s="7" t="s">
        <v>1723</v>
      </c>
      <c r="M268" s="7" t="s">
        <v>1153</v>
      </c>
      <c r="N268" s="7" t="s">
        <v>1076</v>
      </c>
      <c r="O268" s="7" t="s">
        <v>1083</v>
      </c>
      <c r="P268" s="7" t="s">
        <v>1083</v>
      </c>
      <c r="Q268" s="7" t="s">
        <v>1097</v>
      </c>
      <c r="R268" s="7" t="s">
        <v>1083</v>
      </c>
      <c r="S268" s="7" t="s">
        <v>1083</v>
      </c>
      <c r="T268" s="7" t="s">
        <v>1510</v>
      </c>
      <c r="U268" s="7" t="s">
        <v>2287</v>
      </c>
      <c r="V268" s="7" t="s">
        <v>2785</v>
      </c>
      <c r="W268" s="7" t="s">
        <v>3122</v>
      </c>
      <c r="X268" s="7" t="s">
        <v>1246</v>
      </c>
      <c r="Y268" s="7" t="s">
        <v>1768</v>
      </c>
      <c r="Z268" s="7" t="s">
        <v>1384</v>
      </c>
      <c r="AA268" s="7" t="s">
        <v>1650</v>
      </c>
      <c r="AB268" s="7" t="s">
        <v>3540</v>
      </c>
    </row>
    <row r="269" spans="1:28" x14ac:dyDescent="0.3">
      <c r="A269" s="7" t="s">
        <v>1055</v>
      </c>
      <c r="B269" s="7" t="s">
        <v>0</v>
      </c>
      <c r="C269" s="7" t="s">
        <v>1057</v>
      </c>
      <c r="D269" s="7" t="s">
        <v>1059</v>
      </c>
      <c r="E269" s="7" t="s">
        <v>1063</v>
      </c>
      <c r="F269" s="7" t="s">
        <v>4</v>
      </c>
      <c r="G269" s="7" t="s">
        <v>781</v>
      </c>
      <c r="H269" s="7" t="s">
        <v>1190</v>
      </c>
      <c r="I269" s="7" t="s">
        <v>1191</v>
      </c>
      <c r="J269" s="7" t="s">
        <v>1192</v>
      </c>
      <c r="K269" s="7" t="s">
        <v>1193</v>
      </c>
      <c r="L269" s="7" t="s">
        <v>1444</v>
      </c>
      <c r="M269" s="7" t="s">
        <v>1445</v>
      </c>
      <c r="N269" s="7" t="s">
        <v>1544</v>
      </c>
      <c r="O269" s="7" t="s">
        <v>1545</v>
      </c>
      <c r="P269" s="7" t="s">
        <v>1448</v>
      </c>
      <c r="Q269" s="7" t="s">
        <v>1445</v>
      </c>
      <c r="R269" s="7" t="s">
        <v>1544</v>
      </c>
      <c r="S269" s="7" t="s">
        <v>1545</v>
      </c>
      <c r="T269" s="7" t="s">
        <v>1546</v>
      </c>
      <c r="U269" s="7" t="s">
        <v>1547</v>
      </c>
      <c r="V269" s="7" t="s">
        <v>1548</v>
      </c>
      <c r="W269" s="7" t="s">
        <v>1549</v>
      </c>
      <c r="X269" s="7" t="s">
        <v>1456</v>
      </c>
      <c r="Y269" s="7" t="s">
        <v>1457</v>
      </c>
      <c r="Z269" s="7" t="s">
        <v>1458</v>
      </c>
      <c r="AA269" s="7" t="s">
        <v>1459</v>
      </c>
      <c r="AB269" s="7" t="s">
        <v>1460</v>
      </c>
    </row>
    <row r="270" spans="1:28" x14ac:dyDescent="0.3">
      <c r="A270" s="7" t="s">
        <v>2148</v>
      </c>
      <c r="B270" s="7" t="s">
        <v>2138</v>
      </c>
      <c r="C270" s="7" t="s">
        <v>1229</v>
      </c>
      <c r="D270" s="7" t="s">
        <v>72</v>
      </c>
      <c r="E270" s="7" t="s">
        <v>24</v>
      </c>
      <c r="F270" s="7" t="s">
        <v>1090</v>
      </c>
      <c r="G270" s="7" t="s">
        <v>1083</v>
      </c>
      <c r="H270" s="7" t="s">
        <v>1076</v>
      </c>
      <c r="I270" s="7" t="s">
        <v>1076</v>
      </c>
      <c r="J270" s="7" t="s">
        <v>1082</v>
      </c>
      <c r="K270" s="7" t="s">
        <v>1180</v>
      </c>
      <c r="L270" s="7" t="s">
        <v>1476</v>
      </c>
      <c r="M270" s="7" t="s">
        <v>1083</v>
      </c>
      <c r="N270" s="7" t="s">
        <v>1083</v>
      </c>
      <c r="O270" s="7" t="s">
        <v>1083</v>
      </c>
      <c r="P270" s="7" t="s">
        <v>1083</v>
      </c>
      <c r="Q270" s="7" t="s">
        <v>1076</v>
      </c>
      <c r="R270" s="7" t="s">
        <v>1083</v>
      </c>
      <c r="S270" s="7" t="s">
        <v>1083</v>
      </c>
      <c r="T270" s="7" t="s">
        <v>1112</v>
      </c>
      <c r="U270" s="7" t="s">
        <v>1461</v>
      </c>
      <c r="V270" s="7" t="s">
        <v>2116</v>
      </c>
      <c r="W270" s="7" t="s">
        <v>2139</v>
      </c>
      <c r="X270" s="7" t="s">
        <v>1234</v>
      </c>
      <c r="Y270" s="7" t="s">
        <v>1178</v>
      </c>
      <c r="Z270" s="7" t="s">
        <v>1083</v>
      </c>
      <c r="AA270" s="7" t="s">
        <v>1083</v>
      </c>
      <c r="AB270" s="7"/>
    </row>
    <row r="271" spans="1:28" x14ac:dyDescent="0.3">
      <c r="A271" s="7" t="s">
        <v>2149</v>
      </c>
      <c r="B271" s="7" t="s">
        <v>2141</v>
      </c>
      <c r="C271" s="7" t="s">
        <v>1246</v>
      </c>
      <c r="D271" s="7" t="s">
        <v>1116</v>
      </c>
      <c r="E271" s="7" t="s">
        <v>21</v>
      </c>
      <c r="F271" s="7" t="s">
        <v>1105</v>
      </c>
      <c r="G271" s="7" t="s">
        <v>1083</v>
      </c>
      <c r="H271" s="7" t="s">
        <v>1083</v>
      </c>
      <c r="I271" s="7" t="s">
        <v>1083</v>
      </c>
      <c r="J271" s="7" t="s">
        <v>1076</v>
      </c>
      <c r="K271" s="7" t="s">
        <v>1082</v>
      </c>
      <c r="L271" s="7" t="s">
        <v>1571</v>
      </c>
      <c r="M271" s="7" t="s">
        <v>1083</v>
      </c>
      <c r="N271" s="7" t="s">
        <v>1083</v>
      </c>
      <c r="O271" s="7" t="s">
        <v>1083</v>
      </c>
      <c r="P271" s="7" t="s">
        <v>1083</v>
      </c>
      <c r="Q271" s="7" t="s">
        <v>1083</v>
      </c>
      <c r="R271" s="7" t="s">
        <v>1083</v>
      </c>
      <c r="S271" s="7" t="s">
        <v>1083</v>
      </c>
      <c r="T271" s="7" t="s">
        <v>1092</v>
      </c>
      <c r="U271" s="7" t="s">
        <v>1461</v>
      </c>
      <c r="V271" s="7" t="s">
        <v>1560</v>
      </c>
      <c r="W271" s="7" t="s">
        <v>3082</v>
      </c>
      <c r="X271" s="7" t="s">
        <v>1104</v>
      </c>
      <c r="Y271" s="7" t="s">
        <v>1104</v>
      </c>
      <c r="Z271" s="7" t="s">
        <v>1242</v>
      </c>
      <c r="AA271" s="7" t="s">
        <v>1148</v>
      </c>
      <c r="AB271" s="7" t="s">
        <v>3623</v>
      </c>
    </row>
    <row r="272" spans="1:28" x14ac:dyDescent="0.3">
      <c r="A272" s="7" t="s">
        <v>2152</v>
      </c>
      <c r="B272" s="7" t="s">
        <v>706</v>
      </c>
      <c r="C272" s="7" t="s">
        <v>1127</v>
      </c>
      <c r="D272" s="7" t="s">
        <v>98</v>
      </c>
      <c r="E272" s="7" t="s">
        <v>21</v>
      </c>
      <c r="F272" s="7" t="s">
        <v>1096</v>
      </c>
      <c r="G272" s="7" t="s">
        <v>1105</v>
      </c>
      <c r="H272" s="7" t="s">
        <v>1097</v>
      </c>
      <c r="I272" s="7" t="s">
        <v>1202</v>
      </c>
      <c r="J272" s="7" t="s">
        <v>1091</v>
      </c>
      <c r="K272" s="7" t="s">
        <v>1111</v>
      </c>
      <c r="L272" s="7" t="s">
        <v>1732</v>
      </c>
      <c r="M272" s="7" t="s">
        <v>1104</v>
      </c>
      <c r="N272" s="7" t="s">
        <v>1085</v>
      </c>
      <c r="O272" s="7" t="s">
        <v>1083</v>
      </c>
      <c r="P272" s="7" t="s">
        <v>1076</v>
      </c>
      <c r="Q272" s="7" t="s">
        <v>1142</v>
      </c>
      <c r="R272" s="7" t="s">
        <v>1082</v>
      </c>
      <c r="S272" s="7" t="s">
        <v>1083</v>
      </c>
      <c r="T272" s="7" t="s">
        <v>1749</v>
      </c>
      <c r="U272" s="7" t="s">
        <v>2330</v>
      </c>
      <c r="V272" s="7" t="s">
        <v>2715</v>
      </c>
      <c r="W272" s="7" t="s">
        <v>3624</v>
      </c>
      <c r="X272" s="7" t="s">
        <v>1246</v>
      </c>
      <c r="Y272" s="7" t="s">
        <v>1202</v>
      </c>
      <c r="Z272" s="7" t="s">
        <v>1628</v>
      </c>
      <c r="AA272" s="7" t="s">
        <v>1817</v>
      </c>
      <c r="AB272" s="7" t="s">
        <v>2403</v>
      </c>
    </row>
    <row r="273" spans="1:28" x14ac:dyDescent="0.3">
      <c r="A273" s="7" t="s">
        <v>1817</v>
      </c>
      <c r="B273" s="7" t="s">
        <v>2147</v>
      </c>
      <c r="C273" s="7" t="s">
        <v>1188</v>
      </c>
      <c r="D273" s="7" t="s">
        <v>41</v>
      </c>
      <c r="E273" s="7" t="s">
        <v>1109</v>
      </c>
      <c r="F273" s="7" t="s">
        <v>1178</v>
      </c>
      <c r="G273" s="7" t="s">
        <v>1076</v>
      </c>
      <c r="H273" s="7" t="s">
        <v>1085</v>
      </c>
      <c r="I273" s="7" t="s">
        <v>1092</v>
      </c>
      <c r="J273" s="7" t="s">
        <v>1083</v>
      </c>
      <c r="K273" s="7" t="s">
        <v>1403</v>
      </c>
      <c r="L273" s="7" t="s">
        <v>1500</v>
      </c>
      <c r="M273" s="7" t="s">
        <v>1076</v>
      </c>
      <c r="N273" s="7" t="s">
        <v>1083</v>
      </c>
      <c r="O273" s="7" t="s">
        <v>1083</v>
      </c>
      <c r="P273" s="7" t="s">
        <v>1083</v>
      </c>
      <c r="Q273" s="7" t="s">
        <v>1085</v>
      </c>
      <c r="R273" s="7" t="s">
        <v>1083</v>
      </c>
      <c r="S273" s="7" t="s">
        <v>1083</v>
      </c>
      <c r="T273" s="7" t="s">
        <v>1090</v>
      </c>
      <c r="U273" s="7" t="s">
        <v>1566</v>
      </c>
      <c r="V273" s="7" t="s">
        <v>1924</v>
      </c>
      <c r="W273" s="7" t="s">
        <v>3229</v>
      </c>
      <c r="X273" s="7" t="s">
        <v>1091</v>
      </c>
      <c r="Y273" s="7" t="s">
        <v>1188</v>
      </c>
      <c r="Z273" s="7" t="s">
        <v>1083</v>
      </c>
      <c r="AA273" s="7" t="s">
        <v>1083</v>
      </c>
      <c r="AB273" s="7"/>
    </row>
    <row r="274" spans="1:28" x14ac:dyDescent="0.3">
      <c r="A274" s="7" t="s">
        <v>1567</v>
      </c>
      <c r="B274" s="7" t="s">
        <v>743</v>
      </c>
      <c r="C274" s="7" t="s">
        <v>1110</v>
      </c>
      <c r="D274" s="7" t="s">
        <v>122</v>
      </c>
      <c r="E274" s="7" t="s">
        <v>21</v>
      </c>
      <c r="F274" s="7" t="s">
        <v>1202</v>
      </c>
      <c r="G274" s="7" t="s">
        <v>1104</v>
      </c>
      <c r="H274" s="7" t="s">
        <v>1104</v>
      </c>
      <c r="I274" s="7" t="s">
        <v>1111</v>
      </c>
      <c r="J274" s="7" t="s">
        <v>1085</v>
      </c>
      <c r="K274" s="7" t="s">
        <v>1123</v>
      </c>
      <c r="L274" s="7" t="s">
        <v>1713</v>
      </c>
      <c r="M274" s="7" t="s">
        <v>1104</v>
      </c>
      <c r="N274" s="7" t="s">
        <v>1083</v>
      </c>
      <c r="O274" s="7" t="s">
        <v>1083</v>
      </c>
      <c r="P274" s="7" t="s">
        <v>1085</v>
      </c>
      <c r="Q274" s="7" t="s">
        <v>1082</v>
      </c>
      <c r="R274" s="7" t="s">
        <v>1076</v>
      </c>
      <c r="S274" s="7" t="s">
        <v>1083</v>
      </c>
      <c r="T274" s="7" t="s">
        <v>1146</v>
      </c>
      <c r="U274" s="7" t="s">
        <v>1795</v>
      </c>
      <c r="V274" s="7" t="s">
        <v>2127</v>
      </c>
      <c r="W274" s="7" t="s">
        <v>3625</v>
      </c>
      <c r="X274" s="7" t="s">
        <v>1100</v>
      </c>
      <c r="Y274" s="7" t="s">
        <v>1153</v>
      </c>
      <c r="Z274" s="7" t="s">
        <v>1123</v>
      </c>
      <c r="AA274" s="7" t="s">
        <v>1091</v>
      </c>
      <c r="AB274" s="7" t="s">
        <v>2016</v>
      </c>
    </row>
    <row r="275" spans="1:28" x14ac:dyDescent="0.3">
      <c r="A275" s="7" t="s">
        <v>2158</v>
      </c>
      <c r="B275" s="7" t="s">
        <v>116</v>
      </c>
      <c r="C275" s="7" t="s">
        <v>1242</v>
      </c>
      <c r="D275" s="7" t="s">
        <v>55</v>
      </c>
      <c r="E275" s="7" t="s">
        <v>1141</v>
      </c>
      <c r="F275" s="7" t="s">
        <v>1312</v>
      </c>
      <c r="G275" s="7" t="s">
        <v>1123</v>
      </c>
      <c r="H275" s="7" t="s">
        <v>1123</v>
      </c>
      <c r="I275" s="7" t="s">
        <v>1167</v>
      </c>
      <c r="J275" s="7" t="s">
        <v>1432</v>
      </c>
      <c r="K275" s="7" t="s">
        <v>1307</v>
      </c>
      <c r="L275" s="7" t="s">
        <v>1472</v>
      </c>
      <c r="M275" s="7" t="s">
        <v>1105</v>
      </c>
      <c r="N275" s="7" t="s">
        <v>1076</v>
      </c>
      <c r="O275" s="7" t="s">
        <v>1083</v>
      </c>
      <c r="P275" s="7" t="s">
        <v>1076</v>
      </c>
      <c r="Q275" s="7" t="s">
        <v>1104</v>
      </c>
      <c r="R275" s="7" t="s">
        <v>1092</v>
      </c>
      <c r="S275" s="7" t="s">
        <v>1083</v>
      </c>
      <c r="T275" s="7" t="s">
        <v>1608</v>
      </c>
      <c r="U275" s="7" t="s">
        <v>2159</v>
      </c>
      <c r="V275" s="7" t="s">
        <v>2795</v>
      </c>
      <c r="W275" s="7" t="s">
        <v>3079</v>
      </c>
      <c r="X275" s="7" t="s">
        <v>1148</v>
      </c>
      <c r="Y275" s="7" t="s">
        <v>1245</v>
      </c>
      <c r="Z275" s="7" t="s">
        <v>1128</v>
      </c>
      <c r="AA275" s="7" t="s">
        <v>1097</v>
      </c>
      <c r="AB275" s="7" t="s">
        <v>1936</v>
      </c>
    </row>
    <row r="276" spans="1:28" x14ac:dyDescent="0.3">
      <c r="A276" s="7" t="s">
        <v>1863</v>
      </c>
      <c r="B276" s="7" t="s">
        <v>2153</v>
      </c>
      <c r="C276" s="7" t="s">
        <v>1223</v>
      </c>
      <c r="D276" s="7" t="s">
        <v>98</v>
      </c>
      <c r="E276" s="7" t="s">
        <v>21</v>
      </c>
      <c r="F276" s="7" t="s">
        <v>1076</v>
      </c>
      <c r="G276" s="7" t="s">
        <v>1083</v>
      </c>
      <c r="H276" s="7" t="s">
        <v>1083</v>
      </c>
      <c r="I276" s="7" t="s">
        <v>1083</v>
      </c>
      <c r="J276" s="7" t="s">
        <v>1083</v>
      </c>
      <c r="K276" s="7" t="s">
        <v>1083</v>
      </c>
      <c r="L276" s="7" t="s">
        <v>1461</v>
      </c>
      <c r="M276" s="7" t="s">
        <v>1083</v>
      </c>
      <c r="N276" s="7" t="s">
        <v>1083</v>
      </c>
      <c r="O276" s="7" t="s">
        <v>1083</v>
      </c>
      <c r="P276" s="7" t="s">
        <v>1083</v>
      </c>
      <c r="Q276" s="7" t="s">
        <v>1083</v>
      </c>
      <c r="R276" s="7" t="s">
        <v>1083</v>
      </c>
      <c r="S276" s="7" t="s">
        <v>1083</v>
      </c>
      <c r="T276" s="7" t="s">
        <v>1083</v>
      </c>
      <c r="U276" s="7"/>
      <c r="V276" s="7" t="s">
        <v>1105</v>
      </c>
      <c r="W276" s="7" t="s">
        <v>1490</v>
      </c>
      <c r="X276" s="7" t="s">
        <v>1076</v>
      </c>
      <c r="Y276" s="7" t="s">
        <v>1076</v>
      </c>
      <c r="Z276" s="7" t="s">
        <v>1085</v>
      </c>
      <c r="AA276" s="7" t="s">
        <v>1083</v>
      </c>
      <c r="AB276" s="7" t="s">
        <v>1682</v>
      </c>
    </row>
    <row r="277" spans="1:28" x14ac:dyDescent="0.3">
      <c r="A277" s="7" t="s">
        <v>2163</v>
      </c>
      <c r="B277" s="7" t="s">
        <v>166</v>
      </c>
      <c r="C277" s="7" t="s">
        <v>1223</v>
      </c>
      <c r="D277" s="7" t="s">
        <v>72</v>
      </c>
      <c r="E277" s="7" t="s">
        <v>1141</v>
      </c>
      <c r="F277" s="7" t="s">
        <v>1316</v>
      </c>
      <c r="G277" s="7" t="s">
        <v>1123</v>
      </c>
      <c r="H277" s="7" t="s">
        <v>1167</v>
      </c>
      <c r="I277" s="7" t="s">
        <v>1127</v>
      </c>
      <c r="J277" s="7" t="s">
        <v>1153</v>
      </c>
      <c r="K277" s="7" t="s">
        <v>1123</v>
      </c>
      <c r="L277" s="7" t="s">
        <v>1732</v>
      </c>
      <c r="M277" s="7" t="s">
        <v>1123</v>
      </c>
      <c r="N277" s="7" t="s">
        <v>1083</v>
      </c>
      <c r="O277" s="7" t="s">
        <v>1083</v>
      </c>
      <c r="P277" s="7" t="s">
        <v>1083</v>
      </c>
      <c r="Q277" s="7" t="s">
        <v>1097</v>
      </c>
      <c r="R277" s="7" t="s">
        <v>1076</v>
      </c>
      <c r="S277" s="7" t="s">
        <v>1083</v>
      </c>
      <c r="T277" s="7" t="s">
        <v>1841</v>
      </c>
      <c r="U277" s="7" t="s">
        <v>1789</v>
      </c>
      <c r="V277" s="7" t="s">
        <v>2789</v>
      </c>
      <c r="W277" s="7" t="s">
        <v>3359</v>
      </c>
      <c r="X277" s="7" t="s">
        <v>1147</v>
      </c>
      <c r="Y277" s="7" t="s">
        <v>1147</v>
      </c>
      <c r="Z277" s="7" t="s">
        <v>1076</v>
      </c>
      <c r="AA277" s="7" t="s">
        <v>1076</v>
      </c>
      <c r="AB277" s="7" t="s">
        <v>1526</v>
      </c>
    </row>
    <row r="278" spans="1:28" x14ac:dyDescent="0.3">
      <c r="A278" s="7" t="s">
        <v>1655</v>
      </c>
      <c r="B278" s="7" t="s">
        <v>3091</v>
      </c>
      <c r="C278" s="7" t="s">
        <v>1223</v>
      </c>
      <c r="D278" s="7" t="s">
        <v>67</v>
      </c>
      <c r="E278" s="7" t="s">
        <v>21</v>
      </c>
      <c r="F278" s="7" t="s">
        <v>1085</v>
      </c>
      <c r="G278" s="7" t="s">
        <v>1083</v>
      </c>
      <c r="H278" s="7" t="s">
        <v>1083</v>
      </c>
      <c r="I278" s="7" t="s">
        <v>1083</v>
      </c>
      <c r="J278" s="7" t="s">
        <v>1083</v>
      </c>
      <c r="K278" s="7" t="s">
        <v>1082</v>
      </c>
      <c r="L278" s="7" t="s">
        <v>1461</v>
      </c>
      <c r="M278" s="7" t="s">
        <v>1083</v>
      </c>
      <c r="N278" s="7" t="s">
        <v>1083</v>
      </c>
      <c r="O278" s="7" t="s">
        <v>1083</v>
      </c>
      <c r="P278" s="7" t="s">
        <v>1083</v>
      </c>
      <c r="Q278" s="7" t="s">
        <v>1083</v>
      </c>
      <c r="R278" s="7" t="s">
        <v>1083</v>
      </c>
      <c r="S278" s="7" t="s">
        <v>1083</v>
      </c>
      <c r="T278" s="7" t="s">
        <v>1083</v>
      </c>
      <c r="U278" s="7"/>
      <c r="V278" s="7" t="s">
        <v>1148</v>
      </c>
      <c r="W278" s="7" t="s">
        <v>2909</v>
      </c>
      <c r="X278" s="7" t="s">
        <v>1076</v>
      </c>
      <c r="Y278" s="7" t="s">
        <v>1082</v>
      </c>
      <c r="Z278" s="7" t="s">
        <v>1083</v>
      </c>
      <c r="AA278" s="7" t="s">
        <v>1083</v>
      </c>
      <c r="AB278" s="7"/>
    </row>
    <row r="279" spans="1:28" x14ac:dyDescent="0.3">
      <c r="A279" s="7" t="s">
        <v>2166</v>
      </c>
      <c r="B279" s="7" t="s">
        <v>2156</v>
      </c>
      <c r="C279" s="7" t="s">
        <v>1238</v>
      </c>
      <c r="D279" s="7" t="s">
        <v>110</v>
      </c>
      <c r="E279" s="7" t="s">
        <v>21</v>
      </c>
      <c r="F279" s="7" t="s">
        <v>1245</v>
      </c>
      <c r="G279" s="7" t="s">
        <v>1092</v>
      </c>
      <c r="H279" s="7" t="s">
        <v>1105</v>
      </c>
      <c r="I279" s="7" t="s">
        <v>1111</v>
      </c>
      <c r="J279" s="7" t="s">
        <v>1149</v>
      </c>
      <c r="K279" s="7" t="s">
        <v>1091</v>
      </c>
      <c r="L279" s="7" t="s">
        <v>1571</v>
      </c>
      <c r="M279" s="7" t="s">
        <v>1085</v>
      </c>
      <c r="N279" s="7" t="s">
        <v>1076</v>
      </c>
      <c r="O279" s="7" t="s">
        <v>1083</v>
      </c>
      <c r="P279" s="7" t="s">
        <v>1076</v>
      </c>
      <c r="Q279" s="7" t="s">
        <v>1082</v>
      </c>
      <c r="R279" s="7" t="s">
        <v>1092</v>
      </c>
      <c r="S279" s="7" t="s">
        <v>1083</v>
      </c>
      <c r="T279" s="7" t="s">
        <v>1368</v>
      </c>
      <c r="U279" s="7" t="s">
        <v>1602</v>
      </c>
      <c r="V279" s="7" t="s">
        <v>2010</v>
      </c>
      <c r="W279" s="7" t="s">
        <v>1689</v>
      </c>
      <c r="X279" s="7" t="s">
        <v>1223</v>
      </c>
      <c r="Y279" s="7" t="s">
        <v>1100</v>
      </c>
      <c r="Z279" s="7" t="s">
        <v>2039</v>
      </c>
      <c r="AA279" s="7" t="s">
        <v>2017</v>
      </c>
      <c r="AB279" s="7" t="s">
        <v>3568</v>
      </c>
    </row>
    <row r="280" spans="1:28" x14ac:dyDescent="0.3">
      <c r="A280" s="7" t="s">
        <v>2169</v>
      </c>
      <c r="B280" s="7" t="s">
        <v>285</v>
      </c>
      <c r="C280" s="7" t="s">
        <v>1238</v>
      </c>
      <c r="D280" s="7" t="s">
        <v>20</v>
      </c>
      <c r="E280" s="7" t="s">
        <v>1109</v>
      </c>
      <c r="F280" s="7" t="s">
        <v>1320</v>
      </c>
      <c r="G280" s="7" t="s">
        <v>1105</v>
      </c>
      <c r="H280" s="7" t="s">
        <v>1188</v>
      </c>
      <c r="I280" s="7" t="s">
        <v>1246</v>
      </c>
      <c r="J280" s="7" t="s">
        <v>3938</v>
      </c>
      <c r="K280" s="7" t="s">
        <v>1111</v>
      </c>
      <c r="L280" s="7" t="s">
        <v>1673</v>
      </c>
      <c r="M280" s="7" t="s">
        <v>1091</v>
      </c>
      <c r="N280" s="7" t="s">
        <v>1076</v>
      </c>
      <c r="O280" s="7" t="s">
        <v>1083</v>
      </c>
      <c r="P280" s="7" t="s">
        <v>1076</v>
      </c>
      <c r="Q280" s="7" t="s">
        <v>1112</v>
      </c>
      <c r="R280" s="7" t="s">
        <v>1142</v>
      </c>
      <c r="S280" s="7" t="s">
        <v>1083</v>
      </c>
      <c r="T280" s="7" t="s">
        <v>1800</v>
      </c>
      <c r="U280" s="7" t="s">
        <v>1789</v>
      </c>
      <c r="V280" s="7" t="s">
        <v>3939</v>
      </c>
      <c r="W280" s="7" t="s">
        <v>3626</v>
      </c>
      <c r="X280" s="7" t="s">
        <v>1153</v>
      </c>
      <c r="Y280" s="7" t="s">
        <v>1085</v>
      </c>
      <c r="Z280" s="7" t="s">
        <v>1083</v>
      </c>
      <c r="AA280" s="7" t="s">
        <v>1076</v>
      </c>
      <c r="AB280" s="7" t="s">
        <v>1461</v>
      </c>
    </row>
    <row r="281" spans="1:28" x14ac:dyDescent="0.3">
      <c r="A281" s="7" t="s">
        <v>2170</v>
      </c>
      <c r="B281" s="7" t="s">
        <v>2161</v>
      </c>
      <c r="C281" s="7" t="s">
        <v>1234</v>
      </c>
      <c r="D281" s="7" t="s">
        <v>20</v>
      </c>
      <c r="E281" s="7" t="s">
        <v>21</v>
      </c>
      <c r="F281" s="7" t="s">
        <v>1123</v>
      </c>
      <c r="G281" s="7" t="s">
        <v>1076</v>
      </c>
      <c r="H281" s="7" t="s">
        <v>1085</v>
      </c>
      <c r="I281" s="7" t="s">
        <v>1092</v>
      </c>
      <c r="J281" s="7" t="s">
        <v>1179</v>
      </c>
      <c r="K281" s="7" t="s">
        <v>1085</v>
      </c>
      <c r="L281" s="7" t="s">
        <v>1500</v>
      </c>
      <c r="M281" s="7" t="s">
        <v>1076</v>
      </c>
      <c r="N281" s="7" t="s">
        <v>1083</v>
      </c>
      <c r="O281" s="7" t="s">
        <v>1083</v>
      </c>
      <c r="P281" s="7" t="s">
        <v>1083</v>
      </c>
      <c r="Q281" s="7" t="s">
        <v>1085</v>
      </c>
      <c r="R281" s="7" t="s">
        <v>1083</v>
      </c>
      <c r="S281" s="7" t="s">
        <v>1083</v>
      </c>
      <c r="T281" s="7" t="s">
        <v>1100</v>
      </c>
      <c r="U281" s="7" t="s">
        <v>1572</v>
      </c>
      <c r="V281" s="7" t="s">
        <v>1778</v>
      </c>
      <c r="W281" s="7" t="s">
        <v>2162</v>
      </c>
      <c r="X281" s="7" t="s">
        <v>1085</v>
      </c>
      <c r="Y281" s="7" t="s">
        <v>1167</v>
      </c>
      <c r="Z281" s="7" t="s">
        <v>1178</v>
      </c>
      <c r="AA281" s="7" t="s">
        <v>1188</v>
      </c>
      <c r="AB281" s="7" t="s">
        <v>1534</v>
      </c>
    </row>
    <row r="282" spans="1:28" x14ac:dyDescent="0.3">
      <c r="A282" s="7" t="s">
        <v>2173</v>
      </c>
      <c r="B282" s="7" t="s">
        <v>2164</v>
      </c>
      <c r="C282" s="7" t="s">
        <v>1219</v>
      </c>
      <c r="D282" s="7" t="s">
        <v>32</v>
      </c>
      <c r="E282" s="7" t="s">
        <v>1141</v>
      </c>
      <c r="F282" s="7" t="s">
        <v>1223</v>
      </c>
      <c r="G282" s="7" t="s">
        <v>1104</v>
      </c>
      <c r="H282" s="7" t="s">
        <v>1082</v>
      </c>
      <c r="I282" s="7" t="s">
        <v>1128</v>
      </c>
      <c r="J282" s="7" t="s">
        <v>1218</v>
      </c>
      <c r="K282" s="7" t="s">
        <v>1123</v>
      </c>
      <c r="L282" s="7" t="s">
        <v>1669</v>
      </c>
      <c r="M282" s="7" t="s">
        <v>1104</v>
      </c>
      <c r="N282" s="7" t="s">
        <v>1083</v>
      </c>
      <c r="O282" s="7" t="s">
        <v>1083</v>
      </c>
      <c r="P282" s="7" t="s">
        <v>1076</v>
      </c>
      <c r="Q282" s="7" t="s">
        <v>1082</v>
      </c>
      <c r="R282" s="7" t="s">
        <v>1083</v>
      </c>
      <c r="S282" s="7" t="s">
        <v>1083</v>
      </c>
      <c r="T282" s="7" t="s">
        <v>1246</v>
      </c>
      <c r="U282" s="7" t="s">
        <v>1528</v>
      </c>
      <c r="V282" s="7" t="s">
        <v>2214</v>
      </c>
      <c r="W282" s="7" t="s">
        <v>3184</v>
      </c>
      <c r="X282" s="7" t="s">
        <v>1147</v>
      </c>
      <c r="Y282" s="7" t="s">
        <v>1344</v>
      </c>
      <c r="Z282" s="7" t="s">
        <v>1092</v>
      </c>
      <c r="AA282" s="7" t="s">
        <v>1104</v>
      </c>
      <c r="AB282" s="7" t="s">
        <v>1936</v>
      </c>
    </row>
    <row r="283" spans="1:28" x14ac:dyDescent="0.3">
      <c r="A283" s="7" t="s">
        <v>2176</v>
      </c>
      <c r="B283" s="7" t="s">
        <v>549</v>
      </c>
      <c r="C283" s="7" t="s">
        <v>1229</v>
      </c>
      <c r="D283" s="7" t="s">
        <v>1262</v>
      </c>
      <c r="E283" s="7" t="s">
        <v>24</v>
      </c>
      <c r="F283" s="7" t="s">
        <v>1291</v>
      </c>
      <c r="G283" s="7" t="s">
        <v>1092</v>
      </c>
      <c r="H283" s="7" t="s">
        <v>1111</v>
      </c>
      <c r="I283" s="7" t="s">
        <v>1153</v>
      </c>
      <c r="J283" s="7" t="s">
        <v>1085</v>
      </c>
      <c r="K283" s="7" t="s">
        <v>1100</v>
      </c>
      <c r="L283" s="7" t="s">
        <v>1764</v>
      </c>
      <c r="M283" s="7" t="s">
        <v>1092</v>
      </c>
      <c r="N283" s="7" t="s">
        <v>1083</v>
      </c>
      <c r="O283" s="7" t="s">
        <v>1083</v>
      </c>
      <c r="P283" s="7" t="s">
        <v>1083</v>
      </c>
      <c r="Q283" s="7" t="s">
        <v>1128</v>
      </c>
      <c r="R283" s="7" t="s">
        <v>1083</v>
      </c>
      <c r="S283" s="7" t="s">
        <v>1076</v>
      </c>
      <c r="T283" s="7" t="s">
        <v>1397</v>
      </c>
      <c r="U283" s="7" t="s">
        <v>2067</v>
      </c>
      <c r="V283" s="7" t="s">
        <v>3053</v>
      </c>
      <c r="W283" s="7" t="s">
        <v>3940</v>
      </c>
      <c r="X283" s="7" t="s">
        <v>1331</v>
      </c>
      <c r="Y283" s="7" t="s">
        <v>1148</v>
      </c>
      <c r="Z283" s="7" t="s">
        <v>1083</v>
      </c>
      <c r="AA283" s="7" t="s">
        <v>1083</v>
      </c>
      <c r="AB283" s="7"/>
    </row>
    <row r="284" spans="1:28" x14ac:dyDescent="0.3">
      <c r="A284" s="7" t="s">
        <v>2177</v>
      </c>
      <c r="B284" s="7" t="s">
        <v>398</v>
      </c>
      <c r="C284" s="7" t="s">
        <v>1188</v>
      </c>
      <c r="D284" s="7" t="s">
        <v>102</v>
      </c>
      <c r="E284" s="7" t="s">
        <v>21</v>
      </c>
      <c r="F284" s="7" t="s">
        <v>1291</v>
      </c>
      <c r="G284" s="7" t="s">
        <v>1123</v>
      </c>
      <c r="H284" s="7" t="s">
        <v>1097</v>
      </c>
      <c r="I284" s="7" t="s">
        <v>1206</v>
      </c>
      <c r="J284" s="7" t="s">
        <v>1111</v>
      </c>
      <c r="K284" s="7" t="s">
        <v>1167</v>
      </c>
      <c r="L284" s="7" t="s">
        <v>1732</v>
      </c>
      <c r="M284" s="7" t="s">
        <v>1091</v>
      </c>
      <c r="N284" s="7" t="s">
        <v>1085</v>
      </c>
      <c r="O284" s="7" t="s">
        <v>1083</v>
      </c>
      <c r="P284" s="7" t="s">
        <v>1083</v>
      </c>
      <c r="Q284" s="7" t="s">
        <v>1111</v>
      </c>
      <c r="R284" s="7" t="s">
        <v>1104</v>
      </c>
      <c r="S284" s="7" t="s">
        <v>1083</v>
      </c>
      <c r="T284" s="7" t="s">
        <v>1577</v>
      </c>
      <c r="U284" s="7" t="s">
        <v>1893</v>
      </c>
      <c r="V284" s="7" t="s">
        <v>2775</v>
      </c>
      <c r="W284" s="7" t="s">
        <v>2145</v>
      </c>
      <c r="X284" s="7" t="s">
        <v>1246</v>
      </c>
      <c r="Y284" s="7" t="s">
        <v>1316</v>
      </c>
      <c r="Z284" s="7" t="s">
        <v>1932</v>
      </c>
      <c r="AA284" s="7" t="s">
        <v>2072</v>
      </c>
      <c r="AB284" s="7" t="s">
        <v>3093</v>
      </c>
    </row>
    <row r="285" spans="1:28" x14ac:dyDescent="0.3">
      <c r="A285" s="7" t="s">
        <v>2095</v>
      </c>
      <c r="B285" s="7" t="s">
        <v>895</v>
      </c>
      <c r="C285" s="7" t="s">
        <v>1223</v>
      </c>
      <c r="D285" s="7" t="s">
        <v>34</v>
      </c>
      <c r="E285" s="7" t="s">
        <v>24</v>
      </c>
      <c r="F285" s="7" t="s">
        <v>1242</v>
      </c>
      <c r="G285" s="7" t="s">
        <v>1076</v>
      </c>
      <c r="H285" s="7" t="s">
        <v>1091</v>
      </c>
      <c r="I285" s="7" t="s">
        <v>1105</v>
      </c>
      <c r="J285" s="7" t="s">
        <v>1218</v>
      </c>
      <c r="K285" s="7" t="s">
        <v>1167</v>
      </c>
      <c r="L285" s="7" t="s">
        <v>1669</v>
      </c>
      <c r="M285" s="7" t="s">
        <v>1076</v>
      </c>
      <c r="N285" s="7" t="s">
        <v>1083</v>
      </c>
      <c r="O285" s="7" t="s">
        <v>1083</v>
      </c>
      <c r="P285" s="7" t="s">
        <v>1083</v>
      </c>
      <c r="Q285" s="7" t="s">
        <v>1091</v>
      </c>
      <c r="R285" s="7" t="s">
        <v>1083</v>
      </c>
      <c r="S285" s="7" t="s">
        <v>1083</v>
      </c>
      <c r="T285" s="7" t="s">
        <v>1206</v>
      </c>
      <c r="U285" s="7" t="s">
        <v>1804</v>
      </c>
      <c r="V285" s="7" t="s">
        <v>1908</v>
      </c>
      <c r="W285" s="7" t="s">
        <v>2798</v>
      </c>
      <c r="X285" s="7" t="s">
        <v>1307</v>
      </c>
      <c r="Y285" s="7" t="s">
        <v>1312</v>
      </c>
      <c r="Z285" s="7" t="s">
        <v>1083</v>
      </c>
      <c r="AA285" s="7" t="s">
        <v>1083</v>
      </c>
      <c r="AB285" s="7"/>
    </row>
    <row r="286" spans="1:28" x14ac:dyDescent="0.3">
      <c r="A286" s="7" t="s">
        <v>2180</v>
      </c>
      <c r="B286" s="7" t="s">
        <v>355</v>
      </c>
      <c r="C286" s="7" t="s">
        <v>1280</v>
      </c>
      <c r="D286" s="7" t="s">
        <v>87</v>
      </c>
      <c r="E286" s="7" t="s">
        <v>24</v>
      </c>
      <c r="F286" s="7" t="s">
        <v>1098</v>
      </c>
      <c r="G286" s="7" t="s">
        <v>1076</v>
      </c>
      <c r="H286" s="7" t="s">
        <v>1104</v>
      </c>
      <c r="I286" s="7" t="s">
        <v>1091</v>
      </c>
      <c r="J286" s="7" t="s">
        <v>1105</v>
      </c>
      <c r="K286" s="7" t="s">
        <v>1242</v>
      </c>
      <c r="L286" s="7" t="s">
        <v>1673</v>
      </c>
      <c r="M286" s="7" t="s">
        <v>1076</v>
      </c>
      <c r="N286" s="7" t="s">
        <v>1083</v>
      </c>
      <c r="O286" s="7" t="s">
        <v>1083</v>
      </c>
      <c r="P286" s="7" t="s">
        <v>1083</v>
      </c>
      <c r="Q286" s="7" t="s">
        <v>1104</v>
      </c>
      <c r="R286" s="7" t="s">
        <v>1083</v>
      </c>
      <c r="S286" s="7" t="s">
        <v>1083</v>
      </c>
      <c r="T286" s="7" t="s">
        <v>1237</v>
      </c>
      <c r="U286" s="7" t="s">
        <v>1714</v>
      </c>
      <c r="V286" s="7" t="s">
        <v>2667</v>
      </c>
      <c r="W286" s="7" t="s">
        <v>3600</v>
      </c>
      <c r="X286" s="7" t="s">
        <v>1406</v>
      </c>
      <c r="Y286" s="7" t="s">
        <v>1242</v>
      </c>
      <c r="Z286" s="7" t="s">
        <v>1083</v>
      </c>
      <c r="AA286" s="7" t="s">
        <v>1083</v>
      </c>
      <c r="AB286" s="7"/>
    </row>
    <row r="287" spans="1:28" x14ac:dyDescent="0.3">
      <c r="A287" s="7" t="s">
        <v>2023</v>
      </c>
      <c r="B287" s="7" t="s">
        <v>485</v>
      </c>
      <c r="C287" s="7" t="s">
        <v>1188</v>
      </c>
      <c r="D287" s="7" t="s">
        <v>85</v>
      </c>
      <c r="E287" s="7" t="s">
        <v>24</v>
      </c>
      <c r="F287" s="7" t="s">
        <v>1234</v>
      </c>
      <c r="G287" s="7" t="s">
        <v>1076</v>
      </c>
      <c r="H287" s="7" t="s">
        <v>1142</v>
      </c>
      <c r="I287" s="7" t="s">
        <v>1100</v>
      </c>
      <c r="J287" s="7" t="s">
        <v>1083</v>
      </c>
      <c r="K287" s="7" t="s">
        <v>1085</v>
      </c>
      <c r="L287" s="7" t="s">
        <v>1673</v>
      </c>
      <c r="M287" s="7" t="s">
        <v>1076</v>
      </c>
      <c r="N287" s="7" t="s">
        <v>1083</v>
      </c>
      <c r="O287" s="7" t="s">
        <v>1083</v>
      </c>
      <c r="P287" s="7" t="s">
        <v>1083</v>
      </c>
      <c r="Q287" s="7" t="s">
        <v>1111</v>
      </c>
      <c r="R287" s="7" t="s">
        <v>1076</v>
      </c>
      <c r="S287" s="7" t="s">
        <v>1083</v>
      </c>
      <c r="T287" s="7" t="s">
        <v>1110</v>
      </c>
      <c r="U287" s="7" t="s">
        <v>1485</v>
      </c>
      <c r="V287" s="7" t="s">
        <v>2683</v>
      </c>
      <c r="W287" s="7" t="s">
        <v>3335</v>
      </c>
      <c r="X287" s="7" t="s">
        <v>1355</v>
      </c>
      <c r="Y287" s="7" t="s">
        <v>1098</v>
      </c>
      <c r="Z287" s="7" t="s">
        <v>1083</v>
      </c>
      <c r="AA287" s="7" t="s">
        <v>1083</v>
      </c>
      <c r="AB287" s="7"/>
    </row>
    <row r="288" spans="1:28" x14ac:dyDescent="0.3">
      <c r="A288" s="7" t="s">
        <v>1663</v>
      </c>
      <c r="B288" s="7" t="s">
        <v>565</v>
      </c>
      <c r="C288" s="7" t="s">
        <v>1238</v>
      </c>
      <c r="D288" s="7" t="s">
        <v>62</v>
      </c>
      <c r="E288" s="7" t="s">
        <v>21</v>
      </c>
      <c r="F288" s="7" t="s">
        <v>1242</v>
      </c>
      <c r="G288" s="7" t="s">
        <v>1082</v>
      </c>
      <c r="H288" s="7" t="s">
        <v>1083</v>
      </c>
      <c r="I288" s="7" t="s">
        <v>1082</v>
      </c>
      <c r="J288" s="7" t="s">
        <v>1179</v>
      </c>
      <c r="K288" s="7" t="s">
        <v>1153</v>
      </c>
      <c r="L288" s="7" t="s">
        <v>1612</v>
      </c>
      <c r="M288" s="7" t="s">
        <v>1082</v>
      </c>
      <c r="N288" s="7" t="s">
        <v>1083</v>
      </c>
      <c r="O288" s="7" t="s">
        <v>1083</v>
      </c>
      <c r="P288" s="7" t="s">
        <v>1085</v>
      </c>
      <c r="Q288" s="7" t="s">
        <v>1083</v>
      </c>
      <c r="R288" s="7" t="s">
        <v>1083</v>
      </c>
      <c r="S288" s="7" t="s">
        <v>1083</v>
      </c>
      <c r="T288" s="7" t="s">
        <v>1273</v>
      </c>
      <c r="U288" s="7" t="s">
        <v>1693</v>
      </c>
      <c r="V288" s="7" t="s">
        <v>1978</v>
      </c>
      <c r="W288" s="7" t="s">
        <v>2525</v>
      </c>
      <c r="X288" s="7" t="s">
        <v>1090</v>
      </c>
      <c r="Y288" s="7" t="s">
        <v>1339</v>
      </c>
      <c r="Z288" s="7" t="s">
        <v>1238</v>
      </c>
      <c r="AA288" s="7" t="s">
        <v>1188</v>
      </c>
      <c r="AB288" s="7" t="s">
        <v>2561</v>
      </c>
    </row>
    <row r="289" spans="1:28" x14ac:dyDescent="0.3">
      <c r="A289" s="7" t="s">
        <v>2184</v>
      </c>
      <c r="B289" s="7" t="s">
        <v>151</v>
      </c>
      <c r="C289" s="7" t="s">
        <v>1265</v>
      </c>
      <c r="D289" s="7" t="s">
        <v>107</v>
      </c>
      <c r="E289" s="7" t="s">
        <v>21</v>
      </c>
      <c r="F289" s="7" t="s">
        <v>1307</v>
      </c>
      <c r="G289" s="7" t="s">
        <v>1097</v>
      </c>
      <c r="H289" s="7" t="s">
        <v>1223</v>
      </c>
      <c r="I289" s="7" t="s">
        <v>1237</v>
      </c>
      <c r="J289" s="7" t="s">
        <v>1083</v>
      </c>
      <c r="K289" s="7" t="s">
        <v>1148</v>
      </c>
      <c r="L289" s="7" t="s">
        <v>1717</v>
      </c>
      <c r="M289" s="7" t="s">
        <v>1153</v>
      </c>
      <c r="N289" s="7" t="s">
        <v>1085</v>
      </c>
      <c r="O289" s="7" t="s">
        <v>1083</v>
      </c>
      <c r="P289" s="7" t="s">
        <v>1076</v>
      </c>
      <c r="Q289" s="7" t="s">
        <v>1090</v>
      </c>
      <c r="R289" s="7" t="s">
        <v>1123</v>
      </c>
      <c r="S289" s="7" t="s">
        <v>1076</v>
      </c>
      <c r="T289" s="7" t="s">
        <v>1579</v>
      </c>
      <c r="U289" s="7" t="s">
        <v>2200</v>
      </c>
      <c r="V289" s="7" t="s">
        <v>3941</v>
      </c>
      <c r="W289" s="7" t="s">
        <v>3085</v>
      </c>
      <c r="X289" s="7" t="s">
        <v>1147</v>
      </c>
      <c r="Y289" s="7" t="s">
        <v>1148</v>
      </c>
      <c r="Z289" s="7" t="s">
        <v>2409</v>
      </c>
      <c r="AA289" s="7" t="s">
        <v>1888</v>
      </c>
      <c r="AB289" s="7" t="s">
        <v>2516</v>
      </c>
    </row>
    <row r="290" spans="1:28" x14ac:dyDescent="0.3">
      <c r="A290" s="7" t="s">
        <v>1055</v>
      </c>
      <c r="B290" s="7" t="s">
        <v>0</v>
      </c>
      <c r="C290" s="7" t="s">
        <v>1057</v>
      </c>
      <c r="D290" s="7" t="s">
        <v>1059</v>
      </c>
      <c r="E290" s="7" t="s">
        <v>1063</v>
      </c>
      <c r="F290" s="7" t="s">
        <v>4</v>
      </c>
      <c r="G290" s="7" t="s">
        <v>781</v>
      </c>
      <c r="H290" s="7" t="s">
        <v>1190</v>
      </c>
      <c r="I290" s="7" t="s">
        <v>1191</v>
      </c>
      <c r="J290" s="7" t="s">
        <v>1192</v>
      </c>
      <c r="K290" s="7" t="s">
        <v>1193</v>
      </c>
      <c r="L290" s="7" t="s">
        <v>1444</v>
      </c>
      <c r="M290" s="7" t="s">
        <v>1445</v>
      </c>
      <c r="N290" s="7" t="s">
        <v>1544</v>
      </c>
      <c r="O290" s="7" t="s">
        <v>1545</v>
      </c>
      <c r="P290" s="7" t="s">
        <v>1448</v>
      </c>
      <c r="Q290" s="7" t="s">
        <v>1445</v>
      </c>
      <c r="R290" s="7" t="s">
        <v>1544</v>
      </c>
      <c r="S290" s="7" t="s">
        <v>1545</v>
      </c>
      <c r="T290" s="7" t="s">
        <v>1546</v>
      </c>
      <c r="U290" s="7" t="s">
        <v>1547</v>
      </c>
      <c r="V290" s="7" t="s">
        <v>1548</v>
      </c>
      <c r="W290" s="7" t="s">
        <v>1549</v>
      </c>
      <c r="X290" s="7" t="s">
        <v>1456</v>
      </c>
      <c r="Y290" s="7" t="s">
        <v>1457</v>
      </c>
      <c r="Z290" s="7" t="s">
        <v>1458</v>
      </c>
      <c r="AA290" s="7" t="s">
        <v>1459</v>
      </c>
      <c r="AB290" s="7" t="s">
        <v>1460</v>
      </c>
    </row>
    <row r="291" spans="1:28" x14ac:dyDescent="0.3">
      <c r="A291" s="7" t="s">
        <v>1765</v>
      </c>
      <c r="B291" s="7" t="s">
        <v>629</v>
      </c>
      <c r="C291" s="7" t="s">
        <v>1127</v>
      </c>
      <c r="D291" s="7" t="s">
        <v>44</v>
      </c>
      <c r="E291" s="7" t="s">
        <v>21</v>
      </c>
      <c r="F291" s="7" t="s">
        <v>1206</v>
      </c>
      <c r="G291" s="7" t="s">
        <v>1076</v>
      </c>
      <c r="H291" s="7" t="s">
        <v>1085</v>
      </c>
      <c r="I291" s="7" t="s">
        <v>1092</v>
      </c>
      <c r="J291" s="7" t="s">
        <v>1149</v>
      </c>
      <c r="K291" s="7" t="s">
        <v>1112</v>
      </c>
      <c r="L291" s="7" t="s">
        <v>1722</v>
      </c>
      <c r="M291" s="7" t="s">
        <v>1076</v>
      </c>
      <c r="N291" s="7" t="s">
        <v>1083</v>
      </c>
      <c r="O291" s="7" t="s">
        <v>1083</v>
      </c>
      <c r="P291" s="7" t="s">
        <v>1083</v>
      </c>
      <c r="Q291" s="7" t="s">
        <v>1085</v>
      </c>
      <c r="R291" s="7" t="s">
        <v>1083</v>
      </c>
      <c r="S291" s="7" t="s">
        <v>1083</v>
      </c>
      <c r="T291" s="7" t="s">
        <v>1273</v>
      </c>
      <c r="U291" s="7" t="s">
        <v>1590</v>
      </c>
      <c r="V291" s="7" t="s">
        <v>2281</v>
      </c>
      <c r="W291" s="7" t="s">
        <v>3250</v>
      </c>
      <c r="X291" s="7" t="s">
        <v>1123</v>
      </c>
      <c r="Y291" s="7" t="s">
        <v>1097</v>
      </c>
      <c r="Z291" s="7" t="s">
        <v>1605</v>
      </c>
      <c r="AA291" s="7" t="s">
        <v>1719</v>
      </c>
      <c r="AB291" s="7" t="s">
        <v>2064</v>
      </c>
    </row>
    <row r="292" spans="1:28" x14ac:dyDescent="0.3">
      <c r="A292" s="7" t="s">
        <v>2188</v>
      </c>
      <c r="B292" s="7" t="s">
        <v>344</v>
      </c>
      <c r="C292" s="7" t="s">
        <v>1110</v>
      </c>
      <c r="D292" s="7" t="s">
        <v>1121</v>
      </c>
      <c r="E292" s="7" t="s">
        <v>21</v>
      </c>
      <c r="F292" s="7" t="s">
        <v>1320</v>
      </c>
      <c r="G292" s="7" t="s">
        <v>1123</v>
      </c>
      <c r="H292" s="7" t="s">
        <v>1076</v>
      </c>
      <c r="I292" s="7" t="s">
        <v>1128</v>
      </c>
      <c r="J292" s="7" t="s">
        <v>1085</v>
      </c>
      <c r="K292" s="7" t="s">
        <v>1234</v>
      </c>
      <c r="L292" s="7" t="s">
        <v>1527</v>
      </c>
      <c r="M292" s="7" t="s">
        <v>1105</v>
      </c>
      <c r="N292" s="7" t="s">
        <v>1083</v>
      </c>
      <c r="O292" s="7" t="s">
        <v>1076</v>
      </c>
      <c r="P292" s="7" t="s">
        <v>1076</v>
      </c>
      <c r="Q292" s="7" t="s">
        <v>1076</v>
      </c>
      <c r="R292" s="7" t="s">
        <v>1083</v>
      </c>
      <c r="S292" s="7" t="s">
        <v>1083</v>
      </c>
      <c r="T292" s="7" t="s">
        <v>1242</v>
      </c>
      <c r="U292" s="7" t="s">
        <v>3628</v>
      </c>
      <c r="V292" s="7" t="s">
        <v>2673</v>
      </c>
      <c r="W292" s="7" t="s">
        <v>2518</v>
      </c>
      <c r="X292" s="7" t="s">
        <v>1246</v>
      </c>
      <c r="Y292" s="7" t="s">
        <v>1368</v>
      </c>
      <c r="Z292" s="7" t="s">
        <v>2320</v>
      </c>
      <c r="AA292" s="7" t="s">
        <v>2169</v>
      </c>
      <c r="AB292" s="7" t="s">
        <v>3599</v>
      </c>
    </row>
    <row r="293" spans="1:28" x14ac:dyDescent="0.3">
      <c r="A293" s="7" t="s">
        <v>1583</v>
      </c>
      <c r="B293" s="7" t="s">
        <v>607</v>
      </c>
      <c r="C293" s="7" t="s">
        <v>1273</v>
      </c>
      <c r="D293" s="7" t="s">
        <v>110</v>
      </c>
      <c r="E293" s="7" t="s">
        <v>24</v>
      </c>
      <c r="F293" s="7" t="s">
        <v>1234</v>
      </c>
      <c r="G293" s="7" t="s">
        <v>1083</v>
      </c>
      <c r="H293" s="7" t="s">
        <v>1128</v>
      </c>
      <c r="I293" s="7" t="s">
        <v>1128</v>
      </c>
      <c r="J293" s="7" t="s">
        <v>1106</v>
      </c>
      <c r="K293" s="7" t="s">
        <v>1112</v>
      </c>
      <c r="L293" s="7" t="s">
        <v>1527</v>
      </c>
      <c r="M293" s="7" t="s">
        <v>1083</v>
      </c>
      <c r="N293" s="7" t="s">
        <v>1083</v>
      </c>
      <c r="O293" s="7" t="s">
        <v>1083</v>
      </c>
      <c r="P293" s="7" t="s">
        <v>1083</v>
      </c>
      <c r="Q293" s="7" t="s">
        <v>1105</v>
      </c>
      <c r="R293" s="7" t="s">
        <v>1085</v>
      </c>
      <c r="S293" s="7" t="s">
        <v>1083</v>
      </c>
      <c r="T293" s="7" t="s">
        <v>1223</v>
      </c>
      <c r="U293" s="7" t="s">
        <v>1461</v>
      </c>
      <c r="V293" s="7" t="s">
        <v>2513</v>
      </c>
      <c r="W293" s="7" t="s">
        <v>3301</v>
      </c>
      <c r="X293" s="7" t="s">
        <v>1234</v>
      </c>
      <c r="Y293" s="7" t="s">
        <v>1178</v>
      </c>
      <c r="Z293" s="7" t="s">
        <v>1083</v>
      </c>
      <c r="AA293" s="7" t="s">
        <v>1083</v>
      </c>
      <c r="AB293" s="7"/>
    </row>
    <row r="294" spans="1:28" x14ac:dyDescent="0.3">
      <c r="A294" s="7" t="s">
        <v>2195</v>
      </c>
      <c r="B294" s="7" t="s">
        <v>1198</v>
      </c>
      <c r="C294" s="7" t="s">
        <v>1206</v>
      </c>
      <c r="D294" s="7" t="s">
        <v>1121</v>
      </c>
      <c r="E294" s="7" t="s">
        <v>21</v>
      </c>
      <c r="F294" s="7" t="s">
        <v>1085</v>
      </c>
      <c r="G294" s="7" t="s">
        <v>1083</v>
      </c>
      <c r="H294" s="7" t="s">
        <v>1083</v>
      </c>
      <c r="I294" s="7" t="s">
        <v>1083</v>
      </c>
      <c r="J294" s="7" t="s">
        <v>1083</v>
      </c>
      <c r="K294" s="7" t="s">
        <v>1091</v>
      </c>
      <c r="L294" s="7" t="s">
        <v>1461</v>
      </c>
      <c r="M294" s="7" t="s">
        <v>1083</v>
      </c>
      <c r="N294" s="7" t="s">
        <v>1083</v>
      </c>
      <c r="O294" s="7" t="s">
        <v>1083</v>
      </c>
      <c r="P294" s="7" t="s">
        <v>1083</v>
      </c>
      <c r="Q294" s="7" t="s">
        <v>1083</v>
      </c>
      <c r="R294" s="7" t="s">
        <v>1083</v>
      </c>
      <c r="S294" s="7" t="s">
        <v>1083</v>
      </c>
      <c r="T294" s="7" t="s">
        <v>1083</v>
      </c>
      <c r="U294" s="7"/>
      <c r="V294" s="7" t="s">
        <v>1148</v>
      </c>
      <c r="W294" s="7" t="s">
        <v>2183</v>
      </c>
      <c r="X294" s="7" t="s">
        <v>1083</v>
      </c>
      <c r="Y294" s="7" t="s">
        <v>1085</v>
      </c>
      <c r="Z294" s="7" t="s">
        <v>1083</v>
      </c>
      <c r="AA294" s="7" t="s">
        <v>1076</v>
      </c>
      <c r="AB294" s="7" t="s">
        <v>1461</v>
      </c>
    </row>
    <row r="295" spans="1:28" x14ac:dyDescent="0.3">
      <c r="A295" s="7" t="s">
        <v>2011</v>
      </c>
      <c r="B295" s="7" t="s">
        <v>88</v>
      </c>
      <c r="C295" s="7" t="s">
        <v>1238</v>
      </c>
      <c r="D295" s="7" t="s">
        <v>23</v>
      </c>
      <c r="E295" s="7" t="s">
        <v>1141</v>
      </c>
      <c r="F295" s="7" t="s">
        <v>1312</v>
      </c>
      <c r="G295" s="7" t="s">
        <v>1076</v>
      </c>
      <c r="H295" s="7" t="s">
        <v>1082</v>
      </c>
      <c r="I295" s="7" t="s">
        <v>1104</v>
      </c>
      <c r="J295" s="7" t="s">
        <v>1506</v>
      </c>
      <c r="K295" s="7" t="s">
        <v>1291</v>
      </c>
      <c r="L295" s="7" t="s">
        <v>3324</v>
      </c>
      <c r="M295" s="7" t="s">
        <v>1076</v>
      </c>
      <c r="N295" s="7" t="s">
        <v>1083</v>
      </c>
      <c r="O295" s="7" t="s">
        <v>1083</v>
      </c>
      <c r="P295" s="7" t="s">
        <v>1083</v>
      </c>
      <c r="Q295" s="7" t="s">
        <v>1082</v>
      </c>
      <c r="R295" s="7" t="s">
        <v>1083</v>
      </c>
      <c r="S295" s="7" t="s">
        <v>1083</v>
      </c>
      <c r="T295" s="7" t="s">
        <v>1273</v>
      </c>
      <c r="U295" s="7" t="s">
        <v>1590</v>
      </c>
      <c r="V295" s="7" t="s">
        <v>2256</v>
      </c>
      <c r="W295" s="7" t="s">
        <v>2346</v>
      </c>
      <c r="X295" s="7" t="s">
        <v>1307</v>
      </c>
      <c r="Y295" s="7" t="s">
        <v>1749</v>
      </c>
      <c r="Z295" s="7" t="s">
        <v>1971</v>
      </c>
      <c r="AA295" s="7" t="s">
        <v>1926</v>
      </c>
      <c r="AB295" s="7" t="s">
        <v>4104</v>
      </c>
    </row>
    <row r="296" spans="1:28" x14ac:dyDescent="0.3">
      <c r="A296" s="7" t="s">
        <v>2199</v>
      </c>
      <c r="B296" s="7" t="s">
        <v>497</v>
      </c>
      <c r="C296" s="7" t="s">
        <v>1238</v>
      </c>
      <c r="D296" s="7" t="s">
        <v>46</v>
      </c>
      <c r="E296" s="7" t="s">
        <v>24</v>
      </c>
      <c r="F296" s="7" t="s">
        <v>1316</v>
      </c>
      <c r="G296" s="7" t="s">
        <v>1105</v>
      </c>
      <c r="H296" s="7" t="s">
        <v>1188</v>
      </c>
      <c r="I296" s="7" t="s">
        <v>1246</v>
      </c>
      <c r="J296" s="7" t="s">
        <v>3938</v>
      </c>
      <c r="K296" s="7" t="s">
        <v>1112</v>
      </c>
      <c r="L296" s="7" t="s">
        <v>1803</v>
      </c>
      <c r="M296" s="7" t="s">
        <v>1104</v>
      </c>
      <c r="N296" s="7" t="s">
        <v>1085</v>
      </c>
      <c r="O296" s="7" t="s">
        <v>1083</v>
      </c>
      <c r="P296" s="7" t="s">
        <v>1076</v>
      </c>
      <c r="Q296" s="7" t="s">
        <v>1105</v>
      </c>
      <c r="R296" s="7" t="s">
        <v>1090</v>
      </c>
      <c r="S296" s="7" t="s">
        <v>1083</v>
      </c>
      <c r="T296" s="7" t="s">
        <v>1676</v>
      </c>
      <c r="U296" s="7" t="s">
        <v>2885</v>
      </c>
      <c r="V296" s="7" t="s">
        <v>3283</v>
      </c>
      <c r="W296" s="7" t="s">
        <v>3750</v>
      </c>
      <c r="X296" s="7" t="s">
        <v>1187</v>
      </c>
      <c r="Y296" s="7" t="s">
        <v>1180</v>
      </c>
      <c r="Z296" s="7" t="s">
        <v>1083</v>
      </c>
      <c r="AA296" s="7" t="s">
        <v>1083</v>
      </c>
      <c r="AB296" s="7"/>
    </row>
    <row r="297" spans="1:28" x14ac:dyDescent="0.3">
      <c r="A297" s="7" t="s">
        <v>2094</v>
      </c>
      <c r="B297" s="7" t="s">
        <v>561</v>
      </c>
      <c r="C297" s="7" t="s">
        <v>1246</v>
      </c>
      <c r="D297" s="7" t="s">
        <v>28</v>
      </c>
      <c r="E297" s="7" t="s">
        <v>21</v>
      </c>
      <c r="F297" s="7" t="s">
        <v>1312</v>
      </c>
      <c r="G297" s="7" t="s">
        <v>1105</v>
      </c>
      <c r="H297" s="7" t="s">
        <v>1153</v>
      </c>
      <c r="I297" s="7" t="s">
        <v>1148</v>
      </c>
      <c r="J297" s="7" t="s">
        <v>1272</v>
      </c>
      <c r="K297" s="7" t="s">
        <v>1312</v>
      </c>
      <c r="L297" s="7" t="s">
        <v>1539</v>
      </c>
      <c r="M297" s="7" t="s">
        <v>1105</v>
      </c>
      <c r="N297" s="7" t="s">
        <v>1083</v>
      </c>
      <c r="O297" s="7" t="s">
        <v>1083</v>
      </c>
      <c r="P297" s="7" t="s">
        <v>1083</v>
      </c>
      <c r="Q297" s="7" t="s">
        <v>1100</v>
      </c>
      <c r="R297" s="7" t="s">
        <v>1076</v>
      </c>
      <c r="S297" s="7" t="s">
        <v>1083</v>
      </c>
      <c r="T297" s="7" t="s">
        <v>1826</v>
      </c>
      <c r="U297" s="7" t="s">
        <v>1914</v>
      </c>
      <c r="V297" s="7" t="s">
        <v>3942</v>
      </c>
      <c r="W297" s="7" t="s">
        <v>3943</v>
      </c>
      <c r="X297" s="7" t="s">
        <v>1127</v>
      </c>
      <c r="Y297" s="7" t="s">
        <v>1393</v>
      </c>
      <c r="Z297" s="7" t="s">
        <v>1652</v>
      </c>
      <c r="AA297" s="7" t="s">
        <v>1701</v>
      </c>
      <c r="AB297" s="7" t="s">
        <v>2563</v>
      </c>
    </row>
    <row r="298" spans="1:28" x14ac:dyDescent="0.3">
      <c r="A298" s="7" t="s">
        <v>1916</v>
      </c>
      <c r="B298" s="7" t="s">
        <v>388</v>
      </c>
      <c r="C298" s="7" t="s">
        <v>1242</v>
      </c>
      <c r="D298" s="7" t="s">
        <v>1132</v>
      </c>
      <c r="E298" s="7" t="s">
        <v>21</v>
      </c>
      <c r="F298" s="7" t="s">
        <v>1273</v>
      </c>
      <c r="G298" s="7" t="s">
        <v>1104</v>
      </c>
      <c r="H298" s="7" t="s">
        <v>1127</v>
      </c>
      <c r="I298" s="7" t="s">
        <v>1234</v>
      </c>
      <c r="J298" s="7" t="s">
        <v>1506</v>
      </c>
      <c r="K298" s="7" t="s">
        <v>1112</v>
      </c>
      <c r="L298" s="7" t="s">
        <v>1514</v>
      </c>
      <c r="M298" s="7" t="s">
        <v>1104</v>
      </c>
      <c r="N298" s="7" t="s">
        <v>1083</v>
      </c>
      <c r="O298" s="7" t="s">
        <v>1083</v>
      </c>
      <c r="P298" s="7" t="s">
        <v>1076</v>
      </c>
      <c r="Q298" s="7" t="s">
        <v>1112</v>
      </c>
      <c r="R298" s="7" t="s">
        <v>1128</v>
      </c>
      <c r="S298" s="7" t="s">
        <v>1076</v>
      </c>
      <c r="T298" s="7" t="s">
        <v>1577</v>
      </c>
      <c r="U298" s="7" t="s">
        <v>1999</v>
      </c>
      <c r="V298" s="7" t="s">
        <v>1751</v>
      </c>
      <c r="W298" s="7" t="s">
        <v>2192</v>
      </c>
      <c r="X298" s="7" t="s">
        <v>1246</v>
      </c>
      <c r="Y298" s="7" t="s">
        <v>1265</v>
      </c>
      <c r="Z298" s="7" t="s">
        <v>2184</v>
      </c>
      <c r="AA298" s="7" t="s">
        <v>2193</v>
      </c>
      <c r="AB298" s="7" t="s">
        <v>2194</v>
      </c>
    </row>
    <row r="299" spans="1:28" x14ac:dyDescent="0.3">
      <c r="A299" s="7" t="s">
        <v>1482</v>
      </c>
      <c r="B299" s="7" t="s">
        <v>468</v>
      </c>
      <c r="C299" s="7" t="s">
        <v>1229</v>
      </c>
      <c r="D299" s="7" t="s">
        <v>130</v>
      </c>
      <c r="E299" s="7" t="s">
        <v>24</v>
      </c>
      <c r="F299" s="7" t="s">
        <v>1303</v>
      </c>
      <c r="G299" s="7" t="s">
        <v>1092</v>
      </c>
      <c r="H299" s="7" t="s">
        <v>1104</v>
      </c>
      <c r="I299" s="7" t="s">
        <v>1123</v>
      </c>
      <c r="J299" s="7" t="s">
        <v>1142</v>
      </c>
      <c r="K299" s="7" t="s">
        <v>1148</v>
      </c>
      <c r="L299" s="7" t="s">
        <v>1590</v>
      </c>
      <c r="M299" s="7" t="s">
        <v>1092</v>
      </c>
      <c r="N299" s="7" t="s">
        <v>1083</v>
      </c>
      <c r="O299" s="7" t="s">
        <v>1083</v>
      </c>
      <c r="P299" s="7" t="s">
        <v>1076</v>
      </c>
      <c r="Q299" s="7" t="s">
        <v>1104</v>
      </c>
      <c r="R299" s="7" t="s">
        <v>1083</v>
      </c>
      <c r="S299" s="7" t="s">
        <v>1083</v>
      </c>
      <c r="T299" s="7" t="s">
        <v>1344</v>
      </c>
      <c r="U299" s="7" t="s">
        <v>2218</v>
      </c>
      <c r="V299" s="7" t="s">
        <v>3256</v>
      </c>
      <c r="W299" s="7" t="s">
        <v>3081</v>
      </c>
      <c r="X299" s="7" t="s">
        <v>1782</v>
      </c>
      <c r="Y299" s="7" t="s">
        <v>1273</v>
      </c>
      <c r="Z299" s="7" t="s">
        <v>1083</v>
      </c>
      <c r="AA299" s="7" t="s">
        <v>1083</v>
      </c>
      <c r="AB299" s="7"/>
    </row>
    <row r="300" spans="1:28" x14ac:dyDescent="0.3">
      <c r="A300" s="7" t="s">
        <v>2208</v>
      </c>
      <c r="B300" s="7" t="s">
        <v>293</v>
      </c>
      <c r="C300" s="7" t="s">
        <v>1219</v>
      </c>
      <c r="D300" s="7" t="s">
        <v>62</v>
      </c>
      <c r="E300" s="7" t="s">
        <v>1109</v>
      </c>
      <c r="F300" s="7" t="s">
        <v>1245</v>
      </c>
      <c r="G300" s="7" t="s">
        <v>1091</v>
      </c>
      <c r="H300" s="7" t="s">
        <v>1123</v>
      </c>
      <c r="I300" s="7" t="s">
        <v>1112</v>
      </c>
      <c r="J300" s="7" t="s">
        <v>1092</v>
      </c>
      <c r="K300" s="7" t="s">
        <v>1234</v>
      </c>
      <c r="L300" s="7" t="s">
        <v>1713</v>
      </c>
      <c r="M300" s="7" t="s">
        <v>1104</v>
      </c>
      <c r="N300" s="7" t="s">
        <v>1076</v>
      </c>
      <c r="O300" s="7" t="s">
        <v>1083</v>
      </c>
      <c r="P300" s="7" t="s">
        <v>1083</v>
      </c>
      <c r="Q300" s="7" t="s">
        <v>1123</v>
      </c>
      <c r="R300" s="7" t="s">
        <v>1083</v>
      </c>
      <c r="S300" s="7" t="s">
        <v>1083</v>
      </c>
      <c r="T300" s="7" t="s">
        <v>1320</v>
      </c>
      <c r="U300" s="7" t="s">
        <v>1592</v>
      </c>
      <c r="V300" s="7" t="s">
        <v>2607</v>
      </c>
      <c r="W300" s="7" t="s">
        <v>3527</v>
      </c>
      <c r="X300" s="7" t="s">
        <v>1245</v>
      </c>
      <c r="Y300" s="7" t="s">
        <v>1351</v>
      </c>
      <c r="Z300" s="7" t="s">
        <v>1100</v>
      </c>
      <c r="AA300" s="7" t="s">
        <v>1188</v>
      </c>
      <c r="AB300" s="7" t="s">
        <v>3157</v>
      </c>
    </row>
    <row r="301" spans="1:28" x14ac:dyDescent="0.3">
      <c r="A301" s="7" t="s">
        <v>2012</v>
      </c>
      <c r="B301" s="7" t="s">
        <v>599</v>
      </c>
      <c r="C301" s="7" t="s">
        <v>1223</v>
      </c>
      <c r="D301" s="7" t="s">
        <v>34</v>
      </c>
      <c r="E301" s="7" t="s">
        <v>1109</v>
      </c>
      <c r="F301" s="7" t="s">
        <v>1307</v>
      </c>
      <c r="G301" s="7" t="s">
        <v>1091</v>
      </c>
      <c r="H301" s="7" t="s">
        <v>1082</v>
      </c>
      <c r="I301" s="7" t="s">
        <v>1111</v>
      </c>
      <c r="J301" s="7" t="s">
        <v>1484</v>
      </c>
      <c r="K301" s="7" t="s">
        <v>1098</v>
      </c>
      <c r="L301" s="7" t="s">
        <v>1565</v>
      </c>
      <c r="M301" s="7" t="s">
        <v>1104</v>
      </c>
      <c r="N301" s="7" t="s">
        <v>1076</v>
      </c>
      <c r="O301" s="7" t="s">
        <v>1083</v>
      </c>
      <c r="P301" s="7" t="s">
        <v>1083</v>
      </c>
      <c r="Q301" s="7" t="s">
        <v>1082</v>
      </c>
      <c r="R301" s="7" t="s">
        <v>1083</v>
      </c>
      <c r="S301" s="7" t="s">
        <v>1083</v>
      </c>
      <c r="T301" s="7" t="s">
        <v>1307</v>
      </c>
      <c r="U301" s="7" t="s">
        <v>2200</v>
      </c>
      <c r="V301" s="7" t="s">
        <v>2458</v>
      </c>
      <c r="W301" s="7" t="s">
        <v>1933</v>
      </c>
      <c r="X301" s="7" t="s">
        <v>1147</v>
      </c>
      <c r="Y301" s="7" t="s">
        <v>1560</v>
      </c>
      <c r="Z301" s="7" t="s">
        <v>1092</v>
      </c>
      <c r="AA301" s="7" t="s">
        <v>1092</v>
      </c>
      <c r="AB301" s="7" t="s">
        <v>1526</v>
      </c>
    </row>
    <row r="302" spans="1:28" x14ac:dyDescent="0.3">
      <c r="A302" s="7" t="s">
        <v>2193</v>
      </c>
      <c r="B302" s="7" t="s">
        <v>429</v>
      </c>
      <c r="C302" s="7" t="s">
        <v>1188</v>
      </c>
      <c r="D302" s="7" t="s">
        <v>87</v>
      </c>
      <c r="E302" s="7" t="s">
        <v>21</v>
      </c>
      <c r="F302" s="7" t="s">
        <v>1307</v>
      </c>
      <c r="G302" s="7" t="s">
        <v>1104</v>
      </c>
      <c r="H302" s="7" t="s">
        <v>1104</v>
      </c>
      <c r="I302" s="7" t="s">
        <v>1111</v>
      </c>
      <c r="J302" s="7" t="s">
        <v>1484</v>
      </c>
      <c r="K302" s="7" t="s">
        <v>1153</v>
      </c>
      <c r="L302" s="7" t="s">
        <v>1500</v>
      </c>
      <c r="M302" s="7" t="s">
        <v>1092</v>
      </c>
      <c r="N302" s="7" t="s">
        <v>1076</v>
      </c>
      <c r="O302" s="7" t="s">
        <v>1076</v>
      </c>
      <c r="P302" s="7" t="s">
        <v>1076</v>
      </c>
      <c r="Q302" s="7" t="s">
        <v>1104</v>
      </c>
      <c r="R302" s="7" t="s">
        <v>1083</v>
      </c>
      <c r="S302" s="7" t="s">
        <v>1083</v>
      </c>
      <c r="T302" s="7" t="s">
        <v>1666</v>
      </c>
      <c r="U302" s="7" t="s">
        <v>1613</v>
      </c>
      <c r="V302" s="7" t="s">
        <v>2622</v>
      </c>
      <c r="W302" s="7" t="s">
        <v>3158</v>
      </c>
      <c r="X302" s="7" t="s">
        <v>1148</v>
      </c>
      <c r="Y302" s="7" t="s">
        <v>1768</v>
      </c>
      <c r="Z302" s="7" t="s">
        <v>1153</v>
      </c>
      <c r="AA302" s="7" t="s">
        <v>1123</v>
      </c>
      <c r="AB302" s="7" t="s">
        <v>2203</v>
      </c>
    </row>
    <row r="303" spans="1:28" x14ac:dyDescent="0.3">
      <c r="A303" s="7" t="s">
        <v>1949</v>
      </c>
      <c r="B303" s="7" t="s">
        <v>905</v>
      </c>
      <c r="C303" s="7" t="s">
        <v>1178</v>
      </c>
      <c r="D303" s="7" t="s">
        <v>107</v>
      </c>
      <c r="E303" s="7" t="s">
        <v>21</v>
      </c>
      <c r="F303" s="7" t="s">
        <v>1245</v>
      </c>
      <c r="G303" s="7" t="s">
        <v>1105</v>
      </c>
      <c r="H303" s="7" t="s">
        <v>1142</v>
      </c>
      <c r="I303" s="7" t="s">
        <v>1090</v>
      </c>
      <c r="J303" s="7" t="s">
        <v>1097</v>
      </c>
      <c r="K303" s="7" t="s">
        <v>1260</v>
      </c>
      <c r="L303" s="7" t="s">
        <v>1469</v>
      </c>
      <c r="M303" s="7" t="s">
        <v>1082</v>
      </c>
      <c r="N303" s="7" t="s">
        <v>1085</v>
      </c>
      <c r="O303" s="7" t="s">
        <v>1076</v>
      </c>
      <c r="P303" s="7" t="s">
        <v>1083</v>
      </c>
      <c r="Q303" s="7" t="s">
        <v>1142</v>
      </c>
      <c r="R303" s="7" t="s">
        <v>1083</v>
      </c>
      <c r="S303" s="7" t="s">
        <v>1083</v>
      </c>
      <c r="T303" s="7" t="s">
        <v>1355</v>
      </c>
      <c r="U303" s="7" t="s">
        <v>2217</v>
      </c>
      <c r="V303" s="7" t="s">
        <v>2630</v>
      </c>
      <c r="W303" s="7" t="s">
        <v>1754</v>
      </c>
      <c r="X303" s="7" t="s">
        <v>1148</v>
      </c>
      <c r="Y303" s="7" t="s">
        <v>1359</v>
      </c>
      <c r="Z303" s="7" t="s">
        <v>1864</v>
      </c>
      <c r="AA303" s="7" t="s">
        <v>1971</v>
      </c>
      <c r="AB303" s="7" t="s">
        <v>1543</v>
      </c>
    </row>
    <row r="304" spans="1:28" x14ac:dyDescent="0.3">
      <c r="A304" s="7" t="s">
        <v>2212</v>
      </c>
      <c r="B304" s="7" t="s">
        <v>887</v>
      </c>
      <c r="C304" s="7" t="s">
        <v>1206</v>
      </c>
      <c r="D304" s="7" t="s">
        <v>26</v>
      </c>
      <c r="E304" s="7" t="s">
        <v>21</v>
      </c>
      <c r="F304" s="7" t="s">
        <v>1234</v>
      </c>
      <c r="G304" s="7" t="s">
        <v>1083</v>
      </c>
      <c r="H304" s="7" t="s">
        <v>1085</v>
      </c>
      <c r="I304" s="7" t="s">
        <v>1085</v>
      </c>
      <c r="J304" s="7" t="s">
        <v>1179</v>
      </c>
      <c r="K304" s="7" t="s">
        <v>1100</v>
      </c>
      <c r="L304" s="7" t="s">
        <v>1845</v>
      </c>
      <c r="M304" s="7" t="s">
        <v>1083</v>
      </c>
      <c r="N304" s="7" t="s">
        <v>1083</v>
      </c>
      <c r="O304" s="7" t="s">
        <v>1083</v>
      </c>
      <c r="P304" s="7" t="s">
        <v>1083</v>
      </c>
      <c r="Q304" s="7" t="s">
        <v>1085</v>
      </c>
      <c r="R304" s="7" t="s">
        <v>1083</v>
      </c>
      <c r="S304" s="7" t="s">
        <v>1083</v>
      </c>
      <c r="T304" s="7" t="s">
        <v>1219</v>
      </c>
      <c r="U304" s="7" t="s">
        <v>1461</v>
      </c>
      <c r="V304" s="7" t="s">
        <v>2126</v>
      </c>
      <c r="W304" s="7" t="s">
        <v>3944</v>
      </c>
      <c r="X304" s="7" t="s">
        <v>1147</v>
      </c>
      <c r="Y304" s="7" t="s">
        <v>1303</v>
      </c>
      <c r="Z304" s="7" t="s">
        <v>1760</v>
      </c>
      <c r="AA304" s="7" t="s">
        <v>1759</v>
      </c>
      <c r="AB304" s="7" t="s">
        <v>3945</v>
      </c>
    </row>
    <row r="305" spans="1:28" x14ac:dyDescent="0.3">
      <c r="A305" s="7" t="s">
        <v>2214</v>
      </c>
      <c r="B305" s="7" t="s">
        <v>2209</v>
      </c>
      <c r="C305" s="7" t="s">
        <v>1206</v>
      </c>
      <c r="D305" s="7" t="s">
        <v>130</v>
      </c>
      <c r="E305" s="7" t="s">
        <v>21</v>
      </c>
      <c r="F305" s="7" t="s">
        <v>1082</v>
      </c>
      <c r="G305" s="7" t="s">
        <v>1083</v>
      </c>
      <c r="H305" s="7" t="s">
        <v>1083</v>
      </c>
      <c r="I305" s="7" t="s">
        <v>1083</v>
      </c>
      <c r="J305" s="7" t="s">
        <v>1179</v>
      </c>
      <c r="K305" s="7" t="s">
        <v>1083</v>
      </c>
      <c r="L305" s="7" t="s">
        <v>1571</v>
      </c>
      <c r="M305" s="7" t="s">
        <v>1083</v>
      </c>
      <c r="N305" s="7" t="s">
        <v>1083</v>
      </c>
      <c r="O305" s="7" t="s">
        <v>1083</v>
      </c>
      <c r="P305" s="7" t="s">
        <v>1083</v>
      </c>
      <c r="Q305" s="7" t="s">
        <v>1083</v>
      </c>
      <c r="R305" s="7" t="s">
        <v>1083</v>
      </c>
      <c r="S305" s="7" t="s">
        <v>1083</v>
      </c>
      <c r="T305" s="7" t="s">
        <v>1083</v>
      </c>
      <c r="U305" s="7"/>
      <c r="V305" s="7" t="s">
        <v>1234</v>
      </c>
      <c r="W305" s="7" t="s">
        <v>2210</v>
      </c>
      <c r="X305" s="7" t="s">
        <v>1085</v>
      </c>
      <c r="Y305" s="7" t="s">
        <v>1100</v>
      </c>
      <c r="Z305" s="7" t="s">
        <v>1082</v>
      </c>
      <c r="AA305" s="7" t="s">
        <v>1091</v>
      </c>
      <c r="AB305" s="7" t="s">
        <v>1668</v>
      </c>
    </row>
    <row r="306" spans="1:28" x14ac:dyDescent="0.3">
      <c r="A306" s="7" t="s">
        <v>2216</v>
      </c>
      <c r="B306" s="7" t="s">
        <v>2211</v>
      </c>
      <c r="C306" s="7" t="s">
        <v>1219</v>
      </c>
      <c r="D306" s="7" t="s">
        <v>1262</v>
      </c>
      <c r="E306" s="7" t="s">
        <v>1141</v>
      </c>
      <c r="F306" s="7" t="s">
        <v>1312</v>
      </c>
      <c r="G306" s="7" t="s">
        <v>1123</v>
      </c>
      <c r="H306" s="7" t="s">
        <v>1082</v>
      </c>
      <c r="I306" s="7" t="s">
        <v>1100</v>
      </c>
      <c r="J306" s="7" t="s">
        <v>1179</v>
      </c>
      <c r="K306" s="7" t="s">
        <v>1111</v>
      </c>
      <c r="L306" s="7" t="s">
        <v>1713</v>
      </c>
      <c r="M306" s="7" t="s">
        <v>1091</v>
      </c>
      <c r="N306" s="7" t="s">
        <v>1076</v>
      </c>
      <c r="O306" s="7" t="s">
        <v>1076</v>
      </c>
      <c r="P306" s="7" t="s">
        <v>1076</v>
      </c>
      <c r="Q306" s="7" t="s">
        <v>1082</v>
      </c>
      <c r="R306" s="7" t="s">
        <v>1083</v>
      </c>
      <c r="S306" s="7" t="s">
        <v>1083</v>
      </c>
      <c r="T306" s="7" t="s">
        <v>1671</v>
      </c>
      <c r="U306" s="7" t="s">
        <v>1901</v>
      </c>
      <c r="V306" s="7" t="s">
        <v>2630</v>
      </c>
      <c r="W306" s="7" t="s">
        <v>3946</v>
      </c>
      <c r="X306" s="7" t="s">
        <v>1167</v>
      </c>
      <c r="Y306" s="7" t="s">
        <v>1791</v>
      </c>
      <c r="Z306" s="7" t="s">
        <v>1085</v>
      </c>
      <c r="AA306" s="7" t="s">
        <v>1123</v>
      </c>
      <c r="AB306" s="7" t="s">
        <v>1670</v>
      </c>
    </row>
    <row r="307" spans="1:28" x14ac:dyDescent="0.3">
      <c r="A307" s="7" t="s">
        <v>1638</v>
      </c>
      <c r="B307" s="7" t="s">
        <v>698</v>
      </c>
      <c r="C307" s="7" t="s">
        <v>1238</v>
      </c>
      <c r="D307" s="7" t="s">
        <v>102</v>
      </c>
      <c r="E307" s="7" t="s">
        <v>24</v>
      </c>
      <c r="F307" s="7" t="s">
        <v>1260</v>
      </c>
      <c r="G307" s="7" t="s">
        <v>1085</v>
      </c>
      <c r="H307" s="7" t="s">
        <v>1104</v>
      </c>
      <c r="I307" s="7" t="s">
        <v>1105</v>
      </c>
      <c r="J307" s="7" t="s">
        <v>1091</v>
      </c>
      <c r="K307" s="7" t="s">
        <v>1167</v>
      </c>
      <c r="L307" s="7" t="s">
        <v>1939</v>
      </c>
      <c r="M307" s="7" t="s">
        <v>1085</v>
      </c>
      <c r="N307" s="7" t="s">
        <v>1083</v>
      </c>
      <c r="O307" s="7" t="s">
        <v>1083</v>
      </c>
      <c r="P307" s="7" t="s">
        <v>1083</v>
      </c>
      <c r="Q307" s="7" t="s">
        <v>1104</v>
      </c>
      <c r="R307" s="7" t="s">
        <v>1083</v>
      </c>
      <c r="S307" s="7" t="s">
        <v>1083</v>
      </c>
      <c r="T307" s="7" t="s">
        <v>1273</v>
      </c>
      <c r="U307" s="7" t="s">
        <v>1769</v>
      </c>
      <c r="V307" s="7" t="s">
        <v>2263</v>
      </c>
      <c r="W307" s="7" t="s">
        <v>1475</v>
      </c>
      <c r="X307" s="7" t="s">
        <v>1273</v>
      </c>
      <c r="Y307" s="7" t="s">
        <v>1178</v>
      </c>
      <c r="Z307" s="7" t="s">
        <v>1083</v>
      </c>
      <c r="AA307" s="7" t="s">
        <v>1083</v>
      </c>
      <c r="AB307" s="7"/>
    </row>
    <row r="308" spans="1:28" x14ac:dyDescent="0.3">
      <c r="A308" s="7" t="s">
        <v>2219</v>
      </c>
      <c r="B308" s="7" t="s">
        <v>456</v>
      </c>
      <c r="C308" s="7" t="s">
        <v>1098</v>
      </c>
      <c r="D308" s="7" t="s">
        <v>26</v>
      </c>
      <c r="E308" s="7" t="s">
        <v>24</v>
      </c>
      <c r="F308" s="7" t="s">
        <v>1187</v>
      </c>
      <c r="G308" s="7" t="s">
        <v>1091</v>
      </c>
      <c r="H308" s="7" t="s">
        <v>1105</v>
      </c>
      <c r="I308" s="7" t="s">
        <v>1153</v>
      </c>
      <c r="J308" s="7" t="s">
        <v>1147</v>
      </c>
      <c r="K308" s="7" t="s">
        <v>1760</v>
      </c>
      <c r="L308" s="7" t="s">
        <v>2058</v>
      </c>
      <c r="M308" s="7" t="s">
        <v>1091</v>
      </c>
      <c r="N308" s="7" t="s">
        <v>1083</v>
      </c>
      <c r="O308" s="7" t="s">
        <v>1083</v>
      </c>
      <c r="P308" s="7" t="s">
        <v>1083</v>
      </c>
      <c r="Q308" s="7" t="s">
        <v>1105</v>
      </c>
      <c r="R308" s="7" t="s">
        <v>1083</v>
      </c>
      <c r="S308" s="7" t="s">
        <v>1083</v>
      </c>
      <c r="T308" s="7" t="s">
        <v>1368</v>
      </c>
      <c r="U308" s="7" t="s">
        <v>1944</v>
      </c>
      <c r="V308" s="7" t="s">
        <v>3768</v>
      </c>
      <c r="W308" s="7" t="s">
        <v>1840</v>
      </c>
      <c r="X308" s="7" t="s">
        <v>1608</v>
      </c>
      <c r="Y308" s="7" t="s">
        <v>1813</v>
      </c>
      <c r="Z308" s="7" t="s">
        <v>1083</v>
      </c>
      <c r="AA308" s="7" t="s">
        <v>1083</v>
      </c>
      <c r="AB308" s="7"/>
    </row>
    <row r="309" spans="1:28" x14ac:dyDescent="0.3">
      <c r="A309" s="7" t="s">
        <v>1888</v>
      </c>
      <c r="B309" s="7" t="s">
        <v>206</v>
      </c>
      <c r="C309" s="7" t="s">
        <v>1246</v>
      </c>
      <c r="D309" s="7" t="s">
        <v>20</v>
      </c>
      <c r="E309" s="7" t="s">
        <v>24</v>
      </c>
      <c r="F309" s="7" t="s">
        <v>1303</v>
      </c>
      <c r="G309" s="7" t="s">
        <v>1092</v>
      </c>
      <c r="H309" s="7" t="s">
        <v>1142</v>
      </c>
      <c r="I309" s="7" t="s">
        <v>1112</v>
      </c>
      <c r="J309" s="7" t="s">
        <v>1942</v>
      </c>
      <c r="K309" s="7" t="s">
        <v>1325</v>
      </c>
      <c r="L309" s="7" t="s">
        <v>1539</v>
      </c>
      <c r="M309" s="7" t="s">
        <v>1092</v>
      </c>
      <c r="N309" s="7" t="s">
        <v>1083</v>
      </c>
      <c r="O309" s="7" t="s">
        <v>1083</v>
      </c>
      <c r="P309" s="7" t="s">
        <v>1076</v>
      </c>
      <c r="Q309" s="7" t="s">
        <v>1111</v>
      </c>
      <c r="R309" s="7" t="s">
        <v>1083</v>
      </c>
      <c r="S309" s="7" t="s">
        <v>1076</v>
      </c>
      <c r="T309" s="7" t="s">
        <v>1303</v>
      </c>
      <c r="U309" s="7" t="s">
        <v>2610</v>
      </c>
      <c r="V309" s="7" t="s">
        <v>3659</v>
      </c>
      <c r="W309" s="7" t="s">
        <v>3377</v>
      </c>
      <c r="X309" s="7" t="s">
        <v>1848</v>
      </c>
      <c r="Y309" s="7" t="s">
        <v>1280</v>
      </c>
      <c r="Z309" s="7" t="s">
        <v>1083</v>
      </c>
      <c r="AA309" s="7" t="s">
        <v>1083</v>
      </c>
      <c r="AB309" s="7"/>
    </row>
    <row r="310" spans="1:28" x14ac:dyDescent="0.3">
      <c r="A310" s="7" t="s">
        <v>2223</v>
      </c>
      <c r="B310" s="7" t="s">
        <v>2215</v>
      </c>
      <c r="C310" s="7" t="s">
        <v>1148</v>
      </c>
      <c r="D310" s="7" t="s">
        <v>52</v>
      </c>
      <c r="E310" s="7" t="s">
        <v>1141</v>
      </c>
      <c r="F310" s="7" t="s">
        <v>1142</v>
      </c>
      <c r="G310" s="7" t="s">
        <v>1092</v>
      </c>
      <c r="H310" s="7" t="s">
        <v>1082</v>
      </c>
      <c r="I310" s="7" t="s">
        <v>1105</v>
      </c>
      <c r="J310" s="7" t="s">
        <v>1085</v>
      </c>
      <c r="K310" s="7" t="s">
        <v>1091</v>
      </c>
      <c r="L310" s="7" t="s">
        <v>1527</v>
      </c>
      <c r="M310" s="7" t="s">
        <v>1085</v>
      </c>
      <c r="N310" s="7" t="s">
        <v>1076</v>
      </c>
      <c r="O310" s="7" t="s">
        <v>1083</v>
      </c>
      <c r="P310" s="7" t="s">
        <v>1083</v>
      </c>
      <c r="Q310" s="7" t="s">
        <v>1092</v>
      </c>
      <c r="R310" s="7" t="s">
        <v>1076</v>
      </c>
      <c r="S310" s="7" t="s">
        <v>1083</v>
      </c>
      <c r="T310" s="7" t="s">
        <v>1127</v>
      </c>
      <c r="U310" s="7" t="s">
        <v>1540</v>
      </c>
      <c r="V310" s="7" t="s">
        <v>1995</v>
      </c>
      <c r="W310" s="7" t="s">
        <v>3634</v>
      </c>
      <c r="X310" s="7" t="s">
        <v>1091</v>
      </c>
      <c r="Y310" s="7" t="s">
        <v>1092</v>
      </c>
      <c r="Z310" s="7" t="s">
        <v>1085</v>
      </c>
      <c r="AA310" s="7" t="s">
        <v>1085</v>
      </c>
      <c r="AB310" s="7" t="s">
        <v>1526</v>
      </c>
    </row>
    <row r="311" spans="1:28" x14ac:dyDescent="0.3">
      <c r="A311" s="7" t="s">
        <v>1055</v>
      </c>
      <c r="B311" s="7" t="s">
        <v>0</v>
      </c>
      <c r="C311" s="7" t="s">
        <v>1057</v>
      </c>
      <c r="D311" s="7" t="s">
        <v>1059</v>
      </c>
      <c r="E311" s="7" t="s">
        <v>1063</v>
      </c>
      <c r="F311" s="7" t="s">
        <v>4</v>
      </c>
      <c r="G311" s="7" t="s">
        <v>781</v>
      </c>
      <c r="H311" s="7" t="s">
        <v>1190</v>
      </c>
      <c r="I311" s="7" t="s">
        <v>1191</v>
      </c>
      <c r="J311" s="7" t="s">
        <v>1192</v>
      </c>
      <c r="K311" s="7" t="s">
        <v>1193</v>
      </c>
      <c r="L311" s="7" t="s">
        <v>1444</v>
      </c>
      <c r="M311" s="7" t="s">
        <v>1445</v>
      </c>
      <c r="N311" s="7" t="s">
        <v>1544</v>
      </c>
      <c r="O311" s="7" t="s">
        <v>1545</v>
      </c>
      <c r="P311" s="7" t="s">
        <v>1448</v>
      </c>
      <c r="Q311" s="7" t="s">
        <v>1445</v>
      </c>
      <c r="R311" s="7" t="s">
        <v>1544</v>
      </c>
      <c r="S311" s="7" t="s">
        <v>1545</v>
      </c>
      <c r="T311" s="7" t="s">
        <v>1546</v>
      </c>
      <c r="U311" s="7" t="s">
        <v>1547</v>
      </c>
      <c r="V311" s="7" t="s">
        <v>1548</v>
      </c>
      <c r="W311" s="7" t="s">
        <v>1549</v>
      </c>
      <c r="X311" s="7" t="s">
        <v>1456</v>
      </c>
      <c r="Y311" s="7" t="s">
        <v>1457</v>
      </c>
      <c r="Z311" s="7" t="s">
        <v>1458</v>
      </c>
      <c r="AA311" s="7" t="s">
        <v>1459</v>
      </c>
      <c r="AB311" s="7" t="s">
        <v>1460</v>
      </c>
    </row>
    <row r="312" spans="1:28" x14ac:dyDescent="0.3">
      <c r="A312" s="7" t="s">
        <v>2225</v>
      </c>
      <c r="B312" s="7" t="s">
        <v>250</v>
      </c>
      <c r="C312" s="7" t="s">
        <v>1234</v>
      </c>
      <c r="D312" s="7" t="s">
        <v>130</v>
      </c>
      <c r="E312" s="7" t="s">
        <v>21</v>
      </c>
      <c r="F312" s="7" t="s">
        <v>1303</v>
      </c>
      <c r="G312" s="7" t="s">
        <v>1202</v>
      </c>
      <c r="H312" s="7" t="s">
        <v>1223</v>
      </c>
      <c r="I312" s="7" t="s">
        <v>1316</v>
      </c>
      <c r="J312" s="7" t="s">
        <v>1100</v>
      </c>
      <c r="K312" s="7" t="s">
        <v>1112</v>
      </c>
      <c r="L312" s="7" t="s">
        <v>1747</v>
      </c>
      <c r="M312" s="7" t="s">
        <v>1090</v>
      </c>
      <c r="N312" s="7" t="s">
        <v>1082</v>
      </c>
      <c r="O312" s="7" t="s">
        <v>1083</v>
      </c>
      <c r="P312" s="7" t="s">
        <v>1085</v>
      </c>
      <c r="Q312" s="7" t="s">
        <v>1148</v>
      </c>
      <c r="R312" s="7" t="s">
        <v>1105</v>
      </c>
      <c r="S312" s="7" t="s">
        <v>1083</v>
      </c>
      <c r="T312" s="7" t="s">
        <v>2009</v>
      </c>
      <c r="U312" s="7" t="s">
        <v>1625</v>
      </c>
      <c r="V312" s="7" t="s">
        <v>3327</v>
      </c>
      <c r="W312" s="7" t="s">
        <v>3097</v>
      </c>
      <c r="X312" s="7" t="s">
        <v>1090</v>
      </c>
      <c r="Y312" s="7" t="s">
        <v>1234</v>
      </c>
      <c r="Z312" s="7" t="s">
        <v>1082</v>
      </c>
      <c r="AA312" s="7" t="s">
        <v>1153</v>
      </c>
      <c r="AB312" s="7" t="s">
        <v>1965</v>
      </c>
    </row>
    <row r="313" spans="1:28" x14ac:dyDescent="0.3">
      <c r="A313" s="7" t="s">
        <v>1917</v>
      </c>
      <c r="B313" s="7" t="s">
        <v>315</v>
      </c>
      <c r="C313" s="7" t="s">
        <v>1202</v>
      </c>
      <c r="D313" s="7" t="s">
        <v>55</v>
      </c>
      <c r="E313" s="7" t="s">
        <v>24</v>
      </c>
      <c r="F313" s="7" t="s">
        <v>1299</v>
      </c>
      <c r="G313" s="7" t="s">
        <v>1082</v>
      </c>
      <c r="H313" s="7" t="s">
        <v>1123</v>
      </c>
      <c r="I313" s="7" t="s">
        <v>1100</v>
      </c>
      <c r="J313" s="7" t="s">
        <v>1158</v>
      </c>
      <c r="K313" s="7" t="s">
        <v>1245</v>
      </c>
      <c r="L313" s="7" t="s">
        <v>1522</v>
      </c>
      <c r="M313" s="7" t="s">
        <v>1082</v>
      </c>
      <c r="N313" s="7" t="s">
        <v>1083</v>
      </c>
      <c r="O313" s="7" t="s">
        <v>1083</v>
      </c>
      <c r="P313" s="7" t="s">
        <v>1076</v>
      </c>
      <c r="Q313" s="7" t="s">
        <v>1123</v>
      </c>
      <c r="R313" s="7" t="s">
        <v>1083</v>
      </c>
      <c r="S313" s="7" t="s">
        <v>1083</v>
      </c>
      <c r="T313" s="7" t="s">
        <v>1384</v>
      </c>
      <c r="U313" s="7" t="s">
        <v>1613</v>
      </c>
      <c r="V313" s="7" t="s">
        <v>3171</v>
      </c>
      <c r="W313" s="7" t="s">
        <v>3635</v>
      </c>
      <c r="X313" s="7" t="s">
        <v>1599</v>
      </c>
      <c r="Y313" s="7" t="s">
        <v>1384</v>
      </c>
      <c r="Z313" s="7" t="s">
        <v>1083</v>
      </c>
      <c r="AA313" s="7" t="s">
        <v>1083</v>
      </c>
      <c r="AB313" s="7"/>
    </row>
    <row r="314" spans="1:28" x14ac:dyDescent="0.3">
      <c r="A314" s="7" t="s">
        <v>2229</v>
      </c>
      <c r="B314" s="7" t="s">
        <v>639</v>
      </c>
      <c r="C314" s="7" t="s">
        <v>1219</v>
      </c>
      <c r="D314" s="7" t="s">
        <v>44</v>
      </c>
      <c r="E314" s="7" t="s">
        <v>1141</v>
      </c>
      <c r="F314" s="7" t="s">
        <v>1100</v>
      </c>
      <c r="G314" s="7" t="s">
        <v>1076</v>
      </c>
      <c r="H314" s="7" t="s">
        <v>1076</v>
      </c>
      <c r="I314" s="7" t="s">
        <v>1085</v>
      </c>
      <c r="J314" s="7" t="s">
        <v>1082</v>
      </c>
      <c r="K314" s="7" t="s">
        <v>1083</v>
      </c>
      <c r="L314" s="7" t="s">
        <v>1500</v>
      </c>
      <c r="M314" s="7" t="s">
        <v>1076</v>
      </c>
      <c r="N314" s="7" t="s">
        <v>1083</v>
      </c>
      <c r="O314" s="7" t="s">
        <v>1083</v>
      </c>
      <c r="P314" s="7" t="s">
        <v>1083</v>
      </c>
      <c r="Q314" s="7" t="s">
        <v>1076</v>
      </c>
      <c r="R314" s="7" t="s">
        <v>1083</v>
      </c>
      <c r="S314" s="7" t="s">
        <v>1083</v>
      </c>
      <c r="T314" s="7" t="s">
        <v>1178</v>
      </c>
      <c r="U314" s="7" t="s">
        <v>1700</v>
      </c>
      <c r="V314" s="7" t="s">
        <v>1954</v>
      </c>
      <c r="W314" s="7" t="s">
        <v>1533</v>
      </c>
      <c r="X314" s="7" t="s">
        <v>1091</v>
      </c>
      <c r="Y314" s="7" t="s">
        <v>1111</v>
      </c>
      <c r="Z314" s="7" t="s">
        <v>1083</v>
      </c>
      <c r="AA314" s="7" t="s">
        <v>1083</v>
      </c>
      <c r="AB314" s="7"/>
    </row>
    <row r="315" spans="1:28" x14ac:dyDescent="0.3">
      <c r="A315" s="7" t="s">
        <v>2231</v>
      </c>
      <c r="B315" s="7" t="s">
        <v>2221</v>
      </c>
      <c r="C315" s="7" t="s">
        <v>1178</v>
      </c>
      <c r="D315" s="7" t="s">
        <v>1132</v>
      </c>
      <c r="E315" s="7" t="s">
        <v>1109</v>
      </c>
      <c r="F315" s="7" t="s">
        <v>1085</v>
      </c>
      <c r="G315" s="7" t="s">
        <v>1083</v>
      </c>
      <c r="H315" s="7" t="s">
        <v>1076</v>
      </c>
      <c r="I315" s="7" t="s">
        <v>1076</v>
      </c>
      <c r="J315" s="7" t="s">
        <v>1083</v>
      </c>
      <c r="K315" s="7" t="s">
        <v>1083</v>
      </c>
      <c r="L315" s="7" t="s">
        <v>1612</v>
      </c>
      <c r="M315" s="7" t="s">
        <v>1083</v>
      </c>
      <c r="N315" s="7" t="s">
        <v>1083</v>
      </c>
      <c r="O315" s="7" t="s">
        <v>1083</v>
      </c>
      <c r="P315" s="7" t="s">
        <v>1083</v>
      </c>
      <c r="Q315" s="7" t="s">
        <v>1076</v>
      </c>
      <c r="R315" s="7" t="s">
        <v>1083</v>
      </c>
      <c r="S315" s="7" t="s">
        <v>1083</v>
      </c>
      <c r="T315" s="7" t="s">
        <v>1092</v>
      </c>
      <c r="U315" s="7" t="s">
        <v>1461</v>
      </c>
      <c r="V315" s="7" t="s">
        <v>1238</v>
      </c>
      <c r="W315" s="7" t="s">
        <v>2222</v>
      </c>
      <c r="X315" s="7" t="s">
        <v>1104</v>
      </c>
      <c r="Y315" s="7" t="s">
        <v>1083</v>
      </c>
      <c r="Z315" s="7" t="s">
        <v>1083</v>
      </c>
      <c r="AA315" s="7" t="s">
        <v>1076</v>
      </c>
      <c r="AB315" s="7" t="s">
        <v>1461</v>
      </c>
    </row>
    <row r="316" spans="1:28" x14ac:dyDescent="0.3">
      <c r="A316" s="7" t="s">
        <v>2234</v>
      </c>
      <c r="B316" s="7" t="s">
        <v>636</v>
      </c>
      <c r="C316" s="7" t="s">
        <v>1206</v>
      </c>
      <c r="D316" s="7" t="s">
        <v>30</v>
      </c>
      <c r="E316" s="7" t="s">
        <v>21</v>
      </c>
      <c r="F316" s="7" t="s">
        <v>1223</v>
      </c>
      <c r="G316" s="7" t="s">
        <v>1085</v>
      </c>
      <c r="H316" s="7" t="s">
        <v>1085</v>
      </c>
      <c r="I316" s="7" t="s">
        <v>1082</v>
      </c>
      <c r="J316" s="7" t="s">
        <v>1084</v>
      </c>
      <c r="K316" s="7" t="s">
        <v>1083</v>
      </c>
      <c r="L316" s="7" t="s">
        <v>1612</v>
      </c>
      <c r="M316" s="7" t="s">
        <v>1085</v>
      </c>
      <c r="N316" s="7" t="s">
        <v>1083</v>
      </c>
      <c r="O316" s="7" t="s">
        <v>1083</v>
      </c>
      <c r="P316" s="7" t="s">
        <v>1083</v>
      </c>
      <c r="Q316" s="7" t="s">
        <v>1085</v>
      </c>
      <c r="R316" s="7" t="s">
        <v>1083</v>
      </c>
      <c r="S316" s="7" t="s">
        <v>1083</v>
      </c>
      <c r="T316" s="7" t="s">
        <v>1180</v>
      </c>
      <c r="U316" s="7" t="s">
        <v>1693</v>
      </c>
      <c r="V316" s="7" t="s">
        <v>1817</v>
      </c>
      <c r="W316" s="7" t="s">
        <v>2224</v>
      </c>
      <c r="X316" s="7" t="s">
        <v>1100</v>
      </c>
      <c r="Y316" s="7" t="s">
        <v>1111</v>
      </c>
      <c r="Z316" s="7" t="s">
        <v>1510</v>
      </c>
      <c r="AA316" s="7" t="s">
        <v>1397</v>
      </c>
      <c r="AB316" s="7" t="s">
        <v>1885</v>
      </c>
    </row>
    <row r="317" spans="1:28" x14ac:dyDescent="0.3">
      <c r="A317" s="7" t="s">
        <v>2235</v>
      </c>
      <c r="B317" s="7" t="s">
        <v>2226</v>
      </c>
      <c r="C317" s="7" t="s">
        <v>1242</v>
      </c>
      <c r="D317" s="7" t="s">
        <v>23</v>
      </c>
      <c r="E317" s="7" t="s">
        <v>24</v>
      </c>
      <c r="F317" s="7" t="s">
        <v>1316</v>
      </c>
      <c r="G317" s="7" t="s">
        <v>1082</v>
      </c>
      <c r="H317" s="7" t="s">
        <v>1180</v>
      </c>
      <c r="I317" s="7" t="s">
        <v>1206</v>
      </c>
      <c r="J317" s="7" t="s">
        <v>1092</v>
      </c>
      <c r="K317" s="7" t="s">
        <v>1178</v>
      </c>
      <c r="L317" s="7" t="s">
        <v>1717</v>
      </c>
      <c r="M317" s="7" t="s">
        <v>1082</v>
      </c>
      <c r="N317" s="7" t="s">
        <v>1083</v>
      </c>
      <c r="O317" s="7" t="s">
        <v>1083</v>
      </c>
      <c r="P317" s="7" t="s">
        <v>1083</v>
      </c>
      <c r="Q317" s="7" t="s">
        <v>1142</v>
      </c>
      <c r="R317" s="7" t="s">
        <v>1123</v>
      </c>
      <c r="S317" s="7" t="s">
        <v>1083</v>
      </c>
      <c r="T317" s="7" t="s">
        <v>1406</v>
      </c>
      <c r="U317" s="7" t="s">
        <v>2128</v>
      </c>
      <c r="V317" s="7" t="s">
        <v>3530</v>
      </c>
      <c r="W317" s="7" t="s">
        <v>1897</v>
      </c>
      <c r="X317" s="7" t="s">
        <v>1303</v>
      </c>
      <c r="Y317" s="7" t="s">
        <v>1098</v>
      </c>
      <c r="Z317" s="7" t="s">
        <v>1083</v>
      </c>
      <c r="AA317" s="7" t="s">
        <v>1083</v>
      </c>
      <c r="AB317" s="7"/>
    </row>
    <row r="318" spans="1:28" x14ac:dyDescent="0.3">
      <c r="A318" s="7" t="s">
        <v>2238</v>
      </c>
      <c r="B318" s="7" t="s">
        <v>1031</v>
      </c>
      <c r="C318" s="7" t="s">
        <v>1127</v>
      </c>
      <c r="D318" s="7" t="s">
        <v>64</v>
      </c>
      <c r="E318" s="7" t="s">
        <v>21</v>
      </c>
      <c r="F318" s="7" t="s">
        <v>1223</v>
      </c>
      <c r="G318" s="7" t="s">
        <v>1082</v>
      </c>
      <c r="H318" s="7" t="s">
        <v>1082</v>
      </c>
      <c r="I318" s="7" t="s">
        <v>1123</v>
      </c>
      <c r="J318" s="7" t="s">
        <v>1189</v>
      </c>
      <c r="K318" s="7" t="s">
        <v>1105</v>
      </c>
      <c r="L318" s="7" t="s">
        <v>1612</v>
      </c>
      <c r="M318" s="7" t="s">
        <v>1085</v>
      </c>
      <c r="N318" s="7" t="s">
        <v>1085</v>
      </c>
      <c r="O318" s="7" t="s">
        <v>1083</v>
      </c>
      <c r="P318" s="7" t="s">
        <v>1083</v>
      </c>
      <c r="Q318" s="7" t="s">
        <v>1092</v>
      </c>
      <c r="R318" s="7" t="s">
        <v>1076</v>
      </c>
      <c r="S318" s="7" t="s">
        <v>1083</v>
      </c>
      <c r="T318" s="7" t="s">
        <v>1320</v>
      </c>
      <c r="U318" s="7" t="s">
        <v>1849</v>
      </c>
      <c r="V318" s="7" t="s">
        <v>2348</v>
      </c>
      <c r="W318" s="7" t="s">
        <v>2228</v>
      </c>
      <c r="X318" s="7" t="s">
        <v>1112</v>
      </c>
      <c r="Y318" s="7" t="s">
        <v>1111</v>
      </c>
      <c r="Z318" s="7" t="s">
        <v>1364</v>
      </c>
      <c r="AA318" s="7" t="s">
        <v>1364</v>
      </c>
      <c r="AB318" s="7" t="s">
        <v>1526</v>
      </c>
    </row>
    <row r="319" spans="1:28" x14ac:dyDescent="0.3">
      <c r="A319" s="7" t="s">
        <v>2241</v>
      </c>
      <c r="B319" s="7" t="s">
        <v>111</v>
      </c>
      <c r="C319" s="7" t="s">
        <v>1188</v>
      </c>
      <c r="D319" s="7" t="s">
        <v>1121</v>
      </c>
      <c r="E319" s="7" t="s">
        <v>1109</v>
      </c>
      <c r="F319" s="7" t="s">
        <v>1320</v>
      </c>
      <c r="G319" s="7" t="s">
        <v>1167</v>
      </c>
      <c r="H319" s="7" t="s">
        <v>1223</v>
      </c>
      <c r="I319" s="7" t="s">
        <v>1291</v>
      </c>
      <c r="J319" s="7" t="s">
        <v>1084</v>
      </c>
      <c r="K319" s="7" t="s">
        <v>1291</v>
      </c>
      <c r="L319" s="7" t="s">
        <v>1598</v>
      </c>
      <c r="M319" s="7" t="s">
        <v>1167</v>
      </c>
      <c r="N319" s="7" t="s">
        <v>1083</v>
      </c>
      <c r="O319" s="7" t="s">
        <v>1083</v>
      </c>
      <c r="P319" s="7" t="s">
        <v>1076</v>
      </c>
      <c r="Q319" s="7" t="s">
        <v>1206</v>
      </c>
      <c r="R319" s="7" t="s">
        <v>1082</v>
      </c>
      <c r="S319" s="7" t="s">
        <v>1083</v>
      </c>
      <c r="T319" s="7" t="s">
        <v>1624</v>
      </c>
      <c r="U319" s="7" t="s">
        <v>3261</v>
      </c>
      <c r="V319" s="7" t="s">
        <v>3283</v>
      </c>
      <c r="W319" s="7" t="s">
        <v>2230</v>
      </c>
      <c r="X319" s="7" t="s">
        <v>1229</v>
      </c>
      <c r="Y319" s="7" t="s">
        <v>1148</v>
      </c>
      <c r="Z319" s="7" t="s">
        <v>1148</v>
      </c>
      <c r="AA319" s="7" t="s">
        <v>1127</v>
      </c>
      <c r="AB319" s="7" t="s">
        <v>1564</v>
      </c>
    </row>
    <row r="320" spans="1:28" x14ac:dyDescent="0.3">
      <c r="A320" s="7" t="s">
        <v>2242</v>
      </c>
      <c r="B320" s="7" t="s">
        <v>2232</v>
      </c>
      <c r="C320" s="7" t="s">
        <v>1229</v>
      </c>
      <c r="D320" s="7" t="s">
        <v>26</v>
      </c>
      <c r="E320" s="7" t="s">
        <v>24</v>
      </c>
      <c r="F320" s="7" t="s">
        <v>1104</v>
      </c>
      <c r="G320" s="7" t="s">
        <v>1083</v>
      </c>
      <c r="H320" s="7" t="s">
        <v>1083</v>
      </c>
      <c r="I320" s="7" t="s">
        <v>1083</v>
      </c>
      <c r="J320" s="7" t="s">
        <v>1272</v>
      </c>
      <c r="K320" s="7" t="s">
        <v>1082</v>
      </c>
      <c r="L320" s="7" t="s">
        <v>1488</v>
      </c>
      <c r="M320" s="7" t="s">
        <v>1083</v>
      </c>
      <c r="N320" s="7" t="s">
        <v>1083</v>
      </c>
      <c r="O320" s="7" t="s">
        <v>1083</v>
      </c>
      <c r="P320" s="7" t="s">
        <v>1083</v>
      </c>
      <c r="Q320" s="7" t="s">
        <v>1083</v>
      </c>
      <c r="R320" s="7" t="s">
        <v>1083</v>
      </c>
      <c r="S320" s="7" t="s">
        <v>1083</v>
      </c>
      <c r="T320" s="7" t="s">
        <v>1091</v>
      </c>
      <c r="U320" s="7" t="s">
        <v>1461</v>
      </c>
      <c r="V320" s="7" t="s">
        <v>1384</v>
      </c>
      <c r="W320" s="7" t="s">
        <v>3563</v>
      </c>
      <c r="X320" s="7" t="s">
        <v>1111</v>
      </c>
      <c r="Y320" s="7" t="s">
        <v>1153</v>
      </c>
      <c r="Z320" s="7" t="s">
        <v>1083</v>
      </c>
      <c r="AA320" s="7" t="s">
        <v>1083</v>
      </c>
      <c r="AB320" s="7"/>
    </row>
    <row r="321" spans="1:28" x14ac:dyDescent="0.3">
      <c r="A321" s="7" t="s">
        <v>2244</v>
      </c>
      <c r="B321" s="7" t="s">
        <v>418</v>
      </c>
      <c r="C321" s="7" t="s">
        <v>1188</v>
      </c>
      <c r="D321" s="7" t="s">
        <v>1116</v>
      </c>
      <c r="E321" s="7" t="s">
        <v>24</v>
      </c>
      <c r="F321" s="7" t="s">
        <v>1237</v>
      </c>
      <c r="G321" s="7" t="s">
        <v>1076</v>
      </c>
      <c r="H321" s="7" t="s">
        <v>1128</v>
      </c>
      <c r="I321" s="7" t="s">
        <v>1111</v>
      </c>
      <c r="J321" s="7" t="s">
        <v>1179</v>
      </c>
      <c r="K321" s="7" t="s">
        <v>1246</v>
      </c>
      <c r="L321" s="7" t="s">
        <v>1495</v>
      </c>
      <c r="M321" s="7" t="s">
        <v>1076</v>
      </c>
      <c r="N321" s="7" t="s">
        <v>1083</v>
      </c>
      <c r="O321" s="7" t="s">
        <v>1083</v>
      </c>
      <c r="P321" s="7" t="s">
        <v>1076</v>
      </c>
      <c r="Q321" s="7" t="s">
        <v>1128</v>
      </c>
      <c r="R321" s="7" t="s">
        <v>1083</v>
      </c>
      <c r="S321" s="7" t="s">
        <v>1083</v>
      </c>
      <c r="T321" s="7" t="s">
        <v>1379</v>
      </c>
      <c r="U321" s="7" t="s">
        <v>1495</v>
      </c>
      <c r="V321" s="7" t="s">
        <v>2881</v>
      </c>
      <c r="W321" s="7" t="s">
        <v>3636</v>
      </c>
      <c r="X321" s="7" t="s">
        <v>1393</v>
      </c>
      <c r="Y321" s="7" t="s">
        <v>1320</v>
      </c>
      <c r="Z321" s="7" t="s">
        <v>1083</v>
      </c>
      <c r="AA321" s="7" t="s">
        <v>1083</v>
      </c>
      <c r="AB321" s="7"/>
    </row>
    <row r="322" spans="1:28" x14ac:dyDescent="0.3">
      <c r="A322" s="7" t="s">
        <v>2189</v>
      </c>
      <c r="B322" s="7" t="s">
        <v>2236</v>
      </c>
      <c r="C322" s="7" t="s">
        <v>1242</v>
      </c>
      <c r="D322" s="7" t="s">
        <v>168</v>
      </c>
      <c r="E322" s="7" t="s">
        <v>24</v>
      </c>
      <c r="F322" s="7" t="s">
        <v>1316</v>
      </c>
      <c r="G322" s="7" t="s">
        <v>1085</v>
      </c>
      <c r="H322" s="7" t="s">
        <v>1091</v>
      </c>
      <c r="I322" s="7" t="s">
        <v>1123</v>
      </c>
      <c r="J322" s="7" t="s">
        <v>1123</v>
      </c>
      <c r="K322" s="7" t="s">
        <v>1242</v>
      </c>
      <c r="L322" s="7" t="s">
        <v>1522</v>
      </c>
      <c r="M322" s="7" t="s">
        <v>1085</v>
      </c>
      <c r="N322" s="7" t="s">
        <v>1083</v>
      </c>
      <c r="O322" s="7" t="s">
        <v>1083</v>
      </c>
      <c r="P322" s="7" t="s">
        <v>1076</v>
      </c>
      <c r="Q322" s="7" t="s">
        <v>1091</v>
      </c>
      <c r="R322" s="7" t="s">
        <v>1083</v>
      </c>
      <c r="S322" s="7" t="s">
        <v>1083</v>
      </c>
      <c r="T322" s="7" t="s">
        <v>1280</v>
      </c>
      <c r="U322" s="7" t="s">
        <v>1851</v>
      </c>
      <c r="V322" s="7" t="s">
        <v>3431</v>
      </c>
      <c r="W322" s="7" t="s">
        <v>1627</v>
      </c>
      <c r="X322" s="7" t="s">
        <v>1820</v>
      </c>
      <c r="Y322" s="7" t="s">
        <v>1812</v>
      </c>
      <c r="Z322" s="7" t="s">
        <v>1083</v>
      </c>
      <c r="AA322" s="7" t="s">
        <v>1083</v>
      </c>
      <c r="AB322" s="7"/>
    </row>
    <row r="323" spans="1:28" x14ac:dyDescent="0.3">
      <c r="A323" s="7" t="s">
        <v>1563</v>
      </c>
      <c r="B323" s="7" t="s">
        <v>508</v>
      </c>
      <c r="C323" s="7" t="s">
        <v>1246</v>
      </c>
      <c r="D323" s="7" t="s">
        <v>64</v>
      </c>
      <c r="E323" s="7" t="s">
        <v>1109</v>
      </c>
      <c r="F323" s="7" t="s">
        <v>1111</v>
      </c>
      <c r="G323" s="7" t="s">
        <v>1085</v>
      </c>
      <c r="H323" s="7" t="s">
        <v>1085</v>
      </c>
      <c r="I323" s="7" t="s">
        <v>1082</v>
      </c>
      <c r="J323" s="7" t="s">
        <v>1264</v>
      </c>
      <c r="K323" s="7" t="s">
        <v>1082</v>
      </c>
      <c r="L323" s="7" t="s">
        <v>1492</v>
      </c>
      <c r="M323" s="7" t="s">
        <v>1085</v>
      </c>
      <c r="N323" s="7" t="s">
        <v>1083</v>
      </c>
      <c r="O323" s="7" t="s">
        <v>1083</v>
      </c>
      <c r="P323" s="7" t="s">
        <v>1076</v>
      </c>
      <c r="Q323" s="7" t="s">
        <v>1076</v>
      </c>
      <c r="R323" s="7" t="s">
        <v>1076</v>
      </c>
      <c r="S323" s="7" t="s">
        <v>1083</v>
      </c>
      <c r="T323" s="7" t="s">
        <v>1148</v>
      </c>
      <c r="U323" s="7" t="s">
        <v>1697</v>
      </c>
      <c r="V323" s="7" t="s">
        <v>1466</v>
      </c>
      <c r="W323" s="7" t="s">
        <v>2239</v>
      </c>
      <c r="X323" s="7" t="s">
        <v>1092</v>
      </c>
      <c r="Y323" s="7" t="s">
        <v>1091</v>
      </c>
      <c r="Z323" s="7" t="s">
        <v>1091</v>
      </c>
      <c r="AA323" s="7" t="s">
        <v>1092</v>
      </c>
      <c r="AB323" s="7" t="s">
        <v>2240</v>
      </c>
    </row>
    <row r="324" spans="1:28" x14ac:dyDescent="0.3">
      <c r="A324" s="7" t="s">
        <v>1770</v>
      </c>
      <c r="B324" s="7" t="s">
        <v>1203</v>
      </c>
      <c r="C324" s="7" t="s">
        <v>1188</v>
      </c>
      <c r="D324" s="7" t="s">
        <v>57</v>
      </c>
      <c r="E324" s="7" t="s">
        <v>24</v>
      </c>
      <c r="F324" s="7" t="s">
        <v>1091</v>
      </c>
      <c r="G324" s="7" t="s">
        <v>1083</v>
      </c>
      <c r="H324" s="7" t="s">
        <v>1076</v>
      </c>
      <c r="I324" s="7" t="s">
        <v>1076</v>
      </c>
      <c r="J324" s="7" t="s">
        <v>1179</v>
      </c>
      <c r="K324" s="7" t="s">
        <v>1085</v>
      </c>
      <c r="L324" s="7" t="s">
        <v>1461</v>
      </c>
      <c r="M324" s="7" t="s">
        <v>1083</v>
      </c>
      <c r="N324" s="7" t="s">
        <v>1083</v>
      </c>
      <c r="O324" s="7" t="s">
        <v>1083</v>
      </c>
      <c r="P324" s="7" t="s">
        <v>1083</v>
      </c>
      <c r="Q324" s="7" t="s">
        <v>1076</v>
      </c>
      <c r="R324" s="7" t="s">
        <v>1083</v>
      </c>
      <c r="S324" s="7" t="s">
        <v>1083</v>
      </c>
      <c r="T324" s="7" t="s">
        <v>1104</v>
      </c>
      <c r="U324" s="7" t="s">
        <v>1461</v>
      </c>
      <c r="V324" s="7" t="s">
        <v>1384</v>
      </c>
      <c r="W324" s="7" t="s">
        <v>2118</v>
      </c>
      <c r="X324" s="7" t="s">
        <v>1104</v>
      </c>
      <c r="Y324" s="7" t="s">
        <v>1123</v>
      </c>
      <c r="Z324" s="7" t="s">
        <v>1083</v>
      </c>
      <c r="AA324" s="7" t="s">
        <v>1083</v>
      </c>
      <c r="AB324" s="7"/>
    </row>
    <row r="325" spans="1:28" x14ac:dyDescent="0.3">
      <c r="A325" s="7" t="s">
        <v>2251</v>
      </c>
      <c r="B325" s="7" t="s">
        <v>2243</v>
      </c>
      <c r="C325" s="7" t="s">
        <v>1127</v>
      </c>
      <c r="D325" s="7" t="s">
        <v>122</v>
      </c>
      <c r="E325" s="7" t="s">
        <v>1228</v>
      </c>
      <c r="F325" s="7" t="s">
        <v>1242</v>
      </c>
      <c r="G325" s="7" t="s">
        <v>1085</v>
      </c>
      <c r="H325" s="7" t="s">
        <v>1076</v>
      </c>
      <c r="I325" s="7" t="s">
        <v>1092</v>
      </c>
      <c r="J325" s="7" t="s">
        <v>1092</v>
      </c>
      <c r="K325" s="7" t="s">
        <v>1083</v>
      </c>
      <c r="L325" s="7" t="s">
        <v>1500</v>
      </c>
      <c r="M325" s="7" t="s">
        <v>1085</v>
      </c>
      <c r="N325" s="7" t="s">
        <v>1083</v>
      </c>
      <c r="O325" s="7" t="s">
        <v>1083</v>
      </c>
      <c r="P325" s="7" t="s">
        <v>1083</v>
      </c>
      <c r="Q325" s="7" t="s">
        <v>1076</v>
      </c>
      <c r="R325" s="7" t="s">
        <v>1083</v>
      </c>
      <c r="S325" s="7" t="s">
        <v>1083</v>
      </c>
      <c r="T325" s="7" t="s">
        <v>1090</v>
      </c>
      <c r="U325" s="7" t="s">
        <v>1707</v>
      </c>
      <c r="V325" s="7" t="s">
        <v>2158</v>
      </c>
      <c r="W325" s="7" t="s">
        <v>3095</v>
      </c>
      <c r="X325" s="7" t="s">
        <v>1178</v>
      </c>
      <c r="Y325" s="7" t="s">
        <v>1142</v>
      </c>
      <c r="Z325" s="7" t="s">
        <v>1760</v>
      </c>
      <c r="AA325" s="7" t="s">
        <v>1605</v>
      </c>
      <c r="AB325" s="7" t="s">
        <v>2157</v>
      </c>
    </row>
    <row r="326" spans="1:28" x14ac:dyDescent="0.3">
      <c r="A326" s="7" t="s">
        <v>2253</v>
      </c>
      <c r="B326" s="7" t="s">
        <v>190</v>
      </c>
      <c r="C326" s="7" t="s">
        <v>1238</v>
      </c>
      <c r="D326" s="7" t="s">
        <v>1139</v>
      </c>
      <c r="E326" s="7" t="s">
        <v>24</v>
      </c>
      <c r="F326" s="7" t="s">
        <v>1148</v>
      </c>
      <c r="G326" s="7" t="s">
        <v>1104</v>
      </c>
      <c r="H326" s="7" t="s">
        <v>1142</v>
      </c>
      <c r="I326" s="7" t="s">
        <v>1167</v>
      </c>
      <c r="J326" s="7" t="s">
        <v>1431</v>
      </c>
      <c r="K326" s="7" t="s">
        <v>1148</v>
      </c>
      <c r="L326" s="7" t="s">
        <v>1522</v>
      </c>
      <c r="M326" s="7" t="s">
        <v>1076</v>
      </c>
      <c r="N326" s="7" t="s">
        <v>1082</v>
      </c>
      <c r="O326" s="7" t="s">
        <v>1083</v>
      </c>
      <c r="P326" s="7" t="s">
        <v>1083</v>
      </c>
      <c r="Q326" s="7" t="s">
        <v>1105</v>
      </c>
      <c r="R326" s="7" t="s">
        <v>1082</v>
      </c>
      <c r="S326" s="7" t="s">
        <v>1083</v>
      </c>
      <c r="T326" s="7" t="s">
        <v>1368</v>
      </c>
      <c r="U326" s="7" t="s">
        <v>2245</v>
      </c>
      <c r="V326" s="7" t="s">
        <v>2246</v>
      </c>
      <c r="W326" s="7" t="s">
        <v>2069</v>
      </c>
      <c r="X326" s="7" t="s">
        <v>1127</v>
      </c>
      <c r="Y326" s="7" t="s">
        <v>1142</v>
      </c>
      <c r="Z326" s="7" t="s">
        <v>1083</v>
      </c>
      <c r="AA326" s="7" t="s">
        <v>1083</v>
      </c>
      <c r="AB326" s="7"/>
    </row>
    <row r="327" spans="1:28" x14ac:dyDescent="0.3">
      <c r="A327" s="7" t="s">
        <v>2254</v>
      </c>
      <c r="B327" s="7" t="s">
        <v>523</v>
      </c>
      <c r="C327" s="7" t="s">
        <v>1098</v>
      </c>
      <c r="D327" s="7" t="s">
        <v>107</v>
      </c>
      <c r="E327" s="7" t="s">
        <v>24</v>
      </c>
      <c r="F327" s="7" t="s">
        <v>1280</v>
      </c>
      <c r="G327" s="7" t="s">
        <v>1085</v>
      </c>
      <c r="H327" s="7" t="s">
        <v>1092</v>
      </c>
      <c r="I327" s="7" t="s">
        <v>1104</v>
      </c>
      <c r="J327" s="7" t="s">
        <v>1264</v>
      </c>
      <c r="K327" s="7" t="s">
        <v>1273</v>
      </c>
      <c r="L327" s="7" t="s">
        <v>1565</v>
      </c>
      <c r="M327" s="7" t="s">
        <v>1085</v>
      </c>
      <c r="N327" s="7" t="s">
        <v>1083</v>
      </c>
      <c r="O327" s="7" t="s">
        <v>1083</v>
      </c>
      <c r="P327" s="7" t="s">
        <v>1083</v>
      </c>
      <c r="Q327" s="7" t="s">
        <v>1092</v>
      </c>
      <c r="R327" s="7" t="s">
        <v>1083</v>
      </c>
      <c r="S327" s="7" t="s">
        <v>1083</v>
      </c>
      <c r="T327" s="7" t="s">
        <v>1096</v>
      </c>
      <c r="U327" s="7" t="s">
        <v>1479</v>
      </c>
      <c r="V327" s="7" t="s">
        <v>2696</v>
      </c>
      <c r="W327" s="7" t="s">
        <v>2681</v>
      </c>
      <c r="X327" s="7" t="s">
        <v>1406</v>
      </c>
      <c r="Y327" s="7" t="s">
        <v>1237</v>
      </c>
      <c r="Z327" s="7" t="s">
        <v>1083</v>
      </c>
      <c r="AA327" s="7" t="s">
        <v>1083</v>
      </c>
      <c r="AB327" s="7"/>
    </row>
    <row r="328" spans="1:28" x14ac:dyDescent="0.3">
      <c r="A328" s="7" t="s">
        <v>1948</v>
      </c>
      <c r="B328" s="7" t="s">
        <v>430</v>
      </c>
      <c r="C328" s="7" t="s">
        <v>1223</v>
      </c>
      <c r="D328" s="7" t="s">
        <v>34</v>
      </c>
      <c r="E328" s="7" t="s">
        <v>24</v>
      </c>
      <c r="F328" s="7" t="s">
        <v>1316</v>
      </c>
      <c r="G328" s="7" t="s">
        <v>1123</v>
      </c>
      <c r="H328" s="7" t="s">
        <v>1147</v>
      </c>
      <c r="I328" s="7" t="s">
        <v>1188</v>
      </c>
      <c r="J328" s="7" t="s">
        <v>1111</v>
      </c>
      <c r="K328" s="7" t="s">
        <v>1202</v>
      </c>
      <c r="L328" s="7" t="s">
        <v>1602</v>
      </c>
      <c r="M328" s="7" t="s">
        <v>1105</v>
      </c>
      <c r="N328" s="7" t="s">
        <v>1076</v>
      </c>
      <c r="O328" s="7" t="s">
        <v>1083</v>
      </c>
      <c r="P328" s="7" t="s">
        <v>1076</v>
      </c>
      <c r="Q328" s="7" t="s">
        <v>1153</v>
      </c>
      <c r="R328" s="7" t="s">
        <v>1092</v>
      </c>
      <c r="S328" s="7" t="s">
        <v>1076</v>
      </c>
      <c r="T328" s="7" t="s">
        <v>1671</v>
      </c>
      <c r="U328" s="7" t="s">
        <v>1901</v>
      </c>
      <c r="V328" s="7" t="s">
        <v>3264</v>
      </c>
      <c r="W328" s="7" t="s">
        <v>3326</v>
      </c>
      <c r="X328" s="7" t="s">
        <v>1577</v>
      </c>
      <c r="Y328" s="7" t="s">
        <v>1242</v>
      </c>
      <c r="Z328" s="7" t="s">
        <v>1083</v>
      </c>
      <c r="AA328" s="7" t="s">
        <v>1083</v>
      </c>
      <c r="AB328" s="7"/>
    </row>
    <row r="329" spans="1:28" x14ac:dyDescent="0.3">
      <c r="A329" s="7" t="s">
        <v>1846</v>
      </c>
      <c r="B329" s="7" t="s">
        <v>2250</v>
      </c>
      <c r="C329" s="7" t="s">
        <v>1246</v>
      </c>
      <c r="D329" s="7" t="s">
        <v>168</v>
      </c>
      <c r="E329" s="7" t="s">
        <v>24</v>
      </c>
      <c r="F329" s="7" t="s">
        <v>1127</v>
      </c>
      <c r="G329" s="7" t="s">
        <v>1083</v>
      </c>
      <c r="H329" s="7" t="s">
        <v>1092</v>
      </c>
      <c r="I329" s="7" t="s">
        <v>1092</v>
      </c>
      <c r="J329" s="7" t="s">
        <v>1104</v>
      </c>
      <c r="K329" s="7" t="s">
        <v>1100</v>
      </c>
      <c r="L329" s="7" t="s">
        <v>1669</v>
      </c>
      <c r="M329" s="7" t="s">
        <v>1083</v>
      </c>
      <c r="N329" s="7" t="s">
        <v>1083</v>
      </c>
      <c r="O329" s="7" t="s">
        <v>1083</v>
      </c>
      <c r="P329" s="7" t="s">
        <v>1083</v>
      </c>
      <c r="Q329" s="7" t="s">
        <v>1092</v>
      </c>
      <c r="R329" s="7" t="s">
        <v>1083</v>
      </c>
      <c r="S329" s="7" t="s">
        <v>1083</v>
      </c>
      <c r="T329" s="7" t="s">
        <v>1142</v>
      </c>
      <c r="U329" s="7" t="s">
        <v>1461</v>
      </c>
      <c r="V329" s="7" t="s">
        <v>2321</v>
      </c>
      <c r="W329" s="7" t="s">
        <v>2370</v>
      </c>
      <c r="X329" s="7" t="s">
        <v>1127</v>
      </c>
      <c r="Y329" s="7" t="s">
        <v>1202</v>
      </c>
      <c r="Z329" s="7" t="s">
        <v>1083</v>
      </c>
      <c r="AA329" s="7" t="s">
        <v>1083</v>
      </c>
      <c r="AB329" s="7"/>
    </row>
    <row r="330" spans="1:28" x14ac:dyDescent="0.3">
      <c r="A330" s="7" t="s">
        <v>1956</v>
      </c>
      <c r="B330" s="7" t="s">
        <v>2252</v>
      </c>
      <c r="C330" s="7" t="s">
        <v>1219</v>
      </c>
      <c r="D330" s="7" t="s">
        <v>130</v>
      </c>
      <c r="E330" s="7" t="s">
        <v>21</v>
      </c>
      <c r="F330" s="7" t="s">
        <v>1242</v>
      </c>
      <c r="G330" s="7" t="s">
        <v>1083</v>
      </c>
      <c r="H330" s="7" t="s">
        <v>1082</v>
      </c>
      <c r="I330" s="7" t="s">
        <v>1082</v>
      </c>
      <c r="J330" s="7" t="s">
        <v>1264</v>
      </c>
      <c r="K330" s="7" t="s">
        <v>1112</v>
      </c>
      <c r="L330" s="7" t="s">
        <v>1488</v>
      </c>
      <c r="M330" s="7" t="s">
        <v>1083</v>
      </c>
      <c r="N330" s="7" t="s">
        <v>1083</v>
      </c>
      <c r="O330" s="7" t="s">
        <v>1083</v>
      </c>
      <c r="P330" s="7" t="s">
        <v>1083</v>
      </c>
      <c r="Q330" s="7" t="s">
        <v>1082</v>
      </c>
      <c r="R330" s="7" t="s">
        <v>1083</v>
      </c>
      <c r="S330" s="7" t="s">
        <v>1083</v>
      </c>
      <c r="T330" s="7" t="s">
        <v>1234</v>
      </c>
      <c r="U330" s="7" t="s">
        <v>1461</v>
      </c>
      <c r="V330" s="7" t="s">
        <v>2094</v>
      </c>
      <c r="W330" s="7" t="s">
        <v>3637</v>
      </c>
      <c r="X330" s="7" t="s">
        <v>1128</v>
      </c>
      <c r="Y330" s="7" t="s">
        <v>1291</v>
      </c>
      <c r="Z330" s="7" t="s">
        <v>1085</v>
      </c>
      <c r="AA330" s="7" t="s">
        <v>1083</v>
      </c>
      <c r="AB330" s="7" t="s">
        <v>1682</v>
      </c>
    </row>
    <row r="331" spans="1:28" x14ac:dyDescent="0.3">
      <c r="A331" s="7" t="s">
        <v>1618</v>
      </c>
      <c r="B331" s="7" t="s">
        <v>512</v>
      </c>
      <c r="C331" s="7" t="s">
        <v>1202</v>
      </c>
      <c r="D331" s="7" t="s">
        <v>168</v>
      </c>
      <c r="E331" s="7" t="s">
        <v>24</v>
      </c>
      <c r="F331" s="7" t="s">
        <v>1303</v>
      </c>
      <c r="G331" s="7" t="s">
        <v>1100</v>
      </c>
      <c r="H331" s="7" t="s">
        <v>1147</v>
      </c>
      <c r="I331" s="7" t="s">
        <v>1234</v>
      </c>
      <c r="J331" s="7" t="s">
        <v>1167</v>
      </c>
      <c r="K331" s="7" t="s">
        <v>1111</v>
      </c>
      <c r="L331" s="7" t="s">
        <v>1610</v>
      </c>
      <c r="M331" s="7" t="s">
        <v>1111</v>
      </c>
      <c r="N331" s="7" t="s">
        <v>1076</v>
      </c>
      <c r="O331" s="7" t="s">
        <v>1076</v>
      </c>
      <c r="P331" s="7" t="s">
        <v>1092</v>
      </c>
      <c r="Q331" s="7" t="s">
        <v>1112</v>
      </c>
      <c r="R331" s="7" t="s">
        <v>1092</v>
      </c>
      <c r="S331" s="7" t="s">
        <v>1083</v>
      </c>
      <c r="T331" s="7" t="s">
        <v>1676</v>
      </c>
      <c r="U331" s="7" t="s">
        <v>3077</v>
      </c>
      <c r="V331" s="7" t="s">
        <v>3638</v>
      </c>
      <c r="W331" s="7" t="s">
        <v>3639</v>
      </c>
      <c r="X331" s="7" t="s">
        <v>1560</v>
      </c>
      <c r="Y331" s="7" t="s">
        <v>1229</v>
      </c>
      <c r="Z331" s="7" t="s">
        <v>1083</v>
      </c>
      <c r="AA331" s="7" t="s">
        <v>1083</v>
      </c>
      <c r="AB331" s="7"/>
    </row>
    <row r="332" spans="1:28" x14ac:dyDescent="0.3">
      <c r="A332" s="7" t="s">
        <v>1055</v>
      </c>
      <c r="B332" s="7" t="s">
        <v>0</v>
      </c>
      <c r="C332" s="7" t="s">
        <v>1057</v>
      </c>
      <c r="D332" s="7" t="s">
        <v>1059</v>
      </c>
      <c r="E332" s="7" t="s">
        <v>1063</v>
      </c>
      <c r="F332" s="7" t="s">
        <v>4</v>
      </c>
      <c r="G332" s="7" t="s">
        <v>781</v>
      </c>
      <c r="H332" s="7" t="s">
        <v>1190</v>
      </c>
      <c r="I332" s="7" t="s">
        <v>1191</v>
      </c>
      <c r="J332" s="7" t="s">
        <v>1192</v>
      </c>
      <c r="K332" s="7" t="s">
        <v>1193</v>
      </c>
      <c r="L332" s="7" t="s">
        <v>1444</v>
      </c>
      <c r="M332" s="7" t="s">
        <v>1445</v>
      </c>
      <c r="N332" s="7" t="s">
        <v>1544</v>
      </c>
      <c r="O332" s="7" t="s">
        <v>1545</v>
      </c>
      <c r="P332" s="7" t="s">
        <v>1448</v>
      </c>
      <c r="Q332" s="7" t="s">
        <v>1445</v>
      </c>
      <c r="R332" s="7" t="s">
        <v>1544</v>
      </c>
      <c r="S332" s="7" t="s">
        <v>1545</v>
      </c>
      <c r="T332" s="7" t="s">
        <v>1546</v>
      </c>
      <c r="U332" s="7" t="s">
        <v>1547</v>
      </c>
      <c r="V332" s="7" t="s">
        <v>1548</v>
      </c>
      <c r="W332" s="7" t="s">
        <v>1549</v>
      </c>
      <c r="X332" s="7" t="s">
        <v>1456</v>
      </c>
      <c r="Y332" s="7" t="s">
        <v>1457</v>
      </c>
      <c r="Z332" s="7" t="s">
        <v>1458</v>
      </c>
      <c r="AA332" s="7" t="s">
        <v>1459</v>
      </c>
      <c r="AB332" s="7" t="s">
        <v>1460</v>
      </c>
    </row>
    <row r="333" spans="1:28" x14ac:dyDescent="0.3">
      <c r="A333" s="7" t="s">
        <v>2260</v>
      </c>
      <c r="B333" s="7" t="s">
        <v>294</v>
      </c>
      <c r="C333" s="7" t="s">
        <v>1206</v>
      </c>
      <c r="D333" s="7" t="s">
        <v>55</v>
      </c>
      <c r="E333" s="7" t="s">
        <v>24</v>
      </c>
      <c r="F333" s="7" t="s">
        <v>1238</v>
      </c>
      <c r="G333" s="7" t="s">
        <v>1076</v>
      </c>
      <c r="H333" s="7" t="s">
        <v>1104</v>
      </c>
      <c r="I333" s="7" t="s">
        <v>1091</v>
      </c>
      <c r="J333" s="7" t="s">
        <v>1272</v>
      </c>
      <c r="K333" s="7" t="s">
        <v>1167</v>
      </c>
      <c r="L333" s="7" t="s">
        <v>1527</v>
      </c>
      <c r="M333" s="7" t="s">
        <v>1076</v>
      </c>
      <c r="N333" s="7" t="s">
        <v>1083</v>
      </c>
      <c r="O333" s="7" t="s">
        <v>1083</v>
      </c>
      <c r="P333" s="7" t="s">
        <v>1083</v>
      </c>
      <c r="Q333" s="7" t="s">
        <v>1104</v>
      </c>
      <c r="R333" s="7" t="s">
        <v>1083</v>
      </c>
      <c r="S333" s="7" t="s">
        <v>1083</v>
      </c>
      <c r="T333" s="7" t="s">
        <v>1202</v>
      </c>
      <c r="U333" s="7" t="s">
        <v>2067</v>
      </c>
      <c r="V333" s="7" t="s">
        <v>1866</v>
      </c>
      <c r="W333" s="7" t="s">
        <v>3208</v>
      </c>
      <c r="X333" s="7" t="s">
        <v>1307</v>
      </c>
      <c r="Y333" s="7" t="s">
        <v>1111</v>
      </c>
      <c r="Z333" s="7" t="s">
        <v>1083</v>
      </c>
      <c r="AA333" s="7" t="s">
        <v>1083</v>
      </c>
      <c r="AB333" s="7"/>
    </row>
    <row r="334" spans="1:28" x14ac:dyDescent="0.3">
      <c r="A334" s="7" t="s">
        <v>2262</v>
      </c>
      <c r="B334" s="7" t="s">
        <v>469</v>
      </c>
      <c r="C334" s="7" t="s">
        <v>1234</v>
      </c>
      <c r="D334" s="7" t="s">
        <v>110</v>
      </c>
      <c r="E334" s="7" t="s">
        <v>1141</v>
      </c>
      <c r="F334" s="7" t="s">
        <v>1187</v>
      </c>
      <c r="G334" s="7" t="s">
        <v>1097</v>
      </c>
      <c r="H334" s="7" t="s">
        <v>1111</v>
      </c>
      <c r="I334" s="7" t="s">
        <v>1188</v>
      </c>
      <c r="J334" s="7" t="s">
        <v>1106</v>
      </c>
      <c r="K334" s="7" t="s">
        <v>1265</v>
      </c>
      <c r="L334" s="7" t="s">
        <v>1714</v>
      </c>
      <c r="M334" s="7" t="s">
        <v>1142</v>
      </c>
      <c r="N334" s="7" t="s">
        <v>1082</v>
      </c>
      <c r="O334" s="7" t="s">
        <v>1083</v>
      </c>
      <c r="P334" s="7" t="s">
        <v>1083</v>
      </c>
      <c r="Q334" s="7" t="s">
        <v>1111</v>
      </c>
      <c r="R334" s="7" t="s">
        <v>1083</v>
      </c>
      <c r="S334" s="7" t="s">
        <v>1083</v>
      </c>
      <c r="T334" s="7" t="s">
        <v>1734</v>
      </c>
      <c r="U334" s="7" t="s">
        <v>1993</v>
      </c>
      <c r="V334" s="7" t="s">
        <v>2819</v>
      </c>
      <c r="W334" s="7" t="s">
        <v>3604</v>
      </c>
      <c r="X334" s="7" t="s">
        <v>1242</v>
      </c>
      <c r="Y334" s="7" t="s">
        <v>1098</v>
      </c>
      <c r="Z334" s="7" t="s">
        <v>1698</v>
      </c>
      <c r="AA334" s="7" t="s">
        <v>2130</v>
      </c>
      <c r="AB334" s="7" t="s">
        <v>3346</v>
      </c>
    </row>
    <row r="335" spans="1:28" x14ac:dyDescent="0.3">
      <c r="A335" s="7" t="s">
        <v>2264</v>
      </c>
      <c r="B335" s="7" t="s">
        <v>2257</v>
      </c>
      <c r="C335" s="7" t="s">
        <v>1188</v>
      </c>
      <c r="D335" s="7" t="s">
        <v>55</v>
      </c>
      <c r="E335" s="7" t="s">
        <v>1109</v>
      </c>
      <c r="F335" s="7" t="s">
        <v>1202</v>
      </c>
      <c r="G335" s="7" t="s">
        <v>1076</v>
      </c>
      <c r="H335" s="7" t="s">
        <v>1104</v>
      </c>
      <c r="I335" s="7" t="s">
        <v>1091</v>
      </c>
      <c r="J335" s="7" t="s">
        <v>1084</v>
      </c>
      <c r="K335" s="7" t="s">
        <v>1091</v>
      </c>
      <c r="L335" s="7" t="s">
        <v>1500</v>
      </c>
      <c r="M335" s="7" t="s">
        <v>1076</v>
      </c>
      <c r="N335" s="7" t="s">
        <v>1083</v>
      </c>
      <c r="O335" s="7" t="s">
        <v>1083</v>
      </c>
      <c r="P335" s="7" t="s">
        <v>1083</v>
      </c>
      <c r="Q335" s="7" t="s">
        <v>1082</v>
      </c>
      <c r="R335" s="7" t="s">
        <v>1083</v>
      </c>
      <c r="S335" s="7" t="s">
        <v>1076</v>
      </c>
      <c r="T335" s="7" t="s">
        <v>1090</v>
      </c>
      <c r="U335" s="7" t="s">
        <v>1566</v>
      </c>
      <c r="V335" s="7" t="s">
        <v>1956</v>
      </c>
      <c r="W335" s="7" t="s">
        <v>3297</v>
      </c>
      <c r="X335" s="7" t="s">
        <v>1219</v>
      </c>
      <c r="Y335" s="7" t="s">
        <v>1090</v>
      </c>
      <c r="Z335" s="7" t="s">
        <v>1085</v>
      </c>
      <c r="AA335" s="7" t="s">
        <v>1123</v>
      </c>
      <c r="AB335" s="7" t="s">
        <v>1670</v>
      </c>
    </row>
    <row r="336" spans="1:28" x14ac:dyDescent="0.3">
      <c r="A336" s="7" t="s">
        <v>2267</v>
      </c>
      <c r="B336" s="7" t="s">
        <v>3270</v>
      </c>
      <c r="C336" s="7" t="s">
        <v>1206</v>
      </c>
      <c r="D336" s="7" t="s">
        <v>1139</v>
      </c>
      <c r="E336" s="7" t="s">
        <v>24</v>
      </c>
      <c r="F336" s="7" t="s">
        <v>1092</v>
      </c>
      <c r="G336" s="7" t="s">
        <v>1083</v>
      </c>
      <c r="H336" s="7" t="s">
        <v>1076</v>
      </c>
      <c r="I336" s="7" t="s">
        <v>1076</v>
      </c>
      <c r="J336" s="7" t="s">
        <v>1104</v>
      </c>
      <c r="K336" s="7" t="s">
        <v>1083</v>
      </c>
      <c r="L336" s="7" t="s">
        <v>1472</v>
      </c>
      <c r="M336" s="7" t="s">
        <v>1083</v>
      </c>
      <c r="N336" s="7" t="s">
        <v>1083</v>
      </c>
      <c r="O336" s="7" t="s">
        <v>1083</v>
      </c>
      <c r="P336" s="7" t="s">
        <v>1083</v>
      </c>
      <c r="Q336" s="7" t="s">
        <v>1076</v>
      </c>
      <c r="R336" s="7" t="s">
        <v>1083</v>
      </c>
      <c r="S336" s="7" t="s">
        <v>1083</v>
      </c>
      <c r="T336" s="7" t="s">
        <v>1076</v>
      </c>
      <c r="U336" s="7" t="s">
        <v>1461</v>
      </c>
      <c r="V336" s="7" t="s">
        <v>1312</v>
      </c>
      <c r="W336" s="7" t="s">
        <v>3604</v>
      </c>
      <c r="X336" s="7" t="s">
        <v>1092</v>
      </c>
      <c r="Y336" s="7" t="s">
        <v>1082</v>
      </c>
      <c r="Z336" s="7" t="s">
        <v>1083</v>
      </c>
      <c r="AA336" s="7" t="s">
        <v>1083</v>
      </c>
      <c r="AB336" s="7"/>
    </row>
    <row r="337" spans="1:28" x14ac:dyDescent="0.3">
      <c r="A337" s="7" t="s">
        <v>1990</v>
      </c>
      <c r="B337" s="7" t="s">
        <v>224</v>
      </c>
      <c r="C337" s="7" t="s">
        <v>1246</v>
      </c>
      <c r="D337" s="7" t="s">
        <v>98</v>
      </c>
      <c r="E337" s="7" t="s">
        <v>1141</v>
      </c>
      <c r="F337" s="7" t="s">
        <v>1320</v>
      </c>
      <c r="G337" s="7" t="s">
        <v>1082</v>
      </c>
      <c r="H337" s="7" t="s">
        <v>1085</v>
      </c>
      <c r="I337" s="7" t="s">
        <v>1091</v>
      </c>
      <c r="J337" s="7" t="s">
        <v>1471</v>
      </c>
      <c r="K337" s="7" t="s">
        <v>1510</v>
      </c>
      <c r="L337" s="7" t="s">
        <v>1899</v>
      </c>
      <c r="M337" s="7" t="s">
        <v>1092</v>
      </c>
      <c r="N337" s="7" t="s">
        <v>1083</v>
      </c>
      <c r="O337" s="7" t="s">
        <v>1076</v>
      </c>
      <c r="P337" s="7" t="s">
        <v>1083</v>
      </c>
      <c r="Q337" s="7" t="s">
        <v>1076</v>
      </c>
      <c r="R337" s="7" t="s">
        <v>1083</v>
      </c>
      <c r="S337" s="7" t="s">
        <v>1076</v>
      </c>
      <c r="T337" s="7" t="s">
        <v>1307</v>
      </c>
      <c r="U337" s="7" t="s">
        <v>2311</v>
      </c>
      <c r="V337" s="7" t="s">
        <v>2665</v>
      </c>
      <c r="W337" s="7" t="s">
        <v>3571</v>
      </c>
      <c r="X337" s="7" t="s">
        <v>1096</v>
      </c>
      <c r="Y337" s="7" t="s">
        <v>1480</v>
      </c>
      <c r="Z337" s="7" t="s">
        <v>1112</v>
      </c>
      <c r="AA337" s="7" t="s">
        <v>1091</v>
      </c>
      <c r="AB337" s="7" t="s">
        <v>3640</v>
      </c>
    </row>
    <row r="338" spans="1:28" x14ac:dyDescent="0.3">
      <c r="A338" s="7" t="s">
        <v>2269</v>
      </c>
      <c r="B338" s="7" t="s">
        <v>208</v>
      </c>
      <c r="C338" s="7" t="s">
        <v>1246</v>
      </c>
      <c r="D338" s="7" t="s">
        <v>1139</v>
      </c>
      <c r="E338" s="7" t="s">
        <v>1109</v>
      </c>
      <c r="F338" s="7" t="s">
        <v>1146</v>
      </c>
      <c r="G338" s="7" t="s">
        <v>1111</v>
      </c>
      <c r="H338" s="7" t="s">
        <v>1153</v>
      </c>
      <c r="I338" s="7" t="s">
        <v>1206</v>
      </c>
      <c r="J338" s="7" t="s">
        <v>1264</v>
      </c>
      <c r="K338" s="7" t="s">
        <v>1229</v>
      </c>
      <c r="L338" s="7" t="s">
        <v>1758</v>
      </c>
      <c r="M338" s="7" t="s">
        <v>1123</v>
      </c>
      <c r="N338" s="7" t="s">
        <v>1076</v>
      </c>
      <c r="O338" s="7" t="s">
        <v>1076</v>
      </c>
      <c r="P338" s="7" t="s">
        <v>1085</v>
      </c>
      <c r="Q338" s="7" t="s">
        <v>1111</v>
      </c>
      <c r="R338" s="7" t="s">
        <v>1085</v>
      </c>
      <c r="S338" s="7" t="s">
        <v>1076</v>
      </c>
      <c r="T338" s="7" t="s">
        <v>1762</v>
      </c>
      <c r="U338" s="7" t="s">
        <v>1795</v>
      </c>
      <c r="V338" s="7" t="s">
        <v>2367</v>
      </c>
      <c r="W338" s="7" t="s">
        <v>3282</v>
      </c>
      <c r="X338" s="7" t="s">
        <v>1097</v>
      </c>
      <c r="Y338" s="7" t="s">
        <v>1146</v>
      </c>
      <c r="Z338" s="7" t="s">
        <v>2100</v>
      </c>
      <c r="AA338" s="7" t="s">
        <v>1644</v>
      </c>
      <c r="AB338" s="7" t="s">
        <v>3231</v>
      </c>
    </row>
    <row r="339" spans="1:28" x14ac:dyDescent="0.3">
      <c r="A339" s="7" t="s">
        <v>2271</v>
      </c>
      <c r="B339" s="7" t="s">
        <v>2261</v>
      </c>
      <c r="C339" s="7" t="s">
        <v>1229</v>
      </c>
      <c r="D339" s="7" t="s">
        <v>28</v>
      </c>
      <c r="E339" s="7" t="s">
        <v>21</v>
      </c>
      <c r="F339" s="7" t="s">
        <v>1085</v>
      </c>
      <c r="G339" s="7" t="s">
        <v>1083</v>
      </c>
      <c r="H339" s="7" t="s">
        <v>1083</v>
      </c>
      <c r="I339" s="7" t="s">
        <v>1083</v>
      </c>
      <c r="J339" s="7" t="s">
        <v>1084</v>
      </c>
      <c r="K339" s="7" t="s">
        <v>1083</v>
      </c>
      <c r="L339" s="7" t="s">
        <v>1571</v>
      </c>
      <c r="M339" s="7" t="s">
        <v>1083</v>
      </c>
      <c r="N339" s="7" t="s">
        <v>1083</v>
      </c>
      <c r="O339" s="7" t="s">
        <v>1083</v>
      </c>
      <c r="P339" s="7" t="s">
        <v>1083</v>
      </c>
      <c r="Q339" s="7" t="s">
        <v>1083</v>
      </c>
      <c r="R339" s="7" t="s">
        <v>1083</v>
      </c>
      <c r="S339" s="7" t="s">
        <v>1083</v>
      </c>
      <c r="T339" s="7" t="s">
        <v>1076</v>
      </c>
      <c r="U339" s="7" t="s">
        <v>1461</v>
      </c>
      <c r="V339" s="7" t="s">
        <v>1153</v>
      </c>
      <c r="W339" s="7" t="s">
        <v>3217</v>
      </c>
      <c r="X339" s="7" t="s">
        <v>1076</v>
      </c>
      <c r="Y339" s="7" t="s">
        <v>1092</v>
      </c>
      <c r="Z339" s="7" t="s">
        <v>1076</v>
      </c>
      <c r="AA339" s="7" t="s">
        <v>1076</v>
      </c>
      <c r="AB339" s="7" t="s">
        <v>1526</v>
      </c>
    </row>
    <row r="340" spans="1:28" x14ac:dyDescent="0.3">
      <c r="A340" s="7" t="s">
        <v>1727</v>
      </c>
      <c r="B340" s="7" t="s">
        <v>321</v>
      </c>
      <c r="C340" s="7" t="s">
        <v>1242</v>
      </c>
      <c r="D340" s="7" t="s">
        <v>67</v>
      </c>
      <c r="E340" s="7" t="s">
        <v>1141</v>
      </c>
      <c r="F340" s="7" t="s">
        <v>1316</v>
      </c>
      <c r="G340" s="7" t="s">
        <v>1111</v>
      </c>
      <c r="H340" s="7" t="s">
        <v>1142</v>
      </c>
      <c r="I340" s="7" t="s">
        <v>1178</v>
      </c>
      <c r="J340" s="7" t="s">
        <v>1264</v>
      </c>
      <c r="K340" s="7" t="s">
        <v>1123</v>
      </c>
      <c r="L340" s="7" t="s">
        <v>1522</v>
      </c>
      <c r="M340" s="7" t="s">
        <v>1111</v>
      </c>
      <c r="N340" s="7" t="s">
        <v>1083</v>
      </c>
      <c r="O340" s="7" t="s">
        <v>1083</v>
      </c>
      <c r="P340" s="7" t="s">
        <v>1085</v>
      </c>
      <c r="Q340" s="7" t="s">
        <v>1105</v>
      </c>
      <c r="R340" s="7" t="s">
        <v>1082</v>
      </c>
      <c r="S340" s="7" t="s">
        <v>1083</v>
      </c>
      <c r="T340" s="7" t="s">
        <v>1773</v>
      </c>
      <c r="U340" s="7" t="s">
        <v>2059</v>
      </c>
      <c r="V340" s="7" t="s">
        <v>1593</v>
      </c>
      <c r="W340" s="7" t="s">
        <v>3177</v>
      </c>
      <c r="X340" s="7" t="s">
        <v>1153</v>
      </c>
      <c r="Y340" s="7" t="s">
        <v>1188</v>
      </c>
      <c r="Z340" s="7" t="s">
        <v>1830</v>
      </c>
      <c r="AA340" s="7" t="s">
        <v>2148</v>
      </c>
      <c r="AB340" s="7" t="s">
        <v>3599</v>
      </c>
    </row>
    <row r="341" spans="1:28" x14ac:dyDescent="0.3">
      <c r="A341" s="7" t="s">
        <v>2275</v>
      </c>
      <c r="B341" s="7" t="s">
        <v>89</v>
      </c>
      <c r="C341" s="7" t="s">
        <v>1206</v>
      </c>
      <c r="D341" s="7" t="s">
        <v>52</v>
      </c>
      <c r="E341" s="7" t="s">
        <v>21</v>
      </c>
      <c r="F341" s="7" t="s">
        <v>1167</v>
      </c>
      <c r="G341" s="7" t="s">
        <v>1085</v>
      </c>
      <c r="H341" s="7" t="s">
        <v>1085</v>
      </c>
      <c r="I341" s="7" t="s">
        <v>1082</v>
      </c>
      <c r="J341" s="7" t="s">
        <v>1179</v>
      </c>
      <c r="K341" s="7" t="s">
        <v>1090</v>
      </c>
      <c r="L341" s="7" t="s">
        <v>1612</v>
      </c>
      <c r="M341" s="7" t="s">
        <v>1076</v>
      </c>
      <c r="N341" s="7" t="s">
        <v>1076</v>
      </c>
      <c r="O341" s="7" t="s">
        <v>1083</v>
      </c>
      <c r="P341" s="7" t="s">
        <v>1083</v>
      </c>
      <c r="Q341" s="7" t="s">
        <v>1085</v>
      </c>
      <c r="R341" s="7" t="s">
        <v>1083</v>
      </c>
      <c r="S341" s="7" t="s">
        <v>1083</v>
      </c>
      <c r="T341" s="7" t="s">
        <v>1110</v>
      </c>
      <c r="U341" s="7" t="s">
        <v>2265</v>
      </c>
      <c r="V341" s="7" t="s">
        <v>1846</v>
      </c>
      <c r="W341" s="7" t="s">
        <v>2266</v>
      </c>
      <c r="X341" s="7" t="s">
        <v>1111</v>
      </c>
      <c r="Y341" s="7" t="s">
        <v>1085</v>
      </c>
      <c r="Z341" s="7" t="s">
        <v>1815</v>
      </c>
      <c r="AA341" s="7" t="s">
        <v>1848</v>
      </c>
      <c r="AB341" s="7" t="s">
        <v>1662</v>
      </c>
    </row>
    <row r="342" spans="1:28" x14ac:dyDescent="0.3">
      <c r="A342" s="7" t="s">
        <v>2281</v>
      </c>
      <c r="B342" s="7" t="s">
        <v>544</v>
      </c>
      <c r="C342" s="7" t="s">
        <v>1098</v>
      </c>
      <c r="D342" s="7" t="s">
        <v>1121</v>
      </c>
      <c r="E342" s="7" t="s">
        <v>24</v>
      </c>
      <c r="F342" s="7" t="s">
        <v>1312</v>
      </c>
      <c r="G342" s="7" t="s">
        <v>1128</v>
      </c>
      <c r="H342" s="7" t="s">
        <v>1146</v>
      </c>
      <c r="I342" s="7" t="s">
        <v>1320</v>
      </c>
      <c r="J342" s="7" t="s">
        <v>1082</v>
      </c>
      <c r="K342" s="7" t="s">
        <v>1280</v>
      </c>
      <c r="L342" s="7" t="s">
        <v>1677</v>
      </c>
      <c r="M342" s="7" t="s">
        <v>1104</v>
      </c>
      <c r="N342" s="7" t="s">
        <v>1082</v>
      </c>
      <c r="O342" s="7" t="s">
        <v>1083</v>
      </c>
      <c r="P342" s="7" t="s">
        <v>1076</v>
      </c>
      <c r="Q342" s="7" t="s">
        <v>1127</v>
      </c>
      <c r="R342" s="7" t="s">
        <v>1147</v>
      </c>
      <c r="S342" s="7" t="s">
        <v>1083</v>
      </c>
      <c r="T342" s="7" t="s">
        <v>1815</v>
      </c>
      <c r="U342" s="7" t="s">
        <v>3163</v>
      </c>
      <c r="V342" s="7" t="s">
        <v>3642</v>
      </c>
      <c r="W342" s="7" t="s">
        <v>3348</v>
      </c>
      <c r="X342" s="7" t="s">
        <v>1355</v>
      </c>
      <c r="Y342" s="7" t="s">
        <v>1234</v>
      </c>
      <c r="Z342" s="7" t="s">
        <v>1083</v>
      </c>
      <c r="AA342" s="7" t="s">
        <v>1083</v>
      </c>
      <c r="AB342" s="7"/>
    </row>
    <row r="343" spans="1:28" x14ac:dyDescent="0.3">
      <c r="A343" s="7" t="s">
        <v>2284</v>
      </c>
      <c r="B343" s="7" t="s">
        <v>1207</v>
      </c>
      <c r="C343" s="7" t="s">
        <v>1202</v>
      </c>
      <c r="D343" s="7" t="s">
        <v>55</v>
      </c>
      <c r="E343" s="7" t="s">
        <v>1109</v>
      </c>
      <c r="F343" s="7" t="s">
        <v>1082</v>
      </c>
      <c r="G343" s="7" t="s">
        <v>1083</v>
      </c>
      <c r="H343" s="7" t="s">
        <v>1083</v>
      </c>
      <c r="I343" s="7" t="s">
        <v>1083</v>
      </c>
      <c r="J343" s="7" t="s">
        <v>1085</v>
      </c>
      <c r="K343" s="7" t="s">
        <v>1083</v>
      </c>
      <c r="L343" s="7" t="s">
        <v>1461</v>
      </c>
      <c r="M343" s="7" t="s">
        <v>1083</v>
      </c>
      <c r="N343" s="7" t="s">
        <v>1083</v>
      </c>
      <c r="O343" s="7" t="s">
        <v>1083</v>
      </c>
      <c r="P343" s="7" t="s">
        <v>1083</v>
      </c>
      <c r="Q343" s="7" t="s">
        <v>1083</v>
      </c>
      <c r="R343" s="7" t="s">
        <v>1083</v>
      </c>
      <c r="S343" s="7" t="s">
        <v>1083</v>
      </c>
      <c r="T343" s="7" t="s">
        <v>1083</v>
      </c>
      <c r="U343" s="7"/>
      <c r="V343" s="7" t="s">
        <v>1280</v>
      </c>
      <c r="W343" s="7" t="s">
        <v>2268</v>
      </c>
      <c r="X343" s="7" t="s">
        <v>1076</v>
      </c>
      <c r="Y343" s="7" t="s">
        <v>1082</v>
      </c>
      <c r="Z343" s="7" t="s">
        <v>1083</v>
      </c>
      <c r="AA343" s="7" t="s">
        <v>1085</v>
      </c>
      <c r="AB343" s="7" t="s">
        <v>1461</v>
      </c>
    </row>
    <row r="344" spans="1:28" x14ac:dyDescent="0.3">
      <c r="A344" s="7" t="s">
        <v>1652</v>
      </c>
      <c r="B344" s="7" t="s">
        <v>635</v>
      </c>
      <c r="C344" s="7" t="s">
        <v>1229</v>
      </c>
      <c r="D344" s="7" t="s">
        <v>102</v>
      </c>
      <c r="E344" s="7" t="s">
        <v>21</v>
      </c>
      <c r="F344" s="7" t="s">
        <v>1146</v>
      </c>
      <c r="G344" s="7" t="s">
        <v>1128</v>
      </c>
      <c r="H344" s="7" t="s">
        <v>1128</v>
      </c>
      <c r="I344" s="7" t="s">
        <v>1090</v>
      </c>
      <c r="J344" s="7" t="s">
        <v>1100</v>
      </c>
      <c r="K344" s="7" t="s">
        <v>1090</v>
      </c>
      <c r="L344" s="7" t="s">
        <v>1758</v>
      </c>
      <c r="M344" s="7" t="s">
        <v>1123</v>
      </c>
      <c r="N344" s="7" t="s">
        <v>1076</v>
      </c>
      <c r="O344" s="7" t="s">
        <v>1083</v>
      </c>
      <c r="P344" s="7" t="s">
        <v>1092</v>
      </c>
      <c r="Q344" s="7" t="s">
        <v>1128</v>
      </c>
      <c r="R344" s="7" t="s">
        <v>1083</v>
      </c>
      <c r="S344" s="7" t="s">
        <v>1083</v>
      </c>
      <c r="T344" s="7" t="s">
        <v>1489</v>
      </c>
      <c r="U344" s="7" t="s">
        <v>1592</v>
      </c>
      <c r="V344" s="7" t="s">
        <v>2685</v>
      </c>
      <c r="W344" s="7" t="s">
        <v>2759</v>
      </c>
      <c r="X344" s="7" t="s">
        <v>1229</v>
      </c>
      <c r="Y344" s="7" t="s">
        <v>1234</v>
      </c>
      <c r="Z344" s="7" t="s">
        <v>1128</v>
      </c>
      <c r="AA344" s="7" t="s">
        <v>1111</v>
      </c>
      <c r="AB344" s="7" t="s">
        <v>1662</v>
      </c>
    </row>
    <row r="345" spans="1:28" x14ac:dyDescent="0.3">
      <c r="A345" s="7" t="s">
        <v>2190</v>
      </c>
      <c r="B345" s="7" t="s">
        <v>395</v>
      </c>
      <c r="C345" s="7" t="s">
        <v>1127</v>
      </c>
      <c r="D345" s="7" t="s">
        <v>168</v>
      </c>
      <c r="E345" s="7" t="s">
        <v>24</v>
      </c>
      <c r="F345" s="7" t="s">
        <v>1096</v>
      </c>
      <c r="G345" s="7" t="s">
        <v>1104</v>
      </c>
      <c r="H345" s="7" t="s">
        <v>1188</v>
      </c>
      <c r="I345" s="7" t="s">
        <v>1238</v>
      </c>
      <c r="J345" s="7" t="s">
        <v>1076</v>
      </c>
      <c r="K345" s="7" t="s">
        <v>1111</v>
      </c>
      <c r="L345" s="7" t="s">
        <v>1723</v>
      </c>
      <c r="M345" s="7" t="s">
        <v>1082</v>
      </c>
      <c r="N345" s="7" t="s">
        <v>1076</v>
      </c>
      <c r="O345" s="7" t="s">
        <v>1083</v>
      </c>
      <c r="P345" s="7" t="s">
        <v>1076</v>
      </c>
      <c r="Q345" s="7" t="s">
        <v>1097</v>
      </c>
      <c r="R345" s="7" t="s">
        <v>1111</v>
      </c>
      <c r="S345" s="7" t="s">
        <v>1083</v>
      </c>
      <c r="T345" s="7" t="s">
        <v>1692</v>
      </c>
      <c r="U345" s="7" t="s">
        <v>2128</v>
      </c>
      <c r="V345" s="7" t="s">
        <v>3643</v>
      </c>
      <c r="W345" s="7" t="s">
        <v>2272</v>
      </c>
      <c r="X345" s="7" t="s">
        <v>1344</v>
      </c>
      <c r="Y345" s="7" t="s">
        <v>1188</v>
      </c>
      <c r="Z345" s="7" t="s">
        <v>1083</v>
      </c>
      <c r="AA345" s="7" t="s">
        <v>1083</v>
      </c>
      <c r="AB345" s="7"/>
    </row>
    <row r="346" spans="1:28" x14ac:dyDescent="0.3">
      <c r="A346" s="7" t="s">
        <v>2206</v>
      </c>
      <c r="B346" s="7" t="s">
        <v>25</v>
      </c>
      <c r="C346" s="7" t="s">
        <v>1098</v>
      </c>
      <c r="D346" s="7" t="s">
        <v>26</v>
      </c>
      <c r="E346" s="7" t="s">
        <v>21</v>
      </c>
      <c r="F346" s="7" t="s">
        <v>1316</v>
      </c>
      <c r="G346" s="7" t="s">
        <v>1097</v>
      </c>
      <c r="H346" s="7" t="s">
        <v>1090</v>
      </c>
      <c r="I346" s="7" t="s">
        <v>1098</v>
      </c>
      <c r="J346" s="7" t="s">
        <v>1076</v>
      </c>
      <c r="K346" s="7" t="s">
        <v>1219</v>
      </c>
      <c r="L346" s="7" t="s">
        <v>1774</v>
      </c>
      <c r="M346" s="7" t="s">
        <v>1128</v>
      </c>
      <c r="N346" s="7" t="s">
        <v>1082</v>
      </c>
      <c r="O346" s="7" t="s">
        <v>1085</v>
      </c>
      <c r="P346" s="7" t="s">
        <v>1085</v>
      </c>
      <c r="Q346" s="7" t="s">
        <v>1100</v>
      </c>
      <c r="R346" s="7" t="s">
        <v>1082</v>
      </c>
      <c r="S346" s="7" t="s">
        <v>1085</v>
      </c>
      <c r="T346" s="7" t="s">
        <v>1507</v>
      </c>
      <c r="U346" s="7" t="s">
        <v>2018</v>
      </c>
      <c r="V346" s="7" t="s">
        <v>3355</v>
      </c>
      <c r="W346" s="7" t="s">
        <v>3947</v>
      </c>
      <c r="X346" s="7" t="s">
        <v>1187</v>
      </c>
      <c r="Y346" s="7" t="s">
        <v>1246</v>
      </c>
      <c r="Z346" s="7" t="s">
        <v>1908</v>
      </c>
      <c r="AA346" s="7" t="s">
        <v>2361</v>
      </c>
      <c r="AB346" s="7" t="s">
        <v>3644</v>
      </c>
    </row>
    <row r="347" spans="1:28" x14ac:dyDescent="0.3">
      <c r="A347" s="7" t="s">
        <v>1830</v>
      </c>
      <c r="B347" s="7" t="s">
        <v>2276</v>
      </c>
      <c r="C347" s="7" t="s">
        <v>1238</v>
      </c>
      <c r="D347" s="7" t="s">
        <v>1132</v>
      </c>
      <c r="E347" s="7" t="s">
        <v>21</v>
      </c>
      <c r="F347" s="7" t="s">
        <v>1312</v>
      </c>
      <c r="G347" s="7" t="s">
        <v>1097</v>
      </c>
      <c r="H347" s="7" t="s">
        <v>1180</v>
      </c>
      <c r="I347" s="7" t="s">
        <v>1110</v>
      </c>
      <c r="J347" s="7" t="s">
        <v>2277</v>
      </c>
      <c r="K347" s="7" t="s">
        <v>1202</v>
      </c>
      <c r="L347" s="7" t="s">
        <v>1714</v>
      </c>
      <c r="M347" s="7" t="s">
        <v>1128</v>
      </c>
      <c r="N347" s="7" t="s">
        <v>1104</v>
      </c>
      <c r="O347" s="7" t="s">
        <v>1076</v>
      </c>
      <c r="P347" s="7" t="s">
        <v>1076</v>
      </c>
      <c r="Q347" s="7" t="s">
        <v>1097</v>
      </c>
      <c r="R347" s="7" t="s">
        <v>1082</v>
      </c>
      <c r="S347" s="7" t="s">
        <v>1083</v>
      </c>
      <c r="T347" s="7" t="s">
        <v>1641</v>
      </c>
      <c r="U347" s="7" t="s">
        <v>1501</v>
      </c>
      <c r="V347" s="7" t="s">
        <v>3370</v>
      </c>
      <c r="W347" s="7" t="s">
        <v>2820</v>
      </c>
      <c r="X347" s="7" t="s">
        <v>1303</v>
      </c>
      <c r="Y347" s="7" t="s">
        <v>1273</v>
      </c>
      <c r="Z347" s="7" t="s">
        <v>2547</v>
      </c>
      <c r="AA347" s="7" t="s">
        <v>2425</v>
      </c>
      <c r="AB347" s="7" t="s">
        <v>1623</v>
      </c>
    </row>
    <row r="348" spans="1:28" x14ac:dyDescent="0.3">
      <c r="A348" s="7" t="s">
        <v>2294</v>
      </c>
      <c r="B348" s="7" t="s">
        <v>2282</v>
      </c>
      <c r="C348" s="7" t="s">
        <v>1223</v>
      </c>
      <c r="D348" s="7" t="s">
        <v>107</v>
      </c>
      <c r="E348" s="7" t="s">
        <v>1109</v>
      </c>
      <c r="F348" s="7" t="s">
        <v>1091</v>
      </c>
      <c r="G348" s="7" t="s">
        <v>1083</v>
      </c>
      <c r="H348" s="7" t="s">
        <v>1076</v>
      </c>
      <c r="I348" s="7" t="s">
        <v>1076</v>
      </c>
      <c r="J348" s="7" t="s">
        <v>1084</v>
      </c>
      <c r="K348" s="7" t="s">
        <v>1083</v>
      </c>
      <c r="L348" s="7" t="s">
        <v>1461</v>
      </c>
      <c r="M348" s="7" t="s">
        <v>1083</v>
      </c>
      <c r="N348" s="7" t="s">
        <v>1083</v>
      </c>
      <c r="O348" s="7" t="s">
        <v>1083</v>
      </c>
      <c r="P348" s="7" t="s">
        <v>1083</v>
      </c>
      <c r="Q348" s="7" t="s">
        <v>1076</v>
      </c>
      <c r="R348" s="7" t="s">
        <v>1083</v>
      </c>
      <c r="S348" s="7" t="s">
        <v>1083</v>
      </c>
      <c r="T348" s="7" t="s">
        <v>1076</v>
      </c>
      <c r="U348" s="7" t="s">
        <v>1461</v>
      </c>
      <c r="V348" s="7" t="s">
        <v>1312</v>
      </c>
      <c r="W348" s="7" t="s">
        <v>2283</v>
      </c>
      <c r="X348" s="7" t="s">
        <v>1082</v>
      </c>
      <c r="Y348" s="7" t="s">
        <v>1085</v>
      </c>
      <c r="Z348" s="7" t="s">
        <v>1085</v>
      </c>
      <c r="AA348" s="7" t="s">
        <v>1085</v>
      </c>
      <c r="AB348" s="7" t="s">
        <v>1526</v>
      </c>
    </row>
    <row r="349" spans="1:28" x14ac:dyDescent="0.3">
      <c r="A349" s="7" t="s">
        <v>2297</v>
      </c>
      <c r="B349" s="7" t="s">
        <v>2285</v>
      </c>
      <c r="C349" s="7" t="s">
        <v>1234</v>
      </c>
      <c r="D349" s="7" t="s">
        <v>130</v>
      </c>
      <c r="E349" s="7" t="s">
        <v>21</v>
      </c>
      <c r="F349" s="7" t="s">
        <v>1112</v>
      </c>
      <c r="G349" s="7" t="s">
        <v>1076</v>
      </c>
      <c r="H349" s="7" t="s">
        <v>1085</v>
      </c>
      <c r="I349" s="7" t="s">
        <v>1092</v>
      </c>
      <c r="J349" s="7" t="s">
        <v>1264</v>
      </c>
      <c r="K349" s="7" t="s">
        <v>1082</v>
      </c>
      <c r="L349" s="7" t="s">
        <v>1461</v>
      </c>
      <c r="M349" s="7" t="s">
        <v>1076</v>
      </c>
      <c r="N349" s="7" t="s">
        <v>1083</v>
      </c>
      <c r="O349" s="7" t="s">
        <v>1083</v>
      </c>
      <c r="P349" s="7" t="s">
        <v>1083</v>
      </c>
      <c r="Q349" s="7" t="s">
        <v>1085</v>
      </c>
      <c r="R349" s="7" t="s">
        <v>1083</v>
      </c>
      <c r="S349" s="7" t="s">
        <v>1083</v>
      </c>
      <c r="T349" s="7" t="s">
        <v>1223</v>
      </c>
      <c r="U349" s="7" t="s">
        <v>1723</v>
      </c>
      <c r="V349" s="7" t="s">
        <v>1515</v>
      </c>
      <c r="W349" s="7" t="s">
        <v>2286</v>
      </c>
      <c r="X349" s="7" t="s">
        <v>1105</v>
      </c>
      <c r="Y349" s="7" t="s">
        <v>1123</v>
      </c>
      <c r="Z349" s="7" t="s">
        <v>1082</v>
      </c>
      <c r="AA349" s="7" t="s">
        <v>1091</v>
      </c>
      <c r="AB349" s="7" t="s">
        <v>1668</v>
      </c>
    </row>
    <row r="350" spans="1:28" x14ac:dyDescent="0.3">
      <c r="A350" s="7" t="s">
        <v>2299</v>
      </c>
      <c r="B350" s="7" t="s">
        <v>465</v>
      </c>
      <c r="C350" s="7" t="s">
        <v>1223</v>
      </c>
      <c r="D350" s="7" t="s">
        <v>168</v>
      </c>
      <c r="E350" s="7" t="s">
        <v>1109</v>
      </c>
      <c r="F350" s="7" t="s">
        <v>1307</v>
      </c>
      <c r="G350" s="7" t="s">
        <v>1202</v>
      </c>
      <c r="H350" s="7" t="s">
        <v>1188</v>
      </c>
      <c r="I350" s="7" t="s">
        <v>1307</v>
      </c>
      <c r="J350" s="7" t="s">
        <v>1148</v>
      </c>
      <c r="K350" s="7" t="s">
        <v>1100</v>
      </c>
      <c r="L350" s="7" t="s">
        <v>2265</v>
      </c>
      <c r="M350" s="7" t="s">
        <v>1112</v>
      </c>
      <c r="N350" s="7" t="s">
        <v>1104</v>
      </c>
      <c r="O350" s="7" t="s">
        <v>1092</v>
      </c>
      <c r="P350" s="7" t="s">
        <v>1104</v>
      </c>
      <c r="Q350" s="7" t="s">
        <v>1167</v>
      </c>
      <c r="R350" s="7" t="s">
        <v>1123</v>
      </c>
      <c r="S350" s="7" t="s">
        <v>1076</v>
      </c>
      <c r="T350" s="7" t="s">
        <v>1841</v>
      </c>
      <c r="U350" s="7" t="s">
        <v>3645</v>
      </c>
      <c r="V350" s="7" t="s">
        <v>2354</v>
      </c>
      <c r="W350" s="7" t="s">
        <v>3646</v>
      </c>
      <c r="X350" s="7" t="s">
        <v>1147</v>
      </c>
      <c r="Y350" s="7" t="s">
        <v>1153</v>
      </c>
      <c r="Z350" s="7" t="s">
        <v>2042</v>
      </c>
      <c r="AA350" s="7" t="s">
        <v>1937</v>
      </c>
      <c r="AB350" s="7" t="s">
        <v>2848</v>
      </c>
    </row>
    <row r="351" spans="1:28" x14ac:dyDescent="0.3">
      <c r="A351" s="7" t="s">
        <v>2301</v>
      </c>
      <c r="B351" s="7" t="s">
        <v>2289</v>
      </c>
      <c r="C351" s="7" t="s">
        <v>1127</v>
      </c>
      <c r="D351" s="7" t="s">
        <v>72</v>
      </c>
      <c r="E351" s="7" t="s">
        <v>24</v>
      </c>
      <c r="F351" s="7" t="s">
        <v>1092</v>
      </c>
      <c r="G351" s="7" t="s">
        <v>1083</v>
      </c>
      <c r="H351" s="7" t="s">
        <v>1083</v>
      </c>
      <c r="I351" s="7" t="s">
        <v>1083</v>
      </c>
      <c r="J351" s="7" t="s">
        <v>1076</v>
      </c>
      <c r="K351" s="7" t="s">
        <v>1083</v>
      </c>
      <c r="L351" s="7" t="s">
        <v>1612</v>
      </c>
      <c r="M351" s="7" t="s">
        <v>1083</v>
      </c>
      <c r="N351" s="7" t="s">
        <v>1083</v>
      </c>
      <c r="O351" s="7" t="s">
        <v>1083</v>
      </c>
      <c r="P351" s="7" t="s">
        <v>1083</v>
      </c>
      <c r="Q351" s="7" t="s">
        <v>1083</v>
      </c>
      <c r="R351" s="7" t="s">
        <v>1083</v>
      </c>
      <c r="S351" s="7" t="s">
        <v>1083</v>
      </c>
      <c r="T351" s="7" t="s">
        <v>1083</v>
      </c>
      <c r="U351" s="7"/>
      <c r="V351" s="7" t="s">
        <v>1265</v>
      </c>
      <c r="W351" s="7" t="s">
        <v>2290</v>
      </c>
      <c r="X351" s="7" t="s">
        <v>1104</v>
      </c>
      <c r="Y351" s="7" t="s">
        <v>1092</v>
      </c>
      <c r="Z351" s="7" t="s">
        <v>1083</v>
      </c>
      <c r="AA351" s="7" t="s">
        <v>1083</v>
      </c>
      <c r="AB351" s="7"/>
    </row>
    <row r="352" spans="1:28" x14ac:dyDescent="0.3">
      <c r="A352" s="7" t="s">
        <v>2303</v>
      </c>
      <c r="B352" s="7" t="s">
        <v>715</v>
      </c>
      <c r="C352" s="7" t="s">
        <v>1188</v>
      </c>
      <c r="D352" s="7" t="s">
        <v>1139</v>
      </c>
      <c r="E352" s="7" t="s">
        <v>21</v>
      </c>
      <c r="F352" s="7" t="s">
        <v>1265</v>
      </c>
      <c r="G352" s="7" t="s">
        <v>1153</v>
      </c>
      <c r="H352" s="7" t="s">
        <v>1097</v>
      </c>
      <c r="I352" s="7" t="s">
        <v>1229</v>
      </c>
      <c r="J352" s="7" t="s">
        <v>1083</v>
      </c>
      <c r="K352" s="7" t="s">
        <v>1111</v>
      </c>
      <c r="L352" s="7" t="s">
        <v>1803</v>
      </c>
      <c r="M352" s="7" t="s">
        <v>1128</v>
      </c>
      <c r="N352" s="7" t="s">
        <v>1082</v>
      </c>
      <c r="O352" s="7" t="s">
        <v>1083</v>
      </c>
      <c r="P352" s="7" t="s">
        <v>1085</v>
      </c>
      <c r="Q352" s="7" t="s">
        <v>1142</v>
      </c>
      <c r="R352" s="7" t="s">
        <v>1082</v>
      </c>
      <c r="S352" s="7" t="s">
        <v>1083</v>
      </c>
      <c r="T352" s="7" t="s">
        <v>1577</v>
      </c>
      <c r="U352" s="7" t="s">
        <v>2014</v>
      </c>
      <c r="V352" s="7" t="s">
        <v>2775</v>
      </c>
      <c r="W352" s="7" t="s">
        <v>2918</v>
      </c>
      <c r="X352" s="7" t="s">
        <v>1148</v>
      </c>
      <c r="Y352" s="7" t="s">
        <v>1180</v>
      </c>
      <c r="Z352" s="7" t="s">
        <v>2374</v>
      </c>
      <c r="AA352" s="7" t="s">
        <v>2229</v>
      </c>
      <c r="AB352" s="7" t="s">
        <v>3647</v>
      </c>
    </row>
    <row r="353" spans="1:28" x14ac:dyDescent="0.3">
      <c r="A353" s="7" t="s">
        <v>1055</v>
      </c>
      <c r="B353" s="7" t="s">
        <v>0</v>
      </c>
      <c r="C353" s="7" t="s">
        <v>1057</v>
      </c>
      <c r="D353" s="7" t="s">
        <v>1059</v>
      </c>
      <c r="E353" s="7" t="s">
        <v>1063</v>
      </c>
      <c r="F353" s="7" t="s">
        <v>4</v>
      </c>
      <c r="G353" s="7" t="s">
        <v>781</v>
      </c>
      <c r="H353" s="7" t="s">
        <v>1190</v>
      </c>
      <c r="I353" s="7" t="s">
        <v>1191</v>
      </c>
      <c r="J353" s="7" t="s">
        <v>1192</v>
      </c>
      <c r="K353" s="7" t="s">
        <v>1193</v>
      </c>
      <c r="L353" s="7" t="s">
        <v>1444</v>
      </c>
      <c r="M353" s="7" t="s">
        <v>1445</v>
      </c>
      <c r="N353" s="7" t="s">
        <v>1544</v>
      </c>
      <c r="O353" s="7" t="s">
        <v>1545</v>
      </c>
      <c r="P353" s="7" t="s">
        <v>1448</v>
      </c>
      <c r="Q353" s="7" t="s">
        <v>1445</v>
      </c>
      <c r="R353" s="7" t="s">
        <v>1544</v>
      </c>
      <c r="S353" s="7" t="s">
        <v>1545</v>
      </c>
      <c r="T353" s="7" t="s">
        <v>1546</v>
      </c>
      <c r="U353" s="7" t="s">
        <v>1547</v>
      </c>
      <c r="V353" s="7" t="s">
        <v>1548</v>
      </c>
      <c r="W353" s="7" t="s">
        <v>1549</v>
      </c>
      <c r="X353" s="7" t="s">
        <v>1456</v>
      </c>
      <c r="Y353" s="7" t="s">
        <v>1457</v>
      </c>
      <c r="Z353" s="7" t="s">
        <v>1458</v>
      </c>
      <c r="AA353" s="7" t="s">
        <v>1459</v>
      </c>
      <c r="AB353" s="7" t="s">
        <v>1460</v>
      </c>
    </row>
    <row r="354" spans="1:28" x14ac:dyDescent="0.3">
      <c r="A354" s="7" t="s">
        <v>1811</v>
      </c>
      <c r="B354" s="7" t="s">
        <v>389</v>
      </c>
      <c r="C354" s="7" t="s">
        <v>1110</v>
      </c>
      <c r="D354" s="7" t="s">
        <v>1132</v>
      </c>
      <c r="E354" s="7" t="s">
        <v>21</v>
      </c>
      <c r="F354" s="7" t="s">
        <v>1316</v>
      </c>
      <c r="G354" s="7" t="s">
        <v>1123</v>
      </c>
      <c r="H354" s="7" t="s">
        <v>1111</v>
      </c>
      <c r="I354" s="7" t="s">
        <v>1090</v>
      </c>
      <c r="J354" s="7" t="s">
        <v>1570</v>
      </c>
      <c r="K354" s="7" t="s">
        <v>1090</v>
      </c>
      <c r="L354" s="7" t="s">
        <v>1589</v>
      </c>
      <c r="M354" s="7" t="s">
        <v>1091</v>
      </c>
      <c r="N354" s="7" t="s">
        <v>1085</v>
      </c>
      <c r="O354" s="7" t="s">
        <v>1083</v>
      </c>
      <c r="P354" s="7" t="s">
        <v>1076</v>
      </c>
      <c r="Q354" s="7" t="s">
        <v>1123</v>
      </c>
      <c r="R354" s="7" t="s">
        <v>1085</v>
      </c>
      <c r="S354" s="7" t="s">
        <v>1083</v>
      </c>
      <c r="T354" s="7" t="s">
        <v>1355</v>
      </c>
      <c r="U354" s="7" t="s">
        <v>1879</v>
      </c>
      <c r="V354" s="7" t="s">
        <v>1964</v>
      </c>
      <c r="W354" s="7" t="s">
        <v>3948</v>
      </c>
      <c r="X354" s="7" t="s">
        <v>1202</v>
      </c>
      <c r="Y354" s="7" t="s">
        <v>1180</v>
      </c>
      <c r="Z354" s="7" t="s">
        <v>1142</v>
      </c>
      <c r="AA354" s="7" t="s">
        <v>1147</v>
      </c>
      <c r="AB354" s="7" t="s">
        <v>3648</v>
      </c>
    </row>
    <row r="355" spans="1:28" x14ac:dyDescent="0.3">
      <c r="A355" s="7" t="s">
        <v>1582</v>
      </c>
      <c r="B355" s="7" t="s">
        <v>2295</v>
      </c>
      <c r="C355" s="7" t="s">
        <v>1206</v>
      </c>
      <c r="D355" s="7" t="s">
        <v>72</v>
      </c>
      <c r="E355" s="7" t="s">
        <v>1109</v>
      </c>
      <c r="F355" s="7" t="s">
        <v>1307</v>
      </c>
      <c r="G355" s="7" t="s">
        <v>1112</v>
      </c>
      <c r="H355" s="7" t="s">
        <v>1091</v>
      </c>
      <c r="I355" s="7" t="s">
        <v>1148</v>
      </c>
      <c r="J355" s="7" t="s">
        <v>1153</v>
      </c>
      <c r="K355" s="7" t="s">
        <v>1260</v>
      </c>
      <c r="L355" s="7" t="s">
        <v>1764</v>
      </c>
      <c r="M355" s="7" t="s">
        <v>1112</v>
      </c>
      <c r="N355" s="7" t="s">
        <v>1083</v>
      </c>
      <c r="O355" s="7" t="s">
        <v>1083</v>
      </c>
      <c r="P355" s="7" t="s">
        <v>1092</v>
      </c>
      <c r="Q355" s="7" t="s">
        <v>1091</v>
      </c>
      <c r="R355" s="7" t="s">
        <v>1083</v>
      </c>
      <c r="S355" s="7" t="s">
        <v>1083</v>
      </c>
      <c r="T355" s="7" t="s">
        <v>1374</v>
      </c>
      <c r="U355" s="7" t="s">
        <v>2662</v>
      </c>
      <c r="V355" s="7" t="s">
        <v>2185</v>
      </c>
      <c r="W355" s="7" t="s">
        <v>2535</v>
      </c>
      <c r="X355" s="7" t="s">
        <v>1097</v>
      </c>
      <c r="Y355" s="7" t="s">
        <v>1096</v>
      </c>
      <c r="Z355" s="7" t="s">
        <v>1083</v>
      </c>
      <c r="AA355" s="7" t="s">
        <v>1083</v>
      </c>
      <c r="AB355" s="7"/>
    </row>
    <row r="356" spans="1:28" x14ac:dyDescent="0.3">
      <c r="A356" s="7" t="s">
        <v>2309</v>
      </c>
      <c r="B356" s="7" t="s">
        <v>309</v>
      </c>
      <c r="C356" s="7" t="s">
        <v>1246</v>
      </c>
      <c r="D356" s="7" t="s">
        <v>46</v>
      </c>
      <c r="E356" s="7" t="s">
        <v>24</v>
      </c>
      <c r="F356" s="7" t="s">
        <v>1260</v>
      </c>
      <c r="G356" s="7" t="s">
        <v>1083</v>
      </c>
      <c r="H356" s="7" t="s">
        <v>1104</v>
      </c>
      <c r="I356" s="7" t="s">
        <v>1104</v>
      </c>
      <c r="J356" s="7" t="s">
        <v>1105</v>
      </c>
      <c r="K356" s="7" t="s">
        <v>1202</v>
      </c>
      <c r="L356" s="7" t="s">
        <v>1807</v>
      </c>
      <c r="M356" s="7" t="s">
        <v>1083</v>
      </c>
      <c r="N356" s="7" t="s">
        <v>1083</v>
      </c>
      <c r="O356" s="7" t="s">
        <v>1083</v>
      </c>
      <c r="P356" s="7" t="s">
        <v>1083</v>
      </c>
      <c r="Q356" s="7" t="s">
        <v>1104</v>
      </c>
      <c r="R356" s="7" t="s">
        <v>1083</v>
      </c>
      <c r="S356" s="7" t="s">
        <v>1083</v>
      </c>
      <c r="T356" s="7" t="s">
        <v>1100</v>
      </c>
      <c r="U356" s="7" t="s">
        <v>1461</v>
      </c>
      <c r="V356" s="7" t="s">
        <v>2459</v>
      </c>
      <c r="W356" s="7" t="s">
        <v>2298</v>
      </c>
      <c r="X356" s="7" t="s">
        <v>1110</v>
      </c>
      <c r="Y356" s="7" t="s">
        <v>1096</v>
      </c>
      <c r="Z356" s="7" t="s">
        <v>1083</v>
      </c>
      <c r="AA356" s="7" t="s">
        <v>1083</v>
      </c>
      <c r="AB356" s="7"/>
    </row>
    <row r="357" spans="1:28" x14ac:dyDescent="0.3">
      <c r="A357" s="7" t="s">
        <v>2310</v>
      </c>
      <c r="B357" s="7" t="s">
        <v>644</v>
      </c>
      <c r="C357" s="7" t="s">
        <v>1202</v>
      </c>
      <c r="D357" s="7" t="s">
        <v>122</v>
      </c>
      <c r="E357" s="7" t="s">
        <v>21</v>
      </c>
      <c r="F357" s="7" t="s">
        <v>1090</v>
      </c>
      <c r="G357" s="7" t="s">
        <v>1085</v>
      </c>
      <c r="H357" s="7" t="s">
        <v>1076</v>
      </c>
      <c r="I357" s="7" t="s">
        <v>1092</v>
      </c>
      <c r="J357" s="7" t="s">
        <v>1179</v>
      </c>
      <c r="K357" s="7" t="s">
        <v>1153</v>
      </c>
      <c r="L357" s="7" t="s">
        <v>1612</v>
      </c>
      <c r="M357" s="7" t="s">
        <v>1085</v>
      </c>
      <c r="N357" s="7" t="s">
        <v>1083</v>
      </c>
      <c r="O357" s="7" t="s">
        <v>1083</v>
      </c>
      <c r="P357" s="7" t="s">
        <v>1083</v>
      </c>
      <c r="Q357" s="7" t="s">
        <v>1076</v>
      </c>
      <c r="R357" s="7" t="s">
        <v>1083</v>
      </c>
      <c r="S357" s="7" t="s">
        <v>1083</v>
      </c>
      <c r="T357" s="7" t="s">
        <v>1234</v>
      </c>
      <c r="U357" s="7" t="s">
        <v>1562</v>
      </c>
      <c r="V357" s="7" t="s">
        <v>2089</v>
      </c>
      <c r="W357" s="7" t="s">
        <v>3649</v>
      </c>
      <c r="X357" s="7" t="s">
        <v>1123</v>
      </c>
      <c r="Y357" s="7" t="s">
        <v>1242</v>
      </c>
      <c r="Z357" s="7" t="s">
        <v>1142</v>
      </c>
      <c r="AA357" s="7" t="s">
        <v>1091</v>
      </c>
      <c r="AB357" s="7" t="s">
        <v>3349</v>
      </c>
    </row>
    <row r="358" spans="1:28" x14ac:dyDescent="0.3">
      <c r="A358" s="7" t="s">
        <v>2179</v>
      </c>
      <c r="B358" s="7" t="s">
        <v>2302</v>
      </c>
      <c r="C358" s="7" t="s">
        <v>1127</v>
      </c>
      <c r="D358" s="7" t="s">
        <v>87</v>
      </c>
      <c r="E358" s="7" t="s">
        <v>1141</v>
      </c>
      <c r="F358" s="7" t="s">
        <v>1202</v>
      </c>
      <c r="G358" s="7" t="s">
        <v>1085</v>
      </c>
      <c r="H358" s="7" t="s">
        <v>1091</v>
      </c>
      <c r="I358" s="7" t="s">
        <v>1123</v>
      </c>
      <c r="J358" s="7" t="s">
        <v>1082</v>
      </c>
      <c r="K358" s="7" t="s">
        <v>1123</v>
      </c>
      <c r="L358" s="7" t="s">
        <v>1669</v>
      </c>
      <c r="M358" s="7" t="s">
        <v>1085</v>
      </c>
      <c r="N358" s="7" t="s">
        <v>1083</v>
      </c>
      <c r="O358" s="7" t="s">
        <v>1083</v>
      </c>
      <c r="P358" s="7" t="s">
        <v>1083</v>
      </c>
      <c r="Q358" s="7" t="s">
        <v>1091</v>
      </c>
      <c r="R358" s="7" t="s">
        <v>1083</v>
      </c>
      <c r="S358" s="7" t="s">
        <v>1083</v>
      </c>
      <c r="T358" s="7" t="s">
        <v>1219</v>
      </c>
      <c r="U358" s="7" t="s">
        <v>1462</v>
      </c>
      <c r="V358" s="7" t="s">
        <v>2134</v>
      </c>
      <c r="W358" s="7" t="s">
        <v>3557</v>
      </c>
      <c r="X358" s="7" t="s">
        <v>1153</v>
      </c>
      <c r="Y358" s="7" t="s">
        <v>1153</v>
      </c>
      <c r="Z358" s="7" t="s">
        <v>1234</v>
      </c>
      <c r="AA358" s="7" t="s">
        <v>1242</v>
      </c>
      <c r="AB358" s="7" t="s">
        <v>3576</v>
      </c>
    </row>
    <row r="359" spans="1:28" x14ac:dyDescent="0.3">
      <c r="A359" s="7" t="s">
        <v>2312</v>
      </c>
      <c r="B359" s="7" t="s">
        <v>2304</v>
      </c>
      <c r="C359" s="7" t="s">
        <v>1202</v>
      </c>
      <c r="D359" s="7" t="s">
        <v>32</v>
      </c>
      <c r="E359" s="7" t="s">
        <v>1141</v>
      </c>
      <c r="F359" s="7" t="s">
        <v>1316</v>
      </c>
      <c r="G359" s="7" t="s">
        <v>1100</v>
      </c>
      <c r="H359" s="7" t="s">
        <v>1091</v>
      </c>
      <c r="I359" s="7" t="s">
        <v>1090</v>
      </c>
      <c r="J359" s="7" t="s">
        <v>1264</v>
      </c>
      <c r="K359" s="7" t="s">
        <v>1111</v>
      </c>
      <c r="L359" s="7" t="s">
        <v>1939</v>
      </c>
      <c r="M359" s="7" t="s">
        <v>1105</v>
      </c>
      <c r="N359" s="7" t="s">
        <v>1083</v>
      </c>
      <c r="O359" s="7" t="s">
        <v>1104</v>
      </c>
      <c r="P359" s="7" t="s">
        <v>1076</v>
      </c>
      <c r="Q359" s="7" t="s">
        <v>1082</v>
      </c>
      <c r="R359" s="7" t="s">
        <v>1083</v>
      </c>
      <c r="S359" s="7" t="s">
        <v>1085</v>
      </c>
      <c r="T359" s="7" t="s">
        <v>1307</v>
      </c>
      <c r="U359" s="7" t="s">
        <v>3651</v>
      </c>
      <c r="V359" s="7" t="s">
        <v>2770</v>
      </c>
      <c r="W359" s="7" t="s">
        <v>2006</v>
      </c>
      <c r="X359" s="7" t="s">
        <v>1098</v>
      </c>
      <c r="Y359" s="7" t="s">
        <v>1128</v>
      </c>
      <c r="Z359" s="7" t="s">
        <v>1091</v>
      </c>
      <c r="AA359" s="7" t="s">
        <v>1142</v>
      </c>
      <c r="AB359" s="7" t="s">
        <v>3292</v>
      </c>
    </row>
    <row r="360" spans="1:28" x14ac:dyDescent="0.3">
      <c r="A360" s="7" t="s">
        <v>2317</v>
      </c>
      <c r="B360" s="7" t="s">
        <v>2306</v>
      </c>
      <c r="C360" s="7" t="s">
        <v>1202</v>
      </c>
      <c r="D360" s="7" t="s">
        <v>1139</v>
      </c>
      <c r="E360" s="7" t="s">
        <v>1141</v>
      </c>
      <c r="F360" s="7" t="s">
        <v>1307</v>
      </c>
      <c r="G360" s="7" t="s">
        <v>1100</v>
      </c>
      <c r="H360" s="7" t="s">
        <v>1142</v>
      </c>
      <c r="I360" s="7" t="s">
        <v>1206</v>
      </c>
      <c r="J360" s="7" t="s">
        <v>1106</v>
      </c>
      <c r="K360" s="7" t="s">
        <v>1123</v>
      </c>
      <c r="L360" s="7" t="s">
        <v>1550</v>
      </c>
      <c r="M360" s="7" t="s">
        <v>1142</v>
      </c>
      <c r="N360" s="7" t="s">
        <v>1076</v>
      </c>
      <c r="O360" s="7" t="s">
        <v>1083</v>
      </c>
      <c r="P360" s="7" t="s">
        <v>1085</v>
      </c>
      <c r="Q360" s="7" t="s">
        <v>1111</v>
      </c>
      <c r="R360" s="7" t="s">
        <v>1076</v>
      </c>
      <c r="S360" s="7" t="s">
        <v>1083</v>
      </c>
      <c r="T360" s="7" t="s">
        <v>1605</v>
      </c>
      <c r="U360" s="7" t="s">
        <v>2708</v>
      </c>
      <c r="V360" s="7" t="s">
        <v>1816</v>
      </c>
      <c r="W360" s="7" t="s">
        <v>3271</v>
      </c>
      <c r="X360" s="7" t="s">
        <v>1128</v>
      </c>
      <c r="Y360" s="7" t="s">
        <v>1202</v>
      </c>
      <c r="Z360" s="7" t="s">
        <v>1083</v>
      </c>
      <c r="AA360" s="7" t="s">
        <v>1123</v>
      </c>
      <c r="AB360" s="7" t="s">
        <v>1461</v>
      </c>
    </row>
    <row r="361" spans="1:28" x14ac:dyDescent="0.3">
      <c r="A361" s="7" t="s">
        <v>2318</v>
      </c>
      <c r="B361" s="7" t="s">
        <v>96</v>
      </c>
      <c r="C361" s="7" t="s">
        <v>1229</v>
      </c>
      <c r="D361" s="7" t="s">
        <v>32</v>
      </c>
      <c r="E361" s="7" t="s">
        <v>21</v>
      </c>
      <c r="F361" s="7" t="s">
        <v>1316</v>
      </c>
      <c r="G361" s="7" t="s">
        <v>1148</v>
      </c>
      <c r="H361" s="7" t="s">
        <v>1188</v>
      </c>
      <c r="I361" s="7" t="s">
        <v>1299</v>
      </c>
      <c r="J361" s="7" t="s">
        <v>1105</v>
      </c>
      <c r="K361" s="7" t="s">
        <v>1223</v>
      </c>
      <c r="L361" s="7" t="s">
        <v>1851</v>
      </c>
      <c r="M361" s="7" t="s">
        <v>1100</v>
      </c>
      <c r="N361" s="7" t="s">
        <v>1123</v>
      </c>
      <c r="O361" s="7" t="s">
        <v>1083</v>
      </c>
      <c r="P361" s="7" t="s">
        <v>1092</v>
      </c>
      <c r="Q361" s="7" t="s">
        <v>1090</v>
      </c>
      <c r="R361" s="7" t="s">
        <v>1091</v>
      </c>
      <c r="S361" s="7" t="s">
        <v>1076</v>
      </c>
      <c r="T361" s="7" t="s">
        <v>1941</v>
      </c>
      <c r="U361" s="7" t="s">
        <v>3235</v>
      </c>
      <c r="V361" s="7" t="s">
        <v>3327</v>
      </c>
      <c r="W361" s="7" t="s">
        <v>3162</v>
      </c>
      <c r="X361" s="7" t="s">
        <v>1238</v>
      </c>
      <c r="Y361" s="7" t="s">
        <v>1098</v>
      </c>
      <c r="Z361" s="7" t="s">
        <v>2519</v>
      </c>
      <c r="AA361" s="7" t="s">
        <v>2500</v>
      </c>
      <c r="AB361" s="7" t="s">
        <v>2157</v>
      </c>
    </row>
    <row r="362" spans="1:28" x14ac:dyDescent="0.3">
      <c r="A362" s="7" t="s">
        <v>2320</v>
      </c>
      <c r="B362" s="7" t="s">
        <v>120</v>
      </c>
      <c r="C362" s="7" t="s">
        <v>1188</v>
      </c>
      <c r="D362" s="7" t="s">
        <v>1116</v>
      </c>
      <c r="E362" s="7" t="s">
        <v>21</v>
      </c>
      <c r="F362" s="7" t="s">
        <v>1312</v>
      </c>
      <c r="G362" s="7" t="s">
        <v>1104</v>
      </c>
      <c r="H362" s="7" t="s">
        <v>1123</v>
      </c>
      <c r="I362" s="7" t="s">
        <v>1153</v>
      </c>
      <c r="J362" s="7" t="s">
        <v>1158</v>
      </c>
      <c r="K362" s="7" t="s">
        <v>1234</v>
      </c>
      <c r="L362" s="7" t="s">
        <v>1472</v>
      </c>
      <c r="M362" s="7" t="s">
        <v>1092</v>
      </c>
      <c r="N362" s="7" t="s">
        <v>1083</v>
      </c>
      <c r="O362" s="7" t="s">
        <v>1085</v>
      </c>
      <c r="P362" s="7" t="s">
        <v>1083</v>
      </c>
      <c r="Q362" s="7" t="s">
        <v>1123</v>
      </c>
      <c r="R362" s="7" t="s">
        <v>1083</v>
      </c>
      <c r="S362" s="7" t="s">
        <v>1083</v>
      </c>
      <c r="T362" s="7" t="s">
        <v>1320</v>
      </c>
      <c r="U362" s="7" t="s">
        <v>1697</v>
      </c>
      <c r="V362" s="7" t="s">
        <v>2579</v>
      </c>
      <c r="W362" s="7" t="s">
        <v>1730</v>
      </c>
      <c r="X362" s="7" t="s">
        <v>1242</v>
      </c>
      <c r="Y362" s="7" t="s">
        <v>1303</v>
      </c>
      <c r="Z362" s="7" t="s">
        <v>1551</v>
      </c>
      <c r="AA362" s="7" t="s">
        <v>1494</v>
      </c>
      <c r="AB362" s="7" t="s">
        <v>2563</v>
      </c>
    </row>
    <row r="363" spans="1:28" x14ac:dyDescent="0.3">
      <c r="A363" s="7" t="s">
        <v>2321</v>
      </c>
      <c r="B363" s="7" t="s">
        <v>220</v>
      </c>
      <c r="C363" s="7" t="s">
        <v>1219</v>
      </c>
      <c r="D363" s="7" t="s">
        <v>72</v>
      </c>
      <c r="E363" s="7" t="s">
        <v>24</v>
      </c>
      <c r="F363" s="7" t="s">
        <v>1316</v>
      </c>
      <c r="G363" s="7" t="s">
        <v>1092</v>
      </c>
      <c r="H363" s="7" t="s">
        <v>1098</v>
      </c>
      <c r="I363" s="7" t="s">
        <v>1265</v>
      </c>
      <c r="J363" s="7" t="s">
        <v>1098</v>
      </c>
      <c r="K363" s="7" t="s">
        <v>1238</v>
      </c>
      <c r="L363" s="7" t="s">
        <v>2154</v>
      </c>
      <c r="M363" s="7" t="s">
        <v>1076</v>
      </c>
      <c r="N363" s="7" t="s">
        <v>1085</v>
      </c>
      <c r="O363" s="7" t="s">
        <v>1083</v>
      </c>
      <c r="P363" s="7" t="s">
        <v>1083</v>
      </c>
      <c r="Q363" s="7" t="s">
        <v>1219</v>
      </c>
      <c r="R363" s="7" t="s">
        <v>1105</v>
      </c>
      <c r="S363" s="7" t="s">
        <v>1083</v>
      </c>
      <c r="T363" s="7" t="s">
        <v>1791</v>
      </c>
      <c r="U363" s="7" t="s">
        <v>1513</v>
      </c>
      <c r="V363" s="7" t="s">
        <v>3653</v>
      </c>
      <c r="W363" s="7" t="s">
        <v>3654</v>
      </c>
      <c r="X363" s="7" t="s">
        <v>1299</v>
      </c>
      <c r="Y363" s="7" t="s">
        <v>1265</v>
      </c>
      <c r="Z363" s="7" t="s">
        <v>1083</v>
      </c>
      <c r="AA363" s="7" t="s">
        <v>1083</v>
      </c>
      <c r="AB363" s="7"/>
    </row>
    <row r="364" spans="1:28" x14ac:dyDescent="0.3">
      <c r="A364" s="7" t="s">
        <v>2015</v>
      </c>
      <c r="B364" s="7" t="s">
        <v>290</v>
      </c>
      <c r="C364" s="7" t="s">
        <v>1238</v>
      </c>
      <c r="D364" s="7" t="s">
        <v>34</v>
      </c>
      <c r="E364" s="7" t="s">
        <v>1109</v>
      </c>
      <c r="F364" s="7" t="s">
        <v>1312</v>
      </c>
      <c r="G364" s="7" t="s">
        <v>1091</v>
      </c>
      <c r="H364" s="7" t="s">
        <v>1148</v>
      </c>
      <c r="I364" s="7" t="s">
        <v>1219</v>
      </c>
      <c r="J364" s="7" t="s">
        <v>1942</v>
      </c>
      <c r="K364" s="7" t="s">
        <v>1188</v>
      </c>
      <c r="L364" s="7" t="s">
        <v>1539</v>
      </c>
      <c r="M364" s="7" t="s">
        <v>1104</v>
      </c>
      <c r="N364" s="7" t="s">
        <v>1076</v>
      </c>
      <c r="O364" s="7" t="s">
        <v>1083</v>
      </c>
      <c r="P364" s="7" t="s">
        <v>1076</v>
      </c>
      <c r="Q364" s="7" t="s">
        <v>1097</v>
      </c>
      <c r="R364" s="7" t="s">
        <v>1104</v>
      </c>
      <c r="S364" s="7" t="s">
        <v>1083</v>
      </c>
      <c r="T364" s="7" t="s">
        <v>1605</v>
      </c>
      <c r="U364" s="7" t="s">
        <v>2398</v>
      </c>
      <c r="V364" s="7" t="s">
        <v>1835</v>
      </c>
      <c r="W364" s="7" t="s">
        <v>3589</v>
      </c>
      <c r="X364" s="7" t="s">
        <v>1188</v>
      </c>
      <c r="Y364" s="7" t="s">
        <v>1234</v>
      </c>
      <c r="Z364" s="7" t="s">
        <v>1082</v>
      </c>
      <c r="AA364" s="7" t="s">
        <v>1082</v>
      </c>
      <c r="AB364" s="7" t="s">
        <v>1526</v>
      </c>
    </row>
    <row r="365" spans="1:28" x14ac:dyDescent="0.3">
      <c r="A365" s="7" t="s">
        <v>2324</v>
      </c>
      <c r="B365" s="7" t="s">
        <v>239</v>
      </c>
      <c r="C365" s="7" t="s">
        <v>1202</v>
      </c>
      <c r="D365" s="7" t="s">
        <v>1139</v>
      </c>
      <c r="E365" s="7" t="s">
        <v>21</v>
      </c>
      <c r="F365" s="7" t="s">
        <v>1246</v>
      </c>
      <c r="G365" s="7" t="s">
        <v>1097</v>
      </c>
      <c r="H365" s="7" t="s">
        <v>1238</v>
      </c>
      <c r="I365" s="7" t="s">
        <v>1299</v>
      </c>
      <c r="J365" s="7" t="s">
        <v>1218</v>
      </c>
      <c r="K365" s="7" t="s">
        <v>1111</v>
      </c>
      <c r="L365" s="7" t="s">
        <v>1700</v>
      </c>
      <c r="M365" s="7" t="s">
        <v>1111</v>
      </c>
      <c r="N365" s="7" t="s">
        <v>1104</v>
      </c>
      <c r="O365" s="7" t="s">
        <v>1083</v>
      </c>
      <c r="P365" s="7" t="s">
        <v>1092</v>
      </c>
      <c r="Q365" s="7" t="s">
        <v>1112</v>
      </c>
      <c r="R365" s="7" t="s">
        <v>1167</v>
      </c>
      <c r="S365" s="7" t="s">
        <v>1083</v>
      </c>
      <c r="T365" s="7" t="s">
        <v>1910</v>
      </c>
      <c r="U365" s="7" t="s">
        <v>2313</v>
      </c>
      <c r="V365" s="7" t="s">
        <v>2314</v>
      </c>
      <c r="W365" s="7" t="s">
        <v>2315</v>
      </c>
      <c r="X365" s="7" t="s">
        <v>1112</v>
      </c>
      <c r="Y365" s="7" t="s">
        <v>1105</v>
      </c>
      <c r="Z365" s="7" t="s">
        <v>1624</v>
      </c>
      <c r="AA365" s="7" t="s">
        <v>1661</v>
      </c>
      <c r="AB365" s="7" t="s">
        <v>2316</v>
      </c>
    </row>
    <row r="366" spans="1:28" x14ac:dyDescent="0.3">
      <c r="A366" s="7" t="s">
        <v>2327</v>
      </c>
      <c r="B366" s="7" t="s">
        <v>345</v>
      </c>
      <c r="C366" s="7" t="s">
        <v>1148</v>
      </c>
      <c r="D366" s="7" t="s">
        <v>1139</v>
      </c>
      <c r="E366" s="7" t="s">
        <v>24</v>
      </c>
      <c r="F366" s="7" t="s">
        <v>1307</v>
      </c>
      <c r="G366" s="7" t="s">
        <v>1123</v>
      </c>
      <c r="H366" s="7" t="s">
        <v>1090</v>
      </c>
      <c r="I366" s="7" t="s">
        <v>1219</v>
      </c>
      <c r="J366" s="7" t="s">
        <v>1431</v>
      </c>
      <c r="K366" s="7" t="s">
        <v>1112</v>
      </c>
      <c r="L366" s="7" t="s">
        <v>1774</v>
      </c>
      <c r="M366" s="7" t="s">
        <v>1082</v>
      </c>
      <c r="N366" s="7" t="s">
        <v>1082</v>
      </c>
      <c r="O366" s="7" t="s">
        <v>1083</v>
      </c>
      <c r="P366" s="7" t="s">
        <v>1076</v>
      </c>
      <c r="Q366" s="7" t="s">
        <v>1111</v>
      </c>
      <c r="R366" s="7" t="s">
        <v>1123</v>
      </c>
      <c r="S366" s="7" t="s">
        <v>1083</v>
      </c>
      <c r="T366" s="7" t="s">
        <v>1397</v>
      </c>
      <c r="U366" s="7" t="s">
        <v>2034</v>
      </c>
      <c r="V366" s="7" t="s">
        <v>3655</v>
      </c>
      <c r="W366" s="7" t="s">
        <v>3656</v>
      </c>
      <c r="X366" s="7" t="s">
        <v>1219</v>
      </c>
      <c r="Y366" s="7" t="s">
        <v>1153</v>
      </c>
      <c r="Z366" s="7" t="s">
        <v>1083</v>
      </c>
      <c r="AA366" s="7" t="s">
        <v>1083</v>
      </c>
      <c r="AB366" s="7"/>
    </row>
    <row r="367" spans="1:28" x14ac:dyDescent="0.3">
      <c r="A367" s="7" t="s">
        <v>2329</v>
      </c>
      <c r="B367" s="7" t="s">
        <v>452</v>
      </c>
      <c r="C367" s="7" t="s">
        <v>1127</v>
      </c>
      <c r="D367" s="7" t="s">
        <v>72</v>
      </c>
      <c r="E367" s="7" t="s">
        <v>24</v>
      </c>
      <c r="F367" s="7" t="s">
        <v>1316</v>
      </c>
      <c r="G367" s="7" t="s">
        <v>1100</v>
      </c>
      <c r="H367" s="7" t="s">
        <v>1320</v>
      </c>
      <c r="I367" s="7" t="s">
        <v>1374</v>
      </c>
      <c r="J367" s="7" t="s">
        <v>1110</v>
      </c>
      <c r="K367" s="7" t="s">
        <v>1127</v>
      </c>
      <c r="L367" s="7" t="s">
        <v>2612</v>
      </c>
      <c r="M367" s="7" t="s">
        <v>1142</v>
      </c>
      <c r="N367" s="7" t="s">
        <v>1076</v>
      </c>
      <c r="O367" s="7" t="s">
        <v>1083</v>
      </c>
      <c r="P367" s="7" t="s">
        <v>1085</v>
      </c>
      <c r="Q367" s="7" t="s">
        <v>1229</v>
      </c>
      <c r="R367" s="7" t="s">
        <v>1202</v>
      </c>
      <c r="S367" s="7" t="s">
        <v>1083</v>
      </c>
      <c r="T367" s="7" t="s">
        <v>1624</v>
      </c>
      <c r="U367" s="7" t="s">
        <v>2423</v>
      </c>
      <c r="V367" s="7" t="s">
        <v>3584</v>
      </c>
      <c r="W367" s="7" t="s">
        <v>3657</v>
      </c>
      <c r="X367" s="7" t="s">
        <v>1260</v>
      </c>
      <c r="Y367" s="7" t="s">
        <v>1167</v>
      </c>
      <c r="Z367" s="7" t="s">
        <v>1083</v>
      </c>
      <c r="AA367" s="7" t="s">
        <v>1083</v>
      </c>
      <c r="AB367" s="7"/>
    </row>
    <row r="368" spans="1:28" x14ac:dyDescent="0.3">
      <c r="A368" s="7" t="s">
        <v>2332</v>
      </c>
      <c r="B368" s="7" t="s">
        <v>1211</v>
      </c>
      <c r="C368" s="7" t="s">
        <v>1178</v>
      </c>
      <c r="D368" s="7" t="s">
        <v>110</v>
      </c>
      <c r="E368" s="7" t="s">
        <v>24</v>
      </c>
      <c r="F368" s="7" t="s">
        <v>1100</v>
      </c>
      <c r="G368" s="7" t="s">
        <v>1083</v>
      </c>
      <c r="H368" s="7" t="s">
        <v>1076</v>
      </c>
      <c r="I368" s="7" t="s">
        <v>1076</v>
      </c>
      <c r="J368" s="7" t="s">
        <v>1084</v>
      </c>
      <c r="K368" s="7" t="s">
        <v>1083</v>
      </c>
      <c r="L368" s="7" t="s">
        <v>1612</v>
      </c>
      <c r="M368" s="7" t="s">
        <v>1083</v>
      </c>
      <c r="N368" s="7" t="s">
        <v>1083</v>
      </c>
      <c r="O368" s="7" t="s">
        <v>1083</v>
      </c>
      <c r="P368" s="7" t="s">
        <v>1083</v>
      </c>
      <c r="Q368" s="7" t="s">
        <v>1076</v>
      </c>
      <c r="R368" s="7" t="s">
        <v>1083</v>
      </c>
      <c r="S368" s="7" t="s">
        <v>1083</v>
      </c>
      <c r="T368" s="7" t="s">
        <v>1105</v>
      </c>
      <c r="U368" s="7" t="s">
        <v>1461</v>
      </c>
      <c r="V368" s="7" t="s">
        <v>1910</v>
      </c>
      <c r="W368" s="7" t="s">
        <v>3096</v>
      </c>
      <c r="X368" s="7" t="s">
        <v>1147</v>
      </c>
      <c r="Y368" s="7" t="s">
        <v>1123</v>
      </c>
      <c r="Z368" s="7" t="s">
        <v>1083</v>
      </c>
      <c r="AA368" s="7" t="s">
        <v>1083</v>
      </c>
      <c r="AB368" s="7"/>
    </row>
    <row r="369" spans="1:28" x14ac:dyDescent="0.3">
      <c r="A369" s="7" t="s">
        <v>2333</v>
      </c>
      <c r="B369" s="7" t="s">
        <v>2322</v>
      </c>
      <c r="C369" s="7" t="s">
        <v>1229</v>
      </c>
      <c r="D369" s="7" t="s">
        <v>34</v>
      </c>
      <c r="E369" s="7" t="s">
        <v>1109</v>
      </c>
      <c r="F369" s="7" t="s">
        <v>1082</v>
      </c>
      <c r="G369" s="7" t="s">
        <v>1083</v>
      </c>
      <c r="H369" s="7" t="s">
        <v>1083</v>
      </c>
      <c r="I369" s="7" t="s">
        <v>1083</v>
      </c>
      <c r="J369" s="7" t="s">
        <v>1264</v>
      </c>
      <c r="K369" s="7" t="s">
        <v>1083</v>
      </c>
      <c r="L369" s="7" t="s">
        <v>1488</v>
      </c>
      <c r="M369" s="7" t="s">
        <v>1083</v>
      </c>
      <c r="N369" s="7" t="s">
        <v>1083</v>
      </c>
      <c r="O369" s="7" t="s">
        <v>1083</v>
      </c>
      <c r="P369" s="7" t="s">
        <v>1083</v>
      </c>
      <c r="Q369" s="7" t="s">
        <v>1083</v>
      </c>
      <c r="R369" s="7" t="s">
        <v>1083</v>
      </c>
      <c r="S369" s="7" t="s">
        <v>1083</v>
      </c>
      <c r="T369" s="7" t="s">
        <v>1111</v>
      </c>
      <c r="U369" s="7" t="s">
        <v>1461</v>
      </c>
      <c r="V369" s="7" t="s">
        <v>1325</v>
      </c>
      <c r="W369" s="7" t="s">
        <v>1533</v>
      </c>
      <c r="X369" s="7" t="s">
        <v>1083</v>
      </c>
      <c r="Y369" s="7" t="s">
        <v>1082</v>
      </c>
      <c r="Z369" s="7" t="s">
        <v>1083</v>
      </c>
      <c r="AA369" s="7" t="s">
        <v>1083</v>
      </c>
      <c r="AB369" s="7"/>
    </row>
    <row r="370" spans="1:28" x14ac:dyDescent="0.3">
      <c r="A370" s="7" t="s">
        <v>2336</v>
      </c>
      <c r="B370" s="7" t="s">
        <v>92</v>
      </c>
      <c r="C370" s="7" t="s">
        <v>1238</v>
      </c>
      <c r="D370" s="7" t="s">
        <v>1116</v>
      </c>
      <c r="E370" s="7" t="s">
        <v>24</v>
      </c>
      <c r="F370" s="7" t="s">
        <v>1242</v>
      </c>
      <c r="G370" s="7" t="s">
        <v>1076</v>
      </c>
      <c r="H370" s="7" t="s">
        <v>1123</v>
      </c>
      <c r="I370" s="7" t="s">
        <v>1128</v>
      </c>
      <c r="J370" s="7" t="s">
        <v>1104</v>
      </c>
      <c r="K370" s="7" t="s">
        <v>1147</v>
      </c>
      <c r="L370" s="7" t="s">
        <v>1522</v>
      </c>
      <c r="M370" s="7" t="s">
        <v>1076</v>
      </c>
      <c r="N370" s="7" t="s">
        <v>1083</v>
      </c>
      <c r="O370" s="7" t="s">
        <v>1083</v>
      </c>
      <c r="P370" s="7" t="s">
        <v>1083</v>
      </c>
      <c r="Q370" s="7" t="s">
        <v>1105</v>
      </c>
      <c r="R370" s="7" t="s">
        <v>1076</v>
      </c>
      <c r="S370" s="7" t="s">
        <v>1083</v>
      </c>
      <c r="T370" s="7" t="s">
        <v>1303</v>
      </c>
      <c r="U370" s="7" t="s">
        <v>1732</v>
      </c>
      <c r="V370" s="7" t="s">
        <v>2323</v>
      </c>
      <c r="W370" s="7" t="s">
        <v>1891</v>
      </c>
      <c r="X370" s="7" t="s">
        <v>1237</v>
      </c>
      <c r="Y370" s="7" t="s">
        <v>1128</v>
      </c>
      <c r="Z370" s="7" t="s">
        <v>1083</v>
      </c>
      <c r="AA370" s="7" t="s">
        <v>1083</v>
      </c>
      <c r="AB370" s="7"/>
    </row>
    <row r="371" spans="1:28" x14ac:dyDescent="0.3">
      <c r="A371" s="7" t="s">
        <v>2339</v>
      </c>
      <c r="B371" s="7" t="s">
        <v>2325</v>
      </c>
      <c r="C371" s="7" t="s">
        <v>1229</v>
      </c>
      <c r="D371" s="7" t="s">
        <v>32</v>
      </c>
      <c r="E371" s="7" t="s">
        <v>24</v>
      </c>
      <c r="F371" s="7" t="s">
        <v>1085</v>
      </c>
      <c r="G371" s="7" t="s">
        <v>1083</v>
      </c>
      <c r="H371" s="7" t="s">
        <v>1083</v>
      </c>
      <c r="I371" s="7" t="s">
        <v>1083</v>
      </c>
      <c r="J371" s="7" t="s">
        <v>1076</v>
      </c>
      <c r="K371" s="7" t="s">
        <v>1083</v>
      </c>
      <c r="L371" s="7" t="s">
        <v>1612</v>
      </c>
      <c r="M371" s="7" t="s">
        <v>1083</v>
      </c>
      <c r="N371" s="7" t="s">
        <v>1083</v>
      </c>
      <c r="O371" s="7" t="s">
        <v>1083</v>
      </c>
      <c r="P371" s="7" t="s">
        <v>1083</v>
      </c>
      <c r="Q371" s="7" t="s">
        <v>1083</v>
      </c>
      <c r="R371" s="7" t="s">
        <v>1083</v>
      </c>
      <c r="S371" s="7" t="s">
        <v>1083</v>
      </c>
      <c r="T371" s="7" t="s">
        <v>1083</v>
      </c>
      <c r="U371" s="7"/>
      <c r="V371" s="7" t="s">
        <v>1090</v>
      </c>
      <c r="W371" s="7" t="s">
        <v>2326</v>
      </c>
      <c r="X371" s="7" t="s">
        <v>1076</v>
      </c>
      <c r="Y371" s="7" t="s">
        <v>1082</v>
      </c>
      <c r="Z371" s="7" t="s">
        <v>1083</v>
      </c>
      <c r="AA371" s="7" t="s">
        <v>1083</v>
      </c>
      <c r="AB371" s="7"/>
    </row>
    <row r="372" spans="1:28" x14ac:dyDescent="0.3">
      <c r="A372" s="7" t="s">
        <v>2342</v>
      </c>
      <c r="B372" s="7" t="s">
        <v>563</v>
      </c>
      <c r="C372" s="7" t="s">
        <v>1242</v>
      </c>
      <c r="D372" s="7" t="s">
        <v>122</v>
      </c>
      <c r="E372" s="7" t="s">
        <v>1109</v>
      </c>
      <c r="F372" s="7" t="s">
        <v>1187</v>
      </c>
      <c r="G372" s="7" t="s">
        <v>1238</v>
      </c>
      <c r="H372" s="7" t="s">
        <v>1147</v>
      </c>
      <c r="I372" s="7" t="s">
        <v>1307</v>
      </c>
      <c r="J372" s="7" t="s">
        <v>1180</v>
      </c>
      <c r="K372" s="7" t="s">
        <v>1273</v>
      </c>
      <c r="L372" s="7" t="s">
        <v>1914</v>
      </c>
      <c r="M372" s="7" t="s">
        <v>1178</v>
      </c>
      <c r="N372" s="7" t="s">
        <v>1128</v>
      </c>
      <c r="O372" s="7" t="s">
        <v>1083</v>
      </c>
      <c r="P372" s="7" t="s">
        <v>1082</v>
      </c>
      <c r="Q372" s="7" t="s">
        <v>1153</v>
      </c>
      <c r="R372" s="7" t="s">
        <v>1082</v>
      </c>
      <c r="S372" s="7" t="s">
        <v>1083</v>
      </c>
      <c r="T372" s="7" t="s">
        <v>1466</v>
      </c>
      <c r="U372" s="7" t="s">
        <v>3658</v>
      </c>
      <c r="V372" s="7" t="s">
        <v>3308</v>
      </c>
      <c r="W372" s="7" t="s">
        <v>3351</v>
      </c>
      <c r="X372" s="7" t="s">
        <v>1219</v>
      </c>
      <c r="Y372" s="7" t="s">
        <v>1098</v>
      </c>
      <c r="Z372" s="7" t="s">
        <v>1092</v>
      </c>
      <c r="AA372" s="7" t="s">
        <v>1091</v>
      </c>
      <c r="AB372" s="7" t="s">
        <v>1530</v>
      </c>
    </row>
    <row r="373" spans="1:28" x14ac:dyDescent="0.3">
      <c r="A373" s="7" t="s">
        <v>1701</v>
      </c>
      <c r="B373" s="7" t="s">
        <v>49</v>
      </c>
      <c r="C373" s="7" t="s">
        <v>1238</v>
      </c>
      <c r="D373" s="7" t="s">
        <v>30</v>
      </c>
      <c r="E373" s="7" t="s">
        <v>21</v>
      </c>
      <c r="F373" s="7" t="s">
        <v>1307</v>
      </c>
      <c r="G373" s="7" t="s">
        <v>1105</v>
      </c>
      <c r="H373" s="7" t="s">
        <v>1142</v>
      </c>
      <c r="I373" s="7" t="s">
        <v>1090</v>
      </c>
      <c r="J373" s="7" t="s">
        <v>1082</v>
      </c>
      <c r="K373" s="7" t="s">
        <v>1085</v>
      </c>
      <c r="L373" s="7" t="s">
        <v>1539</v>
      </c>
      <c r="M373" s="7" t="s">
        <v>1104</v>
      </c>
      <c r="N373" s="7" t="s">
        <v>1085</v>
      </c>
      <c r="O373" s="7" t="s">
        <v>1083</v>
      </c>
      <c r="P373" s="7" t="s">
        <v>1076</v>
      </c>
      <c r="Q373" s="7" t="s">
        <v>1105</v>
      </c>
      <c r="R373" s="7" t="s">
        <v>1092</v>
      </c>
      <c r="S373" s="7" t="s">
        <v>1076</v>
      </c>
      <c r="T373" s="7" t="s">
        <v>1760</v>
      </c>
      <c r="U373" s="7" t="s">
        <v>2319</v>
      </c>
      <c r="V373" s="7" t="s">
        <v>2876</v>
      </c>
      <c r="W373" s="7" t="s">
        <v>3092</v>
      </c>
      <c r="X373" s="7" t="s">
        <v>1237</v>
      </c>
      <c r="Y373" s="7" t="s">
        <v>1090</v>
      </c>
      <c r="Z373" s="7" t="s">
        <v>1091</v>
      </c>
      <c r="AA373" s="7" t="s">
        <v>1142</v>
      </c>
      <c r="AB373" s="7" t="s">
        <v>3292</v>
      </c>
    </row>
    <row r="374" spans="1:28" x14ac:dyDescent="0.3">
      <c r="A374" s="7" t="s">
        <v>1055</v>
      </c>
      <c r="B374" s="7" t="s">
        <v>0</v>
      </c>
      <c r="C374" s="7" t="s">
        <v>1057</v>
      </c>
      <c r="D374" s="7" t="s">
        <v>1059</v>
      </c>
      <c r="E374" s="7" t="s">
        <v>1063</v>
      </c>
      <c r="F374" s="7" t="s">
        <v>4</v>
      </c>
      <c r="G374" s="7" t="s">
        <v>781</v>
      </c>
      <c r="H374" s="7" t="s">
        <v>1190</v>
      </c>
      <c r="I374" s="7" t="s">
        <v>1191</v>
      </c>
      <c r="J374" s="7" t="s">
        <v>1192</v>
      </c>
      <c r="K374" s="7" t="s">
        <v>1193</v>
      </c>
      <c r="L374" s="7" t="s">
        <v>1444</v>
      </c>
      <c r="M374" s="7" t="s">
        <v>1445</v>
      </c>
      <c r="N374" s="7" t="s">
        <v>1544</v>
      </c>
      <c r="O374" s="7" t="s">
        <v>1545</v>
      </c>
      <c r="P374" s="7" t="s">
        <v>1448</v>
      </c>
      <c r="Q374" s="7" t="s">
        <v>1445</v>
      </c>
      <c r="R374" s="7" t="s">
        <v>1544</v>
      </c>
      <c r="S374" s="7" t="s">
        <v>1545</v>
      </c>
      <c r="T374" s="7" t="s">
        <v>1546</v>
      </c>
      <c r="U374" s="7" t="s">
        <v>1547</v>
      </c>
      <c r="V374" s="7" t="s">
        <v>1548</v>
      </c>
      <c r="W374" s="7" t="s">
        <v>1549</v>
      </c>
      <c r="X374" s="7" t="s">
        <v>1456</v>
      </c>
      <c r="Y374" s="7" t="s">
        <v>1457</v>
      </c>
      <c r="Z374" s="7" t="s">
        <v>1458</v>
      </c>
      <c r="AA374" s="7" t="s">
        <v>1459</v>
      </c>
      <c r="AB374" s="7" t="s">
        <v>1460</v>
      </c>
    </row>
    <row r="375" spans="1:28" x14ac:dyDescent="0.3">
      <c r="A375" s="7" t="s">
        <v>2348</v>
      </c>
      <c r="B375" s="7" t="s">
        <v>693</v>
      </c>
      <c r="C375" s="7" t="s">
        <v>1234</v>
      </c>
      <c r="D375" s="7" t="s">
        <v>44</v>
      </c>
      <c r="E375" s="7" t="s">
        <v>21</v>
      </c>
      <c r="F375" s="7" t="s">
        <v>1085</v>
      </c>
      <c r="G375" s="7" t="s">
        <v>1076</v>
      </c>
      <c r="H375" s="7" t="s">
        <v>1083</v>
      </c>
      <c r="I375" s="7" t="s">
        <v>1076</v>
      </c>
      <c r="J375" s="7" t="s">
        <v>1076</v>
      </c>
      <c r="K375" s="7" t="s">
        <v>1083</v>
      </c>
      <c r="L375" s="7" t="s">
        <v>1500</v>
      </c>
      <c r="M375" s="7" t="s">
        <v>1076</v>
      </c>
      <c r="N375" s="7" t="s">
        <v>1083</v>
      </c>
      <c r="O375" s="7" t="s">
        <v>1083</v>
      </c>
      <c r="P375" s="7" t="s">
        <v>1083</v>
      </c>
      <c r="Q375" s="7" t="s">
        <v>1083</v>
      </c>
      <c r="R375" s="7" t="s">
        <v>1083</v>
      </c>
      <c r="S375" s="7" t="s">
        <v>1083</v>
      </c>
      <c r="T375" s="7" t="s">
        <v>1104</v>
      </c>
      <c r="U375" s="7" t="s">
        <v>1670</v>
      </c>
      <c r="V375" s="7" t="s">
        <v>1219</v>
      </c>
      <c r="W375" s="7" t="s">
        <v>1464</v>
      </c>
      <c r="X375" s="7" t="s">
        <v>1076</v>
      </c>
      <c r="Y375" s="7" t="s">
        <v>1076</v>
      </c>
      <c r="Z375" s="7" t="s">
        <v>1085</v>
      </c>
      <c r="AA375" s="7" t="s">
        <v>1091</v>
      </c>
      <c r="AB375" s="7" t="s">
        <v>1680</v>
      </c>
    </row>
    <row r="376" spans="1:28" x14ac:dyDescent="0.3">
      <c r="A376" s="7" t="s">
        <v>2351</v>
      </c>
      <c r="B376" s="7" t="s">
        <v>701</v>
      </c>
      <c r="C376" s="7" t="s">
        <v>1242</v>
      </c>
      <c r="D376" s="7" t="s">
        <v>122</v>
      </c>
      <c r="E376" s="7" t="s">
        <v>21</v>
      </c>
      <c r="F376" s="7" t="s">
        <v>1260</v>
      </c>
      <c r="G376" s="7" t="s">
        <v>1076</v>
      </c>
      <c r="H376" s="7" t="s">
        <v>1104</v>
      </c>
      <c r="I376" s="7" t="s">
        <v>1091</v>
      </c>
      <c r="J376" s="7" t="s">
        <v>1264</v>
      </c>
      <c r="K376" s="7" t="s">
        <v>1229</v>
      </c>
      <c r="L376" s="7" t="s">
        <v>1571</v>
      </c>
      <c r="M376" s="7" t="s">
        <v>1076</v>
      </c>
      <c r="N376" s="7" t="s">
        <v>1083</v>
      </c>
      <c r="O376" s="7" t="s">
        <v>1083</v>
      </c>
      <c r="P376" s="7" t="s">
        <v>1083</v>
      </c>
      <c r="Q376" s="7" t="s">
        <v>1104</v>
      </c>
      <c r="R376" s="7" t="s">
        <v>1083</v>
      </c>
      <c r="S376" s="7" t="s">
        <v>1083</v>
      </c>
      <c r="T376" s="7" t="s">
        <v>1265</v>
      </c>
      <c r="U376" s="7" t="s">
        <v>1987</v>
      </c>
      <c r="V376" s="7" t="s">
        <v>2487</v>
      </c>
      <c r="W376" s="7" t="s">
        <v>3343</v>
      </c>
      <c r="X376" s="7" t="s">
        <v>1153</v>
      </c>
      <c r="Y376" s="7" t="s">
        <v>1178</v>
      </c>
      <c r="Z376" s="7" t="s">
        <v>1180</v>
      </c>
      <c r="AA376" s="7" t="s">
        <v>1234</v>
      </c>
      <c r="AB376" s="7" t="s">
        <v>2347</v>
      </c>
    </row>
    <row r="377" spans="1:28" x14ac:dyDescent="0.3">
      <c r="A377" s="7" t="s">
        <v>2353</v>
      </c>
      <c r="B377" s="7" t="s">
        <v>2337</v>
      </c>
      <c r="C377" s="7" t="s">
        <v>1246</v>
      </c>
      <c r="D377" s="7" t="s">
        <v>87</v>
      </c>
      <c r="E377" s="7" t="s">
        <v>21</v>
      </c>
      <c r="F377" s="7" t="s">
        <v>1303</v>
      </c>
      <c r="G377" s="7" t="s">
        <v>1111</v>
      </c>
      <c r="H377" s="7" t="s">
        <v>1128</v>
      </c>
      <c r="I377" s="7" t="s">
        <v>1180</v>
      </c>
      <c r="J377" s="7" t="s">
        <v>1153</v>
      </c>
      <c r="K377" s="7" t="s">
        <v>1167</v>
      </c>
      <c r="L377" s="7" t="s">
        <v>1469</v>
      </c>
      <c r="M377" s="7" t="s">
        <v>1128</v>
      </c>
      <c r="N377" s="7" t="s">
        <v>1083</v>
      </c>
      <c r="O377" s="7" t="s">
        <v>1076</v>
      </c>
      <c r="P377" s="7" t="s">
        <v>1092</v>
      </c>
      <c r="Q377" s="7" t="s">
        <v>1105</v>
      </c>
      <c r="R377" s="7" t="s">
        <v>1076</v>
      </c>
      <c r="S377" s="7" t="s">
        <v>1076</v>
      </c>
      <c r="T377" s="7" t="s">
        <v>1771</v>
      </c>
      <c r="U377" s="7" t="s">
        <v>2073</v>
      </c>
      <c r="V377" s="7" t="s">
        <v>2288</v>
      </c>
      <c r="W377" s="7" t="s">
        <v>2639</v>
      </c>
      <c r="X377" s="7" t="s">
        <v>1153</v>
      </c>
      <c r="Y377" s="7" t="s">
        <v>1110</v>
      </c>
      <c r="Z377" s="7" t="s">
        <v>1374</v>
      </c>
      <c r="AA377" s="7" t="s">
        <v>1384</v>
      </c>
      <c r="AB377" s="7" t="s">
        <v>3164</v>
      </c>
    </row>
    <row r="378" spans="1:28" x14ac:dyDescent="0.3">
      <c r="A378" s="7" t="s">
        <v>2355</v>
      </c>
      <c r="B378" s="7" t="s">
        <v>1215</v>
      </c>
      <c r="C378" s="7" t="s">
        <v>1178</v>
      </c>
      <c r="D378" s="7" t="s">
        <v>107</v>
      </c>
      <c r="E378" s="7" t="s">
        <v>1109</v>
      </c>
      <c r="F378" s="7" t="s">
        <v>1105</v>
      </c>
      <c r="G378" s="7" t="s">
        <v>1083</v>
      </c>
      <c r="H378" s="7" t="s">
        <v>1076</v>
      </c>
      <c r="I378" s="7" t="s">
        <v>1076</v>
      </c>
      <c r="J378" s="7" t="s">
        <v>1218</v>
      </c>
      <c r="K378" s="7" t="s">
        <v>1082</v>
      </c>
      <c r="L378" s="7" t="s">
        <v>1488</v>
      </c>
      <c r="M378" s="7" t="s">
        <v>1083</v>
      </c>
      <c r="N378" s="7" t="s">
        <v>1083</v>
      </c>
      <c r="O378" s="7" t="s">
        <v>1083</v>
      </c>
      <c r="P378" s="7" t="s">
        <v>1083</v>
      </c>
      <c r="Q378" s="7" t="s">
        <v>1076</v>
      </c>
      <c r="R378" s="7" t="s">
        <v>1083</v>
      </c>
      <c r="S378" s="7" t="s">
        <v>1083</v>
      </c>
      <c r="T378" s="7" t="s">
        <v>1104</v>
      </c>
      <c r="U378" s="7" t="s">
        <v>1461</v>
      </c>
      <c r="V378" s="7" t="s">
        <v>1334</v>
      </c>
      <c r="W378" s="7" t="s">
        <v>2340</v>
      </c>
      <c r="X378" s="7" t="s">
        <v>1091</v>
      </c>
      <c r="Y378" s="7" t="s">
        <v>1082</v>
      </c>
      <c r="Z378" s="7" t="s">
        <v>1142</v>
      </c>
      <c r="AA378" s="7" t="s">
        <v>1127</v>
      </c>
      <c r="AB378" s="7" t="s">
        <v>2341</v>
      </c>
    </row>
    <row r="379" spans="1:28" x14ac:dyDescent="0.3">
      <c r="A379" s="7" t="s">
        <v>2358</v>
      </c>
      <c r="B379" s="7" t="s">
        <v>495</v>
      </c>
      <c r="C379" s="7" t="s">
        <v>1178</v>
      </c>
      <c r="D379" s="7" t="s">
        <v>105</v>
      </c>
      <c r="E379" s="7" t="s">
        <v>21</v>
      </c>
      <c r="F379" s="7" t="s">
        <v>1312</v>
      </c>
      <c r="G379" s="7" t="s">
        <v>1097</v>
      </c>
      <c r="H379" s="7" t="s">
        <v>1206</v>
      </c>
      <c r="I379" s="7" t="s">
        <v>1273</v>
      </c>
      <c r="J379" s="7" t="s">
        <v>1092</v>
      </c>
      <c r="K379" s="7" t="s">
        <v>1111</v>
      </c>
      <c r="L379" s="7" t="s">
        <v>1517</v>
      </c>
      <c r="M379" s="7" t="s">
        <v>1105</v>
      </c>
      <c r="N379" s="7" t="s">
        <v>1123</v>
      </c>
      <c r="O379" s="7" t="s">
        <v>1083</v>
      </c>
      <c r="P379" s="7" t="s">
        <v>1092</v>
      </c>
      <c r="Q379" s="7" t="s">
        <v>1090</v>
      </c>
      <c r="R379" s="7" t="s">
        <v>1082</v>
      </c>
      <c r="S379" s="7" t="s">
        <v>1076</v>
      </c>
      <c r="T379" s="7" t="s">
        <v>1853</v>
      </c>
      <c r="U379" s="7" t="s">
        <v>1750</v>
      </c>
      <c r="V379" s="7" t="s">
        <v>3566</v>
      </c>
      <c r="W379" s="7" t="s">
        <v>3631</v>
      </c>
      <c r="X379" s="7" t="s">
        <v>1223</v>
      </c>
      <c r="Y379" s="7" t="s">
        <v>1406</v>
      </c>
      <c r="Z379" s="7" t="s">
        <v>1734</v>
      </c>
      <c r="AA379" s="7" t="s">
        <v>1599</v>
      </c>
      <c r="AB379" s="7" t="s">
        <v>3087</v>
      </c>
    </row>
    <row r="380" spans="1:28" x14ac:dyDescent="0.3">
      <c r="A380" s="7" t="s">
        <v>2361</v>
      </c>
      <c r="B380" s="7" t="s">
        <v>506</v>
      </c>
      <c r="C380" s="7" t="s">
        <v>1219</v>
      </c>
      <c r="D380" s="7" t="s">
        <v>1121</v>
      </c>
      <c r="E380" s="7" t="s">
        <v>1228</v>
      </c>
      <c r="F380" s="7" t="s">
        <v>1146</v>
      </c>
      <c r="G380" s="7" t="s">
        <v>1091</v>
      </c>
      <c r="H380" s="7" t="s">
        <v>1091</v>
      </c>
      <c r="I380" s="7" t="s">
        <v>1100</v>
      </c>
      <c r="J380" s="7" t="s">
        <v>1306</v>
      </c>
      <c r="K380" s="7" t="s">
        <v>1368</v>
      </c>
      <c r="L380" s="7" t="s">
        <v>1472</v>
      </c>
      <c r="M380" s="7" t="s">
        <v>1104</v>
      </c>
      <c r="N380" s="7" t="s">
        <v>1076</v>
      </c>
      <c r="O380" s="7" t="s">
        <v>1083</v>
      </c>
      <c r="P380" s="7" t="s">
        <v>1083</v>
      </c>
      <c r="Q380" s="7" t="s">
        <v>1104</v>
      </c>
      <c r="R380" s="7" t="s">
        <v>1076</v>
      </c>
      <c r="S380" s="7" t="s">
        <v>1083</v>
      </c>
      <c r="T380" s="7" t="s">
        <v>1331</v>
      </c>
      <c r="U380" s="7" t="s">
        <v>2059</v>
      </c>
      <c r="V380" s="7" t="s">
        <v>2345</v>
      </c>
      <c r="W380" s="7" t="s">
        <v>2346</v>
      </c>
      <c r="X380" s="7" t="s">
        <v>1148</v>
      </c>
      <c r="Y380" s="7" t="s">
        <v>1892</v>
      </c>
      <c r="Z380" s="7" t="s">
        <v>1178</v>
      </c>
      <c r="AA380" s="7" t="s">
        <v>1246</v>
      </c>
      <c r="AB380" s="7" t="s">
        <v>2347</v>
      </c>
    </row>
    <row r="381" spans="1:28" x14ac:dyDescent="0.3">
      <c r="A381" s="7" t="s">
        <v>2063</v>
      </c>
      <c r="B381" s="7" t="s">
        <v>2349</v>
      </c>
      <c r="C381" s="7" t="s">
        <v>1206</v>
      </c>
      <c r="D381" s="7" t="s">
        <v>52</v>
      </c>
      <c r="E381" s="7" t="s">
        <v>1141</v>
      </c>
      <c r="F381" s="7" t="s">
        <v>1076</v>
      </c>
      <c r="G381" s="7" t="s">
        <v>1083</v>
      </c>
      <c r="H381" s="7" t="s">
        <v>1083</v>
      </c>
      <c r="I381" s="7" t="s">
        <v>1083</v>
      </c>
      <c r="J381" s="7" t="s">
        <v>1084</v>
      </c>
      <c r="K381" s="7" t="s">
        <v>1083</v>
      </c>
      <c r="L381" s="7" t="s">
        <v>1461</v>
      </c>
      <c r="M381" s="7" t="s">
        <v>1083</v>
      </c>
      <c r="N381" s="7" t="s">
        <v>1083</v>
      </c>
      <c r="O381" s="7" t="s">
        <v>1083</v>
      </c>
      <c r="P381" s="7" t="s">
        <v>1083</v>
      </c>
      <c r="Q381" s="7" t="s">
        <v>1083</v>
      </c>
      <c r="R381" s="7" t="s">
        <v>1083</v>
      </c>
      <c r="S381" s="7" t="s">
        <v>1083</v>
      </c>
      <c r="T381" s="7" t="s">
        <v>1076</v>
      </c>
      <c r="U381" s="7" t="s">
        <v>1461</v>
      </c>
      <c r="V381" s="7" t="s">
        <v>1123</v>
      </c>
      <c r="W381" s="7" t="s">
        <v>2350</v>
      </c>
      <c r="X381" s="7" t="s">
        <v>1076</v>
      </c>
      <c r="Y381" s="7" t="s">
        <v>1076</v>
      </c>
      <c r="Z381" s="7" t="s">
        <v>1083</v>
      </c>
      <c r="AA381" s="7" t="s">
        <v>1076</v>
      </c>
      <c r="AB381" s="7" t="s">
        <v>1461</v>
      </c>
    </row>
    <row r="382" spans="1:28" x14ac:dyDescent="0.3">
      <c r="A382" s="7" t="s">
        <v>2364</v>
      </c>
      <c r="B382" s="7" t="s">
        <v>99</v>
      </c>
      <c r="C382" s="7" t="s">
        <v>1238</v>
      </c>
      <c r="D382" s="7" t="s">
        <v>20</v>
      </c>
      <c r="E382" s="7" t="s">
        <v>21</v>
      </c>
      <c r="F382" s="7" t="s">
        <v>1260</v>
      </c>
      <c r="G382" s="7" t="s">
        <v>1153</v>
      </c>
      <c r="H382" s="7" t="s">
        <v>1104</v>
      </c>
      <c r="I382" s="7" t="s">
        <v>1090</v>
      </c>
      <c r="J382" s="7" t="s">
        <v>1158</v>
      </c>
      <c r="K382" s="7" t="s">
        <v>1112</v>
      </c>
      <c r="L382" s="7" t="s">
        <v>1939</v>
      </c>
      <c r="M382" s="7" t="s">
        <v>1111</v>
      </c>
      <c r="N382" s="7" t="s">
        <v>1092</v>
      </c>
      <c r="O382" s="7" t="s">
        <v>1083</v>
      </c>
      <c r="P382" s="7" t="s">
        <v>1083</v>
      </c>
      <c r="Q382" s="7" t="s">
        <v>1082</v>
      </c>
      <c r="R382" s="7" t="s">
        <v>1076</v>
      </c>
      <c r="S382" s="7" t="s">
        <v>1083</v>
      </c>
      <c r="T382" s="7" t="s">
        <v>1507</v>
      </c>
      <c r="U382" s="7" t="s">
        <v>1586</v>
      </c>
      <c r="V382" s="7" t="s">
        <v>2785</v>
      </c>
      <c r="W382" s="7" t="s">
        <v>3949</v>
      </c>
      <c r="X382" s="7" t="s">
        <v>1299</v>
      </c>
      <c r="Y382" s="7" t="s">
        <v>1344</v>
      </c>
      <c r="Z382" s="7" t="s">
        <v>1696</v>
      </c>
      <c r="AA382" s="7" t="s">
        <v>2189</v>
      </c>
      <c r="AB382" s="7" t="s">
        <v>1731</v>
      </c>
    </row>
    <row r="383" spans="1:28" x14ac:dyDescent="0.3">
      <c r="A383" s="7" t="s">
        <v>2366</v>
      </c>
      <c r="B383" s="7" t="s">
        <v>409</v>
      </c>
      <c r="C383" s="7" t="s">
        <v>1098</v>
      </c>
      <c r="D383" s="7" t="s">
        <v>57</v>
      </c>
      <c r="E383" s="7" t="s">
        <v>24</v>
      </c>
      <c r="F383" s="7" t="s">
        <v>1307</v>
      </c>
      <c r="G383" s="7" t="s">
        <v>1083</v>
      </c>
      <c r="H383" s="7" t="s">
        <v>1105</v>
      </c>
      <c r="I383" s="7" t="s">
        <v>1105</v>
      </c>
      <c r="J383" s="7" t="s">
        <v>1106</v>
      </c>
      <c r="K383" s="7" t="s">
        <v>1082</v>
      </c>
      <c r="L383" s="7" t="s">
        <v>1495</v>
      </c>
      <c r="M383" s="7" t="s">
        <v>1083</v>
      </c>
      <c r="N383" s="7" t="s">
        <v>1083</v>
      </c>
      <c r="O383" s="7" t="s">
        <v>1083</v>
      </c>
      <c r="P383" s="7" t="s">
        <v>1083</v>
      </c>
      <c r="Q383" s="7" t="s">
        <v>1105</v>
      </c>
      <c r="R383" s="7" t="s">
        <v>1083</v>
      </c>
      <c r="S383" s="7" t="s">
        <v>1083</v>
      </c>
      <c r="T383" s="7" t="s">
        <v>1291</v>
      </c>
      <c r="U383" s="7" t="s">
        <v>1461</v>
      </c>
      <c r="V383" s="7" t="s">
        <v>3659</v>
      </c>
      <c r="W383" s="7" t="s">
        <v>1840</v>
      </c>
      <c r="X383" s="7" t="s">
        <v>1403</v>
      </c>
      <c r="Y383" s="7" t="s">
        <v>1229</v>
      </c>
      <c r="Z383" s="7" t="s">
        <v>1083</v>
      </c>
      <c r="AA383" s="7" t="s">
        <v>1083</v>
      </c>
      <c r="AB383" s="7"/>
    </row>
    <row r="384" spans="1:28" x14ac:dyDescent="0.3">
      <c r="A384" s="7" t="s">
        <v>1991</v>
      </c>
      <c r="B384" s="7" t="s">
        <v>2356</v>
      </c>
      <c r="C384" s="7" t="s">
        <v>1148</v>
      </c>
      <c r="D384" s="7" t="s">
        <v>20</v>
      </c>
      <c r="E384" s="7" t="s">
        <v>24</v>
      </c>
      <c r="F384" s="7" t="s">
        <v>1265</v>
      </c>
      <c r="G384" s="7" t="s">
        <v>1076</v>
      </c>
      <c r="H384" s="7" t="s">
        <v>1123</v>
      </c>
      <c r="I384" s="7" t="s">
        <v>1128</v>
      </c>
      <c r="J384" s="7" t="s">
        <v>1084</v>
      </c>
      <c r="K384" s="7" t="s">
        <v>1148</v>
      </c>
      <c r="L384" s="7" t="s">
        <v>1807</v>
      </c>
      <c r="M384" s="7" t="s">
        <v>1076</v>
      </c>
      <c r="N384" s="7" t="s">
        <v>1083</v>
      </c>
      <c r="O384" s="7" t="s">
        <v>1083</v>
      </c>
      <c r="P384" s="7" t="s">
        <v>1076</v>
      </c>
      <c r="Q384" s="7" t="s">
        <v>1123</v>
      </c>
      <c r="R384" s="7" t="s">
        <v>1083</v>
      </c>
      <c r="S384" s="7" t="s">
        <v>1083</v>
      </c>
      <c r="T384" s="7" t="s">
        <v>1098</v>
      </c>
      <c r="U384" s="7" t="s">
        <v>1803</v>
      </c>
      <c r="V384" s="7" t="s">
        <v>2110</v>
      </c>
      <c r="W384" s="7" t="s">
        <v>2357</v>
      </c>
      <c r="X384" s="7" t="s">
        <v>1096</v>
      </c>
      <c r="Y384" s="7" t="s">
        <v>1147</v>
      </c>
      <c r="Z384" s="7" t="s">
        <v>1083</v>
      </c>
      <c r="AA384" s="7" t="s">
        <v>1083</v>
      </c>
      <c r="AB384" s="7"/>
    </row>
    <row r="385" spans="1:28" x14ac:dyDescent="0.3">
      <c r="A385" s="7" t="s">
        <v>1696</v>
      </c>
      <c r="B385" s="7" t="s">
        <v>2359</v>
      </c>
      <c r="C385" s="7" t="s">
        <v>1219</v>
      </c>
      <c r="D385" s="7" t="s">
        <v>57</v>
      </c>
      <c r="E385" s="7" t="s">
        <v>24</v>
      </c>
      <c r="F385" s="7" t="s">
        <v>1091</v>
      </c>
      <c r="G385" s="7" t="s">
        <v>1083</v>
      </c>
      <c r="H385" s="7" t="s">
        <v>1076</v>
      </c>
      <c r="I385" s="7" t="s">
        <v>1076</v>
      </c>
      <c r="J385" s="7" t="s">
        <v>1076</v>
      </c>
      <c r="K385" s="7" t="s">
        <v>1082</v>
      </c>
      <c r="L385" s="7" t="s">
        <v>1492</v>
      </c>
      <c r="M385" s="7" t="s">
        <v>1083</v>
      </c>
      <c r="N385" s="7" t="s">
        <v>1083</v>
      </c>
      <c r="O385" s="7" t="s">
        <v>1083</v>
      </c>
      <c r="P385" s="7" t="s">
        <v>1083</v>
      </c>
      <c r="Q385" s="7" t="s">
        <v>1076</v>
      </c>
      <c r="R385" s="7" t="s">
        <v>1083</v>
      </c>
      <c r="S385" s="7" t="s">
        <v>1083</v>
      </c>
      <c r="T385" s="7" t="s">
        <v>1082</v>
      </c>
      <c r="U385" s="7" t="s">
        <v>1461</v>
      </c>
      <c r="V385" s="7" t="s">
        <v>1692</v>
      </c>
      <c r="W385" s="7" t="s">
        <v>2360</v>
      </c>
      <c r="X385" s="7" t="s">
        <v>1105</v>
      </c>
      <c r="Y385" s="7" t="s">
        <v>1076</v>
      </c>
      <c r="Z385" s="7" t="s">
        <v>1083</v>
      </c>
      <c r="AA385" s="7" t="s">
        <v>1083</v>
      </c>
      <c r="AB385" s="7"/>
    </row>
    <row r="386" spans="1:28" x14ac:dyDescent="0.3">
      <c r="A386" s="7" t="s">
        <v>2372</v>
      </c>
      <c r="B386" s="7" t="s">
        <v>470</v>
      </c>
      <c r="C386" s="7" t="s">
        <v>1242</v>
      </c>
      <c r="D386" s="7" t="s">
        <v>85</v>
      </c>
      <c r="E386" s="7" t="s">
        <v>21</v>
      </c>
      <c r="F386" s="7" t="s">
        <v>1320</v>
      </c>
      <c r="G386" s="7" t="s">
        <v>1142</v>
      </c>
      <c r="H386" s="7" t="s">
        <v>1105</v>
      </c>
      <c r="I386" s="7" t="s">
        <v>1090</v>
      </c>
      <c r="J386" s="7" t="s">
        <v>1106</v>
      </c>
      <c r="K386" s="7" t="s">
        <v>1246</v>
      </c>
      <c r="L386" s="7" t="s">
        <v>1807</v>
      </c>
      <c r="M386" s="7" t="s">
        <v>1105</v>
      </c>
      <c r="N386" s="7" t="s">
        <v>1082</v>
      </c>
      <c r="O386" s="7" t="s">
        <v>1083</v>
      </c>
      <c r="P386" s="7" t="s">
        <v>1092</v>
      </c>
      <c r="Q386" s="7" t="s">
        <v>1082</v>
      </c>
      <c r="R386" s="7" t="s">
        <v>1085</v>
      </c>
      <c r="S386" s="7" t="s">
        <v>1076</v>
      </c>
      <c r="T386" s="7" t="s">
        <v>1384</v>
      </c>
      <c r="U386" s="7" t="s">
        <v>2663</v>
      </c>
      <c r="V386" s="7" t="s">
        <v>2809</v>
      </c>
      <c r="W386" s="7" t="s">
        <v>3150</v>
      </c>
      <c r="X386" s="7" t="s">
        <v>1142</v>
      </c>
      <c r="Y386" s="7" t="s">
        <v>1246</v>
      </c>
      <c r="Z386" s="7" t="s">
        <v>2393</v>
      </c>
      <c r="AA386" s="7" t="s">
        <v>2271</v>
      </c>
      <c r="AB386" s="7" t="s">
        <v>3661</v>
      </c>
    </row>
    <row r="387" spans="1:28" x14ac:dyDescent="0.3">
      <c r="A387" s="7" t="s">
        <v>2374</v>
      </c>
      <c r="B387" s="7" t="s">
        <v>352</v>
      </c>
      <c r="C387" s="7" t="s">
        <v>1098</v>
      </c>
      <c r="D387" s="7" t="s">
        <v>110</v>
      </c>
      <c r="E387" s="7" t="s">
        <v>21</v>
      </c>
      <c r="F387" s="7" t="s">
        <v>1316</v>
      </c>
      <c r="G387" s="7" t="s">
        <v>1123</v>
      </c>
      <c r="H387" s="7" t="s">
        <v>1167</v>
      </c>
      <c r="I387" s="7" t="s">
        <v>1127</v>
      </c>
      <c r="J387" s="7" t="s">
        <v>1506</v>
      </c>
      <c r="K387" s="7" t="s">
        <v>1100</v>
      </c>
      <c r="L387" s="7" t="s">
        <v>1595</v>
      </c>
      <c r="M387" s="7" t="s">
        <v>1105</v>
      </c>
      <c r="N387" s="7" t="s">
        <v>1076</v>
      </c>
      <c r="O387" s="7" t="s">
        <v>1083</v>
      </c>
      <c r="P387" s="7" t="s">
        <v>1083</v>
      </c>
      <c r="Q387" s="7" t="s">
        <v>1153</v>
      </c>
      <c r="R387" s="7" t="s">
        <v>1092</v>
      </c>
      <c r="S387" s="7" t="s">
        <v>1083</v>
      </c>
      <c r="T387" s="7" t="s">
        <v>1605</v>
      </c>
      <c r="U387" s="7" t="s">
        <v>3204</v>
      </c>
      <c r="V387" s="7" t="s">
        <v>2889</v>
      </c>
      <c r="W387" s="7" t="s">
        <v>3616</v>
      </c>
      <c r="X387" s="7" t="s">
        <v>1090</v>
      </c>
      <c r="Y387" s="7" t="s">
        <v>1202</v>
      </c>
      <c r="Z387" s="7" t="s">
        <v>1091</v>
      </c>
      <c r="AA387" s="7" t="s">
        <v>1219</v>
      </c>
      <c r="AB387" s="7" t="s">
        <v>2476</v>
      </c>
    </row>
    <row r="388" spans="1:28" x14ac:dyDescent="0.3">
      <c r="A388" s="7" t="s">
        <v>2376</v>
      </c>
      <c r="B388" s="7" t="s">
        <v>209</v>
      </c>
      <c r="C388" s="7" t="s">
        <v>1260</v>
      </c>
      <c r="D388" s="7" t="s">
        <v>62</v>
      </c>
      <c r="E388" s="7" t="s">
        <v>24</v>
      </c>
      <c r="F388" s="7" t="s">
        <v>1146</v>
      </c>
      <c r="G388" s="7" t="s">
        <v>1092</v>
      </c>
      <c r="H388" s="7" t="s">
        <v>1083</v>
      </c>
      <c r="I388" s="7" t="s">
        <v>1092</v>
      </c>
      <c r="J388" s="7" t="s">
        <v>1085</v>
      </c>
      <c r="K388" s="7" t="s">
        <v>1127</v>
      </c>
      <c r="L388" s="7" t="s">
        <v>1539</v>
      </c>
      <c r="M388" s="7" t="s">
        <v>1092</v>
      </c>
      <c r="N388" s="7" t="s">
        <v>1083</v>
      </c>
      <c r="O388" s="7" t="s">
        <v>1083</v>
      </c>
      <c r="P388" s="7" t="s">
        <v>1076</v>
      </c>
      <c r="Q388" s="7" t="s">
        <v>1083</v>
      </c>
      <c r="R388" s="7" t="s">
        <v>1083</v>
      </c>
      <c r="S388" s="7" t="s">
        <v>1083</v>
      </c>
      <c r="T388" s="7" t="s">
        <v>1245</v>
      </c>
      <c r="U388" s="7" t="s">
        <v>1552</v>
      </c>
      <c r="V388" s="7" t="s">
        <v>2689</v>
      </c>
      <c r="W388" s="7" t="s">
        <v>3079</v>
      </c>
      <c r="X388" s="7" t="s">
        <v>1351</v>
      </c>
      <c r="Y388" s="7" t="s">
        <v>1351</v>
      </c>
      <c r="Z388" s="7" t="s">
        <v>1083</v>
      </c>
      <c r="AA388" s="7" t="s">
        <v>1083</v>
      </c>
      <c r="AB388" s="7"/>
    </row>
    <row r="389" spans="1:28" x14ac:dyDescent="0.3">
      <c r="A389" s="7" t="s">
        <v>2274</v>
      </c>
      <c r="B389" s="7" t="s">
        <v>240</v>
      </c>
      <c r="C389" s="7" t="s">
        <v>1245</v>
      </c>
      <c r="D389" s="7" t="s">
        <v>85</v>
      </c>
      <c r="E389" s="7" t="s">
        <v>24</v>
      </c>
      <c r="F389" s="7" t="s">
        <v>1316</v>
      </c>
      <c r="G389" s="7" t="s">
        <v>1085</v>
      </c>
      <c r="H389" s="7" t="s">
        <v>1105</v>
      </c>
      <c r="I389" s="7" t="s">
        <v>1128</v>
      </c>
      <c r="J389" s="7" t="s">
        <v>1091</v>
      </c>
      <c r="K389" s="7" t="s">
        <v>1110</v>
      </c>
      <c r="L389" s="7" t="s">
        <v>1522</v>
      </c>
      <c r="M389" s="7" t="s">
        <v>1085</v>
      </c>
      <c r="N389" s="7" t="s">
        <v>1083</v>
      </c>
      <c r="O389" s="7" t="s">
        <v>1083</v>
      </c>
      <c r="P389" s="7" t="s">
        <v>1083</v>
      </c>
      <c r="Q389" s="7" t="s">
        <v>1105</v>
      </c>
      <c r="R389" s="7" t="s">
        <v>1083</v>
      </c>
      <c r="S389" s="7" t="s">
        <v>1083</v>
      </c>
      <c r="T389" s="7" t="s">
        <v>1320</v>
      </c>
      <c r="U389" s="7" t="s">
        <v>1968</v>
      </c>
      <c r="V389" s="7" t="s">
        <v>1686</v>
      </c>
      <c r="W389" s="7" t="s">
        <v>3641</v>
      </c>
      <c r="X389" s="7" t="s">
        <v>1368</v>
      </c>
      <c r="Y389" s="7" t="s">
        <v>1265</v>
      </c>
      <c r="Z389" s="7" t="s">
        <v>1083</v>
      </c>
      <c r="AA389" s="7" t="s">
        <v>1083</v>
      </c>
      <c r="AB389" s="7"/>
    </row>
    <row r="390" spans="1:28" x14ac:dyDescent="0.3">
      <c r="A390" s="7" t="s">
        <v>2280</v>
      </c>
      <c r="B390" s="7" t="s">
        <v>684</v>
      </c>
      <c r="C390" s="7" t="s">
        <v>1178</v>
      </c>
      <c r="D390" s="7" t="s">
        <v>20</v>
      </c>
      <c r="E390" s="7" t="s">
        <v>21</v>
      </c>
      <c r="F390" s="7" t="s">
        <v>1110</v>
      </c>
      <c r="G390" s="7" t="s">
        <v>1091</v>
      </c>
      <c r="H390" s="7" t="s">
        <v>1128</v>
      </c>
      <c r="I390" s="7" t="s">
        <v>1097</v>
      </c>
      <c r="J390" s="7" t="s">
        <v>1085</v>
      </c>
      <c r="K390" s="7" t="s">
        <v>1082</v>
      </c>
      <c r="L390" s="7" t="s">
        <v>1595</v>
      </c>
      <c r="M390" s="7" t="s">
        <v>1091</v>
      </c>
      <c r="N390" s="7" t="s">
        <v>1083</v>
      </c>
      <c r="O390" s="7" t="s">
        <v>1083</v>
      </c>
      <c r="P390" s="7" t="s">
        <v>1076</v>
      </c>
      <c r="Q390" s="7" t="s">
        <v>1128</v>
      </c>
      <c r="R390" s="7" t="s">
        <v>1083</v>
      </c>
      <c r="S390" s="7" t="s">
        <v>1083</v>
      </c>
      <c r="T390" s="7" t="s">
        <v>1331</v>
      </c>
      <c r="U390" s="7" t="s">
        <v>2059</v>
      </c>
      <c r="V390" s="7" t="s">
        <v>1904</v>
      </c>
      <c r="W390" s="7" t="s">
        <v>2573</v>
      </c>
      <c r="X390" s="7" t="s">
        <v>1153</v>
      </c>
      <c r="Y390" s="7" t="s">
        <v>1082</v>
      </c>
      <c r="Z390" s="7" t="s">
        <v>1082</v>
      </c>
      <c r="AA390" s="7" t="s">
        <v>1142</v>
      </c>
      <c r="AB390" s="7" t="s">
        <v>3727</v>
      </c>
    </row>
    <row r="391" spans="1:28" x14ac:dyDescent="0.3">
      <c r="A391" s="7" t="s">
        <v>2380</v>
      </c>
      <c r="B391" s="7" t="s">
        <v>735</v>
      </c>
      <c r="C391" s="7" t="s">
        <v>1188</v>
      </c>
      <c r="D391" s="7" t="s">
        <v>64</v>
      </c>
      <c r="E391" s="7" t="s">
        <v>1228</v>
      </c>
      <c r="F391" s="7" t="s">
        <v>1098</v>
      </c>
      <c r="G391" s="7" t="s">
        <v>1085</v>
      </c>
      <c r="H391" s="7" t="s">
        <v>1076</v>
      </c>
      <c r="I391" s="7" t="s">
        <v>1092</v>
      </c>
      <c r="J391" s="7" t="s">
        <v>2150</v>
      </c>
      <c r="K391" s="7" t="s">
        <v>1090</v>
      </c>
      <c r="L391" s="7" t="s">
        <v>2371</v>
      </c>
      <c r="M391" s="7" t="s">
        <v>1085</v>
      </c>
      <c r="N391" s="7" t="s">
        <v>1083</v>
      </c>
      <c r="O391" s="7" t="s">
        <v>1083</v>
      </c>
      <c r="P391" s="7" t="s">
        <v>1083</v>
      </c>
      <c r="Q391" s="7" t="s">
        <v>1076</v>
      </c>
      <c r="R391" s="7" t="s">
        <v>1083</v>
      </c>
      <c r="S391" s="7" t="s">
        <v>1083</v>
      </c>
      <c r="T391" s="7" t="s">
        <v>1146</v>
      </c>
      <c r="U391" s="7" t="s">
        <v>1602</v>
      </c>
      <c r="V391" s="7" t="s">
        <v>2409</v>
      </c>
      <c r="W391" s="7" t="s">
        <v>2518</v>
      </c>
      <c r="X391" s="7" t="s">
        <v>1167</v>
      </c>
      <c r="Y391" s="7" t="s">
        <v>1489</v>
      </c>
      <c r="Z391" s="7" t="s">
        <v>1273</v>
      </c>
      <c r="AA391" s="7" t="s">
        <v>1273</v>
      </c>
      <c r="AB391" s="7" t="s">
        <v>1526</v>
      </c>
    </row>
    <row r="392" spans="1:28" x14ac:dyDescent="0.3">
      <c r="A392" s="7" t="s">
        <v>1587</v>
      </c>
      <c r="B392" s="7" t="s">
        <v>1220</v>
      </c>
      <c r="C392" s="7" t="s">
        <v>1202</v>
      </c>
      <c r="D392" s="7" t="s">
        <v>62</v>
      </c>
      <c r="E392" s="7" t="s">
        <v>24</v>
      </c>
      <c r="F392" s="7" t="s">
        <v>1238</v>
      </c>
      <c r="G392" s="7" t="s">
        <v>1083</v>
      </c>
      <c r="H392" s="7" t="s">
        <v>1091</v>
      </c>
      <c r="I392" s="7" t="s">
        <v>1091</v>
      </c>
      <c r="J392" s="7" t="s">
        <v>1082</v>
      </c>
      <c r="K392" s="7" t="s">
        <v>1111</v>
      </c>
      <c r="L392" s="7" t="s">
        <v>1539</v>
      </c>
      <c r="M392" s="7" t="s">
        <v>1083</v>
      </c>
      <c r="N392" s="7" t="s">
        <v>1083</v>
      </c>
      <c r="O392" s="7" t="s">
        <v>1083</v>
      </c>
      <c r="P392" s="7" t="s">
        <v>1083</v>
      </c>
      <c r="Q392" s="7" t="s">
        <v>1091</v>
      </c>
      <c r="R392" s="7" t="s">
        <v>1083</v>
      </c>
      <c r="S392" s="7" t="s">
        <v>1083</v>
      </c>
      <c r="T392" s="7" t="s">
        <v>1188</v>
      </c>
      <c r="U392" s="7" t="s">
        <v>1461</v>
      </c>
      <c r="V392" s="7" t="s">
        <v>1907</v>
      </c>
      <c r="W392" s="7" t="s">
        <v>3228</v>
      </c>
      <c r="X392" s="7" t="s">
        <v>1246</v>
      </c>
      <c r="Y392" s="7" t="s">
        <v>1082</v>
      </c>
      <c r="Z392" s="7" t="s">
        <v>1083</v>
      </c>
      <c r="AA392" s="7" t="s">
        <v>1083</v>
      </c>
      <c r="AB392" s="7"/>
    </row>
    <row r="393" spans="1:28" x14ac:dyDescent="0.3">
      <c r="A393" s="7" t="s">
        <v>2383</v>
      </c>
      <c r="B393" s="7" t="s">
        <v>536</v>
      </c>
      <c r="C393" s="7" t="s">
        <v>1098</v>
      </c>
      <c r="D393" s="7" t="s">
        <v>64</v>
      </c>
      <c r="E393" s="7" t="s">
        <v>21</v>
      </c>
      <c r="F393" s="7" t="s">
        <v>1260</v>
      </c>
      <c r="G393" s="7" t="s">
        <v>1128</v>
      </c>
      <c r="H393" s="7" t="s">
        <v>1082</v>
      </c>
      <c r="I393" s="7" t="s">
        <v>1153</v>
      </c>
      <c r="J393" s="7" t="s">
        <v>1942</v>
      </c>
      <c r="K393" s="7" t="s">
        <v>1167</v>
      </c>
      <c r="L393" s="7" t="s">
        <v>1589</v>
      </c>
      <c r="M393" s="7" t="s">
        <v>1091</v>
      </c>
      <c r="N393" s="7" t="s">
        <v>1092</v>
      </c>
      <c r="O393" s="7" t="s">
        <v>1083</v>
      </c>
      <c r="P393" s="7" t="s">
        <v>1076</v>
      </c>
      <c r="Q393" s="7" t="s">
        <v>1085</v>
      </c>
      <c r="R393" s="7" t="s">
        <v>1085</v>
      </c>
      <c r="S393" s="7" t="s">
        <v>1083</v>
      </c>
      <c r="T393" s="7" t="s">
        <v>1355</v>
      </c>
      <c r="U393" s="7" t="s">
        <v>1609</v>
      </c>
      <c r="V393" s="7" t="s">
        <v>2110</v>
      </c>
      <c r="W393" s="7" t="s">
        <v>2375</v>
      </c>
      <c r="X393" s="7" t="s">
        <v>1090</v>
      </c>
      <c r="Y393" s="7" t="s">
        <v>1097</v>
      </c>
      <c r="Z393" s="7" t="s">
        <v>1510</v>
      </c>
      <c r="AA393" s="7" t="s">
        <v>1719</v>
      </c>
      <c r="AB393" s="7" t="s">
        <v>1516</v>
      </c>
    </row>
    <row r="394" spans="1:28" x14ac:dyDescent="0.3">
      <c r="A394" s="7" t="s">
        <v>2386</v>
      </c>
      <c r="B394" s="7" t="s">
        <v>2377</v>
      </c>
      <c r="C394" s="7" t="s">
        <v>1234</v>
      </c>
      <c r="D394" s="7" t="s">
        <v>26</v>
      </c>
      <c r="E394" s="7" t="s">
        <v>1109</v>
      </c>
      <c r="F394" s="7" t="s">
        <v>1245</v>
      </c>
      <c r="G394" s="7" t="s">
        <v>1083</v>
      </c>
      <c r="H394" s="7" t="s">
        <v>1085</v>
      </c>
      <c r="I394" s="7" t="s">
        <v>1085</v>
      </c>
      <c r="J394" s="7" t="s">
        <v>1272</v>
      </c>
      <c r="K394" s="7" t="s">
        <v>1666</v>
      </c>
      <c r="L394" s="7" t="s">
        <v>1845</v>
      </c>
      <c r="M394" s="7" t="s">
        <v>1083</v>
      </c>
      <c r="N394" s="7" t="s">
        <v>1083</v>
      </c>
      <c r="O394" s="7" t="s">
        <v>1083</v>
      </c>
      <c r="P394" s="7" t="s">
        <v>1083</v>
      </c>
      <c r="Q394" s="7" t="s">
        <v>1085</v>
      </c>
      <c r="R394" s="7" t="s">
        <v>1083</v>
      </c>
      <c r="S394" s="7" t="s">
        <v>1083</v>
      </c>
      <c r="T394" s="7" t="s">
        <v>1219</v>
      </c>
      <c r="U394" s="7" t="s">
        <v>1461</v>
      </c>
      <c r="V394" s="7" t="s">
        <v>2229</v>
      </c>
      <c r="W394" s="7" t="s">
        <v>3950</v>
      </c>
      <c r="X394" s="7" t="s">
        <v>1167</v>
      </c>
      <c r="Y394" s="7" t="s">
        <v>1351</v>
      </c>
      <c r="Z394" s="7" t="s">
        <v>1085</v>
      </c>
      <c r="AA394" s="7" t="s">
        <v>1083</v>
      </c>
      <c r="AB394" s="7" t="s">
        <v>1682</v>
      </c>
    </row>
    <row r="395" spans="1:28" x14ac:dyDescent="0.3">
      <c r="A395" s="7" t="s">
        <v>1055</v>
      </c>
      <c r="B395" s="7" t="s">
        <v>0</v>
      </c>
      <c r="C395" s="7" t="s">
        <v>1057</v>
      </c>
      <c r="D395" s="7" t="s">
        <v>1059</v>
      </c>
      <c r="E395" s="7" t="s">
        <v>1063</v>
      </c>
      <c r="F395" s="7" t="s">
        <v>4</v>
      </c>
      <c r="G395" s="7" t="s">
        <v>781</v>
      </c>
      <c r="H395" s="7" t="s">
        <v>1190</v>
      </c>
      <c r="I395" s="7" t="s">
        <v>1191</v>
      </c>
      <c r="J395" s="7" t="s">
        <v>1192</v>
      </c>
      <c r="K395" s="7" t="s">
        <v>1193</v>
      </c>
      <c r="L395" s="7" t="s">
        <v>1444</v>
      </c>
      <c r="M395" s="7" t="s">
        <v>1445</v>
      </c>
      <c r="N395" s="7" t="s">
        <v>1544</v>
      </c>
      <c r="O395" s="7" t="s">
        <v>1545</v>
      </c>
      <c r="P395" s="7" t="s">
        <v>1448</v>
      </c>
      <c r="Q395" s="7" t="s">
        <v>1445</v>
      </c>
      <c r="R395" s="7" t="s">
        <v>1544</v>
      </c>
      <c r="S395" s="7" t="s">
        <v>1545</v>
      </c>
      <c r="T395" s="7" t="s">
        <v>1546</v>
      </c>
      <c r="U395" s="7" t="s">
        <v>1547</v>
      </c>
      <c r="V395" s="7" t="s">
        <v>1548</v>
      </c>
      <c r="W395" s="7" t="s">
        <v>1549</v>
      </c>
      <c r="X395" s="7" t="s">
        <v>1456</v>
      </c>
      <c r="Y395" s="7" t="s">
        <v>1457</v>
      </c>
      <c r="Z395" s="7" t="s">
        <v>1458</v>
      </c>
      <c r="AA395" s="7" t="s">
        <v>1459</v>
      </c>
      <c r="AB395" s="7" t="s">
        <v>1460</v>
      </c>
    </row>
    <row r="396" spans="1:28" x14ac:dyDescent="0.3">
      <c r="A396" s="7" t="s">
        <v>2388</v>
      </c>
      <c r="B396" s="7" t="s">
        <v>558</v>
      </c>
      <c r="C396" s="7" t="s">
        <v>1148</v>
      </c>
      <c r="D396" s="7" t="s">
        <v>168</v>
      </c>
      <c r="E396" s="7" t="s">
        <v>21</v>
      </c>
      <c r="F396" s="7" t="s">
        <v>1316</v>
      </c>
      <c r="G396" s="7" t="s">
        <v>1112</v>
      </c>
      <c r="H396" s="7" t="s">
        <v>1090</v>
      </c>
      <c r="I396" s="7" t="s">
        <v>1246</v>
      </c>
      <c r="J396" s="7" t="s">
        <v>1085</v>
      </c>
      <c r="K396" s="7" t="s">
        <v>1127</v>
      </c>
      <c r="L396" s="7" t="s">
        <v>1485</v>
      </c>
      <c r="M396" s="7" t="s">
        <v>1142</v>
      </c>
      <c r="N396" s="7" t="s">
        <v>1076</v>
      </c>
      <c r="O396" s="7" t="s">
        <v>1085</v>
      </c>
      <c r="P396" s="7" t="s">
        <v>1076</v>
      </c>
      <c r="Q396" s="7" t="s">
        <v>1097</v>
      </c>
      <c r="R396" s="7" t="s">
        <v>1092</v>
      </c>
      <c r="S396" s="7" t="s">
        <v>1083</v>
      </c>
      <c r="T396" s="7" t="s">
        <v>1788</v>
      </c>
      <c r="U396" s="7" t="s">
        <v>1625</v>
      </c>
      <c r="V396" s="7" t="s">
        <v>2237</v>
      </c>
      <c r="W396" s="7" t="s">
        <v>2397</v>
      </c>
      <c r="X396" s="7" t="s">
        <v>1206</v>
      </c>
      <c r="Y396" s="7" t="s">
        <v>1234</v>
      </c>
      <c r="Z396" s="7" t="s">
        <v>2036</v>
      </c>
      <c r="AA396" s="7" t="s">
        <v>2039</v>
      </c>
      <c r="AB396" s="7" t="s">
        <v>3597</v>
      </c>
    </row>
    <row r="397" spans="1:28" x14ac:dyDescent="0.3">
      <c r="A397" s="7" t="s">
        <v>2373</v>
      </c>
      <c r="B397" s="7" t="s">
        <v>1224</v>
      </c>
      <c r="C397" s="7" t="s">
        <v>1223</v>
      </c>
      <c r="D397" s="7" t="s">
        <v>130</v>
      </c>
      <c r="E397" s="7" t="s">
        <v>1228</v>
      </c>
      <c r="F397" s="7" t="s">
        <v>1076</v>
      </c>
      <c r="G397" s="7" t="s">
        <v>1083</v>
      </c>
      <c r="H397" s="7" t="s">
        <v>1083</v>
      </c>
      <c r="I397" s="7" t="s">
        <v>1083</v>
      </c>
      <c r="J397" s="7" t="s">
        <v>1084</v>
      </c>
      <c r="K397" s="7" t="s">
        <v>1083</v>
      </c>
      <c r="L397" s="7" t="s">
        <v>1461</v>
      </c>
      <c r="M397" s="7" t="s">
        <v>1083</v>
      </c>
      <c r="N397" s="7" t="s">
        <v>1083</v>
      </c>
      <c r="O397" s="7" t="s">
        <v>1083</v>
      </c>
      <c r="P397" s="7" t="s">
        <v>1083</v>
      </c>
      <c r="Q397" s="7" t="s">
        <v>1083</v>
      </c>
      <c r="R397" s="7" t="s">
        <v>1083</v>
      </c>
      <c r="S397" s="7" t="s">
        <v>1083</v>
      </c>
      <c r="T397" s="7" t="s">
        <v>1083</v>
      </c>
      <c r="U397" s="7"/>
      <c r="V397" s="7" t="s">
        <v>1105</v>
      </c>
      <c r="W397" s="7" t="s">
        <v>2379</v>
      </c>
      <c r="X397" s="7" t="s">
        <v>1083</v>
      </c>
      <c r="Y397" s="7" t="s">
        <v>1085</v>
      </c>
      <c r="Z397" s="7" t="s">
        <v>1076</v>
      </c>
      <c r="AA397" s="7" t="s">
        <v>1083</v>
      </c>
      <c r="AB397" s="7" t="s">
        <v>1682</v>
      </c>
    </row>
    <row r="398" spans="1:28" x14ac:dyDescent="0.3">
      <c r="A398" s="7" t="s">
        <v>2391</v>
      </c>
      <c r="B398" s="7" t="s">
        <v>228</v>
      </c>
      <c r="C398" s="7" t="s">
        <v>1127</v>
      </c>
      <c r="D398" s="7" t="s">
        <v>62</v>
      </c>
      <c r="E398" s="7" t="s">
        <v>24</v>
      </c>
      <c r="F398" s="7" t="s">
        <v>1146</v>
      </c>
      <c r="G398" s="7" t="s">
        <v>1085</v>
      </c>
      <c r="H398" s="7" t="s">
        <v>1105</v>
      </c>
      <c r="I398" s="7" t="s">
        <v>1128</v>
      </c>
      <c r="J398" s="7" t="s">
        <v>1091</v>
      </c>
      <c r="K398" s="7" t="s">
        <v>1100</v>
      </c>
      <c r="L398" s="7" t="s">
        <v>1758</v>
      </c>
      <c r="M398" s="7" t="s">
        <v>1085</v>
      </c>
      <c r="N398" s="7" t="s">
        <v>1083</v>
      </c>
      <c r="O398" s="7" t="s">
        <v>1083</v>
      </c>
      <c r="P398" s="7" t="s">
        <v>1083</v>
      </c>
      <c r="Q398" s="7" t="s">
        <v>1105</v>
      </c>
      <c r="R398" s="7" t="s">
        <v>1083</v>
      </c>
      <c r="S398" s="7" t="s">
        <v>1083</v>
      </c>
      <c r="T398" s="7" t="s">
        <v>1316</v>
      </c>
      <c r="U398" s="7" t="s">
        <v>2058</v>
      </c>
      <c r="V398" s="7" t="s">
        <v>2772</v>
      </c>
      <c r="W398" s="7" t="s">
        <v>3112</v>
      </c>
      <c r="X398" s="7" t="s">
        <v>1339</v>
      </c>
      <c r="Y398" s="7" t="s">
        <v>1291</v>
      </c>
      <c r="Z398" s="7" t="s">
        <v>1083</v>
      </c>
      <c r="AA398" s="7" t="s">
        <v>1083</v>
      </c>
      <c r="AB398" s="7"/>
    </row>
    <row r="399" spans="1:28" x14ac:dyDescent="0.3">
      <c r="A399" s="7" t="s">
        <v>1554</v>
      </c>
      <c r="B399" s="7" t="s">
        <v>625</v>
      </c>
      <c r="C399" s="7" t="s">
        <v>1219</v>
      </c>
      <c r="D399" s="7" t="s">
        <v>85</v>
      </c>
      <c r="E399" s="7" t="s">
        <v>24</v>
      </c>
      <c r="F399" s="7" t="s">
        <v>1148</v>
      </c>
      <c r="G399" s="7" t="s">
        <v>1083</v>
      </c>
      <c r="H399" s="7" t="s">
        <v>1082</v>
      </c>
      <c r="I399" s="7" t="s">
        <v>1082</v>
      </c>
      <c r="J399" s="7" t="s">
        <v>1104</v>
      </c>
      <c r="K399" s="7" t="s">
        <v>1123</v>
      </c>
      <c r="L399" s="7" t="s">
        <v>1468</v>
      </c>
      <c r="M399" s="7" t="s">
        <v>1083</v>
      </c>
      <c r="N399" s="7" t="s">
        <v>1083</v>
      </c>
      <c r="O399" s="7" t="s">
        <v>1083</v>
      </c>
      <c r="P399" s="7" t="s">
        <v>1083</v>
      </c>
      <c r="Q399" s="7" t="s">
        <v>1082</v>
      </c>
      <c r="R399" s="7" t="s">
        <v>1083</v>
      </c>
      <c r="S399" s="7" t="s">
        <v>1083</v>
      </c>
      <c r="T399" s="7" t="s">
        <v>1167</v>
      </c>
      <c r="U399" s="7" t="s">
        <v>1461</v>
      </c>
      <c r="V399" s="7" t="s">
        <v>2143</v>
      </c>
      <c r="W399" s="7" t="s">
        <v>2382</v>
      </c>
      <c r="X399" s="7" t="s">
        <v>1127</v>
      </c>
      <c r="Y399" s="7" t="s">
        <v>1206</v>
      </c>
      <c r="Z399" s="7" t="s">
        <v>1083</v>
      </c>
      <c r="AA399" s="7" t="s">
        <v>1083</v>
      </c>
      <c r="AB399" s="7"/>
    </row>
    <row r="400" spans="1:28" x14ac:dyDescent="0.3">
      <c r="A400" s="7" t="s">
        <v>2393</v>
      </c>
      <c r="B400" s="7" t="s">
        <v>379</v>
      </c>
      <c r="C400" s="7" t="s">
        <v>1188</v>
      </c>
      <c r="D400" s="7" t="s">
        <v>26</v>
      </c>
      <c r="E400" s="7" t="s">
        <v>1109</v>
      </c>
      <c r="F400" s="7" t="s">
        <v>1110</v>
      </c>
      <c r="G400" s="7" t="s">
        <v>1082</v>
      </c>
      <c r="H400" s="7" t="s">
        <v>1082</v>
      </c>
      <c r="I400" s="7" t="s">
        <v>1123</v>
      </c>
      <c r="J400" s="7" t="s">
        <v>1106</v>
      </c>
      <c r="K400" s="7" t="s">
        <v>1147</v>
      </c>
      <c r="L400" s="7" t="s">
        <v>1476</v>
      </c>
      <c r="M400" s="7" t="s">
        <v>1082</v>
      </c>
      <c r="N400" s="7" t="s">
        <v>1083</v>
      </c>
      <c r="O400" s="7" t="s">
        <v>1083</v>
      </c>
      <c r="P400" s="7" t="s">
        <v>1083</v>
      </c>
      <c r="Q400" s="7" t="s">
        <v>1092</v>
      </c>
      <c r="R400" s="7" t="s">
        <v>1076</v>
      </c>
      <c r="S400" s="7" t="s">
        <v>1083</v>
      </c>
      <c r="T400" s="7" t="s">
        <v>1316</v>
      </c>
      <c r="U400" s="7" t="s">
        <v>2245</v>
      </c>
      <c r="V400" s="7" t="s">
        <v>2384</v>
      </c>
      <c r="W400" s="7" t="s">
        <v>2385</v>
      </c>
      <c r="X400" s="7" t="s">
        <v>1123</v>
      </c>
      <c r="Y400" s="7" t="s">
        <v>1379</v>
      </c>
      <c r="Z400" s="7" t="s">
        <v>1092</v>
      </c>
      <c r="AA400" s="7" t="s">
        <v>1123</v>
      </c>
      <c r="AB400" s="7" t="s">
        <v>1752</v>
      </c>
    </row>
    <row r="401" spans="1:28" x14ac:dyDescent="0.3">
      <c r="A401" s="7" t="s">
        <v>1695</v>
      </c>
      <c r="B401" s="7" t="s">
        <v>496</v>
      </c>
      <c r="C401" s="7" t="s">
        <v>1234</v>
      </c>
      <c r="D401" s="7" t="s">
        <v>64</v>
      </c>
      <c r="E401" s="7" t="s">
        <v>24</v>
      </c>
      <c r="F401" s="7" t="s">
        <v>1260</v>
      </c>
      <c r="G401" s="7" t="s">
        <v>1076</v>
      </c>
      <c r="H401" s="7" t="s">
        <v>1112</v>
      </c>
      <c r="I401" s="7" t="s">
        <v>1097</v>
      </c>
      <c r="J401" s="7" t="s">
        <v>1306</v>
      </c>
      <c r="K401" s="7" t="s">
        <v>1202</v>
      </c>
      <c r="L401" s="7" t="s">
        <v>1732</v>
      </c>
      <c r="M401" s="7" t="s">
        <v>1076</v>
      </c>
      <c r="N401" s="7" t="s">
        <v>1083</v>
      </c>
      <c r="O401" s="7" t="s">
        <v>1083</v>
      </c>
      <c r="P401" s="7" t="s">
        <v>1076</v>
      </c>
      <c r="Q401" s="7" t="s">
        <v>1100</v>
      </c>
      <c r="R401" s="7" t="s">
        <v>1085</v>
      </c>
      <c r="S401" s="7" t="s">
        <v>1083</v>
      </c>
      <c r="T401" s="7" t="s">
        <v>1605</v>
      </c>
      <c r="U401" s="7" t="s">
        <v>1807</v>
      </c>
      <c r="V401" s="7" t="s">
        <v>3182</v>
      </c>
      <c r="W401" s="7" t="s">
        <v>3662</v>
      </c>
      <c r="X401" s="7" t="s">
        <v>1768</v>
      </c>
      <c r="Y401" s="7" t="s">
        <v>1238</v>
      </c>
      <c r="Z401" s="7" t="s">
        <v>1083</v>
      </c>
      <c r="AA401" s="7" t="s">
        <v>1083</v>
      </c>
      <c r="AB401" s="7"/>
    </row>
    <row r="402" spans="1:28" x14ac:dyDescent="0.3">
      <c r="A402" s="7" t="s">
        <v>2126</v>
      </c>
      <c r="B402" s="7" t="s">
        <v>2389</v>
      </c>
      <c r="C402" s="7" t="s">
        <v>1206</v>
      </c>
      <c r="D402" s="7" t="s">
        <v>23</v>
      </c>
      <c r="E402" s="7" t="s">
        <v>24</v>
      </c>
      <c r="F402" s="7" t="s">
        <v>1147</v>
      </c>
      <c r="G402" s="7" t="s">
        <v>1076</v>
      </c>
      <c r="H402" s="7" t="s">
        <v>1082</v>
      </c>
      <c r="I402" s="7" t="s">
        <v>1104</v>
      </c>
      <c r="J402" s="7" t="s">
        <v>1218</v>
      </c>
      <c r="K402" s="7" t="s">
        <v>1085</v>
      </c>
      <c r="L402" s="7" t="s">
        <v>1472</v>
      </c>
      <c r="M402" s="7" t="s">
        <v>1076</v>
      </c>
      <c r="N402" s="7" t="s">
        <v>1083</v>
      </c>
      <c r="O402" s="7" t="s">
        <v>1083</v>
      </c>
      <c r="P402" s="7" t="s">
        <v>1076</v>
      </c>
      <c r="Q402" s="7" t="s">
        <v>1082</v>
      </c>
      <c r="R402" s="7" t="s">
        <v>1083</v>
      </c>
      <c r="S402" s="7" t="s">
        <v>1083</v>
      </c>
      <c r="T402" s="7" t="s">
        <v>1180</v>
      </c>
      <c r="U402" s="7" t="s">
        <v>1769</v>
      </c>
      <c r="V402" s="7" t="s">
        <v>1818</v>
      </c>
      <c r="W402" s="7" t="s">
        <v>1645</v>
      </c>
      <c r="X402" s="7" t="s">
        <v>1112</v>
      </c>
      <c r="Y402" s="7" t="s">
        <v>1091</v>
      </c>
      <c r="Z402" s="7" t="s">
        <v>1083</v>
      </c>
      <c r="AA402" s="7" t="s">
        <v>1083</v>
      </c>
      <c r="AB402" s="7"/>
    </row>
    <row r="403" spans="1:28" x14ac:dyDescent="0.3">
      <c r="A403" s="7" t="s">
        <v>2395</v>
      </c>
      <c r="B403" s="7" t="s">
        <v>2390</v>
      </c>
      <c r="C403" s="7" t="s">
        <v>1188</v>
      </c>
      <c r="D403" s="7" t="s">
        <v>30</v>
      </c>
      <c r="E403" s="7" t="s">
        <v>1109</v>
      </c>
      <c r="F403" s="7" t="s">
        <v>1219</v>
      </c>
      <c r="G403" s="7" t="s">
        <v>1085</v>
      </c>
      <c r="H403" s="7" t="s">
        <v>1092</v>
      </c>
      <c r="I403" s="7" t="s">
        <v>1104</v>
      </c>
      <c r="J403" s="7" t="s">
        <v>1091</v>
      </c>
      <c r="K403" s="7" t="s">
        <v>1083</v>
      </c>
      <c r="L403" s="7" t="s">
        <v>1472</v>
      </c>
      <c r="M403" s="7" t="s">
        <v>1085</v>
      </c>
      <c r="N403" s="7" t="s">
        <v>1083</v>
      </c>
      <c r="O403" s="7" t="s">
        <v>1083</v>
      </c>
      <c r="P403" s="7" t="s">
        <v>1076</v>
      </c>
      <c r="Q403" s="7" t="s">
        <v>1092</v>
      </c>
      <c r="R403" s="7" t="s">
        <v>1083</v>
      </c>
      <c r="S403" s="7" t="s">
        <v>1083</v>
      </c>
      <c r="T403" s="7" t="s">
        <v>1206</v>
      </c>
      <c r="U403" s="7" t="s">
        <v>2109</v>
      </c>
      <c r="V403" s="7" t="s">
        <v>2100</v>
      </c>
      <c r="W403" s="7" t="s">
        <v>2843</v>
      </c>
      <c r="X403" s="7" t="s">
        <v>1105</v>
      </c>
      <c r="Y403" s="7" t="s">
        <v>1229</v>
      </c>
      <c r="Z403" s="7" t="s">
        <v>1076</v>
      </c>
      <c r="AA403" s="7" t="s">
        <v>1076</v>
      </c>
      <c r="AB403" s="7" t="s">
        <v>1526</v>
      </c>
    </row>
    <row r="404" spans="1:28" x14ac:dyDescent="0.3">
      <c r="A404" s="7" t="s">
        <v>2396</v>
      </c>
      <c r="B404" s="7" t="s">
        <v>364</v>
      </c>
      <c r="C404" s="7" t="s">
        <v>1219</v>
      </c>
      <c r="D404" s="7" t="s">
        <v>107</v>
      </c>
      <c r="E404" s="7" t="s">
        <v>1141</v>
      </c>
      <c r="F404" s="7" t="s">
        <v>1245</v>
      </c>
      <c r="G404" s="7" t="s">
        <v>1123</v>
      </c>
      <c r="H404" s="7" t="s">
        <v>1097</v>
      </c>
      <c r="I404" s="7" t="s">
        <v>1206</v>
      </c>
      <c r="J404" s="7" t="s">
        <v>1091</v>
      </c>
      <c r="K404" s="7" t="s">
        <v>1260</v>
      </c>
      <c r="L404" s="7" t="s">
        <v>1758</v>
      </c>
      <c r="M404" s="7" t="s">
        <v>1123</v>
      </c>
      <c r="N404" s="7" t="s">
        <v>1083</v>
      </c>
      <c r="O404" s="7" t="s">
        <v>1083</v>
      </c>
      <c r="P404" s="7" t="s">
        <v>1085</v>
      </c>
      <c r="Q404" s="7" t="s">
        <v>1112</v>
      </c>
      <c r="R404" s="7" t="s">
        <v>1083</v>
      </c>
      <c r="S404" s="7" t="s">
        <v>1076</v>
      </c>
      <c r="T404" s="7" t="s">
        <v>1406</v>
      </c>
      <c r="U404" s="7" t="s">
        <v>1865</v>
      </c>
      <c r="V404" s="7" t="s">
        <v>2613</v>
      </c>
      <c r="W404" s="7" t="s">
        <v>3930</v>
      </c>
      <c r="X404" s="7" t="s">
        <v>1148</v>
      </c>
      <c r="Y404" s="7" t="s">
        <v>1260</v>
      </c>
      <c r="Z404" s="7" t="s">
        <v>1180</v>
      </c>
      <c r="AA404" s="7" t="s">
        <v>1110</v>
      </c>
      <c r="AB404" s="7" t="s">
        <v>3951</v>
      </c>
    </row>
    <row r="405" spans="1:28" x14ac:dyDescent="0.3">
      <c r="A405" s="7" t="s">
        <v>1978</v>
      </c>
      <c r="B405" s="7" t="s">
        <v>731</v>
      </c>
      <c r="C405" s="7" t="s">
        <v>1127</v>
      </c>
      <c r="D405" s="7" t="s">
        <v>130</v>
      </c>
      <c r="E405" s="7" t="s">
        <v>24</v>
      </c>
      <c r="F405" s="7" t="s">
        <v>1180</v>
      </c>
      <c r="G405" s="7" t="s">
        <v>1083</v>
      </c>
      <c r="H405" s="7" t="s">
        <v>1092</v>
      </c>
      <c r="I405" s="7" t="s">
        <v>1092</v>
      </c>
      <c r="J405" s="7" t="s">
        <v>1272</v>
      </c>
      <c r="K405" s="7" t="s">
        <v>1091</v>
      </c>
      <c r="L405" s="7" t="s">
        <v>1500</v>
      </c>
      <c r="M405" s="7" t="s">
        <v>1083</v>
      </c>
      <c r="N405" s="7" t="s">
        <v>1083</v>
      </c>
      <c r="O405" s="7" t="s">
        <v>1083</v>
      </c>
      <c r="P405" s="7" t="s">
        <v>1083</v>
      </c>
      <c r="Q405" s="7" t="s">
        <v>1092</v>
      </c>
      <c r="R405" s="7" t="s">
        <v>1083</v>
      </c>
      <c r="S405" s="7" t="s">
        <v>1083</v>
      </c>
      <c r="T405" s="7" t="s">
        <v>1153</v>
      </c>
      <c r="U405" s="7" t="s">
        <v>1461</v>
      </c>
      <c r="V405" s="7" t="s">
        <v>2173</v>
      </c>
      <c r="W405" s="7" t="s">
        <v>3382</v>
      </c>
      <c r="X405" s="7" t="s">
        <v>1100</v>
      </c>
      <c r="Y405" s="7" t="s">
        <v>1097</v>
      </c>
      <c r="Z405" s="7" t="s">
        <v>1083</v>
      </c>
      <c r="AA405" s="7" t="s">
        <v>1083</v>
      </c>
      <c r="AB405" s="7"/>
    </row>
    <row r="406" spans="1:28" x14ac:dyDescent="0.3">
      <c r="A406" s="7" t="s">
        <v>2108</v>
      </c>
      <c r="B406" s="7" t="s">
        <v>170</v>
      </c>
      <c r="C406" s="7" t="s">
        <v>1223</v>
      </c>
      <c r="D406" s="7" t="s">
        <v>72</v>
      </c>
      <c r="E406" s="7" t="s">
        <v>21</v>
      </c>
      <c r="F406" s="7" t="s">
        <v>1312</v>
      </c>
      <c r="G406" s="7" t="s">
        <v>1100</v>
      </c>
      <c r="H406" s="7" t="s">
        <v>1142</v>
      </c>
      <c r="I406" s="7" t="s">
        <v>1206</v>
      </c>
      <c r="J406" s="7" t="s">
        <v>1112</v>
      </c>
      <c r="K406" s="7" t="s">
        <v>1096</v>
      </c>
      <c r="L406" s="7" t="s">
        <v>1691</v>
      </c>
      <c r="M406" s="7" t="s">
        <v>1100</v>
      </c>
      <c r="N406" s="7" t="s">
        <v>1083</v>
      </c>
      <c r="O406" s="7" t="s">
        <v>1083</v>
      </c>
      <c r="P406" s="7" t="s">
        <v>1082</v>
      </c>
      <c r="Q406" s="7" t="s">
        <v>1142</v>
      </c>
      <c r="R406" s="7" t="s">
        <v>1083</v>
      </c>
      <c r="S406" s="7" t="s">
        <v>1083</v>
      </c>
      <c r="T406" s="7" t="s">
        <v>1359</v>
      </c>
      <c r="U406" s="7" t="s">
        <v>3780</v>
      </c>
      <c r="V406" s="7" t="s">
        <v>2569</v>
      </c>
      <c r="W406" s="7" t="s">
        <v>3113</v>
      </c>
      <c r="X406" s="7" t="s">
        <v>1238</v>
      </c>
      <c r="Y406" s="7" t="s">
        <v>1924</v>
      </c>
      <c r="Z406" s="7" t="s">
        <v>1229</v>
      </c>
      <c r="AA406" s="7" t="s">
        <v>1242</v>
      </c>
      <c r="AB406" s="7" t="s">
        <v>1814</v>
      </c>
    </row>
    <row r="407" spans="1:28" x14ac:dyDescent="0.3">
      <c r="A407" s="7" t="s">
        <v>1823</v>
      </c>
      <c r="B407" s="7" t="s">
        <v>464</v>
      </c>
      <c r="C407" s="7" t="s">
        <v>1098</v>
      </c>
      <c r="D407" s="7" t="s">
        <v>44</v>
      </c>
      <c r="E407" s="7" t="s">
        <v>24</v>
      </c>
      <c r="F407" s="7" t="s">
        <v>1325</v>
      </c>
      <c r="G407" s="7" t="s">
        <v>1111</v>
      </c>
      <c r="H407" s="7" t="s">
        <v>1260</v>
      </c>
      <c r="I407" s="7" t="s">
        <v>1299</v>
      </c>
      <c r="J407" s="7" t="s">
        <v>1084</v>
      </c>
      <c r="K407" s="7" t="s">
        <v>1188</v>
      </c>
      <c r="L407" s="7" t="s">
        <v>2154</v>
      </c>
      <c r="M407" s="7" t="s">
        <v>1104</v>
      </c>
      <c r="N407" s="7" t="s">
        <v>1104</v>
      </c>
      <c r="O407" s="7" t="s">
        <v>1083</v>
      </c>
      <c r="P407" s="7" t="s">
        <v>1085</v>
      </c>
      <c r="Q407" s="7" t="s">
        <v>1178</v>
      </c>
      <c r="R407" s="7" t="s">
        <v>1153</v>
      </c>
      <c r="S407" s="7" t="s">
        <v>1076</v>
      </c>
      <c r="T407" s="7" t="s">
        <v>1983</v>
      </c>
      <c r="U407" s="7" t="s">
        <v>1710</v>
      </c>
      <c r="V407" s="7" t="s">
        <v>3952</v>
      </c>
      <c r="W407" s="7" t="s">
        <v>3953</v>
      </c>
      <c r="X407" s="7" t="s">
        <v>1507</v>
      </c>
      <c r="Y407" s="7" t="s">
        <v>1242</v>
      </c>
      <c r="Z407" s="7" t="s">
        <v>1083</v>
      </c>
      <c r="AA407" s="7" t="s">
        <v>1083</v>
      </c>
      <c r="AB407" s="7"/>
    </row>
    <row r="408" spans="1:28" x14ac:dyDescent="0.3">
      <c r="A408" s="7" t="s">
        <v>2399</v>
      </c>
      <c r="B408" s="7" t="s">
        <v>757</v>
      </c>
      <c r="C408" s="7" t="s">
        <v>1188</v>
      </c>
      <c r="D408" s="7" t="s">
        <v>62</v>
      </c>
      <c r="E408" s="7" t="s">
        <v>21</v>
      </c>
      <c r="F408" s="7" t="s">
        <v>1234</v>
      </c>
      <c r="G408" s="7" t="s">
        <v>1085</v>
      </c>
      <c r="H408" s="7" t="s">
        <v>1085</v>
      </c>
      <c r="I408" s="7" t="s">
        <v>1082</v>
      </c>
      <c r="J408" s="7" t="s">
        <v>1158</v>
      </c>
      <c r="K408" s="7" t="s">
        <v>1123</v>
      </c>
      <c r="L408" s="7" t="s">
        <v>1488</v>
      </c>
      <c r="M408" s="7" t="s">
        <v>1085</v>
      </c>
      <c r="N408" s="7" t="s">
        <v>1083</v>
      </c>
      <c r="O408" s="7" t="s">
        <v>1083</v>
      </c>
      <c r="P408" s="7" t="s">
        <v>1083</v>
      </c>
      <c r="Q408" s="7" t="s">
        <v>1085</v>
      </c>
      <c r="R408" s="7" t="s">
        <v>1083</v>
      </c>
      <c r="S408" s="7" t="s">
        <v>1083</v>
      </c>
      <c r="T408" s="7" t="s">
        <v>1238</v>
      </c>
      <c r="U408" s="7" t="s">
        <v>1914</v>
      </c>
      <c r="V408" s="7" t="s">
        <v>1830</v>
      </c>
      <c r="W408" s="7" t="s">
        <v>1683</v>
      </c>
      <c r="X408" s="7" t="s">
        <v>1142</v>
      </c>
      <c r="Y408" s="7" t="s">
        <v>1206</v>
      </c>
      <c r="Z408" s="7" t="s">
        <v>1312</v>
      </c>
      <c r="AA408" s="7" t="s">
        <v>1577</v>
      </c>
      <c r="AB408" s="7" t="s">
        <v>2394</v>
      </c>
    </row>
    <row r="409" spans="1:28" x14ac:dyDescent="0.3">
      <c r="A409" s="7" t="s">
        <v>2401</v>
      </c>
      <c r="B409" s="7" t="s">
        <v>893</v>
      </c>
      <c r="C409" s="7" t="s">
        <v>1219</v>
      </c>
      <c r="D409" s="7" t="s">
        <v>72</v>
      </c>
      <c r="E409" s="7" t="s">
        <v>24</v>
      </c>
      <c r="F409" s="7" t="s">
        <v>1246</v>
      </c>
      <c r="G409" s="7" t="s">
        <v>1083</v>
      </c>
      <c r="H409" s="7" t="s">
        <v>1092</v>
      </c>
      <c r="I409" s="7" t="s">
        <v>1092</v>
      </c>
      <c r="J409" s="7" t="s">
        <v>1084</v>
      </c>
      <c r="K409" s="7" t="s">
        <v>1112</v>
      </c>
      <c r="L409" s="7" t="s">
        <v>1492</v>
      </c>
      <c r="M409" s="7" t="s">
        <v>1083</v>
      </c>
      <c r="N409" s="7" t="s">
        <v>1083</v>
      </c>
      <c r="O409" s="7" t="s">
        <v>1083</v>
      </c>
      <c r="P409" s="7" t="s">
        <v>1083</v>
      </c>
      <c r="Q409" s="7" t="s">
        <v>1092</v>
      </c>
      <c r="R409" s="7" t="s">
        <v>1083</v>
      </c>
      <c r="S409" s="7" t="s">
        <v>1083</v>
      </c>
      <c r="T409" s="7" t="s">
        <v>1112</v>
      </c>
      <c r="U409" s="7" t="s">
        <v>1461</v>
      </c>
      <c r="V409" s="7" t="s">
        <v>2503</v>
      </c>
      <c r="W409" s="7" t="s">
        <v>3180</v>
      </c>
      <c r="X409" s="7" t="s">
        <v>1325</v>
      </c>
      <c r="Y409" s="7" t="s">
        <v>1560</v>
      </c>
      <c r="Z409" s="7" t="s">
        <v>1083</v>
      </c>
      <c r="AA409" s="7" t="s">
        <v>1083</v>
      </c>
      <c r="AB409" s="7"/>
    </row>
    <row r="410" spans="1:28" x14ac:dyDescent="0.3">
      <c r="A410" s="7" t="s">
        <v>2404</v>
      </c>
      <c r="B410" s="7" t="s">
        <v>403</v>
      </c>
      <c r="C410" s="7" t="s">
        <v>1098</v>
      </c>
      <c r="D410" s="7" t="s">
        <v>34</v>
      </c>
      <c r="E410" s="7" t="s">
        <v>21</v>
      </c>
      <c r="F410" s="7" t="s">
        <v>1316</v>
      </c>
      <c r="G410" s="7" t="s">
        <v>1167</v>
      </c>
      <c r="H410" s="7" t="s">
        <v>1206</v>
      </c>
      <c r="I410" s="7" t="s">
        <v>1096</v>
      </c>
      <c r="J410" s="7" t="s">
        <v>1083</v>
      </c>
      <c r="K410" s="7" t="s">
        <v>1188</v>
      </c>
      <c r="L410" s="7" t="s">
        <v>1517</v>
      </c>
      <c r="M410" s="7" t="s">
        <v>1153</v>
      </c>
      <c r="N410" s="7" t="s">
        <v>1092</v>
      </c>
      <c r="O410" s="7" t="s">
        <v>1083</v>
      </c>
      <c r="P410" s="7" t="s">
        <v>1085</v>
      </c>
      <c r="Q410" s="7" t="s">
        <v>1090</v>
      </c>
      <c r="R410" s="7" t="s">
        <v>1104</v>
      </c>
      <c r="S410" s="7" t="s">
        <v>1083</v>
      </c>
      <c r="T410" s="7" t="s">
        <v>1859</v>
      </c>
      <c r="U410" s="7" t="s">
        <v>3204</v>
      </c>
      <c r="V410" s="7" t="s">
        <v>3433</v>
      </c>
      <c r="W410" s="7" t="s">
        <v>3306</v>
      </c>
      <c r="X410" s="7" t="s">
        <v>1112</v>
      </c>
      <c r="Y410" s="7" t="s">
        <v>1110</v>
      </c>
      <c r="Z410" s="7" t="s">
        <v>1727</v>
      </c>
      <c r="AA410" s="7" t="s">
        <v>2310</v>
      </c>
      <c r="AB410" s="7" t="s">
        <v>1918</v>
      </c>
    </row>
    <row r="411" spans="1:28" x14ac:dyDescent="0.3">
      <c r="A411" s="7" t="s">
        <v>1718</v>
      </c>
      <c r="B411" s="7" t="s">
        <v>559</v>
      </c>
      <c r="C411" s="7" t="s">
        <v>1178</v>
      </c>
      <c r="D411" s="7" t="s">
        <v>64</v>
      </c>
      <c r="E411" s="7" t="s">
        <v>24</v>
      </c>
      <c r="F411" s="7" t="s">
        <v>1206</v>
      </c>
      <c r="G411" s="7" t="s">
        <v>1083</v>
      </c>
      <c r="H411" s="7" t="s">
        <v>1082</v>
      </c>
      <c r="I411" s="7" t="s">
        <v>1082</v>
      </c>
      <c r="J411" s="7" t="s">
        <v>1076</v>
      </c>
      <c r="K411" s="7" t="s">
        <v>1148</v>
      </c>
      <c r="L411" s="7" t="s">
        <v>1713</v>
      </c>
      <c r="M411" s="7" t="s">
        <v>1083</v>
      </c>
      <c r="N411" s="7" t="s">
        <v>1083</v>
      </c>
      <c r="O411" s="7" t="s">
        <v>1083</v>
      </c>
      <c r="P411" s="7" t="s">
        <v>1083</v>
      </c>
      <c r="Q411" s="7" t="s">
        <v>1082</v>
      </c>
      <c r="R411" s="7" t="s">
        <v>1083</v>
      </c>
      <c r="S411" s="7" t="s">
        <v>1083</v>
      </c>
      <c r="T411" s="7" t="s">
        <v>1111</v>
      </c>
      <c r="U411" s="7" t="s">
        <v>1461</v>
      </c>
      <c r="V411" s="7" t="s">
        <v>1603</v>
      </c>
      <c r="W411" s="7" t="s">
        <v>2397</v>
      </c>
      <c r="X411" s="7" t="s">
        <v>1234</v>
      </c>
      <c r="Y411" s="7" t="s">
        <v>1097</v>
      </c>
      <c r="Z411" s="7" t="s">
        <v>1083</v>
      </c>
      <c r="AA411" s="7" t="s">
        <v>1083</v>
      </c>
      <c r="AB411" s="7"/>
    </row>
    <row r="412" spans="1:28" x14ac:dyDescent="0.3">
      <c r="A412" s="7" t="s">
        <v>2334</v>
      </c>
      <c r="B412" s="7" t="s">
        <v>314</v>
      </c>
      <c r="C412" s="7" t="s">
        <v>1202</v>
      </c>
      <c r="D412" s="7" t="s">
        <v>23</v>
      </c>
      <c r="E412" s="7" t="s">
        <v>1141</v>
      </c>
      <c r="F412" s="7" t="s">
        <v>1234</v>
      </c>
      <c r="G412" s="7" t="s">
        <v>1104</v>
      </c>
      <c r="H412" s="7" t="s">
        <v>1076</v>
      </c>
      <c r="I412" s="7" t="s">
        <v>1091</v>
      </c>
      <c r="J412" s="7" t="s">
        <v>1092</v>
      </c>
      <c r="K412" s="7" t="s">
        <v>1082</v>
      </c>
      <c r="L412" s="7" t="s">
        <v>1565</v>
      </c>
      <c r="M412" s="7" t="s">
        <v>1104</v>
      </c>
      <c r="N412" s="7" t="s">
        <v>1083</v>
      </c>
      <c r="O412" s="7" t="s">
        <v>1083</v>
      </c>
      <c r="P412" s="7" t="s">
        <v>1076</v>
      </c>
      <c r="Q412" s="7" t="s">
        <v>1076</v>
      </c>
      <c r="R412" s="7" t="s">
        <v>1083</v>
      </c>
      <c r="S412" s="7" t="s">
        <v>1083</v>
      </c>
      <c r="T412" s="7" t="s">
        <v>1260</v>
      </c>
      <c r="U412" s="7" t="s">
        <v>1657</v>
      </c>
      <c r="V412" s="7" t="s">
        <v>1923</v>
      </c>
      <c r="W412" s="7" t="s">
        <v>3263</v>
      </c>
      <c r="X412" s="7" t="s">
        <v>1123</v>
      </c>
      <c r="Y412" s="7" t="s">
        <v>1091</v>
      </c>
      <c r="Z412" s="7" t="s">
        <v>1076</v>
      </c>
      <c r="AA412" s="7" t="s">
        <v>1083</v>
      </c>
      <c r="AB412" s="7" t="s">
        <v>1682</v>
      </c>
    </row>
    <row r="413" spans="1:28" x14ac:dyDescent="0.3">
      <c r="A413" s="7" t="s">
        <v>2409</v>
      </c>
      <c r="B413" s="7" t="s">
        <v>83</v>
      </c>
      <c r="C413" s="7" t="s">
        <v>1202</v>
      </c>
      <c r="D413" s="7" t="s">
        <v>1262</v>
      </c>
      <c r="E413" s="7" t="s">
        <v>1141</v>
      </c>
      <c r="F413" s="7" t="s">
        <v>1273</v>
      </c>
      <c r="G413" s="7" t="s">
        <v>1091</v>
      </c>
      <c r="H413" s="7" t="s">
        <v>1123</v>
      </c>
      <c r="I413" s="7" t="s">
        <v>1112</v>
      </c>
      <c r="J413" s="7" t="s">
        <v>1076</v>
      </c>
      <c r="K413" s="7" t="s">
        <v>1112</v>
      </c>
      <c r="L413" s="7" t="s">
        <v>1539</v>
      </c>
      <c r="M413" s="7" t="s">
        <v>1092</v>
      </c>
      <c r="N413" s="7" t="s">
        <v>1092</v>
      </c>
      <c r="O413" s="7" t="s">
        <v>1083</v>
      </c>
      <c r="P413" s="7" t="s">
        <v>1083</v>
      </c>
      <c r="Q413" s="7" t="s">
        <v>1105</v>
      </c>
      <c r="R413" s="7" t="s">
        <v>1076</v>
      </c>
      <c r="S413" s="7" t="s">
        <v>1083</v>
      </c>
      <c r="T413" s="7" t="s">
        <v>1762</v>
      </c>
      <c r="U413" s="7" t="s">
        <v>1789</v>
      </c>
      <c r="V413" s="7" t="s">
        <v>2584</v>
      </c>
      <c r="W413" s="7" t="s">
        <v>2847</v>
      </c>
      <c r="X413" s="7" t="s">
        <v>1128</v>
      </c>
      <c r="Y413" s="7" t="s">
        <v>1147</v>
      </c>
      <c r="Z413" s="7" t="s">
        <v>1083</v>
      </c>
      <c r="AA413" s="7" t="s">
        <v>1076</v>
      </c>
      <c r="AB413" s="7" t="s">
        <v>1461</v>
      </c>
    </row>
    <row r="414" spans="1:28" x14ac:dyDescent="0.3">
      <c r="A414" s="7" t="s">
        <v>2410</v>
      </c>
      <c r="B414" s="7" t="s">
        <v>2400</v>
      </c>
      <c r="C414" s="7" t="s">
        <v>1234</v>
      </c>
      <c r="D414" s="7" t="s">
        <v>87</v>
      </c>
      <c r="E414" s="7" t="s">
        <v>21</v>
      </c>
      <c r="F414" s="7" t="s">
        <v>1303</v>
      </c>
      <c r="G414" s="7" t="s">
        <v>1082</v>
      </c>
      <c r="H414" s="7" t="s">
        <v>1082</v>
      </c>
      <c r="I414" s="7" t="s">
        <v>1123</v>
      </c>
      <c r="J414" s="7" t="s">
        <v>1484</v>
      </c>
      <c r="K414" s="7" t="s">
        <v>1112</v>
      </c>
      <c r="L414" s="7" t="s">
        <v>1488</v>
      </c>
      <c r="M414" s="7" t="s">
        <v>1082</v>
      </c>
      <c r="N414" s="7" t="s">
        <v>1083</v>
      </c>
      <c r="O414" s="7" t="s">
        <v>1083</v>
      </c>
      <c r="P414" s="7" t="s">
        <v>1076</v>
      </c>
      <c r="Q414" s="7" t="s">
        <v>1082</v>
      </c>
      <c r="R414" s="7" t="s">
        <v>1083</v>
      </c>
      <c r="S414" s="7" t="s">
        <v>1083</v>
      </c>
      <c r="T414" s="7" t="s">
        <v>1307</v>
      </c>
      <c r="U414" s="7" t="s">
        <v>2311</v>
      </c>
      <c r="V414" s="7" t="s">
        <v>2713</v>
      </c>
      <c r="W414" s="7" t="s">
        <v>3665</v>
      </c>
      <c r="X414" s="7" t="s">
        <v>1167</v>
      </c>
      <c r="Y414" s="7" t="s">
        <v>1280</v>
      </c>
      <c r="Z414" s="7" t="s">
        <v>1583</v>
      </c>
      <c r="AA414" s="7" t="s">
        <v>1655</v>
      </c>
      <c r="AB414" s="7" t="s">
        <v>3152</v>
      </c>
    </row>
    <row r="415" spans="1:28" x14ac:dyDescent="0.3">
      <c r="A415" s="7" t="s">
        <v>2411</v>
      </c>
      <c r="B415" s="7" t="s">
        <v>214</v>
      </c>
      <c r="C415" s="7" t="s">
        <v>1246</v>
      </c>
      <c r="D415" s="7" t="s">
        <v>122</v>
      </c>
      <c r="E415" s="7" t="s">
        <v>1109</v>
      </c>
      <c r="F415" s="7" t="s">
        <v>1187</v>
      </c>
      <c r="G415" s="7" t="s">
        <v>1097</v>
      </c>
      <c r="H415" s="7" t="s">
        <v>1112</v>
      </c>
      <c r="I415" s="7" t="s">
        <v>1234</v>
      </c>
      <c r="J415" s="7" t="s">
        <v>1158</v>
      </c>
      <c r="K415" s="7" t="s">
        <v>1339</v>
      </c>
      <c r="L415" s="7" t="s">
        <v>1987</v>
      </c>
      <c r="M415" s="7" t="s">
        <v>1100</v>
      </c>
      <c r="N415" s="7" t="s">
        <v>1085</v>
      </c>
      <c r="O415" s="7" t="s">
        <v>1076</v>
      </c>
      <c r="P415" s="7" t="s">
        <v>1092</v>
      </c>
      <c r="Q415" s="7" t="s">
        <v>1142</v>
      </c>
      <c r="R415" s="7" t="s">
        <v>1092</v>
      </c>
      <c r="S415" s="7" t="s">
        <v>1083</v>
      </c>
      <c r="T415" s="7" t="s">
        <v>1892</v>
      </c>
      <c r="U415" s="7" t="s">
        <v>1827</v>
      </c>
      <c r="V415" s="7" t="s">
        <v>2755</v>
      </c>
      <c r="W415" s="7" t="s">
        <v>1897</v>
      </c>
      <c r="X415" s="7" t="s">
        <v>1178</v>
      </c>
      <c r="Y415" s="7" t="s">
        <v>1910</v>
      </c>
      <c r="Z415" s="7" t="s">
        <v>1202</v>
      </c>
      <c r="AA415" s="7" t="s">
        <v>1206</v>
      </c>
      <c r="AB415" s="7" t="s">
        <v>2194</v>
      </c>
    </row>
    <row r="416" spans="1:28" x14ac:dyDescent="0.3">
      <c r="A416" s="7" t="s">
        <v>1055</v>
      </c>
      <c r="B416" s="7" t="s">
        <v>0</v>
      </c>
      <c r="C416" s="7" t="s">
        <v>1057</v>
      </c>
      <c r="D416" s="7" t="s">
        <v>1059</v>
      </c>
      <c r="E416" s="7" t="s">
        <v>1063</v>
      </c>
      <c r="F416" s="7" t="s">
        <v>4</v>
      </c>
      <c r="G416" s="7" t="s">
        <v>781</v>
      </c>
      <c r="H416" s="7" t="s">
        <v>1190</v>
      </c>
      <c r="I416" s="7" t="s">
        <v>1191</v>
      </c>
      <c r="J416" s="7" t="s">
        <v>1192</v>
      </c>
      <c r="K416" s="7" t="s">
        <v>1193</v>
      </c>
      <c r="L416" s="7" t="s">
        <v>1444</v>
      </c>
      <c r="M416" s="7" t="s">
        <v>1445</v>
      </c>
      <c r="N416" s="7" t="s">
        <v>1544</v>
      </c>
      <c r="O416" s="7" t="s">
        <v>1545</v>
      </c>
      <c r="P416" s="7" t="s">
        <v>1448</v>
      </c>
      <c r="Q416" s="7" t="s">
        <v>1445</v>
      </c>
      <c r="R416" s="7" t="s">
        <v>1544</v>
      </c>
      <c r="S416" s="7" t="s">
        <v>1545</v>
      </c>
      <c r="T416" s="7" t="s">
        <v>1546</v>
      </c>
      <c r="U416" s="7" t="s">
        <v>1547</v>
      </c>
      <c r="V416" s="7" t="s">
        <v>1548</v>
      </c>
      <c r="W416" s="7" t="s">
        <v>1549</v>
      </c>
      <c r="X416" s="7" t="s">
        <v>1456</v>
      </c>
      <c r="Y416" s="7" t="s">
        <v>1457</v>
      </c>
      <c r="Z416" s="7" t="s">
        <v>1458</v>
      </c>
      <c r="AA416" s="7" t="s">
        <v>1459</v>
      </c>
      <c r="AB416" s="7" t="s">
        <v>1460</v>
      </c>
    </row>
    <row r="417" spans="1:28" x14ac:dyDescent="0.3">
      <c r="A417" s="7" t="s">
        <v>2414</v>
      </c>
      <c r="B417" s="7" t="s">
        <v>724</v>
      </c>
      <c r="C417" s="7" t="s">
        <v>1260</v>
      </c>
      <c r="D417" s="7" t="s">
        <v>46</v>
      </c>
      <c r="E417" s="7" t="s">
        <v>1141</v>
      </c>
      <c r="F417" s="7" t="s">
        <v>1180</v>
      </c>
      <c r="G417" s="7" t="s">
        <v>1105</v>
      </c>
      <c r="H417" s="7" t="s">
        <v>1128</v>
      </c>
      <c r="I417" s="7" t="s">
        <v>1167</v>
      </c>
      <c r="J417" s="7" t="s">
        <v>1264</v>
      </c>
      <c r="K417" s="7" t="s">
        <v>1082</v>
      </c>
      <c r="L417" s="7" t="s">
        <v>1495</v>
      </c>
      <c r="M417" s="7" t="s">
        <v>1091</v>
      </c>
      <c r="N417" s="7" t="s">
        <v>1076</v>
      </c>
      <c r="O417" s="7" t="s">
        <v>1083</v>
      </c>
      <c r="P417" s="7" t="s">
        <v>1076</v>
      </c>
      <c r="Q417" s="7" t="s">
        <v>1091</v>
      </c>
      <c r="R417" s="7" t="s">
        <v>1092</v>
      </c>
      <c r="S417" s="7" t="s">
        <v>1083</v>
      </c>
      <c r="T417" s="7" t="s">
        <v>1379</v>
      </c>
      <c r="U417" s="7" t="s">
        <v>1707</v>
      </c>
      <c r="V417" s="7" t="s">
        <v>2342</v>
      </c>
      <c r="W417" s="7" t="s">
        <v>2405</v>
      </c>
      <c r="X417" s="7" t="s">
        <v>1091</v>
      </c>
      <c r="Y417" s="7" t="s">
        <v>1092</v>
      </c>
      <c r="Z417" s="7" t="s">
        <v>1083</v>
      </c>
      <c r="AA417" s="7" t="s">
        <v>1083</v>
      </c>
      <c r="AB417" s="7"/>
    </row>
    <row r="418" spans="1:28" x14ac:dyDescent="0.3">
      <c r="A418" s="7" t="s">
        <v>2182</v>
      </c>
      <c r="B418" s="7" t="s">
        <v>317</v>
      </c>
      <c r="C418" s="7" t="s">
        <v>1223</v>
      </c>
      <c r="D418" s="7" t="s">
        <v>67</v>
      </c>
      <c r="E418" s="7" t="s">
        <v>1141</v>
      </c>
      <c r="F418" s="7" t="s">
        <v>1237</v>
      </c>
      <c r="G418" s="7" t="s">
        <v>1082</v>
      </c>
      <c r="H418" s="7" t="s">
        <v>1128</v>
      </c>
      <c r="I418" s="7" t="s">
        <v>1153</v>
      </c>
      <c r="J418" s="7" t="s">
        <v>1106</v>
      </c>
      <c r="K418" s="7" t="s">
        <v>1091</v>
      </c>
      <c r="L418" s="7" t="s">
        <v>1472</v>
      </c>
      <c r="M418" s="7" t="s">
        <v>1092</v>
      </c>
      <c r="N418" s="7" t="s">
        <v>1083</v>
      </c>
      <c r="O418" s="7" t="s">
        <v>1076</v>
      </c>
      <c r="P418" s="7" t="s">
        <v>1076</v>
      </c>
      <c r="Q418" s="7" t="s">
        <v>1123</v>
      </c>
      <c r="R418" s="7" t="s">
        <v>1083</v>
      </c>
      <c r="S418" s="7" t="s">
        <v>1076</v>
      </c>
      <c r="T418" s="7" t="s">
        <v>1389</v>
      </c>
      <c r="U418" s="7" t="s">
        <v>1739</v>
      </c>
      <c r="V418" s="7" t="s">
        <v>2406</v>
      </c>
      <c r="W418" s="7" t="s">
        <v>2407</v>
      </c>
      <c r="X418" s="7" t="s">
        <v>1090</v>
      </c>
      <c r="Y418" s="7" t="s">
        <v>1219</v>
      </c>
      <c r="Z418" s="7" t="s">
        <v>1100</v>
      </c>
      <c r="AA418" s="7" t="s">
        <v>1178</v>
      </c>
      <c r="AB418" s="7" t="s">
        <v>1825</v>
      </c>
    </row>
    <row r="419" spans="1:28" x14ac:dyDescent="0.3">
      <c r="A419" s="7" t="s">
        <v>1603</v>
      </c>
      <c r="B419" s="7" t="s">
        <v>327</v>
      </c>
      <c r="C419" s="7" t="s">
        <v>1219</v>
      </c>
      <c r="D419" s="7" t="s">
        <v>110</v>
      </c>
      <c r="E419" s="7" t="s">
        <v>1109</v>
      </c>
      <c r="F419" s="7" t="s">
        <v>1237</v>
      </c>
      <c r="G419" s="7" t="s">
        <v>1180</v>
      </c>
      <c r="H419" s="7" t="s">
        <v>1219</v>
      </c>
      <c r="I419" s="7" t="s">
        <v>1299</v>
      </c>
      <c r="J419" s="7" t="s">
        <v>1104</v>
      </c>
      <c r="K419" s="7" t="s">
        <v>1202</v>
      </c>
      <c r="L419" s="7" t="s">
        <v>1602</v>
      </c>
      <c r="M419" s="7" t="s">
        <v>1100</v>
      </c>
      <c r="N419" s="7" t="s">
        <v>1105</v>
      </c>
      <c r="O419" s="7" t="s">
        <v>1083</v>
      </c>
      <c r="P419" s="7" t="s">
        <v>1082</v>
      </c>
      <c r="Q419" s="7" t="s">
        <v>1100</v>
      </c>
      <c r="R419" s="7" t="s">
        <v>1112</v>
      </c>
      <c r="S419" s="7" t="s">
        <v>1083</v>
      </c>
      <c r="T419" s="7" t="s">
        <v>1515</v>
      </c>
      <c r="U419" s="7" t="s">
        <v>3111</v>
      </c>
      <c r="V419" s="7" t="s">
        <v>3182</v>
      </c>
      <c r="W419" s="7" t="s">
        <v>3284</v>
      </c>
      <c r="X419" s="7" t="s">
        <v>1206</v>
      </c>
      <c r="Y419" s="7" t="s">
        <v>1180</v>
      </c>
      <c r="Z419" s="7" t="s">
        <v>1083</v>
      </c>
      <c r="AA419" s="7" t="s">
        <v>1076</v>
      </c>
      <c r="AB419" s="7" t="s">
        <v>1461</v>
      </c>
    </row>
    <row r="420" spans="1:28" x14ac:dyDescent="0.3">
      <c r="A420" s="7" t="s">
        <v>2201</v>
      </c>
      <c r="B420" s="7" t="s">
        <v>210</v>
      </c>
      <c r="C420" s="7" t="s">
        <v>1098</v>
      </c>
      <c r="D420" s="7" t="s">
        <v>130</v>
      </c>
      <c r="E420" s="7" t="s">
        <v>24</v>
      </c>
      <c r="F420" s="7" t="s">
        <v>1303</v>
      </c>
      <c r="G420" s="7" t="s">
        <v>1105</v>
      </c>
      <c r="H420" s="7" t="s">
        <v>1223</v>
      </c>
      <c r="I420" s="7" t="s">
        <v>1110</v>
      </c>
      <c r="J420" s="7" t="s">
        <v>1128</v>
      </c>
      <c r="K420" s="7" t="s">
        <v>1127</v>
      </c>
      <c r="L420" s="7" t="s">
        <v>1566</v>
      </c>
      <c r="M420" s="7" t="s">
        <v>1104</v>
      </c>
      <c r="N420" s="7" t="s">
        <v>1085</v>
      </c>
      <c r="O420" s="7" t="s">
        <v>1083</v>
      </c>
      <c r="P420" s="7" t="s">
        <v>1085</v>
      </c>
      <c r="Q420" s="7" t="s">
        <v>1180</v>
      </c>
      <c r="R420" s="7" t="s">
        <v>1123</v>
      </c>
      <c r="S420" s="7" t="s">
        <v>1083</v>
      </c>
      <c r="T420" s="7" t="s">
        <v>1841</v>
      </c>
      <c r="U420" s="7" t="s">
        <v>2154</v>
      </c>
      <c r="V420" s="7" t="s">
        <v>3241</v>
      </c>
      <c r="W420" s="7" t="s">
        <v>3666</v>
      </c>
      <c r="X420" s="7" t="s">
        <v>1312</v>
      </c>
      <c r="Y420" s="7" t="s">
        <v>1090</v>
      </c>
      <c r="Z420" s="7" t="s">
        <v>1083</v>
      </c>
      <c r="AA420" s="7" t="s">
        <v>1083</v>
      </c>
      <c r="AB420" s="7"/>
    </row>
    <row r="421" spans="1:28" x14ac:dyDescent="0.3">
      <c r="A421" s="7" t="s">
        <v>2369</v>
      </c>
      <c r="B421" s="7" t="s">
        <v>1230</v>
      </c>
      <c r="C421" s="7" t="s">
        <v>1127</v>
      </c>
      <c r="D421" s="7" t="s">
        <v>72</v>
      </c>
      <c r="E421" s="7" t="s">
        <v>21</v>
      </c>
      <c r="F421" s="7" t="s">
        <v>1082</v>
      </c>
      <c r="G421" s="7" t="s">
        <v>1083</v>
      </c>
      <c r="H421" s="7" t="s">
        <v>1083</v>
      </c>
      <c r="I421" s="7" t="s">
        <v>1083</v>
      </c>
      <c r="J421" s="7" t="s">
        <v>1083</v>
      </c>
      <c r="K421" s="7" t="s">
        <v>1083</v>
      </c>
      <c r="L421" s="7" t="s">
        <v>1571</v>
      </c>
      <c r="M421" s="7" t="s">
        <v>1083</v>
      </c>
      <c r="N421" s="7" t="s">
        <v>1083</v>
      </c>
      <c r="O421" s="7" t="s">
        <v>1083</v>
      </c>
      <c r="P421" s="7" t="s">
        <v>1083</v>
      </c>
      <c r="Q421" s="7" t="s">
        <v>1083</v>
      </c>
      <c r="R421" s="7" t="s">
        <v>1083</v>
      </c>
      <c r="S421" s="7" t="s">
        <v>1083</v>
      </c>
      <c r="T421" s="7" t="s">
        <v>1082</v>
      </c>
      <c r="U421" s="7" t="s">
        <v>1461</v>
      </c>
      <c r="V421" s="7" t="s">
        <v>1146</v>
      </c>
      <c r="W421" s="7" t="s">
        <v>2131</v>
      </c>
      <c r="X421" s="7" t="s">
        <v>1085</v>
      </c>
      <c r="Y421" s="7" t="s">
        <v>1092</v>
      </c>
      <c r="Z421" s="7" t="s">
        <v>1085</v>
      </c>
      <c r="AA421" s="7" t="s">
        <v>1105</v>
      </c>
      <c r="AB421" s="7" t="s">
        <v>1674</v>
      </c>
    </row>
    <row r="422" spans="1:28" x14ac:dyDescent="0.3">
      <c r="A422" s="7" t="s">
        <v>1529</v>
      </c>
      <c r="B422" s="7" t="s">
        <v>556</v>
      </c>
      <c r="C422" s="7" t="s">
        <v>1242</v>
      </c>
      <c r="D422" s="7" t="s">
        <v>1116</v>
      </c>
      <c r="E422" s="7" t="s">
        <v>21</v>
      </c>
      <c r="F422" s="7" t="s">
        <v>1273</v>
      </c>
      <c r="G422" s="7" t="s">
        <v>1097</v>
      </c>
      <c r="H422" s="7" t="s">
        <v>1147</v>
      </c>
      <c r="I422" s="7" t="s">
        <v>1246</v>
      </c>
      <c r="J422" s="7" t="s">
        <v>1111</v>
      </c>
      <c r="K422" s="7" t="s">
        <v>1090</v>
      </c>
      <c r="L422" s="7" t="s">
        <v>1717</v>
      </c>
      <c r="M422" s="7" t="s">
        <v>1111</v>
      </c>
      <c r="N422" s="7" t="s">
        <v>1082</v>
      </c>
      <c r="O422" s="7" t="s">
        <v>1076</v>
      </c>
      <c r="P422" s="7" t="s">
        <v>1076</v>
      </c>
      <c r="Q422" s="7" t="s">
        <v>1111</v>
      </c>
      <c r="R422" s="7" t="s">
        <v>1105</v>
      </c>
      <c r="S422" s="7" t="s">
        <v>1083</v>
      </c>
      <c r="T422" s="7" t="s">
        <v>1507</v>
      </c>
      <c r="U422" s="7" t="s">
        <v>2018</v>
      </c>
      <c r="V422" s="7" t="s">
        <v>2412</v>
      </c>
      <c r="W422" s="7" t="s">
        <v>2413</v>
      </c>
      <c r="X422" s="7" t="s">
        <v>1206</v>
      </c>
      <c r="Y422" s="7" t="s">
        <v>1128</v>
      </c>
      <c r="Z422" s="7" t="s">
        <v>2241</v>
      </c>
      <c r="AA422" s="7" t="s">
        <v>1502</v>
      </c>
      <c r="AB422" s="7" t="s">
        <v>1588</v>
      </c>
    </row>
    <row r="423" spans="1:28" x14ac:dyDescent="0.3">
      <c r="A423" s="7" t="s">
        <v>2418</v>
      </c>
      <c r="B423" s="7" t="s">
        <v>534</v>
      </c>
      <c r="C423" s="7" t="s">
        <v>1202</v>
      </c>
      <c r="D423" s="7" t="s">
        <v>28</v>
      </c>
      <c r="E423" s="7" t="s">
        <v>1228</v>
      </c>
      <c r="F423" s="7" t="s">
        <v>1316</v>
      </c>
      <c r="G423" s="7" t="s">
        <v>1123</v>
      </c>
      <c r="H423" s="7" t="s">
        <v>1105</v>
      </c>
      <c r="I423" s="7" t="s">
        <v>1097</v>
      </c>
      <c r="J423" s="7" t="s">
        <v>1084</v>
      </c>
      <c r="K423" s="7" t="s">
        <v>1234</v>
      </c>
      <c r="L423" s="7" t="s">
        <v>1807</v>
      </c>
      <c r="M423" s="7" t="s">
        <v>1123</v>
      </c>
      <c r="N423" s="7" t="s">
        <v>1083</v>
      </c>
      <c r="O423" s="7" t="s">
        <v>1083</v>
      </c>
      <c r="P423" s="7" t="s">
        <v>1083</v>
      </c>
      <c r="Q423" s="7" t="s">
        <v>1105</v>
      </c>
      <c r="R423" s="7" t="s">
        <v>1083</v>
      </c>
      <c r="S423" s="7" t="s">
        <v>1083</v>
      </c>
      <c r="T423" s="7" t="s">
        <v>1605</v>
      </c>
      <c r="U423" s="7" t="s">
        <v>3204</v>
      </c>
      <c r="V423" s="7" t="s">
        <v>2101</v>
      </c>
      <c r="W423" s="7" t="s">
        <v>3954</v>
      </c>
      <c r="X423" s="7" t="s">
        <v>1097</v>
      </c>
      <c r="Y423" s="7" t="s">
        <v>1692</v>
      </c>
      <c r="Z423" s="7" t="s">
        <v>1178</v>
      </c>
      <c r="AA423" s="7" t="s">
        <v>1127</v>
      </c>
      <c r="AB423" s="7" t="s">
        <v>1767</v>
      </c>
    </row>
    <row r="424" spans="1:28" x14ac:dyDescent="0.3">
      <c r="A424" s="7" t="s">
        <v>2420</v>
      </c>
      <c r="B424" s="7" t="s">
        <v>694</v>
      </c>
      <c r="C424" s="7" t="s">
        <v>1127</v>
      </c>
      <c r="D424" s="7" t="s">
        <v>107</v>
      </c>
      <c r="E424" s="7" t="s">
        <v>21</v>
      </c>
      <c r="F424" s="7" t="s">
        <v>1238</v>
      </c>
      <c r="G424" s="7" t="s">
        <v>1085</v>
      </c>
      <c r="H424" s="7" t="s">
        <v>1076</v>
      </c>
      <c r="I424" s="7" t="s">
        <v>1092</v>
      </c>
      <c r="J424" s="7" t="s">
        <v>1272</v>
      </c>
      <c r="K424" s="7" t="s">
        <v>1280</v>
      </c>
      <c r="L424" s="7" t="s">
        <v>1571</v>
      </c>
      <c r="M424" s="7" t="s">
        <v>1085</v>
      </c>
      <c r="N424" s="7" t="s">
        <v>1083</v>
      </c>
      <c r="O424" s="7" t="s">
        <v>1083</v>
      </c>
      <c r="P424" s="7" t="s">
        <v>1083</v>
      </c>
      <c r="Q424" s="7" t="s">
        <v>1076</v>
      </c>
      <c r="R424" s="7" t="s">
        <v>1083</v>
      </c>
      <c r="S424" s="7" t="s">
        <v>1083</v>
      </c>
      <c r="T424" s="7" t="s">
        <v>1238</v>
      </c>
      <c r="U424" s="7" t="s">
        <v>1914</v>
      </c>
      <c r="V424" s="7" t="s">
        <v>1895</v>
      </c>
      <c r="W424" s="7" t="s">
        <v>3955</v>
      </c>
      <c r="X424" s="7" t="s">
        <v>1153</v>
      </c>
      <c r="Y424" s="7" t="s">
        <v>1187</v>
      </c>
      <c r="Z424" s="7" t="s">
        <v>1759</v>
      </c>
      <c r="AA424" s="7" t="s">
        <v>1397</v>
      </c>
      <c r="AB424" s="7" t="s">
        <v>3956</v>
      </c>
    </row>
    <row r="425" spans="1:28" x14ac:dyDescent="0.3">
      <c r="A425" s="7" t="s">
        <v>1541</v>
      </c>
      <c r="B425" s="7" t="s">
        <v>620</v>
      </c>
      <c r="C425" s="7" t="s">
        <v>1188</v>
      </c>
      <c r="D425" s="7" t="s">
        <v>64</v>
      </c>
      <c r="E425" s="7" t="s">
        <v>1109</v>
      </c>
      <c r="F425" s="7" t="s">
        <v>1242</v>
      </c>
      <c r="G425" s="7" t="s">
        <v>1104</v>
      </c>
      <c r="H425" s="7" t="s">
        <v>1082</v>
      </c>
      <c r="I425" s="7" t="s">
        <v>1128</v>
      </c>
      <c r="J425" s="7" t="s">
        <v>1083</v>
      </c>
      <c r="K425" s="7" t="s">
        <v>1111</v>
      </c>
      <c r="L425" s="7" t="s">
        <v>1468</v>
      </c>
      <c r="M425" s="7" t="s">
        <v>1082</v>
      </c>
      <c r="N425" s="7" t="s">
        <v>1083</v>
      </c>
      <c r="O425" s="7" t="s">
        <v>1076</v>
      </c>
      <c r="P425" s="7" t="s">
        <v>1083</v>
      </c>
      <c r="Q425" s="7" t="s">
        <v>1082</v>
      </c>
      <c r="R425" s="7" t="s">
        <v>1083</v>
      </c>
      <c r="S425" s="7" t="s">
        <v>1083</v>
      </c>
      <c r="T425" s="7" t="s">
        <v>1187</v>
      </c>
      <c r="U425" s="7" t="s">
        <v>1827</v>
      </c>
      <c r="V425" s="7" t="s">
        <v>1541</v>
      </c>
      <c r="W425" s="7" t="s">
        <v>2121</v>
      </c>
      <c r="X425" s="7" t="s">
        <v>1100</v>
      </c>
      <c r="Y425" s="7" t="s">
        <v>1098</v>
      </c>
      <c r="Z425" s="7" t="s">
        <v>1100</v>
      </c>
      <c r="AA425" s="7" t="s">
        <v>1112</v>
      </c>
      <c r="AB425" s="7" t="s">
        <v>1601</v>
      </c>
    </row>
    <row r="426" spans="1:28" x14ac:dyDescent="0.3">
      <c r="A426" s="7" t="s">
        <v>1923</v>
      </c>
      <c r="B426" s="7" t="s">
        <v>2416</v>
      </c>
      <c r="C426" s="7" t="s">
        <v>1127</v>
      </c>
      <c r="D426" s="7" t="s">
        <v>52</v>
      </c>
      <c r="E426" s="7" t="s">
        <v>1228</v>
      </c>
      <c r="F426" s="7" t="s">
        <v>1111</v>
      </c>
      <c r="G426" s="7" t="s">
        <v>1083</v>
      </c>
      <c r="H426" s="7" t="s">
        <v>1076</v>
      </c>
      <c r="I426" s="7" t="s">
        <v>1076</v>
      </c>
      <c r="J426" s="7" t="s">
        <v>1179</v>
      </c>
      <c r="K426" s="7" t="s">
        <v>1083</v>
      </c>
      <c r="L426" s="7" t="s">
        <v>1571</v>
      </c>
      <c r="M426" s="7" t="s">
        <v>1083</v>
      </c>
      <c r="N426" s="7" t="s">
        <v>1083</v>
      </c>
      <c r="O426" s="7" t="s">
        <v>1083</v>
      </c>
      <c r="P426" s="7" t="s">
        <v>1083</v>
      </c>
      <c r="Q426" s="7" t="s">
        <v>1076</v>
      </c>
      <c r="R426" s="7" t="s">
        <v>1083</v>
      </c>
      <c r="S426" s="7" t="s">
        <v>1083</v>
      </c>
      <c r="T426" s="7" t="s">
        <v>1104</v>
      </c>
      <c r="U426" s="7" t="s">
        <v>1461</v>
      </c>
      <c r="V426" s="7" t="s">
        <v>1560</v>
      </c>
      <c r="W426" s="7" t="s">
        <v>2417</v>
      </c>
      <c r="X426" s="7" t="s">
        <v>1092</v>
      </c>
      <c r="Y426" s="7" t="s">
        <v>1112</v>
      </c>
      <c r="Z426" s="7" t="s">
        <v>1076</v>
      </c>
      <c r="AA426" s="7" t="s">
        <v>1092</v>
      </c>
      <c r="AB426" s="7" t="s">
        <v>1680</v>
      </c>
    </row>
    <row r="427" spans="1:28" x14ac:dyDescent="0.3">
      <c r="A427" s="7" t="s">
        <v>2308</v>
      </c>
      <c r="B427" s="7" t="s">
        <v>152</v>
      </c>
      <c r="C427" s="7" t="s">
        <v>1188</v>
      </c>
      <c r="D427" s="7" t="s">
        <v>52</v>
      </c>
      <c r="E427" s="7" t="s">
        <v>21</v>
      </c>
      <c r="F427" s="7" t="s">
        <v>1312</v>
      </c>
      <c r="G427" s="7" t="s">
        <v>1148</v>
      </c>
      <c r="H427" s="7" t="s">
        <v>1188</v>
      </c>
      <c r="I427" s="7" t="s">
        <v>1299</v>
      </c>
      <c r="J427" s="7" t="s">
        <v>1942</v>
      </c>
      <c r="K427" s="7" t="s">
        <v>1127</v>
      </c>
      <c r="L427" s="7" t="s">
        <v>1804</v>
      </c>
      <c r="M427" s="7" t="s">
        <v>1112</v>
      </c>
      <c r="N427" s="7" t="s">
        <v>1091</v>
      </c>
      <c r="O427" s="7" t="s">
        <v>1083</v>
      </c>
      <c r="P427" s="7" t="s">
        <v>1082</v>
      </c>
      <c r="Q427" s="7" t="s">
        <v>1100</v>
      </c>
      <c r="R427" s="7" t="s">
        <v>1153</v>
      </c>
      <c r="S427" s="7" t="s">
        <v>1083</v>
      </c>
      <c r="T427" s="7" t="s">
        <v>1930</v>
      </c>
      <c r="U427" s="7" t="s">
        <v>3219</v>
      </c>
      <c r="V427" s="7" t="s">
        <v>3668</v>
      </c>
      <c r="W427" s="7" t="s">
        <v>3633</v>
      </c>
      <c r="X427" s="7" t="s">
        <v>1180</v>
      </c>
      <c r="Y427" s="7" t="s">
        <v>1111</v>
      </c>
      <c r="Z427" s="7" t="s">
        <v>1178</v>
      </c>
      <c r="AA427" s="7" t="s">
        <v>1223</v>
      </c>
      <c r="AB427" s="7" t="s">
        <v>1699</v>
      </c>
    </row>
    <row r="428" spans="1:28" x14ac:dyDescent="0.3">
      <c r="A428" s="7" t="s">
        <v>2425</v>
      </c>
      <c r="B428" s="7" t="s">
        <v>721</v>
      </c>
      <c r="C428" s="7" t="s">
        <v>1127</v>
      </c>
      <c r="D428" s="7" t="s">
        <v>107</v>
      </c>
      <c r="E428" s="7" t="s">
        <v>1228</v>
      </c>
      <c r="F428" s="7" t="s">
        <v>1307</v>
      </c>
      <c r="G428" s="7" t="s">
        <v>1091</v>
      </c>
      <c r="H428" s="7" t="s">
        <v>1104</v>
      </c>
      <c r="I428" s="7" t="s">
        <v>1142</v>
      </c>
      <c r="J428" s="7" t="s">
        <v>1179</v>
      </c>
      <c r="K428" s="7" t="s">
        <v>1111</v>
      </c>
      <c r="L428" s="7" t="s">
        <v>1565</v>
      </c>
      <c r="M428" s="7" t="s">
        <v>1082</v>
      </c>
      <c r="N428" s="7" t="s">
        <v>1083</v>
      </c>
      <c r="O428" s="7" t="s">
        <v>1085</v>
      </c>
      <c r="P428" s="7" t="s">
        <v>1083</v>
      </c>
      <c r="Q428" s="7" t="s">
        <v>1104</v>
      </c>
      <c r="R428" s="7" t="s">
        <v>1083</v>
      </c>
      <c r="S428" s="7" t="s">
        <v>1083</v>
      </c>
      <c r="T428" s="7" t="s">
        <v>1325</v>
      </c>
      <c r="U428" s="7" t="s">
        <v>2073</v>
      </c>
      <c r="V428" s="7" t="s">
        <v>1497</v>
      </c>
      <c r="W428" s="7" t="s">
        <v>3957</v>
      </c>
      <c r="X428" s="7" t="s">
        <v>1245</v>
      </c>
      <c r="Y428" s="7" t="s">
        <v>1778</v>
      </c>
      <c r="Z428" s="7" t="s">
        <v>1104</v>
      </c>
      <c r="AA428" s="7" t="s">
        <v>1147</v>
      </c>
      <c r="AB428" s="7" t="s">
        <v>3958</v>
      </c>
    </row>
    <row r="429" spans="1:28" x14ac:dyDescent="0.3">
      <c r="A429" s="7" t="s">
        <v>1553</v>
      </c>
      <c r="B429" s="7" t="s">
        <v>1239</v>
      </c>
      <c r="C429" s="7" t="s">
        <v>1127</v>
      </c>
      <c r="D429" s="7" t="s">
        <v>122</v>
      </c>
      <c r="E429" s="7" t="s">
        <v>24</v>
      </c>
      <c r="F429" s="7" t="s">
        <v>1076</v>
      </c>
      <c r="G429" s="7" t="s">
        <v>1083</v>
      </c>
      <c r="H429" s="7" t="s">
        <v>1083</v>
      </c>
      <c r="I429" s="7" t="s">
        <v>1083</v>
      </c>
      <c r="J429" s="7" t="s">
        <v>1083</v>
      </c>
      <c r="K429" s="7" t="s">
        <v>1083</v>
      </c>
      <c r="L429" s="7" t="s">
        <v>1461</v>
      </c>
      <c r="M429" s="7" t="s">
        <v>1083</v>
      </c>
      <c r="N429" s="7" t="s">
        <v>1083</v>
      </c>
      <c r="O429" s="7" t="s">
        <v>1083</v>
      </c>
      <c r="P429" s="7" t="s">
        <v>1083</v>
      </c>
      <c r="Q429" s="7" t="s">
        <v>1083</v>
      </c>
      <c r="R429" s="7" t="s">
        <v>1083</v>
      </c>
      <c r="S429" s="7" t="s">
        <v>1083</v>
      </c>
      <c r="T429" s="7" t="s">
        <v>1083</v>
      </c>
      <c r="U429" s="7"/>
      <c r="V429" s="7" t="s">
        <v>1085</v>
      </c>
      <c r="W429" s="7" t="s">
        <v>2419</v>
      </c>
      <c r="X429" s="7" t="s">
        <v>1083</v>
      </c>
      <c r="Y429" s="7" t="s">
        <v>1083</v>
      </c>
      <c r="Z429" s="7" t="s">
        <v>1083</v>
      </c>
      <c r="AA429" s="7" t="s">
        <v>1083</v>
      </c>
      <c r="AB429" s="7"/>
    </row>
    <row r="430" spans="1:28" x14ac:dyDescent="0.3">
      <c r="A430" s="7" t="s">
        <v>1912</v>
      </c>
      <c r="B430" s="7" t="s">
        <v>35</v>
      </c>
      <c r="C430" s="7" t="s">
        <v>1223</v>
      </c>
      <c r="D430" s="7" t="s">
        <v>1262</v>
      </c>
      <c r="E430" s="7" t="s">
        <v>1109</v>
      </c>
      <c r="F430" s="7" t="s">
        <v>1312</v>
      </c>
      <c r="G430" s="7" t="s">
        <v>1147</v>
      </c>
      <c r="H430" s="7" t="s">
        <v>1219</v>
      </c>
      <c r="I430" s="7" t="s">
        <v>1291</v>
      </c>
      <c r="J430" s="7" t="s">
        <v>1142</v>
      </c>
      <c r="K430" s="7" t="s">
        <v>1303</v>
      </c>
      <c r="L430" s="7" t="s">
        <v>1602</v>
      </c>
      <c r="M430" s="7" t="s">
        <v>1112</v>
      </c>
      <c r="N430" s="7" t="s">
        <v>1085</v>
      </c>
      <c r="O430" s="7" t="s">
        <v>1076</v>
      </c>
      <c r="P430" s="7" t="s">
        <v>1076</v>
      </c>
      <c r="Q430" s="7" t="s">
        <v>1097</v>
      </c>
      <c r="R430" s="7" t="s">
        <v>1142</v>
      </c>
      <c r="S430" s="7" t="s">
        <v>1083</v>
      </c>
      <c r="T430" s="7" t="s">
        <v>1930</v>
      </c>
      <c r="U430" s="7" t="s">
        <v>1865</v>
      </c>
      <c r="V430" s="7" t="s">
        <v>3959</v>
      </c>
      <c r="W430" s="7" t="s">
        <v>3960</v>
      </c>
      <c r="X430" s="7" t="s">
        <v>1167</v>
      </c>
      <c r="Y430" s="7" t="s">
        <v>1344</v>
      </c>
      <c r="Z430" s="7" t="s">
        <v>1076</v>
      </c>
      <c r="AA430" s="7" t="s">
        <v>1092</v>
      </c>
      <c r="AB430" s="7" t="s">
        <v>1680</v>
      </c>
    </row>
    <row r="431" spans="1:28" x14ac:dyDescent="0.3">
      <c r="A431" s="7" t="s">
        <v>2432</v>
      </c>
      <c r="B431" s="7" t="s">
        <v>2422</v>
      </c>
      <c r="C431" s="7" t="s">
        <v>1234</v>
      </c>
      <c r="D431" s="7" t="s">
        <v>52</v>
      </c>
      <c r="E431" s="7" t="s">
        <v>21</v>
      </c>
      <c r="F431" s="7" t="s">
        <v>1312</v>
      </c>
      <c r="G431" s="7" t="s">
        <v>1105</v>
      </c>
      <c r="H431" s="7" t="s">
        <v>1178</v>
      </c>
      <c r="I431" s="7" t="s">
        <v>1229</v>
      </c>
      <c r="J431" s="7" t="s">
        <v>1106</v>
      </c>
      <c r="K431" s="7" t="s">
        <v>1090</v>
      </c>
      <c r="L431" s="7" t="s">
        <v>1514</v>
      </c>
      <c r="M431" s="7" t="s">
        <v>1082</v>
      </c>
      <c r="N431" s="7" t="s">
        <v>1085</v>
      </c>
      <c r="O431" s="7" t="s">
        <v>1076</v>
      </c>
      <c r="P431" s="7" t="s">
        <v>1092</v>
      </c>
      <c r="Q431" s="7" t="s">
        <v>1153</v>
      </c>
      <c r="R431" s="7" t="s">
        <v>1105</v>
      </c>
      <c r="S431" s="7" t="s">
        <v>1076</v>
      </c>
      <c r="T431" s="7" t="s">
        <v>1393</v>
      </c>
      <c r="U431" s="7" t="s">
        <v>1647</v>
      </c>
      <c r="V431" s="7" t="s">
        <v>3381</v>
      </c>
      <c r="W431" s="7" t="s">
        <v>1704</v>
      </c>
      <c r="X431" s="7" t="s">
        <v>1229</v>
      </c>
      <c r="Y431" s="7" t="s">
        <v>1219</v>
      </c>
      <c r="Z431" s="7" t="s">
        <v>1862</v>
      </c>
      <c r="AA431" s="7" t="s">
        <v>1583</v>
      </c>
      <c r="AB431" s="7" t="s">
        <v>3099</v>
      </c>
    </row>
    <row r="432" spans="1:28" x14ac:dyDescent="0.3">
      <c r="A432" s="7" t="s">
        <v>1908</v>
      </c>
      <c r="B432" s="7" t="s">
        <v>2424</v>
      </c>
      <c r="C432" s="7" t="s">
        <v>1206</v>
      </c>
      <c r="D432" s="7" t="s">
        <v>67</v>
      </c>
      <c r="E432" s="7" t="s">
        <v>24</v>
      </c>
      <c r="F432" s="7" t="s">
        <v>1112</v>
      </c>
      <c r="G432" s="7" t="s">
        <v>1083</v>
      </c>
      <c r="H432" s="7" t="s">
        <v>1083</v>
      </c>
      <c r="I432" s="7" t="s">
        <v>1083</v>
      </c>
      <c r="J432" s="7" t="s">
        <v>1083</v>
      </c>
      <c r="K432" s="7" t="s">
        <v>1085</v>
      </c>
      <c r="L432" s="7" t="s">
        <v>1500</v>
      </c>
      <c r="M432" s="7" t="s">
        <v>1083</v>
      </c>
      <c r="N432" s="7" t="s">
        <v>1083</v>
      </c>
      <c r="O432" s="7" t="s">
        <v>1083</v>
      </c>
      <c r="P432" s="7" t="s">
        <v>1083</v>
      </c>
      <c r="Q432" s="7" t="s">
        <v>1083</v>
      </c>
      <c r="R432" s="7" t="s">
        <v>1083</v>
      </c>
      <c r="S432" s="7" t="s">
        <v>1083</v>
      </c>
      <c r="T432" s="7" t="s">
        <v>1111</v>
      </c>
      <c r="U432" s="7" t="s">
        <v>1461</v>
      </c>
      <c r="V432" s="7" t="s">
        <v>2149</v>
      </c>
      <c r="W432" s="7" t="s">
        <v>1897</v>
      </c>
      <c r="X432" s="7" t="s">
        <v>1188</v>
      </c>
      <c r="Y432" s="7" t="s">
        <v>1091</v>
      </c>
      <c r="Z432" s="7" t="s">
        <v>1083</v>
      </c>
      <c r="AA432" s="7" t="s">
        <v>1083</v>
      </c>
      <c r="AB432" s="7"/>
    </row>
    <row r="433" spans="1:28" x14ac:dyDescent="0.3">
      <c r="A433" s="7" t="s">
        <v>2082</v>
      </c>
      <c r="B433" s="7" t="s">
        <v>906</v>
      </c>
      <c r="C433" s="7" t="s">
        <v>1127</v>
      </c>
      <c r="D433" s="7" t="s">
        <v>52</v>
      </c>
      <c r="E433" s="7" t="s">
        <v>24</v>
      </c>
      <c r="F433" s="7" t="s">
        <v>1242</v>
      </c>
      <c r="G433" s="7" t="s">
        <v>1082</v>
      </c>
      <c r="H433" s="7" t="s">
        <v>1105</v>
      </c>
      <c r="I433" s="7" t="s">
        <v>1142</v>
      </c>
      <c r="J433" s="7" t="s">
        <v>1083</v>
      </c>
      <c r="K433" s="7" t="s">
        <v>1246</v>
      </c>
      <c r="L433" s="7" t="s">
        <v>1514</v>
      </c>
      <c r="M433" s="7" t="s">
        <v>1082</v>
      </c>
      <c r="N433" s="7" t="s">
        <v>1083</v>
      </c>
      <c r="O433" s="7" t="s">
        <v>1083</v>
      </c>
      <c r="P433" s="7" t="s">
        <v>1076</v>
      </c>
      <c r="Q433" s="7" t="s">
        <v>1105</v>
      </c>
      <c r="R433" s="7" t="s">
        <v>1083</v>
      </c>
      <c r="S433" s="7" t="s">
        <v>1083</v>
      </c>
      <c r="T433" s="7" t="s">
        <v>1110</v>
      </c>
      <c r="U433" s="7" t="s">
        <v>2073</v>
      </c>
      <c r="V433" s="7" t="s">
        <v>2496</v>
      </c>
      <c r="W433" s="7" t="s">
        <v>3341</v>
      </c>
      <c r="X433" s="7" t="s">
        <v>1148</v>
      </c>
      <c r="Y433" s="7" t="s">
        <v>1273</v>
      </c>
      <c r="Z433" s="7" t="s">
        <v>1083</v>
      </c>
      <c r="AA433" s="7" t="s">
        <v>1083</v>
      </c>
      <c r="AB433" s="7"/>
    </row>
    <row r="434" spans="1:28" x14ac:dyDescent="0.3">
      <c r="A434" s="7" t="s">
        <v>2434</v>
      </c>
      <c r="B434" s="7" t="s">
        <v>681</v>
      </c>
      <c r="C434" s="7" t="s">
        <v>1234</v>
      </c>
      <c r="D434" s="7" t="s">
        <v>110</v>
      </c>
      <c r="E434" s="7" t="s">
        <v>1109</v>
      </c>
      <c r="F434" s="7" t="s">
        <v>1076</v>
      </c>
      <c r="G434" s="7" t="s">
        <v>1083</v>
      </c>
      <c r="H434" s="7" t="s">
        <v>1083</v>
      </c>
      <c r="I434" s="7" t="s">
        <v>1083</v>
      </c>
      <c r="J434" s="7" t="s">
        <v>1083</v>
      </c>
      <c r="K434" s="7" t="s">
        <v>1083</v>
      </c>
      <c r="L434" s="7" t="s">
        <v>1461</v>
      </c>
      <c r="M434" s="7" t="s">
        <v>1083</v>
      </c>
      <c r="N434" s="7" t="s">
        <v>1083</v>
      </c>
      <c r="O434" s="7" t="s">
        <v>1083</v>
      </c>
      <c r="P434" s="7" t="s">
        <v>1083</v>
      </c>
      <c r="Q434" s="7" t="s">
        <v>1083</v>
      </c>
      <c r="R434" s="7" t="s">
        <v>1083</v>
      </c>
      <c r="S434" s="7" t="s">
        <v>1083</v>
      </c>
      <c r="T434" s="7" t="s">
        <v>1076</v>
      </c>
      <c r="U434" s="7" t="s">
        <v>1461</v>
      </c>
      <c r="V434" s="7" t="s">
        <v>1123</v>
      </c>
      <c r="W434" s="7" t="s">
        <v>2426</v>
      </c>
      <c r="X434" s="7" t="s">
        <v>1076</v>
      </c>
      <c r="Y434" s="7" t="s">
        <v>1083</v>
      </c>
      <c r="Z434" s="7" t="s">
        <v>1083</v>
      </c>
      <c r="AA434" s="7" t="s">
        <v>1085</v>
      </c>
      <c r="AB434" s="7" t="s">
        <v>1461</v>
      </c>
    </row>
    <row r="435" spans="1:28" x14ac:dyDescent="0.3">
      <c r="A435" s="7" t="s">
        <v>2049</v>
      </c>
      <c r="B435" s="7" t="s">
        <v>608</v>
      </c>
      <c r="C435" s="7" t="s">
        <v>1110</v>
      </c>
      <c r="D435" s="7" t="s">
        <v>26</v>
      </c>
      <c r="E435" s="7" t="s">
        <v>21</v>
      </c>
      <c r="F435" s="7" t="s">
        <v>1110</v>
      </c>
      <c r="G435" s="7" t="s">
        <v>1091</v>
      </c>
      <c r="H435" s="7" t="s">
        <v>1153</v>
      </c>
      <c r="I435" s="7" t="s">
        <v>1180</v>
      </c>
      <c r="J435" s="7" t="s">
        <v>1942</v>
      </c>
      <c r="K435" s="7" t="s">
        <v>1238</v>
      </c>
      <c r="L435" s="7" t="s">
        <v>1468</v>
      </c>
      <c r="M435" s="7" t="s">
        <v>1092</v>
      </c>
      <c r="N435" s="7" t="s">
        <v>1092</v>
      </c>
      <c r="O435" s="7" t="s">
        <v>1083</v>
      </c>
      <c r="P435" s="7" t="s">
        <v>1076</v>
      </c>
      <c r="Q435" s="7" t="s">
        <v>1142</v>
      </c>
      <c r="R435" s="7" t="s">
        <v>1085</v>
      </c>
      <c r="S435" s="7" t="s">
        <v>1083</v>
      </c>
      <c r="T435" s="7" t="s">
        <v>1666</v>
      </c>
      <c r="U435" s="7" t="s">
        <v>1508</v>
      </c>
      <c r="V435" s="7" t="s">
        <v>2427</v>
      </c>
      <c r="W435" s="7" t="s">
        <v>2428</v>
      </c>
      <c r="X435" s="7" t="s">
        <v>1097</v>
      </c>
      <c r="Y435" s="7" t="s">
        <v>1223</v>
      </c>
      <c r="Z435" s="7" t="s">
        <v>1128</v>
      </c>
      <c r="AA435" s="7" t="s">
        <v>1112</v>
      </c>
      <c r="AB435" s="7" t="s">
        <v>2429</v>
      </c>
    </row>
    <row r="436" spans="1:28" x14ac:dyDescent="0.3">
      <c r="A436" s="7" t="s">
        <v>2384</v>
      </c>
      <c r="B436" s="7" t="s">
        <v>2430</v>
      </c>
      <c r="C436" s="7" t="s">
        <v>1223</v>
      </c>
      <c r="D436" s="7" t="s">
        <v>52</v>
      </c>
      <c r="E436" s="7" t="s">
        <v>1109</v>
      </c>
      <c r="F436" s="7" t="s">
        <v>1085</v>
      </c>
      <c r="G436" s="7" t="s">
        <v>1083</v>
      </c>
      <c r="H436" s="7" t="s">
        <v>1083</v>
      </c>
      <c r="I436" s="7" t="s">
        <v>1083</v>
      </c>
      <c r="J436" s="7" t="s">
        <v>1083</v>
      </c>
      <c r="K436" s="7" t="s">
        <v>1083</v>
      </c>
      <c r="L436" s="7" t="s">
        <v>1461</v>
      </c>
      <c r="M436" s="7" t="s">
        <v>1083</v>
      </c>
      <c r="N436" s="7" t="s">
        <v>1083</v>
      </c>
      <c r="O436" s="7" t="s">
        <v>1083</v>
      </c>
      <c r="P436" s="7" t="s">
        <v>1083</v>
      </c>
      <c r="Q436" s="7" t="s">
        <v>1083</v>
      </c>
      <c r="R436" s="7" t="s">
        <v>1083</v>
      </c>
      <c r="S436" s="7" t="s">
        <v>1083</v>
      </c>
      <c r="T436" s="7" t="s">
        <v>1076</v>
      </c>
      <c r="U436" s="7" t="s">
        <v>1461</v>
      </c>
      <c r="V436" s="7" t="s">
        <v>1112</v>
      </c>
      <c r="W436" s="7" t="s">
        <v>2431</v>
      </c>
      <c r="X436" s="7" t="s">
        <v>1076</v>
      </c>
      <c r="Y436" s="7" t="s">
        <v>1104</v>
      </c>
      <c r="Z436" s="7" t="s">
        <v>1123</v>
      </c>
      <c r="AA436" s="7" t="s">
        <v>1082</v>
      </c>
      <c r="AB436" s="7" t="s">
        <v>2240</v>
      </c>
    </row>
    <row r="437" spans="1:28" x14ac:dyDescent="0.3">
      <c r="A437" s="7" t="s">
        <v>1055</v>
      </c>
      <c r="B437" s="7" t="s">
        <v>0</v>
      </c>
      <c r="C437" s="7" t="s">
        <v>1057</v>
      </c>
      <c r="D437" s="7" t="s">
        <v>1059</v>
      </c>
      <c r="E437" s="7" t="s">
        <v>1063</v>
      </c>
      <c r="F437" s="7" t="s">
        <v>4</v>
      </c>
      <c r="G437" s="7" t="s">
        <v>781</v>
      </c>
      <c r="H437" s="7" t="s">
        <v>1190</v>
      </c>
      <c r="I437" s="7" t="s">
        <v>1191</v>
      </c>
      <c r="J437" s="7" t="s">
        <v>1192</v>
      </c>
      <c r="K437" s="7" t="s">
        <v>1193</v>
      </c>
      <c r="L437" s="7" t="s">
        <v>1444</v>
      </c>
      <c r="M437" s="7" t="s">
        <v>1445</v>
      </c>
      <c r="N437" s="7" t="s">
        <v>1544</v>
      </c>
      <c r="O437" s="7" t="s">
        <v>1545</v>
      </c>
      <c r="P437" s="7" t="s">
        <v>1448</v>
      </c>
      <c r="Q437" s="7" t="s">
        <v>1445</v>
      </c>
      <c r="R437" s="7" t="s">
        <v>1544</v>
      </c>
      <c r="S437" s="7" t="s">
        <v>1545</v>
      </c>
      <c r="T437" s="7" t="s">
        <v>1546</v>
      </c>
      <c r="U437" s="7" t="s">
        <v>1547</v>
      </c>
      <c r="V437" s="7" t="s">
        <v>1548</v>
      </c>
      <c r="W437" s="7" t="s">
        <v>1549</v>
      </c>
      <c r="X437" s="7" t="s">
        <v>1456</v>
      </c>
      <c r="Y437" s="7" t="s">
        <v>1457</v>
      </c>
      <c r="Z437" s="7" t="s">
        <v>1458</v>
      </c>
      <c r="AA437" s="7" t="s">
        <v>1459</v>
      </c>
      <c r="AB437" s="7" t="s">
        <v>1460</v>
      </c>
    </row>
    <row r="438" spans="1:28" x14ac:dyDescent="0.3">
      <c r="A438" s="7" t="s">
        <v>2439</v>
      </c>
      <c r="B438" s="7" t="s">
        <v>674</v>
      </c>
      <c r="C438" s="7" t="s">
        <v>1223</v>
      </c>
      <c r="D438" s="7" t="s">
        <v>85</v>
      </c>
      <c r="E438" s="7" t="s">
        <v>1228</v>
      </c>
      <c r="F438" s="7" t="s">
        <v>1260</v>
      </c>
      <c r="G438" s="7" t="s">
        <v>1085</v>
      </c>
      <c r="H438" s="7" t="s">
        <v>1104</v>
      </c>
      <c r="I438" s="7" t="s">
        <v>1105</v>
      </c>
      <c r="J438" s="7" t="s">
        <v>1272</v>
      </c>
      <c r="K438" s="7" t="s">
        <v>1123</v>
      </c>
      <c r="L438" s="7" t="s">
        <v>1612</v>
      </c>
      <c r="M438" s="7" t="s">
        <v>1085</v>
      </c>
      <c r="N438" s="7" t="s">
        <v>1083</v>
      </c>
      <c r="O438" s="7" t="s">
        <v>1083</v>
      </c>
      <c r="P438" s="7" t="s">
        <v>1083</v>
      </c>
      <c r="Q438" s="7" t="s">
        <v>1104</v>
      </c>
      <c r="R438" s="7" t="s">
        <v>1083</v>
      </c>
      <c r="S438" s="7" t="s">
        <v>1083</v>
      </c>
      <c r="T438" s="7" t="s">
        <v>1265</v>
      </c>
      <c r="U438" s="7" t="s">
        <v>1566</v>
      </c>
      <c r="V438" s="7" t="s">
        <v>1554</v>
      </c>
      <c r="W438" s="7" t="s">
        <v>1738</v>
      </c>
      <c r="X438" s="7" t="s">
        <v>1206</v>
      </c>
      <c r="Y438" s="7" t="s">
        <v>1291</v>
      </c>
      <c r="Z438" s="7" t="s">
        <v>1085</v>
      </c>
      <c r="AA438" s="7" t="s">
        <v>1082</v>
      </c>
      <c r="AB438" s="7" t="s">
        <v>1530</v>
      </c>
    </row>
    <row r="439" spans="1:28" x14ac:dyDescent="0.3">
      <c r="A439" s="7" t="s">
        <v>1842</v>
      </c>
      <c r="B439" s="7" t="s">
        <v>3127</v>
      </c>
      <c r="C439" s="7" t="s">
        <v>1206</v>
      </c>
      <c r="D439" s="7" t="s">
        <v>34</v>
      </c>
      <c r="E439" s="7" t="s">
        <v>1228</v>
      </c>
      <c r="F439" s="7" t="s">
        <v>1082</v>
      </c>
      <c r="G439" s="7" t="s">
        <v>1083</v>
      </c>
      <c r="H439" s="7" t="s">
        <v>1083</v>
      </c>
      <c r="I439" s="7" t="s">
        <v>1083</v>
      </c>
      <c r="J439" s="7" t="s">
        <v>1084</v>
      </c>
      <c r="K439" s="7" t="s">
        <v>1085</v>
      </c>
      <c r="L439" s="7" t="s">
        <v>1571</v>
      </c>
      <c r="M439" s="7" t="s">
        <v>1083</v>
      </c>
      <c r="N439" s="7" t="s">
        <v>1083</v>
      </c>
      <c r="O439" s="7" t="s">
        <v>1083</v>
      </c>
      <c r="P439" s="7" t="s">
        <v>1083</v>
      </c>
      <c r="Q439" s="7" t="s">
        <v>1083</v>
      </c>
      <c r="R439" s="7" t="s">
        <v>1083</v>
      </c>
      <c r="S439" s="7" t="s">
        <v>1083</v>
      </c>
      <c r="T439" s="7" t="s">
        <v>1083</v>
      </c>
      <c r="U439" s="7"/>
      <c r="V439" s="7" t="s">
        <v>1188</v>
      </c>
      <c r="W439" s="7" t="s">
        <v>3671</v>
      </c>
      <c r="X439" s="7" t="s">
        <v>1076</v>
      </c>
      <c r="Y439" s="7" t="s">
        <v>1123</v>
      </c>
      <c r="Z439" s="7" t="s">
        <v>1083</v>
      </c>
      <c r="AA439" s="7" t="s">
        <v>1076</v>
      </c>
      <c r="AB439" s="7" t="s">
        <v>1461</v>
      </c>
    </row>
    <row r="440" spans="1:28" x14ac:dyDescent="0.3">
      <c r="A440" s="7" t="s">
        <v>1631</v>
      </c>
      <c r="B440" s="7" t="s">
        <v>2433</v>
      </c>
      <c r="C440" s="7" t="s">
        <v>1202</v>
      </c>
      <c r="D440" s="7" t="s">
        <v>107</v>
      </c>
      <c r="E440" s="7" t="s">
        <v>24</v>
      </c>
      <c r="F440" s="7" t="s">
        <v>1104</v>
      </c>
      <c r="G440" s="7" t="s">
        <v>1083</v>
      </c>
      <c r="H440" s="7" t="s">
        <v>1076</v>
      </c>
      <c r="I440" s="7" t="s">
        <v>1076</v>
      </c>
      <c r="J440" s="7" t="s">
        <v>1076</v>
      </c>
      <c r="K440" s="7" t="s">
        <v>1083</v>
      </c>
      <c r="L440" s="7" t="s">
        <v>1500</v>
      </c>
      <c r="M440" s="7" t="s">
        <v>1083</v>
      </c>
      <c r="N440" s="7" t="s">
        <v>1083</v>
      </c>
      <c r="O440" s="7" t="s">
        <v>1083</v>
      </c>
      <c r="P440" s="7" t="s">
        <v>1083</v>
      </c>
      <c r="Q440" s="7" t="s">
        <v>1076</v>
      </c>
      <c r="R440" s="7" t="s">
        <v>1083</v>
      </c>
      <c r="S440" s="7" t="s">
        <v>1083</v>
      </c>
      <c r="T440" s="7" t="s">
        <v>1085</v>
      </c>
      <c r="U440" s="7" t="s">
        <v>1461</v>
      </c>
      <c r="V440" s="7" t="s">
        <v>1344</v>
      </c>
      <c r="W440" s="7" t="s">
        <v>1847</v>
      </c>
      <c r="X440" s="7" t="s">
        <v>1082</v>
      </c>
      <c r="Y440" s="7" t="s">
        <v>1085</v>
      </c>
      <c r="Z440" s="7" t="s">
        <v>1083</v>
      </c>
      <c r="AA440" s="7" t="s">
        <v>1083</v>
      </c>
      <c r="AB440" s="7"/>
    </row>
    <row r="441" spans="1:28" x14ac:dyDescent="0.3">
      <c r="A441" s="7" t="s">
        <v>2442</v>
      </c>
      <c r="B441" s="7" t="s">
        <v>281</v>
      </c>
      <c r="C441" s="7" t="s">
        <v>1242</v>
      </c>
      <c r="D441" s="7" t="s">
        <v>87</v>
      </c>
      <c r="E441" s="7" t="s">
        <v>24</v>
      </c>
      <c r="F441" s="7" t="s">
        <v>1112</v>
      </c>
      <c r="G441" s="7" t="s">
        <v>1083</v>
      </c>
      <c r="H441" s="7" t="s">
        <v>1104</v>
      </c>
      <c r="I441" s="7" t="s">
        <v>1104</v>
      </c>
      <c r="J441" s="7" t="s">
        <v>1158</v>
      </c>
      <c r="K441" s="7" t="s">
        <v>1123</v>
      </c>
      <c r="L441" s="7" t="s">
        <v>1612</v>
      </c>
      <c r="M441" s="7" t="s">
        <v>1083</v>
      </c>
      <c r="N441" s="7" t="s">
        <v>1083</v>
      </c>
      <c r="O441" s="7" t="s">
        <v>1083</v>
      </c>
      <c r="P441" s="7" t="s">
        <v>1083</v>
      </c>
      <c r="Q441" s="7" t="s">
        <v>1092</v>
      </c>
      <c r="R441" s="7" t="s">
        <v>1085</v>
      </c>
      <c r="S441" s="7" t="s">
        <v>1083</v>
      </c>
      <c r="T441" s="7" t="s">
        <v>1112</v>
      </c>
      <c r="U441" s="7" t="s">
        <v>1461</v>
      </c>
      <c r="V441" s="7" t="s">
        <v>2241</v>
      </c>
      <c r="W441" s="7" t="s">
        <v>2084</v>
      </c>
      <c r="X441" s="7" t="s">
        <v>1112</v>
      </c>
      <c r="Y441" s="7" t="s">
        <v>1142</v>
      </c>
      <c r="Z441" s="7" t="s">
        <v>1083</v>
      </c>
      <c r="AA441" s="7" t="s">
        <v>1083</v>
      </c>
      <c r="AB441" s="7"/>
    </row>
    <row r="442" spans="1:28" x14ac:dyDescent="0.3">
      <c r="A442" s="7" t="s">
        <v>1911</v>
      </c>
      <c r="B442" s="7" t="s">
        <v>372</v>
      </c>
      <c r="C442" s="7" t="s">
        <v>1178</v>
      </c>
      <c r="D442" s="7" t="s">
        <v>87</v>
      </c>
      <c r="E442" s="7" t="s">
        <v>1109</v>
      </c>
      <c r="F442" s="7" t="s">
        <v>1303</v>
      </c>
      <c r="G442" s="7" t="s">
        <v>1123</v>
      </c>
      <c r="H442" s="7" t="s">
        <v>1128</v>
      </c>
      <c r="I442" s="7" t="s">
        <v>1147</v>
      </c>
      <c r="J442" s="7" t="s">
        <v>1092</v>
      </c>
      <c r="K442" s="7" t="s">
        <v>1206</v>
      </c>
      <c r="L442" s="7" t="s">
        <v>1595</v>
      </c>
      <c r="M442" s="7" t="s">
        <v>1123</v>
      </c>
      <c r="N442" s="7" t="s">
        <v>1083</v>
      </c>
      <c r="O442" s="7" t="s">
        <v>1083</v>
      </c>
      <c r="P442" s="7" t="s">
        <v>1076</v>
      </c>
      <c r="Q442" s="7" t="s">
        <v>1105</v>
      </c>
      <c r="R442" s="7" t="s">
        <v>1085</v>
      </c>
      <c r="S442" s="7" t="s">
        <v>1083</v>
      </c>
      <c r="T442" s="7" t="s">
        <v>1355</v>
      </c>
      <c r="U442" s="7" t="s">
        <v>1879</v>
      </c>
      <c r="V442" s="7" t="s">
        <v>2314</v>
      </c>
      <c r="W442" s="7" t="s">
        <v>1957</v>
      </c>
      <c r="X442" s="7" t="s">
        <v>1147</v>
      </c>
      <c r="Y442" s="7" t="s">
        <v>1605</v>
      </c>
      <c r="Z442" s="7" t="s">
        <v>1083</v>
      </c>
      <c r="AA442" s="7" t="s">
        <v>1076</v>
      </c>
      <c r="AB442" s="7" t="s">
        <v>1461</v>
      </c>
    </row>
    <row r="443" spans="1:28" x14ac:dyDescent="0.3">
      <c r="A443" s="7" t="s">
        <v>2450</v>
      </c>
      <c r="B443" s="7" t="s">
        <v>2435</v>
      </c>
      <c r="C443" s="7" t="s">
        <v>1188</v>
      </c>
      <c r="D443" s="7" t="s">
        <v>1132</v>
      </c>
      <c r="E443" s="7" t="s">
        <v>24</v>
      </c>
      <c r="F443" s="7" t="s">
        <v>1111</v>
      </c>
      <c r="G443" s="7" t="s">
        <v>1083</v>
      </c>
      <c r="H443" s="7" t="s">
        <v>1076</v>
      </c>
      <c r="I443" s="7" t="s">
        <v>1076</v>
      </c>
      <c r="J443" s="7" t="s">
        <v>1106</v>
      </c>
      <c r="K443" s="7" t="s">
        <v>1091</v>
      </c>
      <c r="L443" s="7" t="s">
        <v>1571</v>
      </c>
      <c r="M443" s="7" t="s">
        <v>1083</v>
      </c>
      <c r="N443" s="7" t="s">
        <v>1083</v>
      </c>
      <c r="O443" s="7" t="s">
        <v>1083</v>
      </c>
      <c r="P443" s="7" t="s">
        <v>1083</v>
      </c>
      <c r="Q443" s="7" t="s">
        <v>1076</v>
      </c>
      <c r="R443" s="7" t="s">
        <v>1083</v>
      </c>
      <c r="S443" s="7" t="s">
        <v>1083</v>
      </c>
      <c r="T443" s="7" t="s">
        <v>1091</v>
      </c>
      <c r="U443" s="7" t="s">
        <v>1461</v>
      </c>
      <c r="V443" s="7" t="s">
        <v>2020</v>
      </c>
      <c r="W443" s="7" t="s">
        <v>2436</v>
      </c>
      <c r="X443" s="7" t="s">
        <v>1147</v>
      </c>
      <c r="Y443" s="7" t="s">
        <v>1128</v>
      </c>
      <c r="Z443" s="7" t="s">
        <v>1083</v>
      </c>
      <c r="AA443" s="7" t="s">
        <v>1083</v>
      </c>
      <c r="AB443" s="7"/>
    </row>
    <row r="444" spans="1:28" x14ac:dyDescent="0.3">
      <c r="A444" s="7" t="s">
        <v>2452</v>
      </c>
      <c r="B444" s="7" t="s">
        <v>2437</v>
      </c>
      <c r="C444" s="7" t="s">
        <v>1188</v>
      </c>
      <c r="D444" s="7" t="s">
        <v>1121</v>
      </c>
      <c r="E444" s="7" t="s">
        <v>1109</v>
      </c>
      <c r="F444" s="7" t="s">
        <v>1123</v>
      </c>
      <c r="G444" s="7" t="s">
        <v>1083</v>
      </c>
      <c r="H444" s="7" t="s">
        <v>1085</v>
      </c>
      <c r="I444" s="7" t="s">
        <v>1085</v>
      </c>
      <c r="J444" s="7" t="s">
        <v>1083</v>
      </c>
      <c r="K444" s="7" t="s">
        <v>1083</v>
      </c>
      <c r="L444" s="7" t="s">
        <v>1612</v>
      </c>
      <c r="M444" s="7" t="s">
        <v>1083</v>
      </c>
      <c r="N444" s="7" t="s">
        <v>1083</v>
      </c>
      <c r="O444" s="7" t="s">
        <v>1083</v>
      </c>
      <c r="P444" s="7" t="s">
        <v>1083</v>
      </c>
      <c r="Q444" s="7" t="s">
        <v>1085</v>
      </c>
      <c r="R444" s="7" t="s">
        <v>1083</v>
      </c>
      <c r="S444" s="7" t="s">
        <v>1083</v>
      </c>
      <c r="T444" s="7" t="s">
        <v>1105</v>
      </c>
      <c r="U444" s="7" t="s">
        <v>1461</v>
      </c>
      <c r="V444" s="7" t="s">
        <v>1339</v>
      </c>
      <c r="W444" s="7" t="s">
        <v>2438</v>
      </c>
      <c r="X444" s="7" t="s">
        <v>1076</v>
      </c>
      <c r="Y444" s="7" t="s">
        <v>1167</v>
      </c>
      <c r="Z444" s="7" t="s">
        <v>1083</v>
      </c>
      <c r="AA444" s="7" t="s">
        <v>1083</v>
      </c>
      <c r="AB444" s="7"/>
    </row>
    <row r="445" spans="1:28" x14ac:dyDescent="0.3">
      <c r="A445" s="7" t="s">
        <v>2454</v>
      </c>
      <c r="B445" s="7" t="s">
        <v>318</v>
      </c>
      <c r="C445" s="7" t="s">
        <v>1219</v>
      </c>
      <c r="D445" s="7" t="s">
        <v>1116</v>
      </c>
      <c r="E445" s="7" t="s">
        <v>1141</v>
      </c>
      <c r="F445" s="7" t="s">
        <v>1307</v>
      </c>
      <c r="G445" s="7" t="s">
        <v>1082</v>
      </c>
      <c r="H445" s="7" t="s">
        <v>1091</v>
      </c>
      <c r="I445" s="7" t="s">
        <v>1111</v>
      </c>
      <c r="J445" s="7" t="s">
        <v>1083</v>
      </c>
      <c r="K445" s="7" t="s">
        <v>1110</v>
      </c>
      <c r="L445" s="7" t="s">
        <v>1472</v>
      </c>
      <c r="M445" s="7" t="s">
        <v>1082</v>
      </c>
      <c r="N445" s="7" t="s">
        <v>1083</v>
      </c>
      <c r="O445" s="7" t="s">
        <v>1083</v>
      </c>
      <c r="P445" s="7" t="s">
        <v>1076</v>
      </c>
      <c r="Q445" s="7" t="s">
        <v>1104</v>
      </c>
      <c r="R445" s="7" t="s">
        <v>1083</v>
      </c>
      <c r="S445" s="7" t="s">
        <v>1076</v>
      </c>
      <c r="T445" s="7" t="s">
        <v>1146</v>
      </c>
      <c r="U445" s="7" t="s">
        <v>1944</v>
      </c>
      <c r="V445" s="7" t="s">
        <v>2595</v>
      </c>
      <c r="W445" s="7" t="s">
        <v>1683</v>
      </c>
      <c r="X445" s="7" t="s">
        <v>1229</v>
      </c>
      <c r="Y445" s="7" t="s">
        <v>1892</v>
      </c>
      <c r="Z445" s="7" t="s">
        <v>1092</v>
      </c>
      <c r="AA445" s="7" t="s">
        <v>1104</v>
      </c>
      <c r="AB445" s="7" t="s">
        <v>1936</v>
      </c>
    </row>
    <row r="446" spans="1:28" x14ac:dyDescent="0.3">
      <c r="A446" s="7" t="s">
        <v>1573</v>
      </c>
      <c r="B446" s="7" t="s">
        <v>919</v>
      </c>
      <c r="C446" s="7" t="s">
        <v>1202</v>
      </c>
      <c r="D446" s="7" t="s">
        <v>52</v>
      </c>
      <c r="E446" s="7" t="s">
        <v>24</v>
      </c>
      <c r="F446" s="7" t="s">
        <v>1076</v>
      </c>
      <c r="G446" s="7" t="s">
        <v>1083</v>
      </c>
      <c r="H446" s="7" t="s">
        <v>1083</v>
      </c>
      <c r="I446" s="7" t="s">
        <v>1083</v>
      </c>
      <c r="J446" s="7" t="s">
        <v>1083</v>
      </c>
      <c r="K446" s="7" t="s">
        <v>1085</v>
      </c>
      <c r="L446" s="7" t="s">
        <v>1461</v>
      </c>
      <c r="M446" s="7" t="s">
        <v>1083</v>
      </c>
      <c r="N446" s="7" t="s">
        <v>1083</v>
      </c>
      <c r="O446" s="7" t="s">
        <v>1083</v>
      </c>
      <c r="P446" s="7" t="s">
        <v>1083</v>
      </c>
      <c r="Q446" s="7" t="s">
        <v>1083</v>
      </c>
      <c r="R446" s="7" t="s">
        <v>1083</v>
      </c>
      <c r="S446" s="7" t="s">
        <v>1083</v>
      </c>
      <c r="T446" s="7" t="s">
        <v>1076</v>
      </c>
      <c r="U446" s="7" t="s">
        <v>1461</v>
      </c>
      <c r="V446" s="7" t="s">
        <v>1091</v>
      </c>
      <c r="W446" s="7" t="s">
        <v>2441</v>
      </c>
      <c r="X446" s="7" t="s">
        <v>1083</v>
      </c>
      <c r="Y446" s="7" t="s">
        <v>1076</v>
      </c>
      <c r="Z446" s="7" t="s">
        <v>1083</v>
      </c>
      <c r="AA446" s="7" t="s">
        <v>1083</v>
      </c>
      <c r="AB446" s="7"/>
    </row>
    <row r="447" spans="1:28" x14ac:dyDescent="0.3">
      <c r="A447" s="7" t="s">
        <v>2456</v>
      </c>
      <c r="B447" s="7" t="s">
        <v>524</v>
      </c>
      <c r="C447" s="7" t="s">
        <v>1219</v>
      </c>
      <c r="D447" s="7" t="s">
        <v>98</v>
      </c>
      <c r="E447" s="7" t="s">
        <v>21</v>
      </c>
      <c r="F447" s="7" t="s">
        <v>1320</v>
      </c>
      <c r="G447" s="7" t="s">
        <v>1202</v>
      </c>
      <c r="H447" s="7" t="s">
        <v>1148</v>
      </c>
      <c r="I447" s="7" t="s">
        <v>1237</v>
      </c>
      <c r="J447" s="7" t="s">
        <v>1128</v>
      </c>
      <c r="K447" s="7" t="s">
        <v>1187</v>
      </c>
      <c r="L447" s="7" t="s">
        <v>1769</v>
      </c>
      <c r="M447" s="7" t="s">
        <v>1097</v>
      </c>
      <c r="N447" s="7" t="s">
        <v>1085</v>
      </c>
      <c r="O447" s="7" t="s">
        <v>1104</v>
      </c>
      <c r="P447" s="7" t="s">
        <v>1085</v>
      </c>
      <c r="Q447" s="7" t="s">
        <v>1090</v>
      </c>
      <c r="R447" s="7" t="s">
        <v>1085</v>
      </c>
      <c r="S447" s="7" t="s">
        <v>1083</v>
      </c>
      <c r="T447" s="7" t="s">
        <v>1986</v>
      </c>
      <c r="U447" s="7" t="s">
        <v>1501</v>
      </c>
      <c r="V447" s="7" t="s">
        <v>3673</v>
      </c>
      <c r="W447" s="7" t="s">
        <v>3356</v>
      </c>
      <c r="X447" s="7" t="s">
        <v>1112</v>
      </c>
      <c r="Y447" s="7" t="s">
        <v>1260</v>
      </c>
      <c r="Z447" s="7" t="s">
        <v>1167</v>
      </c>
      <c r="AA447" s="7" t="s">
        <v>1242</v>
      </c>
      <c r="AB447" s="7" t="s">
        <v>3220</v>
      </c>
    </row>
    <row r="448" spans="1:28" x14ac:dyDescent="0.3">
      <c r="A448" s="7" t="s">
        <v>2458</v>
      </c>
      <c r="B448" s="7" t="s">
        <v>2443</v>
      </c>
      <c r="C448" s="7" t="s">
        <v>1265</v>
      </c>
      <c r="D448" s="7" t="s">
        <v>1262</v>
      </c>
      <c r="E448" s="7" t="s">
        <v>21</v>
      </c>
      <c r="F448" s="7" t="s">
        <v>1312</v>
      </c>
      <c r="G448" s="7" t="s">
        <v>1097</v>
      </c>
      <c r="H448" s="7" t="s">
        <v>1219</v>
      </c>
      <c r="I448" s="7" t="s">
        <v>1146</v>
      </c>
      <c r="J448" s="7" t="s">
        <v>1100</v>
      </c>
      <c r="K448" s="7" t="s">
        <v>1091</v>
      </c>
      <c r="L448" s="7" t="s">
        <v>2067</v>
      </c>
      <c r="M448" s="7" t="s">
        <v>1128</v>
      </c>
      <c r="N448" s="7" t="s">
        <v>1091</v>
      </c>
      <c r="O448" s="7" t="s">
        <v>1083</v>
      </c>
      <c r="P448" s="7" t="s">
        <v>1092</v>
      </c>
      <c r="Q448" s="7" t="s">
        <v>1147</v>
      </c>
      <c r="R448" s="7" t="s">
        <v>1123</v>
      </c>
      <c r="S448" s="7" t="s">
        <v>1076</v>
      </c>
      <c r="T448" s="7" t="s">
        <v>1782</v>
      </c>
      <c r="U448" s="7" t="s">
        <v>3582</v>
      </c>
      <c r="V448" s="7" t="s">
        <v>3171</v>
      </c>
      <c r="W448" s="7" t="s">
        <v>2529</v>
      </c>
      <c r="X448" s="7" t="s">
        <v>1237</v>
      </c>
      <c r="Y448" s="7" t="s">
        <v>1147</v>
      </c>
      <c r="Z448" s="7" t="s">
        <v>2630</v>
      </c>
      <c r="AA448" s="7" t="s">
        <v>2098</v>
      </c>
      <c r="AB448" s="7" t="s">
        <v>3757</v>
      </c>
    </row>
    <row r="449" spans="1:28" x14ac:dyDescent="0.3">
      <c r="A449" s="7" t="s">
        <v>2098</v>
      </c>
      <c r="B449" s="7" t="s">
        <v>2448</v>
      </c>
      <c r="C449" s="7" t="s">
        <v>1188</v>
      </c>
      <c r="D449" s="7" t="s">
        <v>130</v>
      </c>
      <c r="E449" s="7" t="s">
        <v>1109</v>
      </c>
      <c r="F449" s="7" t="s">
        <v>1092</v>
      </c>
      <c r="G449" s="7" t="s">
        <v>1083</v>
      </c>
      <c r="H449" s="7" t="s">
        <v>1083</v>
      </c>
      <c r="I449" s="7" t="s">
        <v>1083</v>
      </c>
      <c r="J449" s="7" t="s">
        <v>1083</v>
      </c>
      <c r="K449" s="7" t="s">
        <v>1083</v>
      </c>
      <c r="L449" s="7" t="s">
        <v>1461</v>
      </c>
      <c r="M449" s="7" t="s">
        <v>1083</v>
      </c>
      <c r="N449" s="7" t="s">
        <v>1083</v>
      </c>
      <c r="O449" s="7" t="s">
        <v>1083</v>
      </c>
      <c r="P449" s="7" t="s">
        <v>1083</v>
      </c>
      <c r="Q449" s="7" t="s">
        <v>1083</v>
      </c>
      <c r="R449" s="7" t="s">
        <v>1083</v>
      </c>
      <c r="S449" s="7" t="s">
        <v>1083</v>
      </c>
      <c r="T449" s="7" t="s">
        <v>1085</v>
      </c>
      <c r="U449" s="7" t="s">
        <v>1461</v>
      </c>
      <c r="V449" s="7" t="s">
        <v>1202</v>
      </c>
      <c r="W449" s="7" t="s">
        <v>2449</v>
      </c>
      <c r="X449" s="7" t="s">
        <v>1076</v>
      </c>
      <c r="Y449" s="7" t="s">
        <v>1076</v>
      </c>
      <c r="Z449" s="7" t="s">
        <v>1076</v>
      </c>
      <c r="AA449" s="7" t="s">
        <v>1104</v>
      </c>
      <c r="AB449" s="7" t="s">
        <v>1493</v>
      </c>
    </row>
    <row r="450" spans="1:28" x14ac:dyDescent="0.3">
      <c r="A450" s="7" t="s">
        <v>2460</v>
      </c>
      <c r="B450" s="7" t="s">
        <v>322</v>
      </c>
      <c r="C450" s="7" t="s">
        <v>1180</v>
      </c>
      <c r="D450" s="7" t="s">
        <v>64</v>
      </c>
      <c r="E450" s="7" t="s">
        <v>24</v>
      </c>
      <c r="F450" s="7" t="s">
        <v>1187</v>
      </c>
      <c r="G450" s="7" t="s">
        <v>1085</v>
      </c>
      <c r="H450" s="7" t="s">
        <v>1105</v>
      </c>
      <c r="I450" s="7" t="s">
        <v>1128</v>
      </c>
      <c r="J450" s="7" t="s">
        <v>1099</v>
      </c>
      <c r="K450" s="7" t="s">
        <v>1111</v>
      </c>
      <c r="L450" s="7" t="s">
        <v>1468</v>
      </c>
      <c r="M450" s="7" t="s">
        <v>1085</v>
      </c>
      <c r="N450" s="7" t="s">
        <v>1083</v>
      </c>
      <c r="O450" s="7" t="s">
        <v>1083</v>
      </c>
      <c r="P450" s="7" t="s">
        <v>1076</v>
      </c>
      <c r="Q450" s="7" t="s">
        <v>1085</v>
      </c>
      <c r="R450" s="7" t="s">
        <v>1104</v>
      </c>
      <c r="S450" s="7" t="s">
        <v>1083</v>
      </c>
      <c r="T450" s="7" t="s">
        <v>1334</v>
      </c>
      <c r="U450" s="7" t="s">
        <v>1717</v>
      </c>
      <c r="V450" s="7" t="s">
        <v>3675</v>
      </c>
      <c r="W450" s="7" t="s">
        <v>3676</v>
      </c>
      <c r="X450" s="7" t="s">
        <v>1325</v>
      </c>
      <c r="Y450" s="7" t="s">
        <v>1123</v>
      </c>
      <c r="Z450" s="7" t="s">
        <v>1083</v>
      </c>
      <c r="AA450" s="7" t="s">
        <v>1083</v>
      </c>
      <c r="AB450" s="7"/>
    </row>
    <row r="451" spans="1:28" x14ac:dyDescent="0.3">
      <c r="A451" s="7" t="s">
        <v>2461</v>
      </c>
      <c r="B451" s="7" t="s">
        <v>2453</v>
      </c>
      <c r="C451" s="7" t="s">
        <v>1206</v>
      </c>
      <c r="D451" s="7" t="s">
        <v>1116</v>
      </c>
      <c r="E451" s="7" t="s">
        <v>24</v>
      </c>
      <c r="F451" s="7" t="s">
        <v>1127</v>
      </c>
      <c r="G451" s="7" t="s">
        <v>1076</v>
      </c>
      <c r="H451" s="7" t="s">
        <v>1123</v>
      </c>
      <c r="I451" s="7" t="s">
        <v>1128</v>
      </c>
      <c r="J451" s="7" t="s">
        <v>1142</v>
      </c>
      <c r="K451" s="7" t="s">
        <v>1091</v>
      </c>
      <c r="L451" s="7" t="s">
        <v>1758</v>
      </c>
      <c r="M451" s="7" t="s">
        <v>1076</v>
      </c>
      <c r="N451" s="7" t="s">
        <v>1083</v>
      </c>
      <c r="O451" s="7" t="s">
        <v>1083</v>
      </c>
      <c r="P451" s="7" t="s">
        <v>1083</v>
      </c>
      <c r="Q451" s="7" t="s">
        <v>1105</v>
      </c>
      <c r="R451" s="7" t="s">
        <v>1076</v>
      </c>
      <c r="S451" s="7" t="s">
        <v>1083</v>
      </c>
      <c r="T451" s="7" t="s">
        <v>1223</v>
      </c>
      <c r="U451" s="7" t="s">
        <v>1723</v>
      </c>
      <c r="V451" s="7" t="s">
        <v>1923</v>
      </c>
      <c r="W451" s="7" t="s">
        <v>2758</v>
      </c>
      <c r="X451" s="7" t="s">
        <v>1229</v>
      </c>
      <c r="Y451" s="7" t="s">
        <v>1098</v>
      </c>
      <c r="Z451" s="7" t="s">
        <v>1083</v>
      </c>
      <c r="AA451" s="7" t="s">
        <v>1083</v>
      </c>
      <c r="AB451" s="7"/>
    </row>
    <row r="452" spans="1:28" x14ac:dyDescent="0.3">
      <c r="A452" s="7" t="s">
        <v>2463</v>
      </c>
      <c r="B452" s="7" t="s">
        <v>686</v>
      </c>
      <c r="C452" s="7" t="s">
        <v>1127</v>
      </c>
      <c r="D452" s="7" t="s">
        <v>46</v>
      </c>
      <c r="E452" s="7" t="s">
        <v>21</v>
      </c>
      <c r="F452" s="7" t="s">
        <v>1238</v>
      </c>
      <c r="G452" s="7" t="s">
        <v>1092</v>
      </c>
      <c r="H452" s="7" t="s">
        <v>1076</v>
      </c>
      <c r="I452" s="7" t="s">
        <v>1082</v>
      </c>
      <c r="J452" s="7" t="s">
        <v>1076</v>
      </c>
      <c r="K452" s="7" t="s">
        <v>1273</v>
      </c>
      <c r="L452" s="7" t="s">
        <v>1492</v>
      </c>
      <c r="M452" s="7" t="s">
        <v>1092</v>
      </c>
      <c r="N452" s="7" t="s">
        <v>1083</v>
      </c>
      <c r="O452" s="7" t="s">
        <v>1083</v>
      </c>
      <c r="P452" s="7" t="s">
        <v>1083</v>
      </c>
      <c r="Q452" s="7" t="s">
        <v>1076</v>
      </c>
      <c r="R452" s="7" t="s">
        <v>1083</v>
      </c>
      <c r="S452" s="7" t="s">
        <v>1083</v>
      </c>
      <c r="T452" s="7" t="s">
        <v>1178</v>
      </c>
      <c r="U452" s="7" t="s">
        <v>1657</v>
      </c>
      <c r="V452" s="7" t="s">
        <v>2184</v>
      </c>
      <c r="W452" s="7" t="s">
        <v>3961</v>
      </c>
      <c r="X452" s="7" t="s">
        <v>1104</v>
      </c>
      <c r="Y452" s="7" t="s">
        <v>1303</v>
      </c>
      <c r="Z452" s="7" t="s">
        <v>1082</v>
      </c>
      <c r="AA452" s="7" t="s">
        <v>1085</v>
      </c>
      <c r="AB452" s="7" t="s">
        <v>2240</v>
      </c>
    </row>
    <row r="453" spans="1:28" x14ac:dyDescent="0.3">
      <c r="A453" s="7" t="s">
        <v>2085</v>
      </c>
      <c r="B453" s="7" t="s">
        <v>273</v>
      </c>
      <c r="C453" s="7" t="s">
        <v>1206</v>
      </c>
      <c r="D453" s="7" t="s">
        <v>105</v>
      </c>
      <c r="E453" s="7" t="s">
        <v>21</v>
      </c>
      <c r="F453" s="7" t="s">
        <v>1312</v>
      </c>
      <c r="G453" s="7" t="s">
        <v>1128</v>
      </c>
      <c r="H453" s="7" t="s">
        <v>1128</v>
      </c>
      <c r="I453" s="7" t="s">
        <v>1090</v>
      </c>
      <c r="J453" s="7" t="s">
        <v>1306</v>
      </c>
      <c r="K453" s="7" t="s">
        <v>1229</v>
      </c>
      <c r="L453" s="7" t="s">
        <v>1539</v>
      </c>
      <c r="M453" s="7" t="s">
        <v>1123</v>
      </c>
      <c r="N453" s="7" t="s">
        <v>1076</v>
      </c>
      <c r="O453" s="7" t="s">
        <v>1083</v>
      </c>
      <c r="P453" s="7" t="s">
        <v>1083</v>
      </c>
      <c r="Q453" s="7" t="s">
        <v>1105</v>
      </c>
      <c r="R453" s="7" t="s">
        <v>1076</v>
      </c>
      <c r="S453" s="7" t="s">
        <v>1076</v>
      </c>
      <c r="T453" s="7" t="s">
        <v>1759</v>
      </c>
      <c r="U453" s="7" t="s">
        <v>1944</v>
      </c>
      <c r="V453" s="7" t="s">
        <v>2802</v>
      </c>
      <c r="W453" s="7" t="s">
        <v>3677</v>
      </c>
      <c r="X453" s="7" t="s">
        <v>1127</v>
      </c>
      <c r="Y453" s="7" t="s">
        <v>1229</v>
      </c>
      <c r="Z453" s="7" t="s">
        <v>2123</v>
      </c>
      <c r="AA453" s="7" t="s">
        <v>1862</v>
      </c>
      <c r="AB453" s="7" t="s">
        <v>3678</v>
      </c>
    </row>
    <row r="454" spans="1:28" x14ac:dyDescent="0.3">
      <c r="A454" s="7" t="s">
        <v>1828</v>
      </c>
      <c r="B454" s="7" t="s">
        <v>284</v>
      </c>
      <c r="C454" s="7" t="s">
        <v>1219</v>
      </c>
      <c r="D454" s="7" t="s">
        <v>55</v>
      </c>
      <c r="E454" s="7" t="s">
        <v>24</v>
      </c>
      <c r="F454" s="7" t="s">
        <v>1146</v>
      </c>
      <c r="G454" s="7" t="s">
        <v>1091</v>
      </c>
      <c r="H454" s="7" t="s">
        <v>1085</v>
      </c>
      <c r="I454" s="7" t="s">
        <v>1123</v>
      </c>
      <c r="J454" s="7" t="s">
        <v>1105</v>
      </c>
      <c r="K454" s="7" t="s">
        <v>1090</v>
      </c>
      <c r="L454" s="7" t="s">
        <v>1714</v>
      </c>
      <c r="M454" s="7" t="s">
        <v>1091</v>
      </c>
      <c r="N454" s="7" t="s">
        <v>1083</v>
      </c>
      <c r="O454" s="7" t="s">
        <v>1083</v>
      </c>
      <c r="P454" s="7" t="s">
        <v>1083</v>
      </c>
      <c r="Q454" s="7" t="s">
        <v>1085</v>
      </c>
      <c r="R454" s="7" t="s">
        <v>1083</v>
      </c>
      <c r="S454" s="7" t="s">
        <v>1083</v>
      </c>
      <c r="T454" s="7" t="s">
        <v>1098</v>
      </c>
      <c r="U454" s="7" t="s">
        <v>2444</v>
      </c>
      <c r="V454" s="7" t="s">
        <v>2051</v>
      </c>
      <c r="W454" s="7" t="s">
        <v>3294</v>
      </c>
      <c r="X454" s="7" t="s">
        <v>1339</v>
      </c>
      <c r="Y454" s="7" t="s">
        <v>1260</v>
      </c>
      <c r="Z454" s="7" t="s">
        <v>1083</v>
      </c>
      <c r="AA454" s="7" t="s">
        <v>1083</v>
      </c>
      <c r="AB454" s="7"/>
    </row>
    <row r="455" spans="1:28" x14ac:dyDescent="0.3">
      <c r="A455" s="7" t="s">
        <v>1984</v>
      </c>
      <c r="B455" s="7" t="s">
        <v>444</v>
      </c>
      <c r="C455" s="7" t="s">
        <v>1206</v>
      </c>
      <c r="D455" s="7" t="s">
        <v>62</v>
      </c>
      <c r="E455" s="7" t="s">
        <v>21</v>
      </c>
      <c r="F455" s="7" t="s">
        <v>1307</v>
      </c>
      <c r="G455" s="7" t="s">
        <v>1092</v>
      </c>
      <c r="H455" s="7" t="s">
        <v>1091</v>
      </c>
      <c r="I455" s="7" t="s">
        <v>1128</v>
      </c>
      <c r="J455" s="7" t="s">
        <v>1082</v>
      </c>
      <c r="K455" s="7" t="s">
        <v>1312</v>
      </c>
      <c r="L455" s="7" t="s">
        <v>1492</v>
      </c>
      <c r="M455" s="7" t="s">
        <v>1092</v>
      </c>
      <c r="N455" s="7" t="s">
        <v>1083</v>
      </c>
      <c r="O455" s="7" t="s">
        <v>1083</v>
      </c>
      <c r="P455" s="7" t="s">
        <v>1085</v>
      </c>
      <c r="Q455" s="7" t="s">
        <v>1091</v>
      </c>
      <c r="R455" s="7" t="s">
        <v>1083</v>
      </c>
      <c r="S455" s="7" t="s">
        <v>1083</v>
      </c>
      <c r="T455" s="7" t="s">
        <v>1312</v>
      </c>
      <c r="U455" s="7" t="s">
        <v>1613</v>
      </c>
      <c r="V455" s="7" t="s">
        <v>2566</v>
      </c>
      <c r="W455" s="7" t="s">
        <v>2228</v>
      </c>
      <c r="X455" s="7" t="s">
        <v>1148</v>
      </c>
      <c r="Y455" s="7" t="s">
        <v>1291</v>
      </c>
      <c r="Z455" s="7" t="s">
        <v>1954</v>
      </c>
      <c r="AA455" s="7" t="s">
        <v>2045</v>
      </c>
      <c r="AB455" s="7" t="s">
        <v>3156</v>
      </c>
    </row>
    <row r="456" spans="1:28" x14ac:dyDescent="0.3">
      <c r="A456" s="7" t="s">
        <v>2465</v>
      </c>
      <c r="B456" s="7" t="s">
        <v>148</v>
      </c>
      <c r="C456" s="7" t="s">
        <v>1246</v>
      </c>
      <c r="D456" s="7" t="s">
        <v>23</v>
      </c>
      <c r="E456" s="7" t="s">
        <v>1109</v>
      </c>
      <c r="F456" s="7" t="s">
        <v>1320</v>
      </c>
      <c r="G456" s="7" t="s">
        <v>1206</v>
      </c>
      <c r="H456" s="7" t="s">
        <v>1202</v>
      </c>
      <c r="I456" s="7" t="s">
        <v>1299</v>
      </c>
      <c r="J456" s="7" t="s">
        <v>1112</v>
      </c>
      <c r="K456" s="7" t="s">
        <v>1090</v>
      </c>
      <c r="L456" s="7" t="s">
        <v>1747</v>
      </c>
      <c r="M456" s="7" t="s">
        <v>1100</v>
      </c>
      <c r="N456" s="7" t="s">
        <v>1128</v>
      </c>
      <c r="O456" s="7" t="s">
        <v>1085</v>
      </c>
      <c r="P456" s="7" t="s">
        <v>1104</v>
      </c>
      <c r="Q456" s="7" t="s">
        <v>1112</v>
      </c>
      <c r="R456" s="7" t="s">
        <v>1105</v>
      </c>
      <c r="S456" s="7" t="s">
        <v>1076</v>
      </c>
      <c r="T456" s="7" t="s">
        <v>1937</v>
      </c>
      <c r="U456" s="7" t="s">
        <v>1609</v>
      </c>
      <c r="V456" s="7" t="s">
        <v>3794</v>
      </c>
      <c r="W456" s="7" t="s">
        <v>3679</v>
      </c>
      <c r="X456" s="7" t="s">
        <v>1153</v>
      </c>
      <c r="Y456" s="7" t="s">
        <v>1316</v>
      </c>
      <c r="Z456" s="7" t="s">
        <v>1202</v>
      </c>
      <c r="AA456" s="7" t="s">
        <v>1245</v>
      </c>
      <c r="AB456" s="7" t="s">
        <v>4105</v>
      </c>
    </row>
    <row r="457" spans="1:28" x14ac:dyDescent="0.3">
      <c r="A457" s="7" t="s">
        <v>2246</v>
      </c>
      <c r="B457" s="7" t="s">
        <v>522</v>
      </c>
      <c r="C457" s="7" t="s">
        <v>1246</v>
      </c>
      <c r="D457" s="7" t="s">
        <v>67</v>
      </c>
      <c r="E457" s="7" t="s">
        <v>24</v>
      </c>
      <c r="F457" s="7" t="s">
        <v>1316</v>
      </c>
      <c r="G457" s="7" t="s">
        <v>1076</v>
      </c>
      <c r="H457" s="7" t="s">
        <v>1180</v>
      </c>
      <c r="I457" s="7" t="s">
        <v>1148</v>
      </c>
      <c r="J457" s="7" t="s">
        <v>1570</v>
      </c>
      <c r="K457" s="7" t="s">
        <v>1127</v>
      </c>
      <c r="L457" s="7" t="s">
        <v>1514</v>
      </c>
      <c r="M457" s="7" t="s">
        <v>1076</v>
      </c>
      <c r="N457" s="7" t="s">
        <v>1083</v>
      </c>
      <c r="O457" s="7" t="s">
        <v>1083</v>
      </c>
      <c r="P457" s="7" t="s">
        <v>1076</v>
      </c>
      <c r="Q457" s="7" t="s">
        <v>1153</v>
      </c>
      <c r="R457" s="7" t="s">
        <v>1091</v>
      </c>
      <c r="S457" s="7" t="s">
        <v>1083</v>
      </c>
      <c r="T457" s="7" t="s">
        <v>1703</v>
      </c>
      <c r="U457" s="7" t="s">
        <v>1468</v>
      </c>
      <c r="V457" s="7" t="s">
        <v>3962</v>
      </c>
      <c r="W457" s="7" t="s">
        <v>3963</v>
      </c>
      <c r="X457" s="7" t="s">
        <v>1393</v>
      </c>
      <c r="Y457" s="7" t="s">
        <v>1238</v>
      </c>
      <c r="Z457" s="7" t="s">
        <v>1083</v>
      </c>
      <c r="AA457" s="7" t="s">
        <v>1083</v>
      </c>
      <c r="AB457" s="7"/>
    </row>
    <row r="458" spans="1:28" x14ac:dyDescent="0.3">
      <c r="A458" s="7" t="s">
        <v>1055</v>
      </c>
      <c r="B458" s="7" t="s">
        <v>0</v>
      </c>
      <c r="C458" s="7" t="s">
        <v>1057</v>
      </c>
      <c r="D458" s="7" t="s">
        <v>1059</v>
      </c>
      <c r="E458" s="7" t="s">
        <v>1063</v>
      </c>
      <c r="F458" s="7" t="s">
        <v>4</v>
      </c>
      <c r="G458" s="7" t="s">
        <v>781</v>
      </c>
      <c r="H458" s="7" t="s">
        <v>1190</v>
      </c>
      <c r="I458" s="7" t="s">
        <v>1191</v>
      </c>
      <c r="J458" s="7" t="s">
        <v>1192</v>
      </c>
      <c r="K458" s="7" t="s">
        <v>1193</v>
      </c>
      <c r="L458" s="7" t="s">
        <v>1444</v>
      </c>
      <c r="M458" s="7" t="s">
        <v>1445</v>
      </c>
      <c r="N458" s="7" t="s">
        <v>1544</v>
      </c>
      <c r="O458" s="7" t="s">
        <v>1545</v>
      </c>
      <c r="P458" s="7" t="s">
        <v>1448</v>
      </c>
      <c r="Q458" s="7" t="s">
        <v>1445</v>
      </c>
      <c r="R458" s="7" t="s">
        <v>1544</v>
      </c>
      <c r="S458" s="7" t="s">
        <v>1545</v>
      </c>
      <c r="T458" s="7" t="s">
        <v>1546</v>
      </c>
      <c r="U458" s="7" t="s">
        <v>1547</v>
      </c>
      <c r="V458" s="7" t="s">
        <v>1548</v>
      </c>
      <c r="W458" s="7" t="s">
        <v>1549</v>
      </c>
      <c r="X458" s="7" t="s">
        <v>1456</v>
      </c>
      <c r="Y458" s="7" t="s">
        <v>1457</v>
      </c>
      <c r="Z458" s="7" t="s">
        <v>1458</v>
      </c>
      <c r="AA458" s="7" t="s">
        <v>1459</v>
      </c>
      <c r="AB458" s="7" t="s">
        <v>1460</v>
      </c>
    </row>
    <row r="459" spans="1:28" x14ac:dyDescent="0.3">
      <c r="A459" s="7" t="s">
        <v>2467</v>
      </c>
      <c r="B459" s="7" t="s">
        <v>2462</v>
      </c>
      <c r="C459" s="7" t="s">
        <v>1229</v>
      </c>
      <c r="D459" s="7" t="s">
        <v>107</v>
      </c>
      <c r="E459" s="7" t="s">
        <v>1109</v>
      </c>
      <c r="F459" s="7" t="s">
        <v>1291</v>
      </c>
      <c r="G459" s="7" t="s">
        <v>1128</v>
      </c>
      <c r="H459" s="7" t="s">
        <v>1092</v>
      </c>
      <c r="I459" s="7" t="s">
        <v>1100</v>
      </c>
      <c r="J459" s="7" t="s">
        <v>3938</v>
      </c>
      <c r="K459" s="7" t="s">
        <v>1097</v>
      </c>
      <c r="L459" s="7" t="s">
        <v>1500</v>
      </c>
      <c r="M459" s="7" t="s">
        <v>1105</v>
      </c>
      <c r="N459" s="7" t="s">
        <v>1085</v>
      </c>
      <c r="O459" s="7" t="s">
        <v>1083</v>
      </c>
      <c r="P459" s="7" t="s">
        <v>1085</v>
      </c>
      <c r="Q459" s="7" t="s">
        <v>1092</v>
      </c>
      <c r="R459" s="7" t="s">
        <v>1083</v>
      </c>
      <c r="S459" s="7" t="s">
        <v>1083</v>
      </c>
      <c r="T459" s="7" t="s">
        <v>1368</v>
      </c>
      <c r="U459" s="7" t="s">
        <v>1793</v>
      </c>
      <c r="V459" s="7" t="s">
        <v>2566</v>
      </c>
      <c r="W459" s="7" t="s">
        <v>3964</v>
      </c>
      <c r="X459" s="7" t="s">
        <v>1097</v>
      </c>
      <c r="Y459" s="7" t="s">
        <v>1206</v>
      </c>
      <c r="Z459" s="7" t="s">
        <v>1112</v>
      </c>
      <c r="AA459" s="7" t="s">
        <v>1090</v>
      </c>
      <c r="AB459" s="7" t="s">
        <v>1699</v>
      </c>
    </row>
    <row r="460" spans="1:28" x14ac:dyDescent="0.3">
      <c r="A460" s="7" t="s">
        <v>2469</v>
      </c>
      <c r="B460" s="7" t="s">
        <v>419</v>
      </c>
      <c r="C460" s="7" t="s">
        <v>1238</v>
      </c>
      <c r="D460" s="7" t="s">
        <v>1121</v>
      </c>
      <c r="E460" s="7" t="s">
        <v>1141</v>
      </c>
      <c r="F460" s="7" t="s">
        <v>1316</v>
      </c>
      <c r="G460" s="7" t="s">
        <v>1246</v>
      </c>
      <c r="H460" s="7" t="s">
        <v>1334</v>
      </c>
      <c r="I460" s="7" t="s">
        <v>1771</v>
      </c>
      <c r="J460" s="7" t="s">
        <v>1104</v>
      </c>
      <c r="K460" s="7" t="s">
        <v>1100</v>
      </c>
      <c r="L460" s="7" t="s">
        <v>1944</v>
      </c>
      <c r="M460" s="7" t="s">
        <v>1178</v>
      </c>
      <c r="N460" s="7" t="s">
        <v>1142</v>
      </c>
      <c r="O460" s="7" t="s">
        <v>1083</v>
      </c>
      <c r="P460" s="7" t="s">
        <v>1104</v>
      </c>
      <c r="Q460" s="7" t="s">
        <v>1223</v>
      </c>
      <c r="R460" s="7" t="s">
        <v>1219</v>
      </c>
      <c r="S460" s="7" t="s">
        <v>1083</v>
      </c>
      <c r="T460" s="7" t="s">
        <v>1919</v>
      </c>
      <c r="U460" s="7" t="s">
        <v>2708</v>
      </c>
      <c r="V460" s="7" t="s">
        <v>3680</v>
      </c>
      <c r="W460" s="7" t="s">
        <v>3371</v>
      </c>
      <c r="X460" s="7" t="s">
        <v>1180</v>
      </c>
      <c r="Y460" s="7" t="s">
        <v>1178</v>
      </c>
      <c r="Z460" s="7" t="s">
        <v>1085</v>
      </c>
      <c r="AA460" s="7" t="s">
        <v>1085</v>
      </c>
      <c r="AB460" s="7" t="s">
        <v>1526</v>
      </c>
    </row>
    <row r="461" spans="1:28" x14ac:dyDescent="0.3">
      <c r="A461" s="7" t="s">
        <v>2204</v>
      </c>
      <c r="B461" s="7" t="s">
        <v>121</v>
      </c>
      <c r="C461" s="7" t="s">
        <v>1238</v>
      </c>
      <c r="D461" s="7" t="s">
        <v>122</v>
      </c>
      <c r="E461" s="7" t="s">
        <v>24</v>
      </c>
      <c r="F461" s="7" t="s">
        <v>1299</v>
      </c>
      <c r="G461" s="7" t="s">
        <v>1085</v>
      </c>
      <c r="H461" s="7" t="s">
        <v>1092</v>
      </c>
      <c r="I461" s="7" t="s">
        <v>1104</v>
      </c>
      <c r="J461" s="7" t="s">
        <v>1084</v>
      </c>
      <c r="K461" s="7" t="s">
        <v>1148</v>
      </c>
      <c r="L461" s="7" t="s">
        <v>1539</v>
      </c>
      <c r="M461" s="7" t="s">
        <v>1085</v>
      </c>
      <c r="N461" s="7" t="s">
        <v>1083</v>
      </c>
      <c r="O461" s="7" t="s">
        <v>1083</v>
      </c>
      <c r="P461" s="7" t="s">
        <v>1083</v>
      </c>
      <c r="Q461" s="7" t="s">
        <v>1092</v>
      </c>
      <c r="R461" s="7" t="s">
        <v>1083</v>
      </c>
      <c r="S461" s="7" t="s">
        <v>1083</v>
      </c>
      <c r="T461" s="7" t="s">
        <v>1187</v>
      </c>
      <c r="U461" s="7" t="s">
        <v>2067</v>
      </c>
      <c r="V461" s="7" t="s">
        <v>2464</v>
      </c>
      <c r="W461" s="7" t="s">
        <v>2700</v>
      </c>
      <c r="X461" s="7" t="s">
        <v>1303</v>
      </c>
      <c r="Y461" s="7" t="s">
        <v>1098</v>
      </c>
      <c r="Z461" s="7" t="s">
        <v>1083</v>
      </c>
      <c r="AA461" s="7" t="s">
        <v>1083</v>
      </c>
      <c r="AB461" s="7"/>
    </row>
    <row r="462" spans="1:28" x14ac:dyDescent="0.3">
      <c r="A462" s="7" t="s">
        <v>2471</v>
      </c>
      <c r="B462" s="7" t="s">
        <v>1247</v>
      </c>
      <c r="C462" s="7" t="s">
        <v>1180</v>
      </c>
      <c r="D462" s="7" t="s">
        <v>62</v>
      </c>
      <c r="E462" s="7" t="s">
        <v>21</v>
      </c>
      <c r="F462" s="7" t="s">
        <v>1076</v>
      </c>
      <c r="G462" s="7" t="s">
        <v>1083</v>
      </c>
      <c r="H462" s="7" t="s">
        <v>1083</v>
      </c>
      <c r="I462" s="7" t="s">
        <v>1083</v>
      </c>
      <c r="J462" s="7" t="s">
        <v>1084</v>
      </c>
      <c r="K462" s="7" t="s">
        <v>1083</v>
      </c>
      <c r="L462" s="7" t="s">
        <v>1571</v>
      </c>
      <c r="M462" s="7" t="s">
        <v>1083</v>
      </c>
      <c r="N462" s="7" t="s">
        <v>1083</v>
      </c>
      <c r="O462" s="7" t="s">
        <v>1083</v>
      </c>
      <c r="P462" s="7" t="s">
        <v>1083</v>
      </c>
      <c r="Q462" s="7" t="s">
        <v>1083</v>
      </c>
      <c r="R462" s="7" t="s">
        <v>1083</v>
      </c>
      <c r="S462" s="7" t="s">
        <v>1083</v>
      </c>
      <c r="T462" s="7" t="s">
        <v>1076</v>
      </c>
      <c r="U462" s="7" t="s">
        <v>1461</v>
      </c>
      <c r="V462" s="7" t="s">
        <v>1097</v>
      </c>
      <c r="W462" s="7" t="s">
        <v>2077</v>
      </c>
      <c r="X462" s="7" t="s">
        <v>1083</v>
      </c>
      <c r="Y462" s="7" t="s">
        <v>1083</v>
      </c>
      <c r="Z462" s="7" t="s">
        <v>1083</v>
      </c>
      <c r="AA462" s="7" t="s">
        <v>1076</v>
      </c>
      <c r="AB462" s="7" t="s">
        <v>1461</v>
      </c>
    </row>
    <row r="463" spans="1:28" x14ac:dyDescent="0.3">
      <c r="A463" s="7" t="s">
        <v>2472</v>
      </c>
      <c r="B463" s="7" t="s">
        <v>187</v>
      </c>
      <c r="C463" s="7" t="s">
        <v>1098</v>
      </c>
      <c r="D463" s="7" t="s">
        <v>41</v>
      </c>
      <c r="E463" s="7" t="s">
        <v>24</v>
      </c>
      <c r="F463" s="7" t="s">
        <v>1299</v>
      </c>
      <c r="G463" s="7" t="s">
        <v>1083</v>
      </c>
      <c r="H463" s="7" t="s">
        <v>1142</v>
      </c>
      <c r="I463" s="7" t="s">
        <v>1142</v>
      </c>
      <c r="J463" s="7" t="s">
        <v>1085</v>
      </c>
      <c r="K463" s="7" t="s">
        <v>1246</v>
      </c>
      <c r="L463" s="7" t="s">
        <v>1469</v>
      </c>
      <c r="M463" s="7" t="s">
        <v>1083</v>
      </c>
      <c r="N463" s="7" t="s">
        <v>1083</v>
      </c>
      <c r="O463" s="7" t="s">
        <v>1083</v>
      </c>
      <c r="P463" s="7" t="s">
        <v>1083</v>
      </c>
      <c r="Q463" s="7" t="s">
        <v>1128</v>
      </c>
      <c r="R463" s="7" t="s">
        <v>1083</v>
      </c>
      <c r="S463" s="7" t="s">
        <v>1085</v>
      </c>
      <c r="T463" s="7" t="s">
        <v>1312</v>
      </c>
      <c r="U463" s="7" t="s">
        <v>1461</v>
      </c>
      <c r="V463" s="7" t="s">
        <v>2849</v>
      </c>
      <c r="W463" s="7" t="s">
        <v>1659</v>
      </c>
      <c r="X463" s="7" t="s">
        <v>1347</v>
      </c>
      <c r="Y463" s="7" t="s">
        <v>1344</v>
      </c>
      <c r="Z463" s="7" t="s">
        <v>1083</v>
      </c>
      <c r="AA463" s="7" t="s">
        <v>1083</v>
      </c>
      <c r="AB463" s="7"/>
    </row>
    <row r="464" spans="1:28" x14ac:dyDescent="0.3">
      <c r="A464" s="7" t="s">
        <v>2117</v>
      </c>
      <c r="B464" s="7" t="s">
        <v>346</v>
      </c>
      <c r="C464" s="7" t="s">
        <v>1219</v>
      </c>
      <c r="D464" s="7" t="s">
        <v>1132</v>
      </c>
      <c r="E464" s="7" t="s">
        <v>21</v>
      </c>
      <c r="F464" s="7" t="s">
        <v>1303</v>
      </c>
      <c r="G464" s="7" t="s">
        <v>1091</v>
      </c>
      <c r="H464" s="7" t="s">
        <v>1085</v>
      </c>
      <c r="I464" s="7" t="s">
        <v>1123</v>
      </c>
      <c r="J464" s="7" t="s">
        <v>1570</v>
      </c>
      <c r="K464" s="7" t="s">
        <v>1325</v>
      </c>
      <c r="L464" s="7" t="s">
        <v>1488</v>
      </c>
      <c r="M464" s="7" t="s">
        <v>1104</v>
      </c>
      <c r="N464" s="7" t="s">
        <v>1076</v>
      </c>
      <c r="O464" s="7" t="s">
        <v>1083</v>
      </c>
      <c r="P464" s="7" t="s">
        <v>1076</v>
      </c>
      <c r="Q464" s="7" t="s">
        <v>1076</v>
      </c>
      <c r="R464" s="7" t="s">
        <v>1076</v>
      </c>
      <c r="S464" s="7" t="s">
        <v>1083</v>
      </c>
      <c r="T464" s="7" t="s">
        <v>1379</v>
      </c>
      <c r="U464" s="7" t="s">
        <v>1620</v>
      </c>
      <c r="V464" s="7" t="s">
        <v>2802</v>
      </c>
      <c r="W464" s="7" t="s">
        <v>3965</v>
      </c>
      <c r="X464" s="7" t="s">
        <v>1098</v>
      </c>
      <c r="Y464" s="7" t="s">
        <v>1560</v>
      </c>
      <c r="Z464" s="7" t="s">
        <v>1775</v>
      </c>
      <c r="AA464" s="7" t="s">
        <v>1924</v>
      </c>
      <c r="AB464" s="7" t="s">
        <v>3087</v>
      </c>
    </row>
    <row r="465" spans="1:28" x14ac:dyDescent="0.3">
      <c r="A465" s="7" t="s">
        <v>2474</v>
      </c>
      <c r="B465" s="7" t="s">
        <v>733</v>
      </c>
      <c r="C465" s="7" t="s">
        <v>1206</v>
      </c>
      <c r="D465" s="7" t="s">
        <v>30</v>
      </c>
      <c r="E465" s="7" t="s">
        <v>21</v>
      </c>
      <c r="F465" s="7" t="s">
        <v>1178</v>
      </c>
      <c r="G465" s="7" t="s">
        <v>1083</v>
      </c>
      <c r="H465" s="7" t="s">
        <v>1076</v>
      </c>
      <c r="I465" s="7" t="s">
        <v>1076</v>
      </c>
      <c r="J465" s="7" t="s">
        <v>1272</v>
      </c>
      <c r="K465" s="7" t="s">
        <v>1082</v>
      </c>
      <c r="L465" s="7" t="s">
        <v>1845</v>
      </c>
      <c r="M465" s="7" t="s">
        <v>1083</v>
      </c>
      <c r="N465" s="7" t="s">
        <v>1083</v>
      </c>
      <c r="O465" s="7" t="s">
        <v>1083</v>
      </c>
      <c r="P465" s="7" t="s">
        <v>1083</v>
      </c>
      <c r="Q465" s="7" t="s">
        <v>1076</v>
      </c>
      <c r="R465" s="7" t="s">
        <v>1083</v>
      </c>
      <c r="S465" s="7" t="s">
        <v>1083</v>
      </c>
      <c r="T465" s="7" t="s">
        <v>1219</v>
      </c>
      <c r="U465" s="7" t="s">
        <v>1461</v>
      </c>
      <c r="V465" s="7" t="s">
        <v>1725</v>
      </c>
      <c r="W465" s="7" t="s">
        <v>3681</v>
      </c>
      <c r="X465" s="7" t="s">
        <v>1105</v>
      </c>
      <c r="Y465" s="7" t="s">
        <v>1153</v>
      </c>
      <c r="Z465" s="7" t="s">
        <v>1384</v>
      </c>
      <c r="AA465" s="7" t="s">
        <v>1650</v>
      </c>
      <c r="AB465" s="7" t="s">
        <v>3540</v>
      </c>
    </row>
    <row r="466" spans="1:28" x14ac:dyDescent="0.3">
      <c r="A466" s="7" t="s">
        <v>2477</v>
      </c>
      <c r="B466" s="7" t="s">
        <v>490</v>
      </c>
      <c r="C466" s="7" t="s">
        <v>1242</v>
      </c>
      <c r="D466" s="7" t="s">
        <v>20</v>
      </c>
      <c r="E466" s="7" t="s">
        <v>21</v>
      </c>
      <c r="F466" s="7" t="s">
        <v>1237</v>
      </c>
      <c r="G466" s="7" t="s">
        <v>1105</v>
      </c>
      <c r="H466" s="7" t="s">
        <v>1091</v>
      </c>
      <c r="I466" s="7" t="s">
        <v>1153</v>
      </c>
      <c r="J466" s="7" t="s">
        <v>1179</v>
      </c>
      <c r="K466" s="7" t="s">
        <v>1238</v>
      </c>
      <c r="L466" s="7" t="s">
        <v>1468</v>
      </c>
      <c r="M466" s="7" t="s">
        <v>1105</v>
      </c>
      <c r="N466" s="7" t="s">
        <v>1083</v>
      </c>
      <c r="O466" s="7" t="s">
        <v>1083</v>
      </c>
      <c r="P466" s="7" t="s">
        <v>1083</v>
      </c>
      <c r="Q466" s="7" t="s">
        <v>1104</v>
      </c>
      <c r="R466" s="7" t="s">
        <v>1083</v>
      </c>
      <c r="S466" s="7" t="s">
        <v>1076</v>
      </c>
      <c r="T466" s="7" t="s">
        <v>1359</v>
      </c>
      <c r="U466" s="7" t="s">
        <v>2034</v>
      </c>
      <c r="V466" s="7" t="s">
        <v>1874</v>
      </c>
      <c r="W466" s="7" t="s">
        <v>2091</v>
      </c>
      <c r="X466" s="7" t="s">
        <v>1206</v>
      </c>
      <c r="Y466" s="7" t="s">
        <v>1782</v>
      </c>
      <c r="Z466" s="7" t="s">
        <v>2036</v>
      </c>
      <c r="AA466" s="7" t="s">
        <v>1726</v>
      </c>
      <c r="AB466" s="7" t="s">
        <v>3170</v>
      </c>
    </row>
    <row r="467" spans="1:28" x14ac:dyDescent="0.3">
      <c r="A467" s="7" t="s">
        <v>2479</v>
      </c>
      <c r="B467" s="7" t="s">
        <v>445</v>
      </c>
      <c r="C467" s="7" t="s">
        <v>1127</v>
      </c>
      <c r="D467" s="7" t="s">
        <v>64</v>
      </c>
      <c r="E467" s="7" t="s">
        <v>21</v>
      </c>
      <c r="F467" s="7" t="s">
        <v>1291</v>
      </c>
      <c r="G467" s="7" t="s">
        <v>1123</v>
      </c>
      <c r="H467" s="7" t="s">
        <v>1167</v>
      </c>
      <c r="I467" s="7" t="s">
        <v>1127</v>
      </c>
      <c r="J467" s="7" t="s">
        <v>2277</v>
      </c>
      <c r="K467" s="7" t="s">
        <v>1147</v>
      </c>
      <c r="L467" s="7" t="s">
        <v>1539</v>
      </c>
      <c r="M467" s="7" t="s">
        <v>1104</v>
      </c>
      <c r="N467" s="7" t="s">
        <v>1092</v>
      </c>
      <c r="O467" s="7" t="s">
        <v>1083</v>
      </c>
      <c r="P467" s="7" t="s">
        <v>1085</v>
      </c>
      <c r="Q467" s="7" t="s">
        <v>1142</v>
      </c>
      <c r="R467" s="7" t="s">
        <v>1104</v>
      </c>
      <c r="S467" s="7" t="s">
        <v>1083</v>
      </c>
      <c r="T467" s="7" t="s">
        <v>1666</v>
      </c>
      <c r="U467" s="7" t="s">
        <v>1697</v>
      </c>
      <c r="V467" s="7" t="s">
        <v>2903</v>
      </c>
      <c r="W467" s="7" t="s">
        <v>3262</v>
      </c>
      <c r="X467" s="7" t="s">
        <v>1238</v>
      </c>
      <c r="Y467" s="7" t="s">
        <v>1128</v>
      </c>
      <c r="Z467" s="7" t="s">
        <v>1518</v>
      </c>
      <c r="AA467" s="7" t="s">
        <v>1520</v>
      </c>
      <c r="AB467" s="7" t="s">
        <v>1814</v>
      </c>
    </row>
    <row r="468" spans="1:28" x14ac:dyDescent="0.3">
      <c r="A468" s="7" t="s">
        <v>2482</v>
      </c>
      <c r="B468" s="7" t="s">
        <v>71</v>
      </c>
      <c r="C468" s="7" t="s">
        <v>1223</v>
      </c>
      <c r="D468" s="7" t="s">
        <v>72</v>
      </c>
      <c r="E468" s="7" t="s">
        <v>1228</v>
      </c>
      <c r="F468" s="7" t="s">
        <v>1291</v>
      </c>
      <c r="G468" s="7" t="s">
        <v>1123</v>
      </c>
      <c r="H468" s="7" t="s">
        <v>1153</v>
      </c>
      <c r="I468" s="7" t="s">
        <v>1178</v>
      </c>
      <c r="J468" s="7" t="s">
        <v>1084</v>
      </c>
      <c r="K468" s="7" t="s">
        <v>1091</v>
      </c>
      <c r="L468" s="7" t="s">
        <v>1673</v>
      </c>
      <c r="M468" s="7" t="s">
        <v>1104</v>
      </c>
      <c r="N468" s="7" t="s">
        <v>1092</v>
      </c>
      <c r="O468" s="7" t="s">
        <v>1083</v>
      </c>
      <c r="P468" s="7" t="s">
        <v>1085</v>
      </c>
      <c r="Q468" s="7" t="s">
        <v>1128</v>
      </c>
      <c r="R468" s="7" t="s">
        <v>1082</v>
      </c>
      <c r="S468" s="7" t="s">
        <v>1083</v>
      </c>
      <c r="T468" s="7" t="s">
        <v>1379</v>
      </c>
      <c r="U468" s="7" t="s">
        <v>1625</v>
      </c>
      <c r="V468" s="7" t="s">
        <v>1779</v>
      </c>
      <c r="W468" s="7" t="s">
        <v>3682</v>
      </c>
      <c r="X468" s="7" t="s">
        <v>1111</v>
      </c>
      <c r="Y468" s="7" t="s">
        <v>1082</v>
      </c>
      <c r="Z468" s="7" t="s">
        <v>1076</v>
      </c>
      <c r="AA468" s="7" t="s">
        <v>1083</v>
      </c>
      <c r="AB468" s="7" t="s">
        <v>1682</v>
      </c>
    </row>
    <row r="469" spans="1:28" x14ac:dyDescent="0.3">
      <c r="A469" s="7" t="s">
        <v>1880</v>
      </c>
      <c r="B469" s="7" t="s">
        <v>217</v>
      </c>
      <c r="C469" s="7" t="s">
        <v>1242</v>
      </c>
      <c r="D469" s="7" t="s">
        <v>57</v>
      </c>
      <c r="E469" s="7" t="s">
        <v>21</v>
      </c>
      <c r="F469" s="7" t="s">
        <v>1291</v>
      </c>
      <c r="G469" s="7" t="s">
        <v>1091</v>
      </c>
      <c r="H469" s="7" t="s">
        <v>1142</v>
      </c>
      <c r="I469" s="7" t="s">
        <v>1147</v>
      </c>
      <c r="J469" s="7" t="s">
        <v>1306</v>
      </c>
      <c r="K469" s="7" t="s">
        <v>1127</v>
      </c>
      <c r="L469" s="7" t="s">
        <v>1565</v>
      </c>
      <c r="M469" s="7" t="s">
        <v>1091</v>
      </c>
      <c r="N469" s="7" t="s">
        <v>1083</v>
      </c>
      <c r="O469" s="7" t="s">
        <v>1083</v>
      </c>
      <c r="P469" s="7" t="s">
        <v>1076</v>
      </c>
      <c r="Q469" s="7" t="s">
        <v>1105</v>
      </c>
      <c r="R469" s="7" t="s">
        <v>1082</v>
      </c>
      <c r="S469" s="7" t="s">
        <v>1083</v>
      </c>
      <c r="T469" s="7" t="s">
        <v>1406</v>
      </c>
      <c r="U469" s="7" t="s">
        <v>2109</v>
      </c>
      <c r="V469" s="7" t="s">
        <v>2905</v>
      </c>
      <c r="W469" s="7" t="s">
        <v>2079</v>
      </c>
      <c r="X469" s="7" t="s">
        <v>1100</v>
      </c>
      <c r="Y469" s="7" t="s">
        <v>1091</v>
      </c>
      <c r="Z469" s="7" t="s">
        <v>2158</v>
      </c>
      <c r="AA469" s="7" t="s">
        <v>1948</v>
      </c>
      <c r="AB469" s="7" t="s">
        <v>3630</v>
      </c>
    </row>
    <row r="470" spans="1:28" x14ac:dyDescent="0.3">
      <c r="A470" s="7" t="s">
        <v>2485</v>
      </c>
      <c r="B470" s="7" t="s">
        <v>1251</v>
      </c>
      <c r="C470" s="7" t="s">
        <v>1178</v>
      </c>
      <c r="D470" s="7" t="s">
        <v>34</v>
      </c>
      <c r="E470" s="7" t="s">
        <v>24</v>
      </c>
      <c r="F470" s="7" t="s">
        <v>1076</v>
      </c>
      <c r="G470" s="7" t="s">
        <v>1083</v>
      </c>
      <c r="H470" s="7" t="s">
        <v>1083</v>
      </c>
      <c r="I470" s="7" t="s">
        <v>1083</v>
      </c>
      <c r="J470" s="7" t="s">
        <v>1084</v>
      </c>
      <c r="K470" s="7" t="s">
        <v>1083</v>
      </c>
      <c r="L470" s="7" t="s">
        <v>1571</v>
      </c>
      <c r="M470" s="7" t="s">
        <v>1083</v>
      </c>
      <c r="N470" s="7" t="s">
        <v>1083</v>
      </c>
      <c r="O470" s="7" t="s">
        <v>1083</v>
      </c>
      <c r="P470" s="7" t="s">
        <v>1083</v>
      </c>
      <c r="Q470" s="7" t="s">
        <v>1083</v>
      </c>
      <c r="R470" s="7" t="s">
        <v>1083</v>
      </c>
      <c r="S470" s="7" t="s">
        <v>1083</v>
      </c>
      <c r="T470" s="7" t="s">
        <v>1085</v>
      </c>
      <c r="U470" s="7" t="s">
        <v>1461</v>
      </c>
      <c r="V470" s="7" t="s">
        <v>1100</v>
      </c>
      <c r="W470" s="7" t="s">
        <v>2382</v>
      </c>
      <c r="X470" s="7" t="s">
        <v>1076</v>
      </c>
      <c r="Y470" s="7" t="s">
        <v>1083</v>
      </c>
      <c r="Z470" s="7" t="s">
        <v>1083</v>
      </c>
      <c r="AA470" s="7" t="s">
        <v>1083</v>
      </c>
      <c r="AB470" s="7"/>
    </row>
    <row r="471" spans="1:28" x14ac:dyDescent="0.3">
      <c r="A471" s="7" t="s">
        <v>2487</v>
      </c>
      <c r="B471" s="7" t="s">
        <v>3683</v>
      </c>
      <c r="C471" s="7" t="s">
        <v>1219</v>
      </c>
      <c r="D471" s="7" t="s">
        <v>34</v>
      </c>
      <c r="E471" s="7" t="s">
        <v>24</v>
      </c>
      <c r="F471" s="7" t="s">
        <v>1085</v>
      </c>
      <c r="G471" s="7" t="s">
        <v>1083</v>
      </c>
      <c r="H471" s="7" t="s">
        <v>1083</v>
      </c>
      <c r="I471" s="7" t="s">
        <v>1083</v>
      </c>
      <c r="J471" s="7" t="s">
        <v>1083</v>
      </c>
      <c r="K471" s="7" t="s">
        <v>1083</v>
      </c>
      <c r="L471" s="7" t="s">
        <v>1461</v>
      </c>
      <c r="M471" s="7" t="s">
        <v>1083</v>
      </c>
      <c r="N471" s="7" t="s">
        <v>1083</v>
      </c>
      <c r="O471" s="7" t="s">
        <v>1083</v>
      </c>
      <c r="P471" s="7" t="s">
        <v>1083</v>
      </c>
      <c r="Q471" s="7" t="s">
        <v>1083</v>
      </c>
      <c r="R471" s="7" t="s">
        <v>1083</v>
      </c>
      <c r="S471" s="7" t="s">
        <v>1083</v>
      </c>
      <c r="T471" s="7" t="s">
        <v>1092</v>
      </c>
      <c r="U471" s="7" t="s">
        <v>1461</v>
      </c>
      <c r="V471" s="7" t="s">
        <v>1223</v>
      </c>
      <c r="W471" s="7" t="s">
        <v>3250</v>
      </c>
      <c r="X471" s="7" t="s">
        <v>1085</v>
      </c>
      <c r="Y471" s="7" t="s">
        <v>1076</v>
      </c>
      <c r="Z471" s="7" t="s">
        <v>1083</v>
      </c>
      <c r="AA471" s="7" t="s">
        <v>1083</v>
      </c>
      <c r="AB471" s="7"/>
    </row>
    <row r="472" spans="1:28" x14ac:dyDescent="0.3">
      <c r="A472" s="7" t="s">
        <v>2489</v>
      </c>
      <c r="B472" s="7" t="s">
        <v>295</v>
      </c>
      <c r="C472" s="7" t="s">
        <v>1188</v>
      </c>
      <c r="D472" s="7" t="s">
        <v>67</v>
      </c>
      <c r="E472" s="7" t="s">
        <v>21</v>
      </c>
      <c r="F472" s="7" t="s">
        <v>1316</v>
      </c>
      <c r="G472" s="7" t="s">
        <v>1112</v>
      </c>
      <c r="H472" s="7" t="s">
        <v>1206</v>
      </c>
      <c r="I472" s="7" t="s">
        <v>1245</v>
      </c>
      <c r="J472" s="7" t="s">
        <v>1218</v>
      </c>
      <c r="K472" s="7" t="s">
        <v>1112</v>
      </c>
      <c r="L472" s="7" t="s">
        <v>1792</v>
      </c>
      <c r="M472" s="7" t="s">
        <v>1153</v>
      </c>
      <c r="N472" s="7" t="s">
        <v>1076</v>
      </c>
      <c r="O472" s="7" t="s">
        <v>1083</v>
      </c>
      <c r="P472" s="7" t="s">
        <v>1083</v>
      </c>
      <c r="Q472" s="7" t="s">
        <v>1112</v>
      </c>
      <c r="R472" s="7" t="s">
        <v>1128</v>
      </c>
      <c r="S472" s="7" t="s">
        <v>1083</v>
      </c>
      <c r="T472" s="7" t="s">
        <v>1932</v>
      </c>
      <c r="U472" s="7" t="s">
        <v>3163</v>
      </c>
      <c r="V472" s="7" t="s">
        <v>3325</v>
      </c>
      <c r="W472" s="7" t="s">
        <v>3190</v>
      </c>
      <c r="X472" s="7" t="s">
        <v>1206</v>
      </c>
      <c r="Y472" s="7" t="s">
        <v>1153</v>
      </c>
      <c r="Z472" s="7" t="s">
        <v>1085</v>
      </c>
      <c r="AA472" s="7" t="s">
        <v>1082</v>
      </c>
      <c r="AB472" s="7" t="s">
        <v>1530</v>
      </c>
    </row>
    <row r="473" spans="1:28" x14ac:dyDescent="0.3">
      <c r="A473" s="7" t="s">
        <v>1665</v>
      </c>
      <c r="B473" s="7" t="s">
        <v>323</v>
      </c>
      <c r="C473" s="7" t="s">
        <v>1229</v>
      </c>
      <c r="D473" s="7" t="s">
        <v>1132</v>
      </c>
      <c r="E473" s="7" t="s">
        <v>1141</v>
      </c>
      <c r="F473" s="7" t="s">
        <v>1246</v>
      </c>
      <c r="G473" s="7" t="s">
        <v>1085</v>
      </c>
      <c r="H473" s="7" t="s">
        <v>1104</v>
      </c>
      <c r="I473" s="7" t="s">
        <v>1105</v>
      </c>
      <c r="J473" s="7" t="s">
        <v>1570</v>
      </c>
      <c r="K473" s="7" t="s">
        <v>1123</v>
      </c>
      <c r="L473" s="7" t="s">
        <v>1488</v>
      </c>
      <c r="M473" s="7" t="s">
        <v>1085</v>
      </c>
      <c r="N473" s="7" t="s">
        <v>1083</v>
      </c>
      <c r="O473" s="7" t="s">
        <v>1083</v>
      </c>
      <c r="P473" s="7" t="s">
        <v>1083</v>
      </c>
      <c r="Q473" s="7" t="s">
        <v>1085</v>
      </c>
      <c r="R473" s="7" t="s">
        <v>1092</v>
      </c>
      <c r="S473" s="7" t="s">
        <v>1083</v>
      </c>
      <c r="T473" s="7" t="s">
        <v>1291</v>
      </c>
      <c r="U473" s="7" t="s">
        <v>2008</v>
      </c>
      <c r="V473" s="7" t="s">
        <v>2334</v>
      </c>
      <c r="W473" s="7" t="s">
        <v>2475</v>
      </c>
      <c r="X473" s="7" t="s">
        <v>1142</v>
      </c>
      <c r="Y473" s="7" t="s">
        <v>1223</v>
      </c>
      <c r="Z473" s="7" t="s">
        <v>1092</v>
      </c>
      <c r="AA473" s="7" t="s">
        <v>1153</v>
      </c>
      <c r="AB473" s="7" t="s">
        <v>2476</v>
      </c>
    </row>
    <row r="474" spans="1:28" x14ac:dyDescent="0.3">
      <c r="A474" s="7" t="s">
        <v>2492</v>
      </c>
      <c r="B474" s="7" t="s">
        <v>1255</v>
      </c>
      <c r="C474" s="7" t="s">
        <v>1219</v>
      </c>
      <c r="D474" s="7" t="s">
        <v>1139</v>
      </c>
      <c r="E474" s="7" t="s">
        <v>1194</v>
      </c>
      <c r="F474" s="7" t="s">
        <v>1085</v>
      </c>
      <c r="G474" s="7" t="s">
        <v>1083</v>
      </c>
      <c r="H474" s="7" t="s">
        <v>1083</v>
      </c>
      <c r="I474" s="7" t="s">
        <v>1083</v>
      </c>
      <c r="J474" s="7" t="s">
        <v>1083</v>
      </c>
      <c r="K474" s="7" t="s">
        <v>1083</v>
      </c>
      <c r="L474" s="7" t="s">
        <v>1461</v>
      </c>
      <c r="M474" s="7" t="s">
        <v>1083</v>
      </c>
      <c r="N474" s="7" t="s">
        <v>1083</v>
      </c>
      <c r="O474" s="7" t="s">
        <v>1083</v>
      </c>
      <c r="P474" s="7" t="s">
        <v>1083</v>
      </c>
      <c r="Q474" s="7" t="s">
        <v>1083</v>
      </c>
      <c r="R474" s="7" t="s">
        <v>1083</v>
      </c>
      <c r="S474" s="7" t="s">
        <v>1083</v>
      </c>
      <c r="T474" s="7" t="s">
        <v>1083</v>
      </c>
      <c r="U474" s="7"/>
      <c r="V474" s="7" t="s">
        <v>1091</v>
      </c>
      <c r="W474" s="7" t="s">
        <v>2478</v>
      </c>
      <c r="X474" s="7" t="s">
        <v>1083</v>
      </c>
      <c r="Y474" s="7" t="s">
        <v>1092</v>
      </c>
      <c r="Z474" s="7" t="s">
        <v>1083</v>
      </c>
      <c r="AA474" s="7" t="s">
        <v>1083</v>
      </c>
      <c r="AB474" s="7"/>
    </row>
    <row r="475" spans="1:28" x14ac:dyDescent="0.3">
      <c r="A475" s="7" t="s">
        <v>1907</v>
      </c>
      <c r="B475" s="7" t="s">
        <v>2480</v>
      </c>
      <c r="C475" s="7" t="s">
        <v>1206</v>
      </c>
      <c r="D475" s="7" t="s">
        <v>26</v>
      </c>
      <c r="E475" s="7" t="s">
        <v>24</v>
      </c>
      <c r="F475" s="7" t="s">
        <v>1303</v>
      </c>
      <c r="G475" s="7" t="s">
        <v>1076</v>
      </c>
      <c r="H475" s="7" t="s">
        <v>1123</v>
      </c>
      <c r="I475" s="7" t="s">
        <v>1128</v>
      </c>
      <c r="J475" s="7" t="s">
        <v>2071</v>
      </c>
      <c r="K475" s="7" t="s">
        <v>1100</v>
      </c>
      <c r="L475" s="7" t="s">
        <v>1492</v>
      </c>
      <c r="M475" s="7" t="s">
        <v>1076</v>
      </c>
      <c r="N475" s="7" t="s">
        <v>1083</v>
      </c>
      <c r="O475" s="7" t="s">
        <v>1083</v>
      </c>
      <c r="P475" s="7" t="s">
        <v>1083</v>
      </c>
      <c r="Q475" s="7" t="s">
        <v>1123</v>
      </c>
      <c r="R475" s="7" t="s">
        <v>1083</v>
      </c>
      <c r="S475" s="7" t="s">
        <v>1083</v>
      </c>
      <c r="T475" s="7" t="s">
        <v>1237</v>
      </c>
      <c r="U475" s="7" t="s">
        <v>1714</v>
      </c>
      <c r="V475" s="7" t="s">
        <v>3566</v>
      </c>
      <c r="W475" s="7" t="s">
        <v>3685</v>
      </c>
      <c r="X475" s="7" t="s">
        <v>1762</v>
      </c>
      <c r="Y475" s="7" t="s">
        <v>1110</v>
      </c>
      <c r="Z475" s="7" t="s">
        <v>1083</v>
      </c>
      <c r="AA475" s="7" t="s">
        <v>1083</v>
      </c>
      <c r="AB475" s="7"/>
    </row>
    <row r="476" spans="1:28" x14ac:dyDescent="0.3">
      <c r="A476" s="7" t="s">
        <v>1798</v>
      </c>
      <c r="B476" s="7" t="s">
        <v>53</v>
      </c>
      <c r="C476" s="7" t="s">
        <v>1202</v>
      </c>
      <c r="D476" s="7" t="s">
        <v>1262</v>
      </c>
      <c r="E476" s="7" t="s">
        <v>1141</v>
      </c>
      <c r="F476" s="7" t="s">
        <v>1307</v>
      </c>
      <c r="G476" s="7" t="s">
        <v>1091</v>
      </c>
      <c r="H476" s="7" t="s">
        <v>1128</v>
      </c>
      <c r="I476" s="7" t="s">
        <v>1097</v>
      </c>
      <c r="J476" s="7" t="s">
        <v>1106</v>
      </c>
      <c r="K476" s="7" t="s">
        <v>1229</v>
      </c>
      <c r="L476" s="7" t="s">
        <v>1468</v>
      </c>
      <c r="M476" s="7" t="s">
        <v>1091</v>
      </c>
      <c r="N476" s="7" t="s">
        <v>1083</v>
      </c>
      <c r="O476" s="7" t="s">
        <v>1083</v>
      </c>
      <c r="P476" s="7" t="s">
        <v>1076</v>
      </c>
      <c r="Q476" s="7" t="s">
        <v>1091</v>
      </c>
      <c r="R476" s="7" t="s">
        <v>1092</v>
      </c>
      <c r="S476" s="7" t="s">
        <v>1083</v>
      </c>
      <c r="T476" s="7" t="s">
        <v>1791</v>
      </c>
      <c r="U476" s="7" t="s">
        <v>2154</v>
      </c>
      <c r="V476" s="7" t="s">
        <v>2727</v>
      </c>
      <c r="W476" s="7" t="s">
        <v>3966</v>
      </c>
      <c r="X476" s="7" t="s">
        <v>1112</v>
      </c>
      <c r="Y476" s="7" t="s">
        <v>1237</v>
      </c>
      <c r="Z476" s="7" t="s">
        <v>1104</v>
      </c>
      <c r="AA476" s="7" t="s">
        <v>1104</v>
      </c>
      <c r="AB476" s="7" t="s">
        <v>1526</v>
      </c>
    </row>
    <row r="477" spans="1:28" x14ac:dyDescent="0.3">
      <c r="A477" s="7" t="s">
        <v>2496</v>
      </c>
      <c r="B477" s="7" t="s">
        <v>482</v>
      </c>
      <c r="C477" s="7" t="s">
        <v>1229</v>
      </c>
      <c r="D477" s="7" t="s">
        <v>72</v>
      </c>
      <c r="E477" s="7" t="s">
        <v>21</v>
      </c>
      <c r="F477" s="7" t="s">
        <v>1316</v>
      </c>
      <c r="G477" s="7" t="s">
        <v>1111</v>
      </c>
      <c r="H477" s="7" t="s">
        <v>1111</v>
      </c>
      <c r="I477" s="7" t="s">
        <v>1148</v>
      </c>
      <c r="J477" s="7" t="s">
        <v>1167</v>
      </c>
      <c r="K477" s="7" t="s">
        <v>1229</v>
      </c>
      <c r="L477" s="7" t="s">
        <v>1732</v>
      </c>
      <c r="M477" s="7" t="s">
        <v>1128</v>
      </c>
      <c r="N477" s="7" t="s">
        <v>1083</v>
      </c>
      <c r="O477" s="7" t="s">
        <v>1076</v>
      </c>
      <c r="P477" s="7" t="s">
        <v>1092</v>
      </c>
      <c r="Q477" s="7" t="s">
        <v>1111</v>
      </c>
      <c r="R477" s="7" t="s">
        <v>1083</v>
      </c>
      <c r="S477" s="7" t="s">
        <v>1083</v>
      </c>
      <c r="T477" s="7" t="s">
        <v>1316</v>
      </c>
      <c r="U477" s="7" t="s">
        <v>3278</v>
      </c>
      <c r="V477" s="7" t="s">
        <v>2607</v>
      </c>
      <c r="W477" s="7" t="s">
        <v>3329</v>
      </c>
      <c r="X477" s="7" t="s">
        <v>1219</v>
      </c>
      <c r="Y477" s="7" t="s">
        <v>1749</v>
      </c>
      <c r="Z477" s="7" t="s">
        <v>1773</v>
      </c>
      <c r="AA477" s="7" t="s">
        <v>1831</v>
      </c>
      <c r="AB477" s="7" t="s">
        <v>3385</v>
      </c>
    </row>
    <row r="478" spans="1:28" x14ac:dyDescent="0.3">
      <c r="A478" s="7" t="s">
        <v>1463</v>
      </c>
      <c r="B478" s="7" t="s">
        <v>2486</v>
      </c>
      <c r="C478" s="7" t="s">
        <v>1202</v>
      </c>
      <c r="D478" s="7" t="s">
        <v>23</v>
      </c>
      <c r="E478" s="7" t="s">
        <v>1109</v>
      </c>
      <c r="F478" s="7" t="s">
        <v>1320</v>
      </c>
      <c r="G478" s="7" t="s">
        <v>1153</v>
      </c>
      <c r="H478" s="7" t="s">
        <v>1147</v>
      </c>
      <c r="I478" s="7" t="s">
        <v>1238</v>
      </c>
      <c r="J478" s="7" t="s">
        <v>1484</v>
      </c>
      <c r="K478" s="7" t="s">
        <v>1167</v>
      </c>
      <c r="L478" s="7" t="s">
        <v>1691</v>
      </c>
      <c r="M478" s="7" t="s">
        <v>1142</v>
      </c>
      <c r="N478" s="7" t="s">
        <v>1085</v>
      </c>
      <c r="O478" s="7" t="s">
        <v>1083</v>
      </c>
      <c r="P478" s="7" t="s">
        <v>1082</v>
      </c>
      <c r="Q478" s="7" t="s">
        <v>1097</v>
      </c>
      <c r="R478" s="7" t="s">
        <v>1085</v>
      </c>
      <c r="S478" s="7" t="s">
        <v>1083</v>
      </c>
      <c r="T478" s="7" t="s">
        <v>1599</v>
      </c>
      <c r="U478" s="7" t="s">
        <v>3204</v>
      </c>
      <c r="V478" s="7" t="s">
        <v>4106</v>
      </c>
      <c r="W478" s="7" t="s">
        <v>4107</v>
      </c>
      <c r="X478" s="7" t="s">
        <v>1142</v>
      </c>
      <c r="Y478" s="7" t="s">
        <v>1242</v>
      </c>
      <c r="Z478" s="7" t="s">
        <v>1142</v>
      </c>
      <c r="AA478" s="7" t="s">
        <v>1260</v>
      </c>
      <c r="AB478" s="7" t="s">
        <v>4108</v>
      </c>
    </row>
    <row r="479" spans="1:28" x14ac:dyDescent="0.3">
      <c r="A479" s="7" t="s">
        <v>1055</v>
      </c>
      <c r="B479" s="7" t="s">
        <v>0</v>
      </c>
      <c r="C479" s="7" t="s">
        <v>1057</v>
      </c>
      <c r="D479" s="7" t="s">
        <v>1059</v>
      </c>
      <c r="E479" s="7" t="s">
        <v>1063</v>
      </c>
      <c r="F479" s="7" t="s">
        <v>4</v>
      </c>
      <c r="G479" s="7" t="s">
        <v>781</v>
      </c>
      <c r="H479" s="7" t="s">
        <v>1190</v>
      </c>
      <c r="I479" s="7" t="s">
        <v>1191</v>
      </c>
      <c r="J479" s="7" t="s">
        <v>1192</v>
      </c>
      <c r="K479" s="7" t="s">
        <v>1193</v>
      </c>
      <c r="L479" s="7" t="s">
        <v>1444</v>
      </c>
      <c r="M479" s="7" t="s">
        <v>1445</v>
      </c>
      <c r="N479" s="7" t="s">
        <v>1544</v>
      </c>
      <c r="O479" s="7" t="s">
        <v>1545</v>
      </c>
      <c r="P479" s="7" t="s">
        <v>1448</v>
      </c>
      <c r="Q479" s="7" t="s">
        <v>1445</v>
      </c>
      <c r="R479" s="7" t="s">
        <v>1544</v>
      </c>
      <c r="S479" s="7" t="s">
        <v>1545</v>
      </c>
      <c r="T479" s="7" t="s">
        <v>1546</v>
      </c>
      <c r="U479" s="7" t="s">
        <v>1547</v>
      </c>
      <c r="V479" s="7" t="s">
        <v>1548</v>
      </c>
      <c r="W479" s="7" t="s">
        <v>1549</v>
      </c>
      <c r="X479" s="7" t="s">
        <v>1456</v>
      </c>
      <c r="Y479" s="7" t="s">
        <v>1457</v>
      </c>
      <c r="Z479" s="7" t="s">
        <v>1458</v>
      </c>
      <c r="AA479" s="7" t="s">
        <v>1459</v>
      </c>
      <c r="AB479" s="7" t="s">
        <v>1460</v>
      </c>
    </row>
    <row r="480" spans="1:28" x14ac:dyDescent="0.3">
      <c r="A480" s="7" t="s">
        <v>2086</v>
      </c>
      <c r="B480" s="7" t="s">
        <v>889</v>
      </c>
      <c r="C480" s="7" t="s">
        <v>1223</v>
      </c>
      <c r="D480" s="7" t="s">
        <v>87</v>
      </c>
      <c r="E480" s="7" t="s">
        <v>24</v>
      </c>
      <c r="F480" s="7" t="s">
        <v>1178</v>
      </c>
      <c r="G480" s="7" t="s">
        <v>1083</v>
      </c>
      <c r="H480" s="7" t="s">
        <v>1092</v>
      </c>
      <c r="I480" s="7" t="s">
        <v>1092</v>
      </c>
      <c r="J480" s="7" t="s">
        <v>1076</v>
      </c>
      <c r="K480" s="7" t="s">
        <v>1180</v>
      </c>
      <c r="L480" s="7" t="s">
        <v>1565</v>
      </c>
      <c r="M480" s="7" t="s">
        <v>1083</v>
      </c>
      <c r="N480" s="7" t="s">
        <v>1083</v>
      </c>
      <c r="O480" s="7" t="s">
        <v>1083</v>
      </c>
      <c r="P480" s="7" t="s">
        <v>1083</v>
      </c>
      <c r="Q480" s="7" t="s">
        <v>1092</v>
      </c>
      <c r="R480" s="7" t="s">
        <v>1083</v>
      </c>
      <c r="S480" s="7" t="s">
        <v>1083</v>
      </c>
      <c r="T480" s="7" t="s">
        <v>1128</v>
      </c>
      <c r="U480" s="7" t="s">
        <v>1461</v>
      </c>
      <c r="V480" s="7" t="s">
        <v>2294</v>
      </c>
      <c r="W480" s="7" t="s">
        <v>2488</v>
      </c>
      <c r="X480" s="7" t="s">
        <v>1246</v>
      </c>
      <c r="Y480" s="7" t="s">
        <v>1098</v>
      </c>
      <c r="Z480" s="7" t="s">
        <v>1083</v>
      </c>
      <c r="AA480" s="7" t="s">
        <v>1083</v>
      </c>
      <c r="AB480" s="7"/>
    </row>
    <row r="481" spans="1:28" x14ac:dyDescent="0.3">
      <c r="A481" s="7" t="s">
        <v>2500</v>
      </c>
      <c r="B481" s="7" t="s">
        <v>725</v>
      </c>
      <c r="C481" s="7" t="s">
        <v>1188</v>
      </c>
      <c r="D481" s="7" t="s">
        <v>20</v>
      </c>
      <c r="E481" s="7" t="s">
        <v>1141</v>
      </c>
      <c r="F481" s="7" t="s">
        <v>1090</v>
      </c>
      <c r="G481" s="7" t="s">
        <v>1091</v>
      </c>
      <c r="H481" s="7" t="s">
        <v>1092</v>
      </c>
      <c r="I481" s="7" t="s">
        <v>1128</v>
      </c>
      <c r="J481" s="7" t="s">
        <v>1506</v>
      </c>
      <c r="K481" s="7" t="s">
        <v>1091</v>
      </c>
      <c r="L481" s="7" t="s">
        <v>1669</v>
      </c>
      <c r="M481" s="7" t="s">
        <v>1104</v>
      </c>
      <c r="N481" s="7" t="s">
        <v>1076</v>
      </c>
      <c r="O481" s="7" t="s">
        <v>1083</v>
      </c>
      <c r="P481" s="7" t="s">
        <v>1083</v>
      </c>
      <c r="Q481" s="7" t="s">
        <v>1085</v>
      </c>
      <c r="R481" s="7" t="s">
        <v>1076</v>
      </c>
      <c r="S481" s="7" t="s">
        <v>1083</v>
      </c>
      <c r="T481" s="7" t="s">
        <v>1146</v>
      </c>
      <c r="U481" s="7" t="s">
        <v>2368</v>
      </c>
      <c r="V481" s="7" t="s">
        <v>2212</v>
      </c>
      <c r="W481" s="7" t="s">
        <v>2375</v>
      </c>
      <c r="X481" s="7" t="s">
        <v>1112</v>
      </c>
      <c r="Y481" s="7" t="s">
        <v>1104</v>
      </c>
      <c r="Z481" s="7" t="s">
        <v>1238</v>
      </c>
      <c r="AA481" s="7" t="s">
        <v>1316</v>
      </c>
      <c r="AB481" s="7" t="s">
        <v>2490</v>
      </c>
    </row>
    <row r="482" spans="1:28" x14ac:dyDescent="0.3">
      <c r="A482" s="7" t="s">
        <v>2440</v>
      </c>
      <c r="B482" s="7" t="s">
        <v>2491</v>
      </c>
      <c r="C482" s="7" t="s">
        <v>1219</v>
      </c>
      <c r="D482" s="7" t="s">
        <v>87</v>
      </c>
      <c r="E482" s="7" t="s">
        <v>24</v>
      </c>
      <c r="F482" s="7" t="s">
        <v>1082</v>
      </c>
      <c r="G482" s="7" t="s">
        <v>1083</v>
      </c>
      <c r="H482" s="7" t="s">
        <v>1083</v>
      </c>
      <c r="I482" s="7" t="s">
        <v>1083</v>
      </c>
      <c r="J482" s="7" t="s">
        <v>1083</v>
      </c>
      <c r="K482" s="7" t="s">
        <v>1083</v>
      </c>
      <c r="L482" s="7" t="s">
        <v>1461</v>
      </c>
      <c r="M482" s="7" t="s">
        <v>1083</v>
      </c>
      <c r="N482" s="7" t="s">
        <v>1083</v>
      </c>
      <c r="O482" s="7" t="s">
        <v>1083</v>
      </c>
      <c r="P482" s="7" t="s">
        <v>1083</v>
      </c>
      <c r="Q482" s="7" t="s">
        <v>1083</v>
      </c>
      <c r="R482" s="7" t="s">
        <v>1083</v>
      </c>
      <c r="S482" s="7" t="s">
        <v>1083</v>
      </c>
      <c r="T482" s="7" t="s">
        <v>1083</v>
      </c>
      <c r="U482" s="7"/>
      <c r="V482" s="7" t="s">
        <v>1273</v>
      </c>
      <c r="W482" s="7" t="s">
        <v>1871</v>
      </c>
      <c r="X482" s="7" t="s">
        <v>1104</v>
      </c>
      <c r="Y482" s="7" t="s">
        <v>1092</v>
      </c>
      <c r="Z482" s="7" t="s">
        <v>1083</v>
      </c>
      <c r="AA482" s="7" t="s">
        <v>1083</v>
      </c>
      <c r="AB482" s="7"/>
    </row>
    <row r="483" spans="1:28" x14ac:dyDescent="0.3">
      <c r="A483" s="7" t="s">
        <v>2502</v>
      </c>
      <c r="B483" s="7" t="s">
        <v>2493</v>
      </c>
      <c r="C483" s="7" t="s">
        <v>1178</v>
      </c>
      <c r="D483" s="7" t="s">
        <v>57</v>
      </c>
      <c r="E483" s="7" t="s">
        <v>21</v>
      </c>
      <c r="F483" s="7" t="s">
        <v>1188</v>
      </c>
      <c r="G483" s="7" t="s">
        <v>1085</v>
      </c>
      <c r="H483" s="7" t="s">
        <v>1104</v>
      </c>
      <c r="I483" s="7" t="s">
        <v>1105</v>
      </c>
      <c r="J483" s="7" t="s">
        <v>1264</v>
      </c>
      <c r="K483" s="7" t="s">
        <v>1082</v>
      </c>
      <c r="L483" s="7" t="s">
        <v>1476</v>
      </c>
      <c r="M483" s="7" t="s">
        <v>1085</v>
      </c>
      <c r="N483" s="7" t="s">
        <v>1083</v>
      </c>
      <c r="O483" s="7" t="s">
        <v>1083</v>
      </c>
      <c r="P483" s="7" t="s">
        <v>1076</v>
      </c>
      <c r="Q483" s="7" t="s">
        <v>1104</v>
      </c>
      <c r="R483" s="7" t="s">
        <v>1083</v>
      </c>
      <c r="S483" s="7" t="s">
        <v>1083</v>
      </c>
      <c r="T483" s="7" t="s">
        <v>1178</v>
      </c>
      <c r="U483" s="7" t="s">
        <v>1620</v>
      </c>
      <c r="V483" s="7" t="s">
        <v>2143</v>
      </c>
      <c r="W483" s="7" t="s">
        <v>1639</v>
      </c>
      <c r="X483" s="7" t="s">
        <v>1142</v>
      </c>
      <c r="Y483" s="7" t="s">
        <v>1104</v>
      </c>
      <c r="Z483" s="7" t="s">
        <v>1273</v>
      </c>
      <c r="AA483" s="7" t="s">
        <v>1339</v>
      </c>
      <c r="AB483" s="7" t="s">
        <v>3101</v>
      </c>
    </row>
    <row r="484" spans="1:28" x14ac:dyDescent="0.3">
      <c r="A484" s="7" t="s">
        <v>2504</v>
      </c>
      <c r="B484" s="7" t="s">
        <v>196</v>
      </c>
      <c r="C484" s="7" t="s">
        <v>1223</v>
      </c>
      <c r="D484" s="7" t="s">
        <v>46</v>
      </c>
      <c r="E484" s="7" t="s">
        <v>21</v>
      </c>
      <c r="F484" s="7" t="s">
        <v>1187</v>
      </c>
      <c r="G484" s="7" t="s">
        <v>1206</v>
      </c>
      <c r="H484" s="7" t="s">
        <v>1127</v>
      </c>
      <c r="I484" s="7" t="s">
        <v>1307</v>
      </c>
      <c r="J484" s="7" t="s">
        <v>1179</v>
      </c>
      <c r="K484" s="7" t="s">
        <v>1098</v>
      </c>
      <c r="L484" s="7" t="s">
        <v>1610</v>
      </c>
      <c r="M484" s="7" t="s">
        <v>1153</v>
      </c>
      <c r="N484" s="7" t="s">
        <v>1123</v>
      </c>
      <c r="O484" s="7" t="s">
        <v>1085</v>
      </c>
      <c r="P484" s="7" t="s">
        <v>1082</v>
      </c>
      <c r="Q484" s="7" t="s">
        <v>1153</v>
      </c>
      <c r="R484" s="7" t="s">
        <v>1142</v>
      </c>
      <c r="S484" s="7" t="s">
        <v>1083</v>
      </c>
      <c r="T484" s="7" t="s">
        <v>1930</v>
      </c>
      <c r="U484" s="7" t="s">
        <v>3967</v>
      </c>
      <c r="V484" s="7" t="s">
        <v>3110</v>
      </c>
      <c r="W484" s="7" t="s">
        <v>2175</v>
      </c>
      <c r="X484" s="7" t="s">
        <v>1148</v>
      </c>
      <c r="Y484" s="7" t="s">
        <v>1167</v>
      </c>
      <c r="Z484" s="7" t="s">
        <v>1798</v>
      </c>
      <c r="AA484" s="7" t="s">
        <v>2404</v>
      </c>
      <c r="AB484" s="7" t="s">
        <v>1635</v>
      </c>
    </row>
    <row r="485" spans="1:28" x14ac:dyDescent="0.3">
      <c r="A485" s="7" t="s">
        <v>2505</v>
      </c>
      <c r="B485" s="7" t="s">
        <v>27</v>
      </c>
      <c r="C485" s="7" t="s">
        <v>1242</v>
      </c>
      <c r="D485" s="7" t="s">
        <v>28</v>
      </c>
      <c r="E485" s="7" t="s">
        <v>24</v>
      </c>
      <c r="F485" s="7" t="s">
        <v>1320</v>
      </c>
      <c r="G485" s="7" t="s">
        <v>1092</v>
      </c>
      <c r="H485" s="7" t="s">
        <v>1100</v>
      </c>
      <c r="I485" s="7" t="s">
        <v>1097</v>
      </c>
      <c r="J485" s="7" t="s">
        <v>1082</v>
      </c>
      <c r="K485" s="7" t="s">
        <v>1229</v>
      </c>
      <c r="L485" s="7" t="s">
        <v>1607</v>
      </c>
      <c r="M485" s="7" t="s">
        <v>1092</v>
      </c>
      <c r="N485" s="7" t="s">
        <v>1083</v>
      </c>
      <c r="O485" s="7" t="s">
        <v>1083</v>
      </c>
      <c r="P485" s="7" t="s">
        <v>1083</v>
      </c>
      <c r="Q485" s="7" t="s">
        <v>1142</v>
      </c>
      <c r="R485" s="7" t="s">
        <v>1083</v>
      </c>
      <c r="S485" s="7" t="s">
        <v>1076</v>
      </c>
      <c r="T485" s="7" t="s">
        <v>1760</v>
      </c>
      <c r="U485" s="7" t="s">
        <v>1723</v>
      </c>
      <c r="V485" s="7" t="s">
        <v>3653</v>
      </c>
      <c r="W485" s="7" t="s">
        <v>3221</v>
      </c>
      <c r="X485" s="7" t="s">
        <v>1507</v>
      </c>
      <c r="Y485" s="7" t="s">
        <v>1768</v>
      </c>
      <c r="Z485" s="7" t="s">
        <v>1083</v>
      </c>
      <c r="AA485" s="7" t="s">
        <v>1083</v>
      </c>
      <c r="AB485" s="7"/>
    </row>
    <row r="486" spans="1:28" x14ac:dyDescent="0.3">
      <c r="A486" s="7" t="s">
        <v>2507</v>
      </c>
      <c r="B486" s="7" t="s">
        <v>486</v>
      </c>
      <c r="C486" s="7" t="s">
        <v>1234</v>
      </c>
      <c r="D486" s="7" t="s">
        <v>98</v>
      </c>
      <c r="E486" s="7" t="s">
        <v>21</v>
      </c>
      <c r="F486" s="7" t="s">
        <v>1320</v>
      </c>
      <c r="G486" s="7" t="s">
        <v>1104</v>
      </c>
      <c r="H486" s="7" t="s">
        <v>1097</v>
      </c>
      <c r="I486" s="7" t="s">
        <v>1148</v>
      </c>
      <c r="J486" s="7" t="s">
        <v>1431</v>
      </c>
      <c r="K486" s="7" t="s">
        <v>1187</v>
      </c>
      <c r="L486" s="7" t="s">
        <v>1713</v>
      </c>
      <c r="M486" s="7" t="s">
        <v>1082</v>
      </c>
      <c r="N486" s="7" t="s">
        <v>1083</v>
      </c>
      <c r="O486" s="7" t="s">
        <v>1076</v>
      </c>
      <c r="P486" s="7" t="s">
        <v>1083</v>
      </c>
      <c r="Q486" s="7" t="s">
        <v>1111</v>
      </c>
      <c r="R486" s="7" t="s">
        <v>1076</v>
      </c>
      <c r="S486" s="7" t="s">
        <v>1082</v>
      </c>
      <c r="T486" s="7" t="s">
        <v>1841</v>
      </c>
      <c r="U486" s="7" t="s">
        <v>2248</v>
      </c>
      <c r="V486" s="7" t="s">
        <v>2867</v>
      </c>
      <c r="W486" s="7" t="s">
        <v>3634</v>
      </c>
      <c r="X486" s="7" t="s">
        <v>1234</v>
      </c>
      <c r="Y486" s="7" t="s">
        <v>1577</v>
      </c>
      <c r="Z486" s="7" t="s">
        <v>2238</v>
      </c>
      <c r="AA486" s="7" t="s">
        <v>2189</v>
      </c>
      <c r="AB486" s="7" t="s">
        <v>3688</v>
      </c>
    </row>
    <row r="487" spans="1:28" x14ac:dyDescent="0.3">
      <c r="A487" s="7" t="s">
        <v>2508</v>
      </c>
      <c r="B487" s="7" t="s">
        <v>2499</v>
      </c>
      <c r="C487" s="7" t="s">
        <v>1206</v>
      </c>
      <c r="D487" s="7" t="s">
        <v>102</v>
      </c>
      <c r="E487" s="7" t="s">
        <v>21</v>
      </c>
      <c r="F487" s="7" t="s">
        <v>1265</v>
      </c>
      <c r="G487" s="7" t="s">
        <v>1085</v>
      </c>
      <c r="H487" s="7" t="s">
        <v>1082</v>
      </c>
      <c r="I487" s="7" t="s">
        <v>1091</v>
      </c>
      <c r="J487" s="7" t="s">
        <v>1272</v>
      </c>
      <c r="K487" s="7" t="s">
        <v>1148</v>
      </c>
      <c r="L487" s="7" t="s">
        <v>1461</v>
      </c>
      <c r="M487" s="7" t="s">
        <v>1085</v>
      </c>
      <c r="N487" s="7" t="s">
        <v>1083</v>
      </c>
      <c r="O487" s="7" t="s">
        <v>1083</v>
      </c>
      <c r="P487" s="7" t="s">
        <v>1083</v>
      </c>
      <c r="Q487" s="7" t="s">
        <v>1082</v>
      </c>
      <c r="R487" s="7" t="s">
        <v>1083</v>
      </c>
      <c r="S487" s="7" t="s">
        <v>1083</v>
      </c>
      <c r="T487" s="7" t="s">
        <v>1202</v>
      </c>
      <c r="U487" s="7" t="s">
        <v>1822</v>
      </c>
      <c r="V487" s="7" t="s">
        <v>1701</v>
      </c>
      <c r="W487" s="7" t="s">
        <v>1772</v>
      </c>
      <c r="X487" s="7" t="s">
        <v>1128</v>
      </c>
      <c r="Y487" s="7" t="s">
        <v>1577</v>
      </c>
      <c r="Z487" s="7" t="s">
        <v>1082</v>
      </c>
      <c r="AA487" s="7" t="s">
        <v>1091</v>
      </c>
      <c r="AB487" s="7" t="s">
        <v>1668</v>
      </c>
    </row>
    <row r="488" spans="1:28" x14ac:dyDescent="0.3">
      <c r="A488" s="7" t="s">
        <v>2510</v>
      </c>
      <c r="B488" s="7" t="s">
        <v>270</v>
      </c>
      <c r="C488" s="7" t="s">
        <v>1219</v>
      </c>
      <c r="D488" s="7" t="s">
        <v>44</v>
      </c>
      <c r="E488" s="7" t="s">
        <v>24</v>
      </c>
      <c r="F488" s="7" t="s">
        <v>1325</v>
      </c>
      <c r="G488" s="7" t="s">
        <v>1104</v>
      </c>
      <c r="H488" s="7" t="s">
        <v>1092</v>
      </c>
      <c r="I488" s="7" t="s">
        <v>1123</v>
      </c>
      <c r="J488" s="7" t="s">
        <v>1179</v>
      </c>
      <c r="K488" s="7" t="s">
        <v>1393</v>
      </c>
      <c r="L488" s="7" t="s">
        <v>1514</v>
      </c>
      <c r="M488" s="7" t="s">
        <v>1104</v>
      </c>
      <c r="N488" s="7" t="s">
        <v>1083</v>
      </c>
      <c r="O488" s="7" t="s">
        <v>1083</v>
      </c>
      <c r="P488" s="7" t="s">
        <v>1083</v>
      </c>
      <c r="Q488" s="7" t="s">
        <v>1092</v>
      </c>
      <c r="R488" s="7" t="s">
        <v>1083</v>
      </c>
      <c r="S488" s="7" t="s">
        <v>1083</v>
      </c>
      <c r="T488" s="7" t="s">
        <v>1389</v>
      </c>
      <c r="U488" s="7" t="s">
        <v>1462</v>
      </c>
      <c r="V488" s="7" t="s">
        <v>3968</v>
      </c>
      <c r="W488" s="7" t="s">
        <v>3539</v>
      </c>
      <c r="X488" s="7" t="s">
        <v>1650</v>
      </c>
      <c r="Y488" s="7" t="s">
        <v>1628</v>
      </c>
      <c r="Z488" s="7" t="s">
        <v>1083</v>
      </c>
      <c r="AA488" s="7" t="s">
        <v>1083</v>
      </c>
      <c r="AB488" s="7"/>
    </row>
    <row r="489" spans="1:28" x14ac:dyDescent="0.3">
      <c r="A489" s="7" t="s">
        <v>2513</v>
      </c>
      <c r="B489" s="7" t="s">
        <v>1266</v>
      </c>
      <c r="C489" s="7" t="s">
        <v>1206</v>
      </c>
      <c r="D489" s="7" t="s">
        <v>122</v>
      </c>
      <c r="E489" s="7" t="s">
        <v>21</v>
      </c>
      <c r="F489" s="7" t="s">
        <v>1105</v>
      </c>
      <c r="G489" s="7" t="s">
        <v>1083</v>
      </c>
      <c r="H489" s="7" t="s">
        <v>1083</v>
      </c>
      <c r="I489" s="7" t="s">
        <v>1083</v>
      </c>
      <c r="J489" s="7" t="s">
        <v>1179</v>
      </c>
      <c r="K489" s="7" t="s">
        <v>1085</v>
      </c>
      <c r="L489" s="7" t="s">
        <v>1488</v>
      </c>
      <c r="M489" s="7" t="s">
        <v>1083</v>
      </c>
      <c r="N489" s="7" t="s">
        <v>1083</v>
      </c>
      <c r="O489" s="7" t="s">
        <v>1083</v>
      </c>
      <c r="P489" s="7" t="s">
        <v>1083</v>
      </c>
      <c r="Q489" s="7" t="s">
        <v>1083</v>
      </c>
      <c r="R489" s="7" t="s">
        <v>1083</v>
      </c>
      <c r="S489" s="7" t="s">
        <v>1083</v>
      </c>
      <c r="T489" s="7" t="s">
        <v>1082</v>
      </c>
      <c r="U489" s="7" t="s">
        <v>1461</v>
      </c>
      <c r="V489" s="7" t="s">
        <v>1325</v>
      </c>
      <c r="W489" s="7" t="s">
        <v>2501</v>
      </c>
      <c r="X489" s="7" t="s">
        <v>1076</v>
      </c>
      <c r="Y489" s="7" t="s">
        <v>1142</v>
      </c>
      <c r="Z489" s="7" t="s">
        <v>1083</v>
      </c>
      <c r="AA489" s="7" t="s">
        <v>1085</v>
      </c>
      <c r="AB489" s="7" t="s">
        <v>1461</v>
      </c>
    </row>
    <row r="490" spans="1:28" x14ac:dyDescent="0.3">
      <c r="A490" s="7" t="s">
        <v>2514</v>
      </c>
      <c r="B490" s="7" t="s">
        <v>169</v>
      </c>
      <c r="C490" s="7" t="s">
        <v>1229</v>
      </c>
      <c r="D490" s="7" t="s">
        <v>1139</v>
      </c>
      <c r="E490" s="7" t="s">
        <v>21</v>
      </c>
      <c r="F490" s="7" t="s">
        <v>1237</v>
      </c>
      <c r="G490" s="7" t="s">
        <v>1091</v>
      </c>
      <c r="H490" s="7" t="s">
        <v>1111</v>
      </c>
      <c r="I490" s="7" t="s">
        <v>1167</v>
      </c>
      <c r="J490" s="7" t="s">
        <v>1111</v>
      </c>
      <c r="K490" s="7" t="s">
        <v>1167</v>
      </c>
      <c r="L490" s="7" t="s">
        <v>1939</v>
      </c>
      <c r="M490" s="7" t="s">
        <v>1104</v>
      </c>
      <c r="N490" s="7" t="s">
        <v>1083</v>
      </c>
      <c r="O490" s="7" t="s">
        <v>1076</v>
      </c>
      <c r="P490" s="7" t="s">
        <v>1085</v>
      </c>
      <c r="Q490" s="7" t="s">
        <v>1111</v>
      </c>
      <c r="R490" s="7" t="s">
        <v>1083</v>
      </c>
      <c r="S490" s="7" t="s">
        <v>1083</v>
      </c>
      <c r="T490" s="7" t="s">
        <v>1291</v>
      </c>
      <c r="U490" s="7" t="s">
        <v>1586</v>
      </c>
      <c r="V490" s="7" t="s">
        <v>2618</v>
      </c>
      <c r="W490" s="7" t="s">
        <v>2878</v>
      </c>
      <c r="X490" s="7" t="s">
        <v>1260</v>
      </c>
      <c r="Y490" s="7" t="s">
        <v>1771</v>
      </c>
      <c r="Z490" s="7" t="s">
        <v>1374</v>
      </c>
      <c r="AA490" s="7" t="s">
        <v>1359</v>
      </c>
      <c r="AB490" s="7" t="s">
        <v>3108</v>
      </c>
    </row>
    <row r="491" spans="1:28" x14ac:dyDescent="0.3">
      <c r="A491" s="7" t="s">
        <v>2446</v>
      </c>
      <c r="B491" s="7" t="s">
        <v>123</v>
      </c>
      <c r="C491" s="7" t="s">
        <v>1127</v>
      </c>
      <c r="D491" s="7" t="s">
        <v>26</v>
      </c>
      <c r="E491" s="7" t="s">
        <v>1141</v>
      </c>
      <c r="F491" s="7" t="s">
        <v>1237</v>
      </c>
      <c r="G491" s="7" t="s">
        <v>1091</v>
      </c>
      <c r="H491" s="7" t="s">
        <v>1091</v>
      </c>
      <c r="I491" s="7" t="s">
        <v>1100</v>
      </c>
      <c r="J491" s="7" t="s">
        <v>1158</v>
      </c>
      <c r="K491" s="7" t="s">
        <v>1100</v>
      </c>
      <c r="L491" s="7" t="s">
        <v>1669</v>
      </c>
      <c r="M491" s="7" t="s">
        <v>1091</v>
      </c>
      <c r="N491" s="7" t="s">
        <v>1083</v>
      </c>
      <c r="O491" s="7" t="s">
        <v>1083</v>
      </c>
      <c r="P491" s="7" t="s">
        <v>1083</v>
      </c>
      <c r="Q491" s="7" t="s">
        <v>1091</v>
      </c>
      <c r="R491" s="7" t="s">
        <v>1083</v>
      </c>
      <c r="S491" s="7" t="s">
        <v>1083</v>
      </c>
      <c r="T491" s="7" t="s">
        <v>1355</v>
      </c>
      <c r="U491" s="7" t="s">
        <v>1496</v>
      </c>
      <c r="V491" s="7" t="s">
        <v>2631</v>
      </c>
      <c r="W491" s="7" t="s">
        <v>1533</v>
      </c>
      <c r="X491" s="7" t="s">
        <v>1110</v>
      </c>
      <c r="Y491" s="7" t="s">
        <v>1280</v>
      </c>
      <c r="Z491" s="7" t="s">
        <v>1128</v>
      </c>
      <c r="AA491" s="7" t="s">
        <v>1112</v>
      </c>
      <c r="AB491" s="7" t="s">
        <v>2429</v>
      </c>
    </row>
    <row r="492" spans="1:28" x14ac:dyDescent="0.3">
      <c r="A492" s="7" t="s">
        <v>2519</v>
      </c>
      <c r="B492" s="7" t="s">
        <v>410</v>
      </c>
      <c r="C492" s="7" t="s">
        <v>1246</v>
      </c>
      <c r="D492" s="7" t="s">
        <v>67</v>
      </c>
      <c r="E492" s="7" t="s">
        <v>24</v>
      </c>
      <c r="F492" s="7" t="s">
        <v>1316</v>
      </c>
      <c r="G492" s="7" t="s">
        <v>1092</v>
      </c>
      <c r="H492" s="7" t="s">
        <v>1097</v>
      </c>
      <c r="I492" s="7" t="s">
        <v>1090</v>
      </c>
      <c r="J492" s="7" t="s">
        <v>1123</v>
      </c>
      <c r="K492" s="7" t="s">
        <v>1123</v>
      </c>
      <c r="L492" s="7" t="s">
        <v>1723</v>
      </c>
      <c r="M492" s="7" t="s">
        <v>1085</v>
      </c>
      <c r="N492" s="7" t="s">
        <v>1083</v>
      </c>
      <c r="O492" s="7" t="s">
        <v>1076</v>
      </c>
      <c r="P492" s="7" t="s">
        <v>1083</v>
      </c>
      <c r="Q492" s="7" t="s">
        <v>1112</v>
      </c>
      <c r="R492" s="7" t="s">
        <v>1083</v>
      </c>
      <c r="S492" s="7" t="s">
        <v>1076</v>
      </c>
      <c r="T492" s="7" t="s">
        <v>1320</v>
      </c>
      <c r="U492" s="7" t="s">
        <v>1997</v>
      </c>
      <c r="V492" s="7" t="s">
        <v>3969</v>
      </c>
      <c r="W492" s="7" t="s">
        <v>3690</v>
      </c>
      <c r="X492" s="7" t="s">
        <v>1418</v>
      </c>
      <c r="Y492" s="7" t="s">
        <v>1147</v>
      </c>
      <c r="Z492" s="7" t="s">
        <v>1083</v>
      </c>
      <c r="AA492" s="7" t="s">
        <v>1083</v>
      </c>
      <c r="AB492" s="7"/>
    </row>
    <row r="493" spans="1:28" x14ac:dyDescent="0.3">
      <c r="A493" s="7" t="s">
        <v>2521</v>
      </c>
      <c r="B493" s="7" t="s">
        <v>69</v>
      </c>
      <c r="C493" s="7" t="s">
        <v>1098</v>
      </c>
      <c r="D493" s="7" t="s">
        <v>32</v>
      </c>
      <c r="E493" s="7" t="s">
        <v>1109</v>
      </c>
      <c r="F493" s="7" t="s">
        <v>1320</v>
      </c>
      <c r="G493" s="7" t="s">
        <v>1153</v>
      </c>
      <c r="H493" s="7" t="s">
        <v>1105</v>
      </c>
      <c r="I493" s="7" t="s">
        <v>1148</v>
      </c>
      <c r="J493" s="7" t="s">
        <v>1082</v>
      </c>
      <c r="K493" s="7" t="s">
        <v>1260</v>
      </c>
      <c r="L493" s="7" t="s">
        <v>1469</v>
      </c>
      <c r="M493" s="7" t="s">
        <v>1111</v>
      </c>
      <c r="N493" s="7" t="s">
        <v>1092</v>
      </c>
      <c r="O493" s="7" t="s">
        <v>1083</v>
      </c>
      <c r="P493" s="7" t="s">
        <v>1085</v>
      </c>
      <c r="Q493" s="7" t="s">
        <v>1105</v>
      </c>
      <c r="R493" s="7" t="s">
        <v>1083</v>
      </c>
      <c r="S493" s="7" t="s">
        <v>1083</v>
      </c>
      <c r="T493" s="7" t="s">
        <v>1864</v>
      </c>
      <c r="U493" s="7" t="s">
        <v>2125</v>
      </c>
      <c r="V493" s="7" t="s">
        <v>2178</v>
      </c>
      <c r="W493" s="7" t="s">
        <v>3205</v>
      </c>
      <c r="X493" s="7" t="s">
        <v>1110</v>
      </c>
      <c r="Y493" s="7" t="s">
        <v>1768</v>
      </c>
      <c r="Z493" s="7" t="s">
        <v>1105</v>
      </c>
      <c r="AA493" s="7" t="s">
        <v>1112</v>
      </c>
      <c r="AB493" s="7" t="s">
        <v>1530</v>
      </c>
    </row>
    <row r="494" spans="1:28" x14ac:dyDescent="0.3">
      <c r="A494" s="7" t="s">
        <v>2524</v>
      </c>
      <c r="B494" s="7" t="s">
        <v>84</v>
      </c>
      <c r="C494" s="7" t="s">
        <v>1229</v>
      </c>
      <c r="D494" s="7" t="s">
        <v>85</v>
      </c>
      <c r="E494" s="7" t="s">
        <v>1109</v>
      </c>
      <c r="F494" s="7" t="s">
        <v>1097</v>
      </c>
      <c r="G494" s="7" t="s">
        <v>1092</v>
      </c>
      <c r="H494" s="7" t="s">
        <v>1104</v>
      </c>
      <c r="I494" s="7" t="s">
        <v>1123</v>
      </c>
      <c r="J494" s="7" t="s">
        <v>1179</v>
      </c>
      <c r="K494" s="7" t="s">
        <v>1085</v>
      </c>
      <c r="L494" s="7" t="s">
        <v>1472</v>
      </c>
      <c r="M494" s="7" t="s">
        <v>1085</v>
      </c>
      <c r="N494" s="7" t="s">
        <v>1076</v>
      </c>
      <c r="O494" s="7" t="s">
        <v>1083</v>
      </c>
      <c r="P494" s="7" t="s">
        <v>1083</v>
      </c>
      <c r="Q494" s="7" t="s">
        <v>1085</v>
      </c>
      <c r="R494" s="7" t="s">
        <v>1092</v>
      </c>
      <c r="S494" s="7" t="s">
        <v>1083</v>
      </c>
      <c r="T494" s="7" t="s">
        <v>1096</v>
      </c>
      <c r="U494" s="7" t="s">
        <v>1462</v>
      </c>
      <c r="V494" s="7" t="s">
        <v>2012</v>
      </c>
      <c r="W494" s="7" t="s">
        <v>3619</v>
      </c>
      <c r="X494" s="7" t="s">
        <v>1104</v>
      </c>
      <c r="Y494" s="7" t="s">
        <v>1147</v>
      </c>
      <c r="Z494" s="7" t="s">
        <v>1082</v>
      </c>
      <c r="AA494" s="7" t="s">
        <v>1111</v>
      </c>
      <c r="AB494" s="7" t="s">
        <v>2041</v>
      </c>
    </row>
    <row r="495" spans="1:28" x14ac:dyDescent="0.3">
      <c r="A495" s="7" t="s">
        <v>1809</v>
      </c>
      <c r="B495" s="7" t="s">
        <v>2509</v>
      </c>
      <c r="C495" s="7" t="s">
        <v>1223</v>
      </c>
      <c r="D495" s="7" t="s">
        <v>105</v>
      </c>
      <c r="E495" s="7" t="s">
        <v>1109</v>
      </c>
      <c r="F495" s="7" t="s">
        <v>1178</v>
      </c>
      <c r="G495" s="7" t="s">
        <v>1085</v>
      </c>
      <c r="H495" s="7" t="s">
        <v>1076</v>
      </c>
      <c r="I495" s="7" t="s">
        <v>1092</v>
      </c>
      <c r="J495" s="7" t="s">
        <v>1179</v>
      </c>
      <c r="K495" s="7" t="s">
        <v>1280</v>
      </c>
      <c r="L495" s="7" t="s">
        <v>1500</v>
      </c>
      <c r="M495" s="7" t="s">
        <v>1085</v>
      </c>
      <c r="N495" s="7" t="s">
        <v>1083</v>
      </c>
      <c r="O495" s="7" t="s">
        <v>1083</v>
      </c>
      <c r="P495" s="7" t="s">
        <v>1076</v>
      </c>
      <c r="Q495" s="7" t="s">
        <v>1076</v>
      </c>
      <c r="R495" s="7" t="s">
        <v>1083</v>
      </c>
      <c r="S495" s="7" t="s">
        <v>1083</v>
      </c>
      <c r="T495" s="7" t="s">
        <v>1167</v>
      </c>
      <c r="U495" s="7" t="s">
        <v>1540</v>
      </c>
      <c r="V495" s="7" t="s">
        <v>1975</v>
      </c>
      <c r="W495" s="7" t="s">
        <v>3691</v>
      </c>
      <c r="X495" s="7" t="s">
        <v>1092</v>
      </c>
      <c r="Y495" s="7" t="s">
        <v>1246</v>
      </c>
      <c r="Z495" s="7" t="s">
        <v>1082</v>
      </c>
      <c r="AA495" s="7" t="s">
        <v>1123</v>
      </c>
      <c r="AB495" s="7" t="s">
        <v>1530</v>
      </c>
    </row>
    <row r="496" spans="1:28" x14ac:dyDescent="0.3">
      <c r="A496" s="7" t="s">
        <v>2527</v>
      </c>
      <c r="B496" s="7" t="s">
        <v>2511</v>
      </c>
      <c r="C496" s="7" t="s">
        <v>1127</v>
      </c>
      <c r="D496" s="7" t="s">
        <v>23</v>
      </c>
      <c r="E496" s="7" t="s">
        <v>21</v>
      </c>
      <c r="F496" s="7" t="s">
        <v>1076</v>
      </c>
      <c r="G496" s="7" t="s">
        <v>1083</v>
      </c>
      <c r="H496" s="7" t="s">
        <v>1083</v>
      </c>
      <c r="I496" s="7" t="s">
        <v>1083</v>
      </c>
      <c r="J496" s="7" t="s">
        <v>1084</v>
      </c>
      <c r="K496" s="7" t="s">
        <v>1083</v>
      </c>
      <c r="L496" s="7" t="s">
        <v>1461</v>
      </c>
      <c r="M496" s="7" t="s">
        <v>1083</v>
      </c>
      <c r="N496" s="7" t="s">
        <v>1083</v>
      </c>
      <c r="O496" s="7" t="s">
        <v>1083</v>
      </c>
      <c r="P496" s="7" t="s">
        <v>1083</v>
      </c>
      <c r="Q496" s="7" t="s">
        <v>1083</v>
      </c>
      <c r="R496" s="7" t="s">
        <v>1083</v>
      </c>
      <c r="S496" s="7" t="s">
        <v>1083</v>
      </c>
      <c r="T496" s="7" t="s">
        <v>1083</v>
      </c>
      <c r="U496" s="7"/>
      <c r="V496" s="7" t="s">
        <v>1091</v>
      </c>
      <c r="W496" s="7" t="s">
        <v>2512</v>
      </c>
      <c r="X496" s="7" t="s">
        <v>1076</v>
      </c>
      <c r="Y496" s="7" t="s">
        <v>1083</v>
      </c>
      <c r="Z496" s="7" t="s">
        <v>1083</v>
      </c>
      <c r="AA496" s="7" t="s">
        <v>1083</v>
      </c>
      <c r="AB496" s="7"/>
    </row>
    <row r="497" spans="1:28" x14ac:dyDescent="0.3">
      <c r="A497" s="7" t="s">
        <v>2255</v>
      </c>
      <c r="B497" s="7" t="s">
        <v>329</v>
      </c>
      <c r="C497" s="7" t="s">
        <v>1265</v>
      </c>
      <c r="D497" s="7" t="s">
        <v>130</v>
      </c>
      <c r="E497" s="7" t="s">
        <v>24</v>
      </c>
      <c r="F497" s="7" t="s">
        <v>1303</v>
      </c>
      <c r="G497" s="7" t="s">
        <v>1092</v>
      </c>
      <c r="H497" s="7" t="s">
        <v>1219</v>
      </c>
      <c r="I497" s="7" t="s">
        <v>1234</v>
      </c>
      <c r="J497" s="7" t="s">
        <v>1097</v>
      </c>
      <c r="K497" s="7" t="s">
        <v>1303</v>
      </c>
      <c r="L497" s="7" t="s">
        <v>1578</v>
      </c>
      <c r="M497" s="7" t="s">
        <v>1092</v>
      </c>
      <c r="N497" s="7" t="s">
        <v>1083</v>
      </c>
      <c r="O497" s="7" t="s">
        <v>1083</v>
      </c>
      <c r="P497" s="7" t="s">
        <v>1083</v>
      </c>
      <c r="Q497" s="7" t="s">
        <v>1127</v>
      </c>
      <c r="R497" s="7" t="s">
        <v>1085</v>
      </c>
      <c r="S497" s="7" t="s">
        <v>1083</v>
      </c>
      <c r="T497" s="7" t="s">
        <v>1791</v>
      </c>
      <c r="U497" s="7" t="s">
        <v>1513</v>
      </c>
      <c r="V497" s="7" t="s">
        <v>3272</v>
      </c>
      <c r="W497" s="7" t="s">
        <v>3611</v>
      </c>
      <c r="X497" s="7" t="s">
        <v>1489</v>
      </c>
      <c r="Y497" s="7" t="s">
        <v>1755</v>
      </c>
      <c r="Z497" s="7" t="s">
        <v>1083</v>
      </c>
      <c r="AA497" s="7" t="s">
        <v>1083</v>
      </c>
      <c r="AB497" s="7"/>
    </row>
    <row r="498" spans="1:28" x14ac:dyDescent="0.3">
      <c r="A498" s="7" t="s">
        <v>2531</v>
      </c>
      <c r="B498" s="7" t="s">
        <v>1010</v>
      </c>
      <c r="C498" s="7" t="s">
        <v>1229</v>
      </c>
      <c r="D498" s="7" t="s">
        <v>110</v>
      </c>
      <c r="E498" s="7" t="s">
        <v>21</v>
      </c>
      <c r="F498" s="7" t="s">
        <v>1180</v>
      </c>
      <c r="G498" s="7" t="s">
        <v>1092</v>
      </c>
      <c r="H498" s="7" t="s">
        <v>1076</v>
      </c>
      <c r="I498" s="7" t="s">
        <v>1082</v>
      </c>
      <c r="J498" s="7" t="s">
        <v>1106</v>
      </c>
      <c r="K498" s="7" t="s">
        <v>1091</v>
      </c>
      <c r="L498" s="7" t="s">
        <v>1612</v>
      </c>
      <c r="M498" s="7" t="s">
        <v>1092</v>
      </c>
      <c r="N498" s="7" t="s">
        <v>1083</v>
      </c>
      <c r="O498" s="7" t="s">
        <v>1083</v>
      </c>
      <c r="P498" s="7" t="s">
        <v>1083</v>
      </c>
      <c r="Q498" s="7" t="s">
        <v>1076</v>
      </c>
      <c r="R498" s="7" t="s">
        <v>1083</v>
      </c>
      <c r="S498" s="7" t="s">
        <v>1083</v>
      </c>
      <c r="T498" s="7" t="s">
        <v>1219</v>
      </c>
      <c r="U498" s="7" t="s">
        <v>2059</v>
      </c>
      <c r="V498" s="7" t="s">
        <v>2052</v>
      </c>
      <c r="W498" s="7" t="s">
        <v>2515</v>
      </c>
      <c r="X498" s="7" t="s">
        <v>1142</v>
      </c>
      <c r="Y498" s="7" t="s">
        <v>1178</v>
      </c>
      <c r="Z498" s="7" t="s">
        <v>1206</v>
      </c>
      <c r="AA498" s="7" t="s">
        <v>1147</v>
      </c>
      <c r="AB498" s="7" t="s">
        <v>2516</v>
      </c>
    </row>
    <row r="499" spans="1:28" x14ac:dyDescent="0.3">
      <c r="A499" s="7" t="s">
        <v>1708</v>
      </c>
      <c r="B499" s="7" t="s">
        <v>527</v>
      </c>
      <c r="C499" s="7" t="s">
        <v>1245</v>
      </c>
      <c r="D499" s="7" t="s">
        <v>1262</v>
      </c>
      <c r="E499" s="7" t="s">
        <v>21</v>
      </c>
      <c r="F499" s="7" t="s">
        <v>1312</v>
      </c>
      <c r="G499" s="7" t="s">
        <v>1091</v>
      </c>
      <c r="H499" s="7" t="s">
        <v>1082</v>
      </c>
      <c r="I499" s="7" t="s">
        <v>1111</v>
      </c>
      <c r="J499" s="7" t="s">
        <v>1092</v>
      </c>
      <c r="K499" s="7" t="s">
        <v>1100</v>
      </c>
      <c r="L499" s="7" t="s">
        <v>1468</v>
      </c>
      <c r="M499" s="7" t="s">
        <v>1104</v>
      </c>
      <c r="N499" s="7" t="s">
        <v>1083</v>
      </c>
      <c r="O499" s="7" t="s">
        <v>1076</v>
      </c>
      <c r="P499" s="7" t="s">
        <v>1085</v>
      </c>
      <c r="Q499" s="7" t="s">
        <v>1085</v>
      </c>
      <c r="R499" s="7" t="s">
        <v>1076</v>
      </c>
      <c r="S499" s="7" t="s">
        <v>1076</v>
      </c>
      <c r="T499" s="7" t="s">
        <v>1760</v>
      </c>
      <c r="U499" s="7" t="s">
        <v>1519</v>
      </c>
      <c r="V499" s="7" t="s">
        <v>1748</v>
      </c>
      <c r="W499" s="7" t="s">
        <v>3158</v>
      </c>
      <c r="X499" s="7" t="s">
        <v>1238</v>
      </c>
      <c r="Y499" s="7" t="s">
        <v>1242</v>
      </c>
      <c r="Z499" s="7" t="s">
        <v>1778</v>
      </c>
      <c r="AA499" s="7" t="s">
        <v>1876</v>
      </c>
      <c r="AB499" s="7" t="s">
        <v>3337</v>
      </c>
    </row>
    <row r="500" spans="1:28" x14ac:dyDescent="0.3">
      <c r="A500" s="7" t="s">
        <v>1055</v>
      </c>
      <c r="B500" s="7" t="s">
        <v>0</v>
      </c>
      <c r="C500" s="7" t="s">
        <v>1057</v>
      </c>
      <c r="D500" s="7" t="s">
        <v>1059</v>
      </c>
      <c r="E500" s="7" t="s">
        <v>1063</v>
      </c>
      <c r="F500" s="7" t="s">
        <v>4</v>
      </c>
      <c r="G500" s="7" t="s">
        <v>781</v>
      </c>
      <c r="H500" s="7" t="s">
        <v>1190</v>
      </c>
      <c r="I500" s="7" t="s">
        <v>1191</v>
      </c>
      <c r="J500" s="7" t="s">
        <v>1192</v>
      </c>
      <c r="K500" s="7" t="s">
        <v>1193</v>
      </c>
      <c r="L500" s="7" t="s">
        <v>1444</v>
      </c>
      <c r="M500" s="7" t="s">
        <v>1445</v>
      </c>
      <c r="N500" s="7" t="s">
        <v>1544</v>
      </c>
      <c r="O500" s="7" t="s">
        <v>1545</v>
      </c>
      <c r="P500" s="7" t="s">
        <v>1448</v>
      </c>
      <c r="Q500" s="7" t="s">
        <v>1445</v>
      </c>
      <c r="R500" s="7" t="s">
        <v>1544</v>
      </c>
      <c r="S500" s="7" t="s">
        <v>1545</v>
      </c>
      <c r="T500" s="7" t="s">
        <v>1546</v>
      </c>
      <c r="U500" s="7" t="s">
        <v>1547</v>
      </c>
      <c r="V500" s="7" t="s">
        <v>1548</v>
      </c>
      <c r="W500" s="7" t="s">
        <v>1549</v>
      </c>
      <c r="X500" s="7" t="s">
        <v>1456</v>
      </c>
      <c r="Y500" s="7" t="s">
        <v>1457</v>
      </c>
      <c r="Z500" s="7" t="s">
        <v>1458</v>
      </c>
      <c r="AA500" s="7" t="s">
        <v>1459</v>
      </c>
      <c r="AB500" s="7" t="s">
        <v>1460</v>
      </c>
    </row>
    <row r="501" spans="1:28" x14ac:dyDescent="0.3">
      <c r="A501" s="7" t="s">
        <v>2534</v>
      </c>
      <c r="B501" s="7" t="s">
        <v>516</v>
      </c>
      <c r="C501" s="7" t="s">
        <v>1127</v>
      </c>
      <c r="D501" s="7" t="s">
        <v>87</v>
      </c>
      <c r="E501" s="7" t="s">
        <v>24</v>
      </c>
      <c r="F501" s="7" t="s">
        <v>1242</v>
      </c>
      <c r="G501" s="7" t="s">
        <v>1085</v>
      </c>
      <c r="H501" s="7" t="s">
        <v>1105</v>
      </c>
      <c r="I501" s="7" t="s">
        <v>1128</v>
      </c>
      <c r="J501" s="7" t="s">
        <v>1085</v>
      </c>
      <c r="K501" s="7" t="s">
        <v>1123</v>
      </c>
      <c r="L501" s="7" t="s">
        <v>1495</v>
      </c>
      <c r="M501" s="7" t="s">
        <v>1085</v>
      </c>
      <c r="N501" s="7" t="s">
        <v>1083</v>
      </c>
      <c r="O501" s="7" t="s">
        <v>1083</v>
      </c>
      <c r="P501" s="7" t="s">
        <v>1083</v>
      </c>
      <c r="Q501" s="7" t="s">
        <v>1082</v>
      </c>
      <c r="R501" s="7" t="s">
        <v>1085</v>
      </c>
      <c r="S501" s="7" t="s">
        <v>1076</v>
      </c>
      <c r="T501" s="7" t="s">
        <v>1246</v>
      </c>
      <c r="U501" s="7" t="s">
        <v>1613</v>
      </c>
      <c r="V501" s="7" t="s">
        <v>2697</v>
      </c>
      <c r="W501" s="7" t="s">
        <v>1627</v>
      </c>
      <c r="X501" s="7" t="s">
        <v>1413</v>
      </c>
      <c r="Y501" s="7" t="s">
        <v>1110</v>
      </c>
      <c r="Z501" s="7" t="s">
        <v>1083</v>
      </c>
      <c r="AA501" s="7" t="s">
        <v>1083</v>
      </c>
      <c r="AB501" s="7"/>
    </row>
    <row r="502" spans="1:28" x14ac:dyDescent="0.3">
      <c r="A502" s="7" t="s">
        <v>2503</v>
      </c>
      <c r="B502" s="7" t="s">
        <v>2522</v>
      </c>
      <c r="C502" s="7" t="s">
        <v>1188</v>
      </c>
      <c r="D502" s="7" t="s">
        <v>28</v>
      </c>
      <c r="E502" s="7" t="s">
        <v>1141</v>
      </c>
      <c r="F502" s="7" t="s">
        <v>1076</v>
      </c>
      <c r="G502" s="7" t="s">
        <v>1083</v>
      </c>
      <c r="H502" s="7" t="s">
        <v>1083</v>
      </c>
      <c r="I502" s="7" t="s">
        <v>1083</v>
      </c>
      <c r="J502" s="7" t="s">
        <v>1083</v>
      </c>
      <c r="K502" s="7" t="s">
        <v>1083</v>
      </c>
      <c r="L502" s="7" t="s">
        <v>1461</v>
      </c>
      <c r="M502" s="7" t="s">
        <v>1083</v>
      </c>
      <c r="N502" s="7" t="s">
        <v>1083</v>
      </c>
      <c r="O502" s="7" t="s">
        <v>1083</v>
      </c>
      <c r="P502" s="7" t="s">
        <v>1083</v>
      </c>
      <c r="Q502" s="7" t="s">
        <v>1083</v>
      </c>
      <c r="R502" s="7" t="s">
        <v>1083</v>
      </c>
      <c r="S502" s="7" t="s">
        <v>1083</v>
      </c>
      <c r="T502" s="7" t="s">
        <v>1083</v>
      </c>
      <c r="U502" s="7"/>
      <c r="V502" s="7" t="s">
        <v>1091</v>
      </c>
      <c r="W502" s="7" t="s">
        <v>2523</v>
      </c>
      <c r="X502" s="7" t="s">
        <v>1083</v>
      </c>
      <c r="Y502" s="7" t="s">
        <v>1085</v>
      </c>
      <c r="Z502" s="7" t="s">
        <v>1083</v>
      </c>
      <c r="AA502" s="7" t="s">
        <v>1076</v>
      </c>
      <c r="AB502" s="7" t="s">
        <v>1461</v>
      </c>
    </row>
    <row r="503" spans="1:28" x14ac:dyDescent="0.3">
      <c r="A503" s="7" t="s">
        <v>1766</v>
      </c>
      <c r="B503" s="7" t="s">
        <v>720</v>
      </c>
      <c r="C503" s="7" t="s">
        <v>1223</v>
      </c>
      <c r="D503" s="7" t="s">
        <v>1132</v>
      </c>
      <c r="E503" s="7" t="s">
        <v>1109</v>
      </c>
      <c r="F503" s="7" t="s">
        <v>1076</v>
      </c>
      <c r="G503" s="7" t="s">
        <v>1083</v>
      </c>
      <c r="H503" s="7" t="s">
        <v>1083</v>
      </c>
      <c r="I503" s="7" t="s">
        <v>1083</v>
      </c>
      <c r="J503" s="7" t="s">
        <v>1084</v>
      </c>
      <c r="K503" s="7" t="s">
        <v>1083</v>
      </c>
      <c r="L503" s="7" t="s">
        <v>1571</v>
      </c>
      <c r="M503" s="7" t="s">
        <v>1083</v>
      </c>
      <c r="N503" s="7" t="s">
        <v>1083</v>
      </c>
      <c r="O503" s="7" t="s">
        <v>1083</v>
      </c>
      <c r="P503" s="7" t="s">
        <v>1083</v>
      </c>
      <c r="Q503" s="7" t="s">
        <v>1083</v>
      </c>
      <c r="R503" s="7" t="s">
        <v>1083</v>
      </c>
      <c r="S503" s="7" t="s">
        <v>1083</v>
      </c>
      <c r="T503" s="7" t="s">
        <v>1083</v>
      </c>
      <c r="U503" s="7"/>
      <c r="V503" s="7" t="s">
        <v>1100</v>
      </c>
      <c r="W503" s="7" t="s">
        <v>2525</v>
      </c>
      <c r="X503" s="7" t="s">
        <v>1076</v>
      </c>
      <c r="Y503" s="7" t="s">
        <v>1076</v>
      </c>
      <c r="Z503" s="7" t="s">
        <v>1083</v>
      </c>
      <c r="AA503" s="7" t="s">
        <v>1083</v>
      </c>
      <c r="AB503" s="7"/>
    </row>
    <row r="504" spans="1:28" x14ac:dyDescent="0.3">
      <c r="A504" s="7" t="s">
        <v>2279</v>
      </c>
      <c r="B504" s="7" t="s">
        <v>211</v>
      </c>
      <c r="C504" s="7" t="s">
        <v>1234</v>
      </c>
      <c r="D504" s="7" t="s">
        <v>168</v>
      </c>
      <c r="E504" s="7" t="s">
        <v>24</v>
      </c>
      <c r="F504" s="7" t="s">
        <v>1316</v>
      </c>
      <c r="G504" s="7" t="s">
        <v>1082</v>
      </c>
      <c r="H504" s="7" t="s">
        <v>1167</v>
      </c>
      <c r="I504" s="7" t="s">
        <v>1148</v>
      </c>
      <c r="J504" s="7" t="s">
        <v>1112</v>
      </c>
      <c r="K504" s="7" t="s">
        <v>1111</v>
      </c>
      <c r="L504" s="7" t="s">
        <v>1992</v>
      </c>
      <c r="M504" s="7" t="s">
        <v>1082</v>
      </c>
      <c r="N504" s="7" t="s">
        <v>1083</v>
      </c>
      <c r="O504" s="7" t="s">
        <v>1083</v>
      </c>
      <c r="P504" s="7" t="s">
        <v>1083</v>
      </c>
      <c r="Q504" s="7" t="s">
        <v>1097</v>
      </c>
      <c r="R504" s="7" t="s">
        <v>1083</v>
      </c>
      <c r="S504" s="7" t="s">
        <v>1076</v>
      </c>
      <c r="T504" s="7" t="s">
        <v>1406</v>
      </c>
      <c r="U504" s="7" t="s">
        <v>2128</v>
      </c>
      <c r="V504" s="7" t="s">
        <v>3692</v>
      </c>
      <c r="W504" s="7" t="s">
        <v>3693</v>
      </c>
      <c r="X504" s="7" t="s">
        <v>1759</v>
      </c>
      <c r="Y504" s="7" t="s">
        <v>1096</v>
      </c>
      <c r="Z504" s="7" t="s">
        <v>1083</v>
      </c>
      <c r="AA504" s="7" t="s">
        <v>1083</v>
      </c>
      <c r="AB504" s="7"/>
    </row>
    <row r="505" spans="1:28" x14ac:dyDescent="0.3">
      <c r="A505" s="7" t="s">
        <v>1715</v>
      </c>
      <c r="B505" s="7" t="s">
        <v>471</v>
      </c>
      <c r="C505" s="7" t="s">
        <v>1188</v>
      </c>
      <c r="D505" s="7" t="s">
        <v>23</v>
      </c>
      <c r="E505" s="7" t="s">
        <v>24</v>
      </c>
      <c r="F505" s="7" t="s">
        <v>1312</v>
      </c>
      <c r="G505" s="7" t="s">
        <v>1085</v>
      </c>
      <c r="H505" s="7" t="s">
        <v>1104</v>
      </c>
      <c r="I505" s="7" t="s">
        <v>1105</v>
      </c>
      <c r="J505" s="7" t="s">
        <v>1104</v>
      </c>
      <c r="K505" s="7" t="s">
        <v>1127</v>
      </c>
      <c r="L505" s="7" t="s">
        <v>1550</v>
      </c>
      <c r="M505" s="7" t="s">
        <v>1085</v>
      </c>
      <c r="N505" s="7" t="s">
        <v>1083</v>
      </c>
      <c r="O505" s="7" t="s">
        <v>1083</v>
      </c>
      <c r="P505" s="7" t="s">
        <v>1076</v>
      </c>
      <c r="Q505" s="7" t="s">
        <v>1104</v>
      </c>
      <c r="R505" s="7" t="s">
        <v>1083</v>
      </c>
      <c r="S505" s="7" t="s">
        <v>1083</v>
      </c>
      <c r="T505" s="7" t="s">
        <v>1307</v>
      </c>
      <c r="U505" s="7" t="s">
        <v>1804</v>
      </c>
      <c r="V505" s="7" t="s">
        <v>3856</v>
      </c>
      <c r="W505" s="7" t="s">
        <v>3081</v>
      </c>
      <c r="X505" s="7" t="s">
        <v>1364</v>
      </c>
      <c r="Y505" s="7" t="s">
        <v>1347</v>
      </c>
      <c r="Z505" s="7" t="s">
        <v>1083</v>
      </c>
      <c r="AA505" s="7" t="s">
        <v>1083</v>
      </c>
      <c r="AB505" s="7"/>
    </row>
    <row r="506" spans="1:28" x14ac:dyDescent="0.3">
      <c r="A506" s="7" t="s">
        <v>2539</v>
      </c>
      <c r="B506" s="7" t="s">
        <v>202</v>
      </c>
      <c r="C506" s="7" t="s">
        <v>1234</v>
      </c>
      <c r="D506" s="7" t="s">
        <v>34</v>
      </c>
      <c r="E506" s="7" t="s">
        <v>21</v>
      </c>
      <c r="F506" s="7" t="s">
        <v>1316</v>
      </c>
      <c r="G506" s="7" t="s">
        <v>1128</v>
      </c>
      <c r="H506" s="7" t="s">
        <v>1206</v>
      </c>
      <c r="I506" s="7" t="s">
        <v>1246</v>
      </c>
      <c r="J506" s="7" t="s">
        <v>1431</v>
      </c>
      <c r="K506" s="7" t="s">
        <v>1178</v>
      </c>
      <c r="L506" s="7" t="s">
        <v>1469</v>
      </c>
      <c r="M506" s="7" t="s">
        <v>1104</v>
      </c>
      <c r="N506" s="7" t="s">
        <v>1092</v>
      </c>
      <c r="O506" s="7" t="s">
        <v>1076</v>
      </c>
      <c r="P506" s="7" t="s">
        <v>1092</v>
      </c>
      <c r="Q506" s="7" t="s">
        <v>1167</v>
      </c>
      <c r="R506" s="7" t="s">
        <v>1091</v>
      </c>
      <c r="S506" s="7" t="s">
        <v>1076</v>
      </c>
      <c r="T506" s="7" t="s">
        <v>1889</v>
      </c>
      <c r="U506" s="7" t="s">
        <v>1562</v>
      </c>
      <c r="V506" s="7" t="s">
        <v>3059</v>
      </c>
      <c r="W506" s="7" t="s">
        <v>3291</v>
      </c>
      <c r="X506" s="7" t="s">
        <v>1280</v>
      </c>
      <c r="Y506" s="7" t="s">
        <v>1291</v>
      </c>
      <c r="Z506" s="7" t="s">
        <v>2643</v>
      </c>
      <c r="AA506" s="7" t="s">
        <v>1798</v>
      </c>
      <c r="AB506" s="7" t="s">
        <v>3647</v>
      </c>
    </row>
    <row r="507" spans="1:28" x14ac:dyDescent="0.3">
      <c r="A507" s="7" t="s">
        <v>2296</v>
      </c>
      <c r="B507" s="7" t="s">
        <v>227</v>
      </c>
      <c r="C507" s="7" t="s">
        <v>1238</v>
      </c>
      <c r="D507" s="7" t="s">
        <v>102</v>
      </c>
      <c r="E507" s="7" t="s">
        <v>24</v>
      </c>
      <c r="F507" s="7" t="s">
        <v>1316</v>
      </c>
      <c r="G507" s="7" t="s">
        <v>1076</v>
      </c>
      <c r="H507" s="7" t="s">
        <v>1090</v>
      </c>
      <c r="I507" s="7" t="s">
        <v>1180</v>
      </c>
      <c r="J507" s="7" t="s">
        <v>1147</v>
      </c>
      <c r="K507" s="7" t="s">
        <v>1312</v>
      </c>
      <c r="L507" s="7" t="s">
        <v>1517</v>
      </c>
      <c r="M507" s="7" t="s">
        <v>1083</v>
      </c>
      <c r="N507" s="7" t="s">
        <v>1076</v>
      </c>
      <c r="O507" s="7" t="s">
        <v>1083</v>
      </c>
      <c r="P507" s="7" t="s">
        <v>1083</v>
      </c>
      <c r="Q507" s="7" t="s">
        <v>1112</v>
      </c>
      <c r="R507" s="7" t="s">
        <v>1082</v>
      </c>
      <c r="S507" s="7" t="s">
        <v>1083</v>
      </c>
      <c r="T507" s="7" t="s">
        <v>1374</v>
      </c>
      <c r="U507" s="7" t="s">
        <v>1495</v>
      </c>
      <c r="V507" s="7" t="s">
        <v>3695</v>
      </c>
      <c r="W507" s="7" t="s">
        <v>3696</v>
      </c>
      <c r="X507" s="7" t="s">
        <v>1406</v>
      </c>
      <c r="Y507" s="7" t="s">
        <v>1178</v>
      </c>
      <c r="Z507" s="7" t="s">
        <v>1083</v>
      </c>
      <c r="AA507" s="7" t="s">
        <v>1083</v>
      </c>
      <c r="AB507" s="7"/>
    </row>
    <row r="508" spans="1:28" x14ac:dyDescent="0.3">
      <c r="A508" s="7" t="s">
        <v>2202</v>
      </c>
      <c r="B508" s="7" t="s">
        <v>2532</v>
      </c>
      <c r="C508" s="7" t="s">
        <v>1188</v>
      </c>
      <c r="D508" s="7" t="s">
        <v>1467</v>
      </c>
      <c r="E508" s="7" t="s">
        <v>24</v>
      </c>
      <c r="F508" s="7" t="s">
        <v>1180</v>
      </c>
      <c r="G508" s="7" t="s">
        <v>1092</v>
      </c>
      <c r="H508" s="7" t="s">
        <v>1076</v>
      </c>
      <c r="I508" s="7" t="s">
        <v>1082</v>
      </c>
      <c r="J508" s="7" t="s">
        <v>1085</v>
      </c>
      <c r="K508" s="7" t="s">
        <v>1091</v>
      </c>
      <c r="L508" s="7" t="s">
        <v>1713</v>
      </c>
      <c r="M508" s="7" t="s">
        <v>1092</v>
      </c>
      <c r="N508" s="7" t="s">
        <v>1083</v>
      </c>
      <c r="O508" s="7" t="s">
        <v>1083</v>
      </c>
      <c r="P508" s="7" t="s">
        <v>1083</v>
      </c>
      <c r="Q508" s="7" t="s">
        <v>1076</v>
      </c>
      <c r="R508" s="7" t="s">
        <v>1083</v>
      </c>
      <c r="S508" s="7" t="s">
        <v>1083</v>
      </c>
      <c r="T508" s="7" t="s">
        <v>1090</v>
      </c>
      <c r="U508" s="7" t="s">
        <v>1493</v>
      </c>
      <c r="V508" s="7" t="s">
        <v>1917</v>
      </c>
      <c r="W508" s="7" t="s">
        <v>3177</v>
      </c>
      <c r="X508" s="7" t="s">
        <v>1188</v>
      </c>
      <c r="Y508" s="7" t="s">
        <v>1100</v>
      </c>
      <c r="Z508" s="7" t="s">
        <v>1083</v>
      </c>
      <c r="AA508" s="7" t="s">
        <v>1083</v>
      </c>
      <c r="AB508" s="7"/>
    </row>
    <row r="509" spans="1:28" x14ac:dyDescent="0.3">
      <c r="A509" s="7" t="s">
        <v>2202</v>
      </c>
      <c r="B509" s="7" t="s">
        <v>2532</v>
      </c>
      <c r="C509" s="7" t="s">
        <v>1188</v>
      </c>
      <c r="D509" s="7" t="s">
        <v>55</v>
      </c>
      <c r="E509" s="7" t="s">
        <v>24</v>
      </c>
      <c r="F509" s="7" t="s">
        <v>1112</v>
      </c>
      <c r="G509" s="7" t="s">
        <v>1092</v>
      </c>
      <c r="H509" s="7" t="s">
        <v>1076</v>
      </c>
      <c r="I509" s="7" t="s">
        <v>1082</v>
      </c>
      <c r="J509" s="7" t="s">
        <v>1083</v>
      </c>
      <c r="K509" s="7" t="s">
        <v>1091</v>
      </c>
      <c r="L509" s="7" t="s">
        <v>1468</v>
      </c>
      <c r="M509" s="7" t="s">
        <v>1092</v>
      </c>
      <c r="N509" s="7" t="s">
        <v>1083</v>
      </c>
      <c r="O509" s="7" t="s">
        <v>1083</v>
      </c>
      <c r="P509" s="7" t="s">
        <v>1083</v>
      </c>
      <c r="Q509" s="7" t="s">
        <v>1076</v>
      </c>
      <c r="R509" s="7" t="s">
        <v>1083</v>
      </c>
      <c r="S509" s="7" t="s">
        <v>1083</v>
      </c>
      <c r="T509" s="7" t="s">
        <v>1097</v>
      </c>
      <c r="U509" s="7" t="s">
        <v>1670</v>
      </c>
      <c r="V509" s="7" t="s">
        <v>2105</v>
      </c>
      <c r="W509" s="7" t="s">
        <v>2533</v>
      </c>
      <c r="X509" s="7" t="s">
        <v>1206</v>
      </c>
      <c r="Y509" s="7" t="s">
        <v>1123</v>
      </c>
      <c r="Z509" s="7" t="s">
        <v>1083</v>
      </c>
      <c r="AA509" s="7" t="s">
        <v>1083</v>
      </c>
      <c r="AB509" s="7"/>
    </row>
    <row r="510" spans="1:28" x14ac:dyDescent="0.3">
      <c r="A510" s="7" t="s">
        <v>2202</v>
      </c>
      <c r="B510" s="7" t="s">
        <v>2532</v>
      </c>
      <c r="C510" s="7" t="s">
        <v>1188</v>
      </c>
      <c r="D510" s="7" t="s">
        <v>26</v>
      </c>
      <c r="E510" s="7" t="s">
        <v>24</v>
      </c>
      <c r="F510" s="7" t="s">
        <v>1104</v>
      </c>
      <c r="G510" s="7" t="s">
        <v>1083</v>
      </c>
      <c r="H510" s="7" t="s">
        <v>1083</v>
      </c>
      <c r="I510" s="7" t="s">
        <v>1083</v>
      </c>
      <c r="J510" s="7" t="s">
        <v>1085</v>
      </c>
      <c r="K510" s="7" t="s">
        <v>1083</v>
      </c>
      <c r="L510" s="7" t="s">
        <v>1500</v>
      </c>
      <c r="M510" s="7" t="s">
        <v>1083</v>
      </c>
      <c r="N510" s="7" t="s">
        <v>1083</v>
      </c>
      <c r="O510" s="7" t="s">
        <v>1083</v>
      </c>
      <c r="P510" s="7" t="s">
        <v>1083</v>
      </c>
      <c r="Q510" s="7" t="s">
        <v>1083</v>
      </c>
      <c r="R510" s="7" t="s">
        <v>1083</v>
      </c>
      <c r="S510" s="7" t="s">
        <v>1083</v>
      </c>
      <c r="T510" s="7" t="s">
        <v>1092</v>
      </c>
      <c r="U510" s="7" t="s">
        <v>1461</v>
      </c>
      <c r="V510" s="7" t="s">
        <v>1403</v>
      </c>
      <c r="W510" s="7" t="s">
        <v>3526</v>
      </c>
      <c r="X510" s="7" t="s">
        <v>1085</v>
      </c>
      <c r="Y510" s="7" t="s">
        <v>1082</v>
      </c>
      <c r="Z510" s="7" t="s">
        <v>1083</v>
      </c>
      <c r="AA510" s="7" t="s">
        <v>1083</v>
      </c>
      <c r="AB510" s="7"/>
    </row>
    <row r="511" spans="1:28" x14ac:dyDescent="0.3">
      <c r="A511" s="7" t="s">
        <v>2517</v>
      </c>
      <c r="B511" s="7" t="s">
        <v>94</v>
      </c>
      <c r="C511" s="7" t="s">
        <v>1219</v>
      </c>
      <c r="D511" s="7" t="s">
        <v>1262</v>
      </c>
      <c r="E511" s="7" t="s">
        <v>21</v>
      </c>
      <c r="F511" s="7" t="s">
        <v>1110</v>
      </c>
      <c r="G511" s="7" t="s">
        <v>1104</v>
      </c>
      <c r="H511" s="7" t="s">
        <v>1082</v>
      </c>
      <c r="I511" s="7" t="s">
        <v>1128</v>
      </c>
      <c r="J511" s="7" t="s">
        <v>1082</v>
      </c>
      <c r="K511" s="7" t="s">
        <v>1091</v>
      </c>
      <c r="L511" s="7" t="s">
        <v>1468</v>
      </c>
      <c r="M511" s="7" t="s">
        <v>1092</v>
      </c>
      <c r="N511" s="7" t="s">
        <v>1083</v>
      </c>
      <c r="O511" s="7" t="s">
        <v>1085</v>
      </c>
      <c r="P511" s="7" t="s">
        <v>1085</v>
      </c>
      <c r="Q511" s="7" t="s">
        <v>1092</v>
      </c>
      <c r="R511" s="7" t="s">
        <v>1083</v>
      </c>
      <c r="S511" s="7" t="s">
        <v>1076</v>
      </c>
      <c r="T511" s="7" t="s">
        <v>1303</v>
      </c>
      <c r="U511" s="7" t="s">
        <v>2313</v>
      </c>
      <c r="V511" s="7" t="s">
        <v>2334</v>
      </c>
      <c r="W511" s="7" t="s">
        <v>2535</v>
      </c>
      <c r="X511" s="7" t="s">
        <v>1142</v>
      </c>
      <c r="Y511" s="7" t="s">
        <v>1219</v>
      </c>
      <c r="Z511" s="7" t="s">
        <v>1837</v>
      </c>
      <c r="AA511" s="7" t="s">
        <v>1812</v>
      </c>
      <c r="AB511" s="7" t="s">
        <v>2099</v>
      </c>
    </row>
    <row r="512" spans="1:28" x14ac:dyDescent="0.3">
      <c r="A512" s="7" t="s">
        <v>2542</v>
      </c>
      <c r="B512" s="7" t="s">
        <v>2536</v>
      </c>
      <c r="C512" s="7" t="s">
        <v>1188</v>
      </c>
      <c r="D512" s="7" t="s">
        <v>41</v>
      </c>
      <c r="E512" s="7" t="s">
        <v>1141</v>
      </c>
      <c r="F512" s="7" t="s">
        <v>1206</v>
      </c>
      <c r="G512" s="7" t="s">
        <v>1083</v>
      </c>
      <c r="H512" s="7" t="s">
        <v>1076</v>
      </c>
      <c r="I512" s="7" t="s">
        <v>1076</v>
      </c>
      <c r="J512" s="7" t="s">
        <v>1085</v>
      </c>
      <c r="K512" s="7" t="s">
        <v>1112</v>
      </c>
      <c r="L512" s="7" t="s">
        <v>1571</v>
      </c>
      <c r="M512" s="7" t="s">
        <v>1083</v>
      </c>
      <c r="N512" s="7" t="s">
        <v>1083</v>
      </c>
      <c r="O512" s="7" t="s">
        <v>1083</v>
      </c>
      <c r="P512" s="7" t="s">
        <v>1083</v>
      </c>
      <c r="Q512" s="7" t="s">
        <v>1076</v>
      </c>
      <c r="R512" s="7" t="s">
        <v>1083</v>
      </c>
      <c r="S512" s="7" t="s">
        <v>1083</v>
      </c>
      <c r="T512" s="7" t="s">
        <v>1090</v>
      </c>
      <c r="U512" s="7" t="s">
        <v>1461</v>
      </c>
      <c r="V512" s="7" t="s">
        <v>2057</v>
      </c>
      <c r="W512" s="7" t="s">
        <v>2142</v>
      </c>
      <c r="X512" s="7" t="s">
        <v>1105</v>
      </c>
      <c r="Y512" s="7" t="s">
        <v>1237</v>
      </c>
      <c r="Z512" s="7" t="s">
        <v>1092</v>
      </c>
      <c r="AA512" s="7" t="s">
        <v>1082</v>
      </c>
      <c r="AB512" s="7" t="s">
        <v>1543</v>
      </c>
    </row>
    <row r="513" spans="1:28" x14ac:dyDescent="0.3">
      <c r="A513" s="7" t="s">
        <v>1904</v>
      </c>
      <c r="B513" s="7" t="s">
        <v>896</v>
      </c>
      <c r="C513" s="7" t="s">
        <v>1206</v>
      </c>
      <c r="D513" s="7" t="s">
        <v>102</v>
      </c>
      <c r="E513" s="7" t="s">
        <v>24</v>
      </c>
      <c r="F513" s="7" t="s">
        <v>1223</v>
      </c>
      <c r="G513" s="7" t="s">
        <v>1092</v>
      </c>
      <c r="H513" s="7" t="s">
        <v>1092</v>
      </c>
      <c r="I513" s="7" t="s">
        <v>1091</v>
      </c>
      <c r="J513" s="7" t="s">
        <v>1272</v>
      </c>
      <c r="K513" s="7" t="s">
        <v>1112</v>
      </c>
      <c r="L513" s="7" t="s">
        <v>1468</v>
      </c>
      <c r="M513" s="7" t="s">
        <v>1092</v>
      </c>
      <c r="N513" s="7" t="s">
        <v>1083</v>
      </c>
      <c r="O513" s="7" t="s">
        <v>1083</v>
      </c>
      <c r="P513" s="7" t="s">
        <v>1083</v>
      </c>
      <c r="Q513" s="7" t="s">
        <v>1092</v>
      </c>
      <c r="R513" s="7" t="s">
        <v>1083</v>
      </c>
      <c r="S513" s="7" t="s">
        <v>1083</v>
      </c>
      <c r="T513" s="7" t="s">
        <v>1110</v>
      </c>
      <c r="U513" s="7" t="s">
        <v>1901</v>
      </c>
      <c r="V513" s="7" t="s">
        <v>2440</v>
      </c>
      <c r="W513" s="7" t="s">
        <v>2537</v>
      </c>
      <c r="X513" s="7" t="s">
        <v>1307</v>
      </c>
      <c r="Y513" s="7" t="s">
        <v>1178</v>
      </c>
      <c r="Z513" s="7" t="s">
        <v>1083</v>
      </c>
      <c r="AA513" s="7" t="s">
        <v>1083</v>
      </c>
      <c r="AB513" s="7"/>
    </row>
    <row r="514" spans="1:28" x14ac:dyDescent="0.3">
      <c r="A514" s="7" t="s">
        <v>2546</v>
      </c>
      <c r="B514" s="7" t="s">
        <v>472</v>
      </c>
      <c r="C514" s="7" t="s">
        <v>1234</v>
      </c>
      <c r="D514" s="7" t="s">
        <v>41</v>
      </c>
      <c r="E514" s="7" t="s">
        <v>1109</v>
      </c>
      <c r="F514" s="7" t="s">
        <v>1316</v>
      </c>
      <c r="G514" s="7" t="s">
        <v>1085</v>
      </c>
      <c r="H514" s="7" t="s">
        <v>1076</v>
      </c>
      <c r="I514" s="7" t="s">
        <v>1092</v>
      </c>
      <c r="J514" s="7" t="s">
        <v>1083</v>
      </c>
      <c r="K514" s="7" t="s">
        <v>1280</v>
      </c>
      <c r="L514" s="7" t="s">
        <v>1488</v>
      </c>
      <c r="M514" s="7" t="s">
        <v>1085</v>
      </c>
      <c r="N514" s="7" t="s">
        <v>1083</v>
      </c>
      <c r="O514" s="7" t="s">
        <v>1083</v>
      </c>
      <c r="P514" s="7" t="s">
        <v>1083</v>
      </c>
      <c r="Q514" s="7" t="s">
        <v>1076</v>
      </c>
      <c r="R514" s="7" t="s">
        <v>1083</v>
      </c>
      <c r="S514" s="7" t="s">
        <v>1083</v>
      </c>
      <c r="T514" s="7" t="s">
        <v>1325</v>
      </c>
      <c r="U514" s="7" t="s">
        <v>1517</v>
      </c>
      <c r="V514" s="7" t="s">
        <v>2202</v>
      </c>
      <c r="W514" s="7" t="s">
        <v>3697</v>
      </c>
      <c r="X514" s="7" t="s">
        <v>1142</v>
      </c>
      <c r="Y514" s="7" t="s">
        <v>1650</v>
      </c>
      <c r="Z514" s="7" t="s">
        <v>1092</v>
      </c>
      <c r="AA514" s="7" t="s">
        <v>1123</v>
      </c>
      <c r="AB514" s="7" t="s">
        <v>1752</v>
      </c>
    </row>
    <row r="515" spans="1:28" x14ac:dyDescent="0.3">
      <c r="A515" s="7" t="s">
        <v>1972</v>
      </c>
      <c r="B515" s="7" t="s">
        <v>748</v>
      </c>
      <c r="C515" s="7" t="s">
        <v>1223</v>
      </c>
      <c r="D515" s="7" t="s">
        <v>41</v>
      </c>
      <c r="E515" s="7" t="s">
        <v>21</v>
      </c>
      <c r="F515" s="7" t="s">
        <v>1229</v>
      </c>
      <c r="G515" s="7" t="s">
        <v>1076</v>
      </c>
      <c r="H515" s="7" t="s">
        <v>1085</v>
      </c>
      <c r="I515" s="7" t="s">
        <v>1092</v>
      </c>
      <c r="J515" s="7" t="s">
        <v>1158</v>
      </c>
      <c r="K515" s="7" t="s">
        <v>1091</v>
      </c>
      <c r="L515" s="7" t="s">
        <v>1488</v>
      </c>
      <c r="M515" s="7" t="s">
        <v>1076</v>
      </c>
      <c r="N515" s="7" t="s">
        <v>1083</v>
      </c>
      <c r="O515" s="7" t="s">
        <v>1083</v>
      </c>
      <c r="P515" s="7" t="s">
        <v>1076</v>
      </c>
      <c r="Q515" s="7" t="s">
        <v>1085</v>
      </c>
      <c r="R515" s="7" t="s">
        <v>1083</v>
      </c>
      <c r="S515" s="7" t="s">
        <v>1083</v>
      </c>
      <c r="T515" s="7" t="s">
        <v>1202</v>
      </c>
      <c r="U515" s="7" t="s">
        <v>2067</v>
      </c>
      <c r="V515" s="7" t="s">
        <v>2143</v>
      </c>
      <c r="W515" s="7" t="s">
        <v>3281</v>
      </c>
      <c r="X515" s="7" t="s">
        <v>1111</v>
      </c>
      <c r="Y515" s="7" t="s">
        <v>1098</v>
      </c>
      <c r="Z515" s="7" t="s">
        <v>1307</v>
      </c>
      <c r="AA515" s="7" t="s">
        <v>1320</v>
      </c>
      <c r="AB515" s="7" t="s">
        <v>2087</v>
      </c>
    </row>
    <row r="516" spans="1:28" x14ac:dyDescent="0.3">
      <c r="A516" s="7" t="s">
        <v>1981</v>
      </c>
      <c r="B516" s="7" t="s">
        <v>29</v>
      </c>
      <c r="C516" s="7" t="s">
        <v>1238</v>
      </c>
      <c r="D516" s="7" t="s">
        <v>30</v>
      </c>
      <c r="E516" s="7" t="s">
        <v>1109</v>
      </c>
      <c r="F516" s="7" t="s">
        <v>1307</v>
      </c>
      <c r="G516" s="7" t="s">
        <v>1123</v>
      </c>
      <c r="H516" s="7" t="s">
        <v>1097</v>
      </c>
      <c r="I516" s="7" t="s">
        <v>1206</v>
      </c>
      <c r="J516" s="7" t="s">
        <v>1111</v>
      </c>
      <c r="K516" s="7" t="s">
        <v>1280</v>
      </c>
      <c r="L516" s="7" t="s">
        <v>1469</v>
      </c>
      <c r="M516" s="7" t="s">
        <v>1105</v>
      </c>
      <c r="N516" s="7" t="s">
        <v>1083</v>
      </c>
      <c r="O516" s="7" t="s">
        <v>1076</v>
      </c>
      <c r="P516" s="7" t="s">
        <v>1076</v>
      </c>
      <c r="Q516" s="7" t="s">
        <v>1153</v>
      </c>
      <c r="R516" s="7" t="s">
        <v>1076</v>
      </c>
      <c r="S516" s="7" t="s">
        <v>1076</v>
      </c>
      <c r="T516" s="7" t="s">
        <v>1403</v>
      </c>
      <c r="U516" s="7" t="s">
        <v>2073</v>
      </c>
      <c r="V516" s="7" t="s">
        <v>2881</v>
      </c>
      <c r="W516" s="7" t="s">
        <v>3698</v>
      </c>
      <c r="X516" s="7" t="s">
        <v>1291</v>
      </c>
      <c r="Y516" s="7" t="s">
        <v>1782</v>
      </c>
      <c r="Z516" s="7" t="s">
        <v>1828</v>
      </c>
      <c r="AA516" s="7" t="s">
        <v>1828</v>
      </c>
      <c r="AB516" s="7" t="s">
        <v>1526</v>
      </c>
    </row>
    <row r="517" spans="1:28" x14ac:dyDescent="0.3">
      <c r="A517" s="7" t="s">
        <v>2392</v>
      </c>
      <c r="B517" s="7" t="s">
        <v>2541</v>
      </c>
      <c r="C517" s="7" t="s">
        <v>1229</v>
      </c>
      <c r="D517" s="7" t="s">
        <v>110</v>
      </c>
      <c r="E517" s="7" t="s">
        <v>1228</v>
      </c>
      <c r="F517" s="7" t="s">
        <v>1123</v>
      </c>
      <c r="G517" s="7" t="s">
        <v>1083</v>
      </c>
      <c r="H517" s="7" t="s">
        <v>1083</v>
      </c>
      <c r="I517" s="7" t="s">
        <v>1083</v>
      </c>
      <c r="J517" s="7" t="s">
        <v>1084</v>
      </c>
      <c r="K517" s="7" t="s">
        <v>1085</v>
      </c>
      <c r="L517" s="7" t="s">
        <v>1488</v>
      </c>
      <c r="M517" s="7" t="s">
        <v>1083</v>
      </c>
      <c r="N517" s="7" t="s">
        <v>1083</v>
      </c>
      <c r="O517" s="7" t="s">
        <v>1083</v>
      </c>
      <c r="P517" s="7" t="s">
        <v>1083</v>
      </c>
      <c r="Q517" s="7" t="s">
        <v>1083</v>
      </c>
      <c r="R517" s="7" t="s">
        <v>1083</v>
      </c>
      <c r="S517" s="7" t="s">
        <v>1083</v>
      </c>
      <c r="T517" s="7" t="s">
        <v>1092</v>
      </c>
      <c r="U517" s="7" t="s">
        <v>1461</v>
      </c>
      <c r="V517" s="7" t="s">
        <v>1397</v>
      </c>
      <c r="W517" s="7" t="s">
        <v>2142</v>
      </c>
      <c r="X517" s="7" t="s">
        <v>1076</v>
      </c>
      <c r="Y517" s="7" t="s">
        <v>1104</v>
      </c>
      <c r="Z517" s="7" t="s">
        <v>1104</v>
      </c>
      <c r="AA517" s="7" t="s">
        <v>1112</v>
      </c>
      <c r="AB517" s="7" t="s">
        <v>3384</v>
      </c>
    </row>
    <row r="518" spans="1:28" x14ac:dyDescent="0.3">
      <c r="A518" s="7" t="s">
        <v>2550</v>
      </c>
      <c r="B518" s="7" t="s">
        <v>705</v>
      </c>
      <c r="C518" s="7" t="s">
        <v>1260</v>
      </c>
      <c r="D518" s="7" t="s">
        <v>102</v>
      </c>
      <c r="E518" s="7" t="s">
        <v>1109</v>
      </c>
      <c r="F518" s="7" t="s">
        <v>1082</v>
      </c>
      <c r="G518" s="7" t="s">
        <v>1083</v>
      </c>
      <c r="H518" s="7" t="s">
        <v>1085</v>
      </c>
      <c r="I518" s="7" t="s">
        <v>1085</v>
      </c>
      <c r="J518" s="7" t="s">
        <v>1084</v>
      </c>
      <c r="K518" s="7" t="s">
        <v>1085</v>
      </c>
      <c r="L518" s="7" t="s">
        <v>1612</v>
      </c>
      <c r="M518" s="7" t="s">
        <v>1083</v>
      </c>
      <c r="N518" s="7" t="s">
        <v>1083</v>
      </c>
      <c r="O518" s="7" t="s">
        <v>1083</v>
      </c>
      <c r="P518" s="7" t="s">
        <v>1083</v>
      </c>
      <c r="Q518" s="7" t="s">
        <v>1085</v>
      </c>
      <c r="R518" s="7" t="s">
        <v>1083</v>
      </c>
      <c r="S518" s="7" t="s">
        <v>1083</v>
      </c>
      <c r="T518" s="7" t="s">
        <v>1076</v>
      </c>
      <c r="U518" s="7" t="s">
        <v>1461</v>
      </c>
      <c r="V518" s="7" t="s">
        <v>1312</v>
      </c>
      <c r="W518" s="7" t="s">
        <v>2382</v>
      </c>
      <c r="X518" s="7" t="s">
        <v>1085</v>
      </c>
      <c r="Y518" s="7" t="s">
        <v>1123</v>
      </c>
      <c r="Z518" s="7" t="s">
        <v>1083</v>
      </c>
      <c r="AA518" s="7" t="s">
        <v>1083</v>
      </c>
      <c r="AB518" s="7"/>
    </row>
    <row r="519" spans="1:28" x14ac:dyDescent="0.3">
      <c r="A519" s="7" t="s">
        <v>1675</v>
      </c>
      <c r="B519" s="7" t="s">
        <v>1016</v>
      </c>
      <c r="C519" s="7" t="s">
        <v>1206</v>
      </c>
      <c r="D519" s="7" t="s">
        <v>130</v>
      </c>
      <c r="E519" s="7" t="s">
        <v>24</v>
      </c>
      <c r="F519" s="7" t="s">
        <v>1180</v>
      </c>
      <c r="G519" s="7" t="s">
        <v>1083</v>
      </c>
      <c r="H519" s="7" t="s">
        <v>1076</v>
      </c>
      <c r="I519" s="7" t="s">
        <v>1076</v>
      </c>
      <c r="J519" s="7" t="s">
        <v>1158</v>
      </c>
      <c r="K519" s="7" t="s">
        <v>1206</v>
      </c>
      <c r="L519" s="7" t="s">
        <v>1488</v>
      </c>
      <c r="M519" s="7" t="s">
        <v>1083</v>
      </c>
      <c r="N519" s="7" t="s">
        <v>1083</v>
      </c>
      <c r="O519" s="7" t="s">
        <v>1083</v>
      </c>
      <c r="P519" s="7" t="s">
        <v>1083</v>
      </c>
      <c r="Q519" s="7" t="s">
        <v>1076</v>
      </c>
      <c r="R519" s="7" t="s">
        <v>1083</v>
      </c>
      <c r="S519" s="7" t="s">
        <v>1083</v>
      </c>
      <c r="T519" s="7" t="s">
        <v>1100</v>
      </c>
      <c r="U519" s="7" t="s">
        <v>1461</v>
      </c>
      <c r="V519" s="7" t="s">
        <v>1884</v>
      </c>
      <c r="W519" s="7" t="s">
        <v>1829</v>
      </c>
      <c r="X519" s="7" t="s">
        <v>1206</v>
      </c>
      <c r="Y519" s="7" t="s">
        <v>1245</v>
      </c>
      <c r="Z519" s="7" t="s">
        <v>1083</v>
      </c>
      <c r="AA519" s="7" t="s">
        <v>1083</v>
      </c>
      <c r="AB519" s="7"/>
    </row>
    <row r="520" spans="1:28" x14ac:dyDescent="0.3">
      <c r="A520" s="7" t="s">
        <v>1596</v>
      </c>
      <c r="B520" s="7" t="s">
        <v>79</v>
      </c>
      <c r="C520" s="7" t="s">
        <v>1202</v>
      </c>
      <c r="D520" s="7" t="s">
        <v>41</v>
      </c>
      <c r="E520" s="7" t="s">
        <v>21</v>
      </c>
      <c r="F520" s="7" t="s">
        <v>1299</v>
      </c>
      <c r="G520" s="7" t="s">
        <v>1082</v>
      </c>
      <c r="H520" s="7" t="s">
        <v>1112</v>
      </c>
      <c r="I520" s="7" t="s">
        <v>1090</v>
      </c>
      <c r="J520" s="7" t="s">
        <v>1105</v>
      </c>
      <c r="K520" s="7" t="s">
        <v>1148</v>
      </c>
      <c r="L520" s="7" t="s">
        <v>1807</v>
      </c>
      <c r="M520" s="7" t="s">
        <v>1082</v>
      </c>
      <c r="N520" s="7" t="s">
        <v>1083</v>
      </c>
      <c r="O520" s="7" t="s">
        <v>1083</v>
      </c>
      <c r="P520" s="7" t="s">
        <v>1083</v>
      </c>
      <c r="Q520" s="7" t="s">
        <v>1142</v>
      </c>
      <c r="R520" s="7" t="s">
        <v>1085</v>
      </c>
      <c r="S520" s="7" t="s">
        <v>1076</v>
      </c>
      <c r="T520" s="7" t="s">
        <v>1800</v>
      </c>
      <c r="U520" s="7" t="s">
        <v>1598</v>
      </c>
      <c r="V520" s="7" t="s">
        <v>2044</v>
      </c>
      <c r="W520" s="7" t="s">
        <v>3560</v>
      </c>
      <c r="X520" s="7" t="s">
        <v>1090</v>
      </c>
      <c r="Y520" s="7" t="s">
        <v>1112</v>
      </c>
      <c r="Z520" s="7" t="s">
        <v>2214</v>
      </c>
      <c r="AA520" s="7" t="s">
        <v>2143</v>
      </c>
      <c r="AB520" s="7" t="s">
        <v>1745</v>
      </c>
    </row>
    <row r="521" spans="1:28" x14ac:dyDescent="0.3">
      <c r="A521" s="7" t="s">
        <v>2555</v>
      </c>
      <c r="B521" s="7" t="s">
        <v>2545</v>
      </c>
      <c r="C521" s="7" t="s">
        <v>1127</v>
      </c>
      <c r="D521" s="7" t="s">
        <v>26</v>
      </c>
      <c r="E521" s="7" t="s">
        <v>21</v>
      </c>
      <c r="F521" s="7" t="s">
        <v>1112</v>
      </c>
      <c r="G521" s="7" t="s">
        <v>1085</v>
      </c>
      <c r="H521" s="7" t="s">
        <v>1085</v>
      </c>
      <c r="I521" s="7" t="s">
        <v>1082</v>
      </c>
      <c r="J521" s="7" t="s">
        <v>1082</v>
      </c>
      <c r="K521" s="7" t="s">
        <v>1083</v>
      </c>
      <c r="L521" s="7" t="s">
        <v>1476</v>
      </c>
      <c r="M521" s="7" t="s">
        <v>1085</v>
      </c>
      <c r="N521" s="7" t="s">
        <v>1083</v>
      </c>
      <c r="O521" s="7" t="s">
        <v>1083</v>
      </c>
      <c r="P521" s="7" t="s">
        <v>1083</v>
      </c>
      <c r="Q521" s="7" t="s">
        <v>1085</v>
      </c>
      <c r="R521" s="7" t="s">
        <v>1083</v>
      </c>
      <c r="S521" s="7" t="s">
        <v>1083</v>
      </c>
      <c r="T521" s="7" t="s">
        <v>1153</v>
      </c>
      <c r="U521" s="7" t="s">
        <v>2307</v>
      </c>
      <c r="V521" s="7" t="s">
        <v>1465</v>
      </c>
      <c r="W521" s="7" t="s">
        <v>2573</v>
      </c>
      <c r="X521" s="7" t="s">
        <v>1105</v>
      </c>
      <c r="Y521" s="7" t="s">
        <v>1104</v>
      </c>
      <c r="Z521" s="7" t="s">
        <v>1273</v>
      </c>
      <c r="AA521" s="7" t="s">
        <v>1273</v>
      </c>
      <c r="AB521" s="7" t="s">
        <v>1526</v>
      </c>
    </row>
    <row r="522" spans="1:28" x14ac:dyDescent="0.3">
      <c r="A522" s="7" t="s">
        <v>2174</v>
      </c>
      <c r="B522" s="7" t="s">
        <v>425</v>
      </c>
      <c r="C522" s="7" t="s">
        <v>1206</v>
      </c>
      <c r="D522" s="7" t="s">
        <v>168</v>
      </c>
      <c r="E522" s="7" t="s">
        <v>24</v>
      </c>
      <c r="F522" s="7" t="s">
        <v>1096</v>
      </c>
      <c r="G522" s="7" t="s">
        <v>1085</v>
      </c>
      <c r="H522" s="7" t="s">
        <v>1100</v>
      </c>
      <c r="I522" s="7" t="s">
        <v>1112</v>
      </c>
      <c r="J522" s="7" t="s">
        <v>1091</v>
      </c>
      <c r="K522" s="7" t="s">
        <v>1112</v>
      </c>
      <c r="L522" s="7" t="s">
        <v>1732</v>
      </c>
      <c r="M522" s="7" t="s">
        <v>1085</v>
      </c>
      <c r="N522" s="7" t="s">
        <v>1083</v>
      </c>
      <c r="O522" s="7" t="s">
        <v>1083</v>
      </c>
      <c r="P522" s="7" t="s">
        <v>1083</v>
      </c>
      <c r="Q522" s="7" t="s">
        <v>1111</v>
      </c>
      <c r="R522" s="7" t="s">
        <v>1085</v>
      </c>
      <c r="S522" s="7" t="s">
        <v>1083</v>
      </c>
      <c r="T522" s="7" t="s">
        <v>1344</v>
      </c>
      <c r="U522" s="7" t="s">
        <v>1992</v>
      </c>
      <c r="V522" s="7" t="s">
        <v>2613</v>
      </c>
      <c r="W522" s="7" t="s">
        <v>3560</v>
      </c>
      <c r="X522" s="7" t="s">
        <v>1188</v>
      </c>
      <c r="Y522" s="7" t="s">
        <v>1206</v>
      </c>
      <c r="Z522" s="7" t="s">
        <v>1083</v>
      </c>
      <c r="AA522" s="7" t="s">
        <v>1083</v>
      </c>
      <c r="AB522" s="7"/>
    </row>
    <row r="523" spans="1:28" x14ac:dyDescent="0.3">
      <c r="A523" s="7" t="s">
        <v>1055</v>
      </c>
      <c r="B523" s="7" t="s">
        <v>0</v>
      </c>
      <c r="C523" s="7" t="s">
        <v>1057</v>
      </c>
      <c r="D523" s="7" t="s">
        <v>1059</v>
      </c>
      <c r="E523" s="7" t="s">
        <v>1063</v>
      </c>
      <c r="F523" s="7" t="s">
        <v>4</v>
      </c>
      <c r="G523" s="7" t="s">
        <v>781</v>
      </c>
      <c r="H523" s="7" t="s">
        <v>1190</v>
      </c>
      <c r="I523" s="7" t="s">
        <v>1191</v>
      </c>
      <c r="J523" s="7" t="s">
        <v>1192</v>
      </c>
      <c r="K523" s="7" t="s">
        <v>1193</v>
      </c>
      <c r="L523" s="7" t="s">
        <v>1444</v>
      </c>
      <c r="M523" s="7" t="s">
        <v>1445</v>
      </c>
      <c r="N523" s="7" t="s">
        <v>1544</v>
      </c>
      <c r="O523" s="7" t="s">
        <v>1545</v>
      </c>
      <c r="P523" s="7" t="s">
        <v>1448</v>
      </c>
      <c r="Q523" s="7" t="s">
        <v>1445</v>
      </c>
      <c r="R523" s="7" t="s">
        <v>1544</v>
      </c>
      <c r="S523" s="7" t="s">
        <v>1545</v>
      </c>
      <c r="T523" s="7" t="s">
        <v>1546</v>
      </c>
      <c r="U523" s="7" t="s">
        <v>1547</v>
      </c>
      <c r="V523" s="7" t="s">
        <v>1548</v>
      </c>
      <c r="W523" s="7" t="s">
        <v>1549</v>
      </c>
      <c r="X523" s="7" t="s">
        <v>1456</v>
      </c>
      <c r="Y523" s="7" t="s">
        <v>1457</v>
      </c>
      <c r="Z523" s="7" t="s">
        <v>1458</v>
      </c>
      <c r="AA523" s="7" t="s">
        <v>1459</v>
      </c>
      <c r="AB523" s="7" t="s">
        <v>1460</v>
      </c>
    </row>
    <row r="524" spans="1:28" x14ac:dyDescent="0.3">
      <c r="A524" s="7" t="s">
        <v>2558</v>
      </c>
      <c r="B524" s="7" t="s">
        <v>1277</v>
      </c>
      <c r="C524" s="7" t="s">
        <v>1148</v>
      </c>
      <c r="D524" s="7" t="s">
        <v>26</v>
      </c>
      <c r="E524" s="7" t="s">
        <v>24</v>
      </c>
      <c r="F524" s="7" t="s">
        <v>1105</v>
      </c>
      <c r="G524" s="7" t="s">
        <v>1076</v>
      </c>
      <c r="H524" s="7" t="s">
        <v>1085</v>
      </c>
      <c r="I524" s="7" t="s">
        <v>1092</v>
      </c>
      <c r="J524" s="7" t="s">
        <v>1076</v>
      </c>
      <c r="K524" s="7" t="s">
        <v>1082</v>
      </c>
      <c r="L524" s="7" t="s">
        <v>1565</v>
      </c>
      <c r="M524" s="7" t="s">
        <v>1076</v>
      </c>
      <c r="N524" s="7" t="s">
        <v>1083</v>
      </c>
      <c r="O524" s="7" t="s">
        <v>1083</v>
      </c>
      <c r="P524" s="7" t="s">
        <v>1083</v>
      </c>
      <c r="Q524" s="7" t="s">
        <v>1085</v>
      </c>
      <c r="R524" s="7" t="s">
        <v>1083</v>
      </c>
      <c r="S524" s="7" t="s">
        <v>1083</v>
      </c>
      <c r="T524" s="7" t="s">
        <v>1142</v>
      </c>
      <c r="U524" s="7" t="s">
        <v>1822</v>
      </c>
      <c r="V524" s="7" t="s">
        <v>1878</v>
      </c>
      <c r="W524" s="7" t="s">
        <v>2548</v>
      </c>
      <c r="X524" s="7" t="s">
        <v>1082</v>
      </c>
      <c r="Y524" s="7" t="s">
        <v>1104</v>
      </c>
      <c r="Z524" s="7" t="s">
        <v>1083</v>
      </c>
      <c r="AA524" s="7" t="s">
        <v>1083</v>
      </c>
      <c r="AB524" s="7"/>
    </row>
    <row r="525" spans="1:28" x14ac:dyDescent="0.3">
      <c r="A525" s="7" t="s">
        <v>2520</v>
      </c>
      <c r="B525" s="7" t="s">
        <v>200</v>
      </c>
      <c r="C525" s="7" t="s">
        <v>1188</v>
      </c>
      <c r="D525" s="7" t="s">
        <v>41</v>
      </c>
      <c r="E525" s="7" t="s">
        <v>21</v>
      </c>
      <c r="F525" s="7" t="s">
        <v>1316</v>
      </c>
      <c r="G525" s="7" t="s">
        <v>1123</v>
      </c>
      <c r="H525" s="7" t="s">
        <v>1104</v>
      </c>
      <c r="I525" s="7" t="s">
        <v>1153</v>
      </c>
      <c r="J525" s="7" t="s">
        <v>1158</v>
      </c>
      <c r="K525" s="7" t="s">
        <v>1100</v>
      </c>
      <c r="L525" s="7" t="s">
        <v>1565</v>
      </c>
      <c r="M525" s="7" t="s">
        <v>1091</v>
      </c>
      <c r="N525" s="7" t="s">
        <v>1085</v>
      </c>
      <c r="O525" s="7" t="s">
        <v>1083</v>
      </c>
      <c r="P525" s="7" t="s">
        <v>1085</v>
      </c>
      <c r="Q525" s="7" t="s">
        <v>1104</v>
      </c>
      <c r="R525" s="7" t="s">
        <v>1083</v>
      </c>
      <c r="S525" s="7" t="s">
        <v>1083</v>
      </c>
      <c r="T525" s="7" t="s">
        <v>1413</v>
      </c>
      <c r="U525" s="7" t="s">
        <v>1827</v>
      </c>
      <c r="V525" s="7" t="s">
        <v>2568</v>
      </c>
      <c r="W525" s="7" t="s">
        <v>3569</v>
      </c>
      <c r="X525" s="7" t="s">
        <v>1110</v>
      </c>
      <c r="Y525" s="7" t="s">
        <v>1347</v>
      </c>
      <c r="Z525" s="7" t="s">
        <v>1560</v>
      </c>
      <c r="AA525" s="7" t="s">
        <v>1403</v>
      </c>
      <c r="AB525" s="7" t="s">
        <v>2027</v>
      </c>
    </row>
    <row r="526" spans="1:28" x14ac:dyDescent="0.3">
      <c r="A526" s="7" t="s">
        <v>2562</v>
      </c>
      <c r="B526" s="7" t="s">
        <v>2549</v>
      </c>
      <c r="C526" s="7" t="s">
        <v>1127</v>
      </c>
      <c r="D526" s="7" t="s">
        <v>98</v>
      </c>
      <c r="E526" s="7" t="s">
        <v>1141</v>
      </c>
      <c r="F526" s="7" t="s">
        <v>1082</v>
      </c>
      <c r="G526" s="7" t="s">
        <v>1083</v>
      </c>
      <c r="H526" s="7" t="s">
        <v>1076</v>
      </c>
      <c r="I526" s="7" t="s">
        <v>1076</v>
      </c>
      <c r="J526" s="7" t="s">
        <v>1076</v>
      </c>
      <c r="K526" s="7" t="s">
        <v>1082</v>
      </c>
      <c r="L526" s="7" t="s">
        <v>1612</v>
      </c>
      <c r="M526" s="7" t="s">
        <v>1083</v>
      </c>
      <c r="N526" s="7" t="s">
        <v>1083</v>
      </c>
      <c r="O526" s="7" t="s">
        <v>1083</v>
      </c>
      <c r="P526" s="7" t="s">
        <v>1083</v>
      </c>
      <c r="Q526" s="7" t="s">
        <v>1076</v>
      </c>
      <c r="R526" s="7" t="s">
        <v>1083</v>
      </c>
      <c r="S526" s="7" t="s">
        <v>1083</v>
      </c>
      <c r="T526" s="7" t="s">
        <v>1128</v>
      </c>
      <c r="U526" s="7" t="s">
        <v>1461</v>
      </c>
      <c r="V526" s="7" t="s">
        <v>1299</v>
      </c>
      <c r="W526" s="7" t="s">
        <v>3699</v>
      </c>
      <c r="X526" s="7" t="s">
        <v>1083</v>
      </c>
      <c r="Y526" s="7" t="s">
        <v>1083</v>
      </c>
      <c r="Z526" s="7" t="s">
        <v>1083</v>
      </c>
      <c r="AA526" s="7" t="s">
        <v>1085</v>
      </c>
      <c r="AB526" s="7" t="s">
        <v>1461</v>
      </c>
    </row>
    <row r="527" spans="1:28" x14ac:dyDescent="0.3">
      <c r="A527" s="7" t="s">
        <v>2564</v>
      </c>
      <c r="B527" s="7" t="s">
        <v>230</v>
      </c>
      <c r="C527" s="7" t="s">
        <v>1234</v>
      </c>
      <c r="D527" s="7" t="s">
        <v>26</v>
      </c>
      <c r="E527" s="7" t="s">
        <v>24</v>
      </c>
      <c r="F527" s="7" t="s">
        <v>1307</v>
      </c>
      <c r="G527" s="7" t="s">
        <v>1083</v>
      </c>
      <c r="H527" s="7" t="s">
        <v>1082</v>
      </c>
      <c r="I527" s="7" t="s">
        <v>1082</v>
      </c>
      <c r="J527" s="7" t="s">
        <v>1484</v>
      </c>
      <c r="K527" s="7" t="s">
        <v>1325</v>
      </c>
      <c r="L527" s="7" t="s">
        <v>1565</v>
      </c>
      <c r="M527" s="7" t="s">
        <v>1083</v>
      </c>
      <c r="N527" s="7" t="s">
        <v>1083</v>
      </c>
      <c r="O527" s="7" t="s">
        <v>1083</v>
      </c>
      <c r="P527" s="7" t="s">
        <v>1083</v>
      </c>
      <c r="Q527" s="7" t="s">
        <v>1082</v>
      </c>
      <c r="R527" s="7" t="s">
        <v>1083</v>
      </c>
      <c r="S527" s="7" t="s">
        <v>1083</v>
      </c>
      <c r="T527" s="7" t="s">
        <v>1242</v>
      </c>
      <c r="U527" s="7" t="s">
        <v>1461</v>
      </c>
      <c r="V527" s="7" t="s">
        <v>2787</v>
      </c>
      <c r="W527" s="7" t="s">
        <v>3970</v>
      </c>
      <c r="X527" s="7" t="s">
        <v>1480</v>
      </c>
      <c r="Y527" s="7" t="s">
        <v>1510</v>
      </c>
      <c r="Z527" s="7" t="s">
        <v>1083</v>
      </c>
      <c r="AA527" s="7" t="s">
        <v>1083</v>
      </c>
      <c r="AB527" s="7"/>
    </row>
    <row r="528" spans="1:28" x14ac:dyDescent="0.3">
      <c r="A528" s="7" t="s">
        <v>2468</v>
      </c>
      <c r="B528" s="7" t="s">
        <v>2552</v>
      </c>
      <c r="C528" s="7" t="s">
        <v>1234</v>
      </c>
      <c r="D528" s="7" t="s">
        <v>46</v>
      </c>
      <c r="E528" s="7" t="s">
        <v>24</v>
      </c>
      <c r="F528" s="7" t="s">
        <v>1237</v>
      </c>
      <c r="G528" s="7" t="s">
        <v>1085</v>
      </c>
      <c r="H528" s="7" t="s">
        <v>1111</v>
      </c>
      <c r="I528" s="7" t="s">
        <v>1100</v>
      </c>
      <c r="J528" s="7" t="s">
        <v>1153</v>
      </c>
      <c r="K528" s="7" t="s">
        <v>1091</v>
      </c>
      <c r="L528" s="7" t="s">
        <v>1764</v>
      </c>
      <c r="M528" s="7" t="s">
        <v>1085</v>
      </c>
      <c r="N528" s="7" t="s">
        <v>1083</v>
      </c>
      <c r="O528" s="7" t="s">
        <v>1083</v>
      </c>
      <c r="P528" s="7" t="s">
        <v>1083</v>
      </c>
      <c r="Q528" s="7" t="s">
        <v>1111</v>
      </c>
      <c r="R528" s="7" t="s">
        <v>1083</v>
      </c>
      <c r="S528" s="7" t="s">
        <v>1083</v>
      </c>
      <c r="T528" s="7" t="s">
        <v>1223</v>
      </c>
      <c r="U528" s="7" t="s">
        <v>1519</v>
      </c>
      <c r="V528" s="7" t="s">
        <v>2658</v>
      </c>
      <c r="W528" s="7" t="s">
        <v>2840</v>
      </c>
      <c r="X528" s="7" t="s">
        <v>1331</v>
      </c>
      <c r="Y528" s="7" t="s">
        <v>1246</v>
      </c>
      <c r="Z528" s="7" t="s">
        <v>1083</v>
      </c>
      <c r="AA528" s="7" t="s">
        <v>1083</v>
      </c>
      <c r="AB528" s="7"/>
    </row>
    <row r="529" spans="1:28" x14ac:dyDescent="0.3">
      <c r="A529" s="7" t="s">
        <v>2565</v>
      </c>
      <c r="B529" s="7" t="s">
        <v>2554</v>
      </c>
      <c r="C529" s="7" t="s">
        <v>1206</v>
      </c>
      <c r="D529" s="7" t="s">
        <v>52</v>
      </c>
      <c r="E529" s="7" t="s">
        <v>1109</v>
      </c>
      <c r="F529" s="7" t="s">
        <v>1312</v>
      </c>
      <c r="G529" s="7" t="s">
        <v>1105</v>
      </c>
      <c r="H529" s="7" t="s">
        <v>1188</v>
      </c>
      <c r="I529" s="7" t="s">
        <v>1246</v>
      </c>
      <c r="J529" s="7" t="s">
        <v>1272</v>
      </c>
      <c r="K529" s="7" t="s">
        <v>1091</v>
      </c>
      <c r="L529" s="7" t="s">
        <v>1714</v>
      </c>
      <c r="M529" s="7" t="s">
        <v>1091</v>
      </c>
      <c r="N529" s="7" t="s">
        <v>1076</v>
      </c>
      <c r="O529" s="7" t="s">
        <v>1083</v>
      </c>
      <c r="P529" s="7" t="s">
        <v>1076</v>
      </c>
      <c r="Q529" s="7" t="s">
        <v>1148</v>
      </c>
      <c r="R529" s="7" t="s">
        <v>1082</v>
      </c>
      <c r="S529" s="7" t="s">
        <v>1076</v>
      </c>
      <c r="T529" s="7" t="s">
        <v>1768</v>
      </c>
      <c r="U529" s="7" t="s">
        <v>1572</v>
      </c>
      <c r="V529" s="7" t="s">
        <v>2896</v>
      </c>
      <c r="W529" s="7" t="s">
        <v>3107</v>
      </c>
      <c r="X529" s="7" t="s">
        <v>1090</v>
      </c>
      <c r="Y529" s="7" t="s">
        <v>1128</v>
      </c>
      <c r="Z529" s="7" t="s">
        <v>1085</v>
      </c>
      <c r="AA529" s="7" t="s">
        <v>1082</v>
      </c>
      <c r="AB529" s="7" t="s">
        <v>1530</v>
      </c>
    </row>
    <row r="530" spans="1:28" x14ac:dyDescent="0.3">
      <c r="A530" s="7" t="s">
        <v>2567</v>
      </c>
      <c r="B530" s="7" t="s">
        <v>2556</v>
      </c>
      <c r="C530" s="7" t="s">
        <v>1234</v>
      </c>
      <c r="D530" s="7" t="s">
        <v>85</v>
      </c>
      <c r="E530" s="7" t="s">
        <v>24</v>
      </c>
      <c r="F530" s="7" t="s">
        <v>1219</v>
      </c>
      <c r="G530" s="7" t="s">
        <v>1085</v>
      </c>
      <c r="H530" s="7" t="s">
        <v>1083</v>
      </c>
      <c r="I530" s="7" t="s">
        <v>1085</v>
      </c>
      <c r="J530" s="7" t="s">
        <v>1085</v>
      </c>
      <c r="K530" s="7" t="s">
        <v>1206</v>
      </c>
      <c r="L530" s="7" t="s">
        <v>1565</v>
      </c>
      <c r="M530" s="7" t="s">
        <v>1085</v>
      </c>
      <c r="N530" s="7" t="s">
        <v>1083</v>
      </c>
      <c r="O530" s="7" t="s">
        <v>1083</v>
      </c>
      <c r="P530" s="7" t="s">
        <v>1076</v>
      </c>
      <c r="Q530" s="7" t="s">
        <v>1083</v>
      </c>
      <c r="R530" s="7" t="s">
        <v>1083</v>
      </c>
      <c r="S530" s="7" t="s">
        <v>1083</v>
      </c>
      <c r="T530" s="7" t="s">
        <v>1142</v>
      </c>
      <c r="U530" s="7" t="s">
        <v>2444</v>
      </c>
      <c r="V530" s="7" t="s">
        <v>1892</v>
      </c>
      <c r="W530" s="7" t="s">
        <v>3700</v>
      </c>
      <c r="X530" s="7" t="s">
        <v>1123</v>
      </c>
      <c r="Y530" s="7" t="s">
        <v>1096</v>
      </c>
      <c r="Z530" s="7" t="s">
        <v>1085</v>
      </c>
      <c r="AA530" s="7" t="s">
        <v>1083</v>
      </c>
      <c r="AB530" s="7" t="s">
        <v>1682</v>
      </c>
    </row>
    <row r="531" spans="1:28" x14ac:dyDescent="0.3">
      <c r="A531" s="7" t="s">
        <v>1929</v>
      </c>
      <c r="B531" s="7" t="s">
        <v>973</v>
      </c>
      <c r="C531" s="7" t="s">
        <v>1238</v>
      </c>
      <c r="D531" s="7" t="s">
        <v>1132</v>
      </c>
      <c r="E531" s="7" t="s">
        <v>24</v>
      </c>
      <c r="F531" s="7" t="s">
        <v>1180</v>
      </c>
      <c r="G531" s="7" t="s">
        <v>1091</v>
      </c>
      <c r="H531" s="7" t="s">
        <v>1076</v>
      </c>
      <c r="I531" s="7" t="s">
        <v>1105</v>
      </c>
      <c r="J531" s="7" t="s">
        <v>1506</v>
      </c>
      <c r="K531" s="7" t="s">
        <v>1178</v>
      </c>
      <c r="L531" s="7" t="s">
        <v>1468</v>
      </c>
      <c r="M531" s="7" t="s">
        <v>1092</v>
      </c>
      <c r="N531" s="7" t="s">
        <v>1092</v>
      </c>
      <c r="O531" s="7" t="s">
        <v>1083</v>
      </c>
      <c r="P531" s="7" t="s">
        <v>1083</v>
      </c>
      <c r="Q531" s="7" t="s">
        <v>1083</v>
      </c>
      <c r="R531" s="7" t="s">
        <v>1076</v>
      </c>
      <c r="S531" s="7" t="s">
        <v>1083</v>
      </c>
      <c r="T531" s="7" t="s">
        <v>1110</v>
      </c>
      <c r="U531" s="7" t="s">
        <v>1886</v>
      </c>
      <c r="V531" s="7" t="s">
        <v>2127</v>
      </c>
      <c r="W531" s="7" t="s">
        <v>2415</v>
      </c>
      <c r="X531" s="7" t="s">
        <v>1128</v>
      </c>
      <c r="Y531" s="7" t="s">
        <v>1167</v>
      </c>
      <c r="Z531" s="7" t="s">
        <v>1083</v>
      </c>
      <c r="AA531" s="7" t="s">
        <v>1085</v>
      </c>
      <c r="AB531" s="7" t="s">
        <v>1461</v>
      </c>
    </row>
    <row r="532" spans="1:28" x14ac:dyDescent="0.3">
      <c r="A532" s="7" t="s">
        <v>2258</v>
      </c>
      <c r="B532" s="7" t="s">
        <v>2559</v>
      </c>
      <c r="C532" s="7" t="s">
        <v>1234</v>
      </c>
      <c r="D532" s="7" t="s">
        <v>67</v>
      </c>
      <c r="E532" s="7" t="s">
        <v>1109</v>
      </c>
      <c r="F532" s="7" t="s">
        <v>1123</v>
      </c>
      <c r="G532" s="7" t="s">
        <v>1083</v>
      </c>
      <c r="H532" s="7" t="s">
        <v>1076</v>
      </c>
      <c r="I532" s="7" t="s">
        <v>1076</v>
      </c>
      <c r="J532" s="7" t="s">
        <v>1084</v>
      </c>
      <c r="K532" s="7" t="s">
        <v>1083</v>
      </c>
      <c r="L532" s="7" t="s">
        <v>1461</v>
      </c>
      <c r="M532" s="7" t="s">
        <v>1083</v>
      </c>
      <c r="N532" s="7" t="s">
        <v>1083</v>
      </c>
      <c r="O532" s="7" t="s">
        <v>1083</v>
      </c>
      <c r="P532" s="7" t="s">
        <v>1083</v>
      </c>
      <c r="Q532" s="7" t="s">
        <v>1076</v>
      </c>
      <c r="R532" s="7" t="s">
        <v>1083</v>
      </c>
      <c r="S532" s="7" t="s">
        <v>1083</v>
      </c>
      <c r="T532" s="7" t="s">
        <v>1082</v>
      </c>
      <c r="U532" s="7" t="s">
        <v>1461</v>
      </c>
      <c r="V532" s="7" t="s">
        <v>1379</v>
      </c>
      <c r="W532" s="7" t="s">
        <v>2560</v>
      </c>
      <c r="X532" s="7" t="s">
        <v>1085</v>
      </c>
      <c r="Y532" s="7" t="s">
        <v>1128</v>
      </c>
      <c r="Z532" s="7" t="s">
        <v>1083</v>
      </c>
      <c r="AA532" s="7" t="s">
        <v>1083</v>
      </c>
      <c r="AB532" s="7"/>
    </row>
    <row r="533" spans="1:28" x14ac:dyDescent="0.3">
      <c r="A533" s="7" t="s">
        <v>2570</v>
      </c>
      <c r="B533" s="7" t="s">
        <v>769</v>
      </c>
      <c r="C533" s="7" t="s">
        <v>1223</v>
      </c>
      <c r="D533" s="7" t="s">
        <v>107</v>
      </c>
      <c r="E533" s="7" t="s">
        <v>21</v>
      </c>
      <c r="F533" s="7" t="s">
        <v>1202</v>
      </c>
      <c r="G533" s="7" t="s">
        <v>1085</v>
      </c>
      <c r="H533" s="7" t="s">
        <v>1076</v>
      </c>
      <c r="I533" s="7" t="s">
        <v>1092</v>
      </c>
      <c r="J533" s="7" t="s">
        <v>1264</v>
      </c>
      <c r="K533" s="7" t="s">
        <v>1303</v>
      </c>
      <c r="L533" s="7" t="s">
        <v>1612</v>
      </c>
      <c r="M533" s="7" t="s">
        <v>1085</v>
      </c>
      <c r="N533" s="7" t="s">
        <v>1083</v>
      </c>
      <c r="O533" s="7" t="s">
        <v>1083</v>
      </c>
      <c r="P533" s="7" t="s">
        <v>1076</v>
      </c>
      <c r="Q533" s="7" t="s">
        <v>1076</v>
      </c>
      <c r="R533" s="7" t="s">
        <v>1083</v>
      </c>
      <c r="S533" s="7" t="s">
        <v>1083</v>
      </c>
      <c r="T533" s="7" t="s">
        <v>1167</v>
      </c>
      <c r="U533" s="7" t="s">
        <v>1540</v>
      </c>
      <c r="V533" s="7" t="s">
        <v>1532</v>
      </c>
      <c r="W533" s="7" t="s">
        <v>3357</v>
      </c>
      <c r="X533" s="7" t="s">
        <v>1104</v>
      </c>
      <c r="Y533" s="7" t="s">
        <v>1238</v>
      </c>
      <c r="Z533" s="7" t="s">
        <v>1091</v>
      </c>
      <c r="AA533" s="7" t="s">
        <v>1104</v>
      </c>
      <c r="AB533" s="7" t="s">
        <v>2561</v>
      </c>
    </row>
    <row r="534" spans="1:28" x14ac:dyDescent="0.3">
      <c r="A534" s="7" t="s">
        <v>2572</v>
      </c>
      <c r="B534" s="7" t="s">
        <v>3701</v>
      </c>
      <c r="C534" s="7" t="s">
        <v>1223</v>
      </c>
      <c r="D534" s="7" t="s">
        <v>23</v>
      </c>
      <c r="E534" s="7" t="s">
        <v>24</v>
      </c>
      <c r="F534" s="7" t="s">
        <v>1076</v>
      </c>
      <c r="G534" s="7" t="s">
        <v>1083</v>
      </c>
      <c r="H534" s="7" t="s">
        <v>1083</v>
      </c>
      <c r="I534" s="7" t="s">
        <v>1083</v>
      </c>
      <c r="J534" s="7" t="s">
        <v>1076</v>
      </c>
      <c r="K534" s="7" t="s">
        <v>1104</v>
      </c>
      <c r="L534" s="7" t="s">
        <v>1612</v>
      </c>
      <c r="M534" s="7" t="s">
        <v>1083</v>
      </c>
      <c r="N534" s="7" t="s">
        <v>1083</v>
      </c>
      <c r="O534" s="7" t="s">
        <v>1083</v>
      </c>
      <c r="P534" s="7" t="s">
        <v>1083</v>
      </c>
      <c r="Q534" s="7" t="s">
        <v>1083</v>
      </c>
      <c r="R534" s="7" t="s">
        <v>1083</v>
      </c>
      <c r="S534" s="7" t="s">
        <v>1083</v>
      </c>
      <c r="T534" s="7" t="s">
        <v>1076</v>
      </c>
      <c r="U534" s="7" t="s">
        <v>1461</v>
      </c>
      <c r="V534" s="7" t="s">
        <v>1167</v>
      </c>
      <c r="W534" s="7" t="s">
        <v>3352</v>
      </c>
      <c r="X534" s="7" t="s">
        <v>1092</v>
      </c>
      <c r="Y534" s="7" t="s">
        <v>1076</v>
      </c>
      <c r="Z534" s="7" t="s">
        <v>1083</v>
      </c>
      <c r="AA534" s="7" t="s">
        <v>1083</v>
      </c>
      <c r="AB534" s="7"/>
    </row>
    <row r="535" spans="1:28" x14ac:dyDescent="0.3">
      <c r="A535" s="7" t="s">
        <v>2530</v>
      </c>
      <c r="B535" s="7" t="s">
        <v>402</v>
      </c>
      <c r="C535" s="7" t="s">
        <v>1229</v>
      </c>
      <c r="D535" s="7" t="s">
        <v>85</v>
      </c>
      <c r="E535" s="7" t="s">
        <v>21</v>
      </c>
      <c r="F535" s="7" t="s">
        <v>1320</v>
      </c>
      <c r="G535" s="7" t="s">
        <v>1246</v>
      </c>
      <c r="H535" s="7" t="s">
        <v>1334</v>
      </c>
      <c r="I535" s="7" t="s">
        <v>1771</v>
      </c>
      <c r="J535" s="7" t="s">
        <v>1147</v>
      </c>
      <c r="K535" s="7" t="s">
        <v>1238</v>
      </c>
      <c r="L535" s="7" t="s">
        <v>2612</v>
      </c>
      <c r="M535" s="7" t="s">
        <v>1188</v>
      </c>
      <c r="N535" s="7" t="s">
        <v>1105</v>
      </c>
      <c r="O535" s="7" t="s">
        <v>1083</v>
      </c>
      <c r="P535" s="7" t="s">
        <v>1105</v>
      </c>
      <c r="Q535" s="7" t="s">
        <v>1229</v>
      </c>
      <c r="R535" s="7" t="s">
        <v>1188</v>
      </c>
      <c r="S535" s="7" t="s">
        <v>1083</v>
      </c>
      <c r="T535" s="7" t="s">
        <v>2127</v>
      </c>
      <c r="U535" s="7" t="s">
        <v>3111</v>
      </c>
      <c r="V535" s="7" t="s">
        <v>4109</v>
      </c>
      <c r="W535" s="7" t="s">
        <v>4110</v>
      </c>
      <c r="X535" s="7" t="s">
        <v>1299</v>
      </c>
      <c r="Y535" s="7" t="s">
        <v>1098</v>
      </c>
      <c r="Z535" s="7" t="s">
        <v>2401</v>
      </c>
      <c r="AA535" s="7" t="s">
        <v>2467</v>
      </c>
      <c r="AB535" s="7" t="s">
        <v>4111</v>
      </c>
    </row>
    <row r="536" spans="1:28" x14ac:dyDescent="0.3">
      <c r="A536" s="7" t="s">
        <v>2097</v>
      </c>
      <c r="B536" s="7" t="s">
        <v>3049</v>
      </c>
      <c r="C536" s="7" t="s">
        <v>1127</v>
      </c>
      <c r="D536" s="7" t="s">
        <v>32</v>
      </c>
      <c r="E536" s="7" t="s">
        <v>1228</v>
      </c>
      <c r="F536" s="7" t="s">
        <v>1091</v>
      </c>
      <c r="G536" s="7" t="s">
        <v>1076</v>
      </c>
      <c r="H536" s="7" t="s">
        <v>1083</v>
      </c>
      <c r="I536" s="7" t="s">
        <v>1076</v>
      </c>
      <c r="J536" s="7" t="s">
        <v>1076</v>
      </c>
      <c r="K536" s="7" t="s">
        <v>1082</v>
      </c>
      <c r="L536" s="7" t="s">
        <v>1612</v>
      </c>
      <c r="M536" s="7" t="s">
        <v>1076</v>
      </c>
      <c r="N536" s="7" t="s">
        <v>1083</v>
      </c>
      <c r="O536" s="7" t="s">
        <v>1083</v>
      </c>
      <c r="P536" s="7" t="s">
        <v>1083</v>
      </c>
      <c r="Q536" s="7" t="s">
        <v>1083</v>
      </c>
      <c r="R536" s="7" t="s">
        <v>1083</v>
      </c>
      <c r="S536" s="7" t="s">
        <v>1083</v>
      </c>
      <c r="T536" s="7" t="s">
        <v>1092</v>
      </c>
      <c r="U536" s="7" t="s">
        <v>1530</v>
      </c>
      <c r="V536" s="7" t="s">
        <v>1316</v>
      </c>
      <c r="W536" s="7" t="s">
        <v>4112</v>
      </c>
      <c r="X536" s="7" t="s">
        <v>1076</v>
      </c>
      <c r="Y536" s="7" t="s">
        <v>1142</v>
      </c>
      <c r="Z536" s="7" t="s">
        <v>1112</v>
      </c>
      <c r="AA536" s="7" t="s">
        <v>1238</v>
      </c>
      <c r="AB536" s="7" t="s">
        <v>4113</v>
      </c>
    </row>
    <row r="537" spans="1:28" x14ac:dyDescent="0.3">
      <c r="A537" s="7" t="s">
        <v>2577</v>
      </c>
      <c r="B537" s="7" t="s">
        <v>301</v>
      </c>
      <c r="C537" s="7" t="s">
        <v>1188</v>
      </c>
      <c r="D537" s="7" t="s">
        <v>41</v>
      </c>
      <c r="E537" s="7" t="s">
        <v>24</v>
      </c>
      <c r="F537" s="7" t="s">
        <v>1180</v>
      </c>
      <c r="G537" s="7" t="s">
        <v>1083</v>
      </c>
      <c r="H537" s="7" t="s">
        <v>1104</v>
      </c>
      <c r="I537" s="7" t="s">
        <v>1104</v>
      </c>
      <c r="J537" s="7" t="s">
        <v>1272</v>
      </c>
      <c r="K537" s="7" t="s">
        <v>1123</v>
      </c>
      <c r="L537" s="7" t="s">
        <v>1472</v>
      </c>
      <c r="M537" s="7" t="s">
        <v>1083</v>
      </c>
      <c r="N537" s="7" t="s">
        <v>1083</v>
      </c>
      <c r="O537" s="7" t="s">
        <v>1083</v>
      </c>
      <c r="P537" s="7" t="s">
        <v>1083</v>
      </c>
      <c r="Q537" s="7" t="s">
        <v>1104</v>
      </c>
      <c r="R537" s="7" t="s">
        <v>1083</v>
      </c>
      <c r="S537" s="7" t="s">
        <v>1083</v>
      </c>
      <c r="T537" s="7" t="s">
        <v>1167</v>
      </c>
      <c r="U537" s="7" t="s">
        <v>1461</v>
      </c>
      <c r="V537" s="7" t="s">
        <v>2143</v>
      </c>
      <c r="W537" s="7" t="s">
        <v>2346</v>
      </c>
      <c r="X537" s="7" t="s">
        <v>1153</v>
      </c>
      <c r="Y537" s="7" t="s">
        <v>1167</v>
      </c>
      <c r="Z537" s="7" t="s">
        <v>1083</v>
      </c>
      <c r="AA537" s="7" t="s">
        <v>1083</v>
      </c>
      <c r="AB537" s="7"/>
    </row>
    <row r="538" spans="1:28" x14ac:dyDescent="0.3">
      <c r="A538" s="7" t="s">
        <v>2578</v>
      </c>
      <c r="B538" s="7" t="s">
        <v>132</v>
      </c>
      <c r="C538" s="7" t="s">
        <v>1188</v>
      </c>
      <c r="D538" s="7" t="s">
        <v>85</v>
      </c>
      <c r="E538" s="7" t="s">
        <v>24</v>
      </c>
      <c r="F538" s="7" t="s">
        <v>1299</v>
      </c>
      <c r="G538" s="7" t="s">
        <v>1100</v>
      </c>
      <c r="H538" s="7" t="s">
        <v>1307</v>
      </c>
      <c r="I538" s="7" t="s">
        <v>1359</v>
      </c>
      <c r="J538" s="7" t="s">
        <v>1100</v>
      </c>
      <c r="K538" s="7" t="s">
        <v>1100</v>
      </c>
      <c r="L538" s="7" t="s">
        <v>1572</v>
      </c>
      <c r="M538" s="7" t="s">
        <v>1091</v>
      </c>
      <c r="N538" s="7" t="s">
        <v>1104</v>
      </c>
      <c r="O538" s="7" t="s">
        <v>1076</v>
      </c>
      <c r="P538" s="7" t="s">
        <v>1083</v>
      </c>
      <c r="Q538" s="7" t="s">
        <v>1202</v>
      </c>
      <c r="R538" s="7" t="s">
        <v>1202</v>
      </c>
      <c r="S538" s="7" t="s">
        <v>1092</v>
      </c>
      <c r="T538" s="7" t="s">
        <v>1910</v>
      </c>
      <c r="U538" s="7" t="s">
        <v>2109</v>
      </c>
      <c r="V538" s="7" t="s">
        <v>4114</v>
      </c>
      <c r="W538" s="7" t="s">
        <v>4115</v>
      </c>
      <c r="X538" s="7" t="s">
        <v>1676</v>
      </c>
      <c r="Y538" s="7" t="s">
        <v>1202</v>
      </c>
      <c r="Z538" s="7" t="s">
        <v>1083</v>
      </c>
      <c r="AA538" s="7" t="s">
        <v>1083</v>
      </c>
      <c r="AB538" s="7"/>
    </row>
    <row r="539" spans="1:28" x14ac:dyDescent="0.3">
      <c r="A539" s="7" t="s">
        <v>2270</v>
      </c>
      <c r="B539" s="7" t="s">
        <v>90</v>
      </c>
      <c r="C539" s="7" t="s">
        <v>1188</v>
      </c>
      <c r="D539" s="7" t="s">
        <v>57</v>
      </c>
      <c r="E539" s="7" t="s">
        <v>1109</v>
      </c>
      <c r="F539" s="7" t="s">
        <v>1303</v>
      </c>
      <c r="G539" s="7" t="s">
        <v>1082</v>
      </c>
      <c r="H539" s="7" t="s">
        <v>1105</v>
      </c>
      <c r="I539" s="7" t="s">
        <v>1142</v>
      </c>
      <c r="J539" s="7" t="s">
        <v>1082</v>
      </c>
      <c r="K539" s="7" t="s">
        <v>1112</v>
      </c>
      <c r="L539" s="7" t="s">
        <v>1669</v>
      </c>
      <c r="M539" s="7" t="s">
        <v>1082</v>
      </c>
      <c r="N539" s="7" t="s">
        <v>1083</v>
      </c>
      <c r="O539" s="7" t="s">
        <v>1083</v>
      </c>
      <c r="P539" s="7" t="s">
        <v>1083</v>
      </c>
      <c r="Q539" s="7" t="s">
        <v>1105</v>
      </c>
      <c r="R539" s="7" t="s">
        <v>1083</v>
      </c>
      <c r="S539" s="7" t="s">
        <v>1083</v>
      </c>
      <c r="T539" s="7" t="s">
        <v>1351</v>
      </c>
      <c r="U539" s="7" t="s">
        <v>2707</v>
      </c>
      <c r="V539" s="7" t="s">
        <v>2756</v>
      </c>
      <c r="W539" s="7" t="s">
        <v>3704</v>
      </c>
      <c r="X539" s="7" t="s">
        <v>1331</v>
      </c>
      <c r="Y539" s="7" t="s">
        <v>1833</v>
      </c>
      <c r="Z539" s="7" t="s">
        <v>1153</v>
      </c>
      <c r="AA539" s="7" t="s">
        <v>1167</v>
      </c>
      <c r="AB539" s="7" t="s">
        <v>2168</v>
      </c>
    </row>
    <row r="540" spans="1:28" x14ac:dyDescent="0.3">
      <c r="A540" s="7" t="s">
        <v>1474</v>
      </c>
      <c r="B540" s="7" t="s">
        <v>1281</v>
      </c>
      <c r="C540" s="7" t="s">
        <v>1188</v>
      </c>
      <c r="D540" s="7" t="s">
        <v>85</v>
      </c>
      <c r="E540" s="7" t="s">
        <v>24</v>
      </c>
      <c r="F540" s="7" t="s">
        <v>1202</v>
      </c>
      <c r="G540" s="7" t="s">
        <v>1092</v>
      </c>
      <c r="H540" s="7" t="s">
        <v>1105</v>
      </c>
      <c r="I540" s="7" t="s">
        <v>1111</v>
      </c>
      <c r="J540" s="7" t="s">
        <v>1082</v>
      </c>
      <c r="K540" s="7" t="s">
        <v>1091</v>
      </c>
      <c r="L540" s="7" t="s">
        <v>1939</v>
      </c>
      <c r="M540" s="7" t="s">
        <v>1085</v>
      </c>
      <c r="N540" s="7" t="s">
        <v>1076</v>
      </c>
      <c r="O540" s="7" t="s">
        <v>1083</v>
      </c>
      <c r="P540" s="7" t="s">
        <v>1076</v>
      </c>
      <c r="Q540" s="7" t="s">
        <v>1091</v>
      </c>
      <c r="R540" s="7" t="s">
        <v>1076</v>
      </c>
      <c r="S540" s="7" t="s">
        <v>1083</v>
      </c>
      <c r="T540" s="7" t="s">
        <v>1234</v>
      </c>
      <c r="U540" s="7" t="s">
        <v>1496</v>
      </c>
      <c r="V540" s="7" t="s">
        <v>1830</v>
      </c>
      <c r="W540" s="7" t="s">
        <v>3378</v>
      </c>
      <c r="X540" s="7" t="s">
        <v>1148</v>
      </c>
      <c r="Y540" s="7" t="s">
        <v>1153</v>
      </c>
      <c r="Z540" s="7" t="s">
        <v>1083</v>
      </c>
      <c r="AA540" s="7" t="s">
        <v>1083</v>
      </c>
      <c r="AB540" s="7"/>
    </row>
    <row r="541" spans="1:28" x14ac:dyDescent="0.3">
      <c r="A541" s="7" t="s">
        <v>2580</v>
      </c>
      <c r="B541" s="7" t="s">
        <v>215</v>
      </c>
      <c r="C541" s="7" t="s">
        <v>1245</v>
      </c>
      <c r="D541" s="7" t="s">
        <v>130</v>
      </c>
      <c r="E541" s="7" t="s">
        <v>21</v>
      </c>
      <c r="F541" s="7" t="s">
        <v>1303</v>
      </c>
      <c r="G541" s="7" t="s">
        <v>1167</v>
      </c>
      <c r="H541" s="7" t="s">
        <v>1127</v>
      </c>
      <c r="I541" s="7" t="s">
        <v>1280</v>
      </c>
      <c r="J541" s="7" t="s">
        <v>1085</v>
      </c>
      <c r="K541" s="7" t="s">
        <v>1280</v>
      </c>
      <c r="L541" s="7" t="s">
        <v>1968</v>
      </c>
      <c r="M541" s="7" t="s">
        <v>1153</v>
      </c>
      <c r="N541" s="7" t="s">
        <v>1092</v>
      </c>
      <c r="O541" s="7" t="s">
        <v>1083</v>
      </c>
      <c r="P541" s="7" t="s">
        <v>1085</v>
      </c>
      <c r="Q541" s="7" t="s">
        <v>1097</v>
      </c>
      <c r="R541" s="7" t="s">
        <v>1128</v>
      </c>
      <c r="S541" s="7" t="s">
        <v>1083</v>
      </c>
      <c r="T541" s="7" t="s">
        <v>1878</v>
      </c>
      <c r="U541" s="7" t="s">
        <v>2200</v>
      </c>
      <c r="V541" s="7" t="s">
        <v>3520</v>
      </c>
      <c r="W541" s="7" t="s">
        <v>2344</v>
      </c>
      <c r="X541" s="7" t="s">
        <v>1206</v>
      </c>
      <c r="Y541" s="7" t="s">
        <v>1142</v>
      </c>
      <c r="Z541" s="7" t="s">
        <v>1884</v>
      </c>
      <c r="AA541" s="7" t="s">
        <v>1502</v>
      </c>
      <c r="AB541" s="7" t="s">
        <v>2498</v>
      </c>
    </row>
    <row r="542" spans="1:28" x14ac:dyDescent="0.3">
      <c r="A542" s="7" t="s">
        <v>2323</v>
      </c>
      <c r="B542" s="7" t="s">
        <v>74</v>
      </c>
      <c r="C542" s="7" t="s">
        <v>1223</v>
      </c>
      <c r="D542" s="7" t="s">
        <v>34</v>
      </c>
      <c r="E542" s="7" t="s">
        <v>1109</v>
      </c>
      <c r="F542" s="7" t="s">
        <v>1312</v>
      </c>
      <c r="G542" s="7" t="s">
        <v>1128</v>
      </c>
      <c r="H542" s="7" t="s">
        <v>1090</v>
      </c>
      <c r="I542" s="7" t="s">
        <v>1223</v>
      </c>
      <c r="J542" s="7" t="s">
        <v>1105</v>
      </c>
      <c r="K542" s="7" t="s">
        <v>1146</v>
      </c>
      <c r="L542" s="7" t="s">
        <v>1691</v>
      </c>
      <c r="M542" s="7" t="s">
        <v>1105</v>
      </c>
      <c r="N542" s="7" t="s">
        <v>1085</v>
      </c>
      <c r="O542" s="7" t="s">
        <v>1083</v>
      </c>
      <c r="P542" s="7" t="s">
        <v>1083</v>
      </c>
      <c r="Q542" s="7" t="s">
        <v>1090</v>
      </c>
      <c r="R542" s="7" t="s">
        <v>1083</v>
      </c>
      <c r="S542" s="7" t="s">
        <v>1083</v>
      </c>
      <c r="T542" s="7" t="s">
        <v>1560</v>
      </c>
      <c r="U542" s="7" t="s">
        <v>1776</v>
      </c>
      <c r="V542" s="7" t="s">
        <v>1651</v>
      </c>
      <c r="W542" s="7" t="s">
        <v>3705</v>
      </c>
      <c r="X542" s="7" t="s">
        <v>1090</v>
      </c>
      <c r="Y542" s="7" t="s">
        <v>1307</v>
      </c>
      <c r="Z542" s="7" t="s">
        <v>1085</v>
      </c>
      <c r="AA542" s="7" t="s">
        <v>1092</v>
      </c>
      <c r="AB542" s="7" t="s">
        <v>1668</v>
      </c>
    </row>
    <row r="543" spans="1:28" x14ac:dyDescent="0.3">
      <c r="A543" s="7" t="s">
        <v>2584</v>
      </c>
      <c r="B543" s="7" t="s">
        <v>302</v>
      </c>
      <c r="C543" s="7" t="s">
        <v>1246</v>
      </c>
      <c r="D543" s="7" t="s">
        <v>85</v>
      </c>
      <c r="E543" s="7" t="s">
        <v>24</v>
      </c>
      <c r="F543" s="7" t="s">
        <v>1299</v>
      </c>
      <c r="G543" s="7" t="s">
        <v>1091</v>
      </c>
      <c r="H543" s="7" t="s">
        <v>1100</v>
      </c>
      <c r="I543" s="7" t="s">
        <v>1090</v>
      </c>
      <c r="J543" s="7" t="s">
        <v>1104</v>
      </c>
      <c r="K543" s="7" t="s">
        <v>1339</v>
      </c>
      <c r="L543" s="7" t="s">
        <v>1803</v>
      </c>
      <c r="M543" s="7" t="s">
        <v>1104</v>
      </c>
      <c r="N543" s="7" t="s">
        <v>1083</v>
      </c>
      <c r="O543" s="7" t="s">
        <v>1076</v>
      </c>
      <c r="P543" s="7" t="s">
        <v>1083</v>
      </c>
      <c r="Q543" s="7" t="s">
        <v>1142</v>
      </c>
      <c r="R543" s="7" t="s">
        <v>1083</v>
      </c>
      <c r="S543" s="7" t="s">
        <v>1076</v>
      </c>
      <c r="T543" s="7" t="s">
        <v>1406</v>
      </c>
      <c r="U543" s="7" t="s">
        <v>2109</v>
      </c>
      <c r="V543" s="7" t="s">
        <v>2896</v>
      </c>
      <c r="W543" s="7" t="s">
        <v>2413</v>
      </c>
      <c r="X543" s="7" t="s">
        <v>1393</v>
      </c>
      <c r="Y543" s="7" t="s">
        <v>1703</v>
      </c>
      <c r="Z543" s="7" t="s">
        <v>1083</v>
      </c>
      <c r="AA543" s="7" t="s">
        <v>1076</v>
      </c>
      <c r="AB543" s="7" t="s">
        <v>1461</v>
      </c>
    </row>
    <row r="544" spans="1:28" x14ac:dyDescent="0.3">
      <c r="A544" s="7" t="s">
        <v>1055</v>
      </c>
      <c r="B544" s="7" t="s">
        <v>0</v>
      </c>
      <c r="C544" s="7" t="s">
        <v>1057</v>
      </c>
      <c r="D544" s="7" t="s">
        <v>1059</v>
      </c>
      <c r="E544" s="7" t="s">
        <v>1063</v>
      </c>
      <c r="F544" s="7" t="s">
        <v>4</v>
      </c>
      <c r="G544" s="7" t="s">
        <v>781</v>
      </c>
      <c r="H544" s="7" t="s">
        <v>1190</v>
      </c>
      <c r="I544" s="7" t="s">
        <v>1191</v>
      </c>
      <c r="J544" s="7" t="s">
        <v>1192</v>
      </c>
      <c r="K544" s="7" t="s">
        <v>1193</v>
      </c>
      <c r="L544" s="7" t="s">
        <v>1444</v>
      </c>
      <c r="M544" s="7" t="s">
        <v>1445</v>
      </c>
      <c r="N544" s="7" t="s">
        <v>1544</v>
      </c>
      <c r="O544" s="7" t="s">
        <v>1545</v>
      </c>
      <c r="P544" s="7" t="s">
        <v>1448</v>
      </c>
      <c r="Q544" s="7" t="s">
        <v>1445</v>
      </c>
      <c r="R544" s="7" t="s">
        <v>1544</v>
      </c>
      <c r="S544" s="7" t="s">
        <v>1545</v>
      </c>
      <c r="T544" s="7" t="s">
        <v>1546</v>
      </c>
      <c r="U544" s="7" t="s">
        <v>1547</v>
      </c>
      <c r="V544" s="7" t="s">
        <v>1548</v>
      </c>
      <c r="W544" s="7" t="s">
        <v>1549</v>
      </c>
      <c r="X544" s="7" t="s">
        <v>1456</v>
      </c>
      <c r="Y544" s="7" t="s">
        <v>1457</v>
      </c>
      <c r="Z544" s="7" t="s">
        <v>1458</v>
      </c>
      <c r="AA544" s="7" t="s">
        <v>1459</v>
      </c>
      <c r="AB544" s="7" t="s">
        <v>1460</v>
      </c>
    </row>
    <row r="545" spans="1:28" x14ac:dyDescent="0.3">
      <c r="A545" s="7" t="s">
        <v>2585</v>
      </c>
      <c r="B545" s="7" t="s">
        <v>615</v>
      </c>
      <c r="C545" s="7" t="s">
        <v>1234</v>
      </c>
      <c r="D545" s="7" t="s">
        <v>57</v>
      </c>
      <c r="E545" s="7" t="s">
        <v>1141</v>
      </c>
      <c r="F545" s="7" t="s">
        <v>1291</v>
      </c>
      <c r="G545" s="7" t="s">
        <v>1097</v>
      </c>
      <c r="H545" s="7" t="s">
        <v>1123</v>
      </c>
      <c r="I545" s="7" t="s">
        <v>1206</v>
      </c>
      <c r="J545" s="7" t="s">
        <v>1091</v>
      </c>
      <c r="K545" s="7" t="s">
        <v>1091</v>
      </c>
      <c r="L545" s="7" t="s">
        <v>1803</v>
      </c>
      <c r="M545" s="7" t="s">
        <v>1112</v>
      </c>
      <c r="N545" s="7" t="s">
        <v>1076</v>
      </c>
      <c r="O545" s="7" t="s">
        <v>1083</v>
      </c>
      <c r="P545" s="7" t="s">
        <v>1083</v>
      </c>
      <c r="Q545" s="7" t="s">
        <v>1104</v>
      </c>
      <c r="R545" s="7" t="s">
        <v>1092</v>
      </c>
      <c r="S545" s="7" t="s">
        <v>1083</v>
      </c>
      <c r="T545" s="7" t="s">
        <v>1560</v>
      </c>
      <c r="U545" s="7" t="s">
        <v>3706</v>
      </c>
      <c r="V545" s="7" t="s">
        <v>2709</v>
      </c>
      <c r="W545" s="7" t="s">
        <v>3113</v>
      </c>
      <c r="X545" s="7" t="s">
        <v>1097</v>
      </c>
      <c r="Y545" s="7" t="s">
        <v>1180</v>
      </c>
      <c r="Z545" s="7" t="s">
        <v>1085</v>
      </c>
      <c r="AA545" s="7" t="s">
        <v>1104</v>
      </c>
      <c r="AB545" s="7" t="s">
        <v>2041</v>
      </c>
    </row>
    <row r="546" spans="1:28" x14ac:dyDescent="0.3">
      <c r="A546" s="7" t="s">
        <v>2171</v>
      </c>
      <c r="B546" s="7" t="s">
        <v>101</v>
      </c>
      <c r="C546" s="7" t="s">
        <v>1260</v>
      </c>
      <c r="D546" s="7" t="s">
        <v>102</v>
      </c>
      <c r="E546" s="7" t="s">
        <v>1109</v>
      </c>
      <c r="F546" s="7" t="s">
        <v>1316</v>
      </c>
      <c r="G546" s="7" t="s">
        <v>1127</v>
      </c>
      <c r="H546" s="7" t="s">
        <v>1206</v>
      </c>
      <c r="I546" s="7" t="s">
        <v>1307</v>
      </c>
      <c r="J546" s="7" t="s">
        <v>1128</v>
      </c>
      <c r="K546" s="7" t="s">
        <v>1325</v>
      </c>
      <c r="L546" s="7" t="s">
        <v>1566</v>
      </c>
      <c r="M546" s="7" t="s">
        <v>1167</v>
      </c>
      <c r="N546" s="7" t="s">
        <v>1105</v>
      </c>
      <c r="O546" s="7" t="s">
        <v>1076</v>
      </c>
      <c r="P546" s="7" t="s">
        <v>1104</v>
      </c>
      <c r="Q546" s="7" t="s">
        <v>1128</v>
      </c>
      <c r="R546" s="7" t="s">
        <v>1112</v>
      </c>
      <c r="S546" s="7" t="s">
        <v>1083</v>
      </c>
      <c r="T546" s="7" t="s">
        <v>1889</v>
      </c>
      <c r="U546" s="7" t="s">
        <v>2291</v>
      </c>
      <c r="V546" s="7" t="s">
        <v>3707</v>
      </c>
      <c r="W546" s="7" t="s">
        <v>2804</v>
      </c>
      <c r="X546" s="7" t="s">
        <v>1202</v>
      </c>
      <c r="Y546" s="7" t="s">
        <v>1316</v>
      </c>
      <c r="Z546" s="7" t="s">
        <v>1180</v>
      </c>
      <c r="AA546" s="7" t="s">
        <v>1206</v>
      </c>
      <c r="AB546" s="7" t="s">
        <v>3166</v>
      </c>
    </row>
    <row r="547" spans="1:28" x14ac:dyDescent="0.3">
      <c r="A547" s="7" t="s">
        <v>2586</v>
      </c>
      <c r="B547" s="7" t="s">
        <v>328</v>
      </c>
      <c r="C547" s="7" t="s">
        <v>1206</v>
      </c>
      <c r="D547" s="7" t="s">
        <v>20</v>
      </c>
      <c r="E547" s="7" t="s">
        <v>1141</v>
      </c>
      <c r="F547" s="7" t="s">
        <v>1312</v>
      </c>
      <c r="G547" s="7" t="s">
        <v>1097</v>
      </c>
      <c r="H547" s="7" t="s">
        <v>1111</v>
      </c>
      <c r="I547" s="7" t="s">
        <v>1188</v>
      </c>
      <c r="J547" s="7" t="s">
        <v>1091</v>
      </c>
      <c r="K547" s="7" t="s">
        <v>1111</v>
      </c>
      <c r="L547" s="7" t="s">
        <v>1485</v>
      </c>
      <c r="M547" s="7" t="s">
        <v>1123</v>
      </c>
      <c r="N547" s="7" t="s">
        <v>1105</v>
      </c>
      <c r="O547" s="7" t="s">
        <v>1083</v>
      </c>
      <c r="P547" s="7" t="s">
        <v>1076</v>
      </c>
      <c r="Q547" s="7" t="s">
        <v>1111</v>
      </c>
      <c r="R547" s="7" t="s">
        <v>1083</v>
      </c>
      <c r="S547" s="7" t="s">
        <v>1083</v>
      </c>
      <c r="T547" s="7" t="s">
        <v>1878</v>
      </c>
      <c r="U547" s="7" t="s">
        <v>1592</v>
      </c>
      <c r="V547" s="7" t="s">
        <v>2178</v>
      </c>
      <c r="W547" s="7" t="s">
        <v>2239</v>
      </c>
      <c r="X547" s="7" t="s">
        <v>1238</v>
      </c>
      <c r="Y547" s="7" t="s">
        <v>1127</v>
      </c>
      <c r="Z547" s="7" t="s">
        <v>1180</v>
      </c>
      <c r="AA547" s="7" t="s">
        <v>1096</v>
      </c>
      <c r="AB547" s="7" t="s">
        <v>2576</v>
      </c>
    </row>
    <row r="548" spans="1:28" x14ac:dyDescent="0.3">
      <c r="A548" s="7" t="s">
        <v>2587</v>
      </c>
      <c r="B548" s="7" t="s">
        <v>291</v>
      </c>
      <c r="C548" s="7" t="s">
        <v>1098</v>
      </c>
      <c r="D548" s="7" t="s">
        <v>1116</v>
      </c>
      <c r="E548" s="7" t="s">
        <v>21</v>
      </c>
      <c r="F548" s="7" t="s">
        <v>1320</v>
      </c>
      <c r="G548" s="7" t="s">
        <v>1188</v>
      </c>
      <c r="H548" s="7" t="s">
        <v>1097</v>
      </c>
      <c r="I548" s="7" t="s">
        <v>1280</v>
      </c>
      <c r="J548" s="7" t="s">
        <v>1076</v>
      </c>
      <c r="K548" s="7" t="s">
        <v>1127</v>
      </c>
      <c r="L548" s="7" t="s">
        <v>1602</v>
      </c>
      <c r="M548" s="7" t="s">
        <v>1180</v>
      </c>
      <c r="N548" s="7" t="s">
        <v>1091</v>
      </c>
      <c r="O548" s="7" t="s">
        <v>1083</v>
      </c>
      <c r="P548" s="7" t="s">
        <v>1085</v>
      </c>
      <c r="Q548" s="7" t="s">
        <v>1128</v>
      </c>
      <c r="R548" s="7" t="s">
        <v>1091</v>
      </c>
      <c r="S548" s="7" t="s">
        <v>1083</v>
      </c>
      <c r="T548" s="7" t="s">
        <v>2009</v>
      </c>
      <c r="U548" s="7" t="s">
        <v>3077</v>
      </c>
      <c r="V548" s="7" t="s">
        <v>3053</v>
      </c>
      <c r="W548" s="7" t="s">
        <v>3360</v>
      </c>
      <c r="X548" s="7" t="s">
        <v>1167</v>
      </c>
      <c r="Y548" s="7" t="s">
        <v>1307</v>
      </c>
      <c r="Z548" s="7" t="s">
        <v>1091</v>
      </c>
      <c r="AA548" s="7" t="s">
        <v>1153</v>
      </c>
      <c r="AB548" s="7" t="s">
        <v>3258</v>
      </c>
    </row>
    <row r="549" spans="1:28" x14ac:dyDescent="0.3">
      <c r="A549" s="7" t="s">
        <v>2589</v>
      </c>
      <c r="B549" s="7" t="s">
        <v>361</v>
      </c>
      <c r="C549" s="7" t="s">
        <v>1229</v>
      </c>
      <c r="D549" s="7" t="s">
        <v>168</v>
      </c>
      <c r="E549" s="7" t="s">
        <v>1228</v>
      </c>
      <c r="F549" s="7" t="s">
        <v>1312</v>
      </c>
      <c r="G549" s="7" t="s">
        <v>1167</v>
      </c>
      <c r="H549" s="7" t="s">
        <v>1178</v>
      </c>
      <c r="I549" s="7" t="s">
        <v>1245</v>
      </c>
      <c r="J549" s="7" t="s">
        <v>1147</v>
      </c>
      <c r="K549" s="7" t="s">
        <v>1280</v>
      </c>
      <c r="L549" s="7" t="s">
        <v>1943</v>
      </c>
      <c r="M549" s="7" t="s">
        <v>1100</v>
      </c>
      <c r="N549" s="7" t="s">
        <v>1082</v>
      </c>
      <c r="O549" s="7" t="s">
        <v>1083</v>
      </c>
      <c r="P549" s="7" t="s">
        <v>1085</v>
      </c>
      <c r="Q549" s="7" t="s">
        <v>1148</v>
      </c>
      <c r="R549" s="7" t="s">
        <v>1076</v>
      </c>
      <c r="S549" s="7" t="s">
        <v>1083</v>
      </c>
      <c r="T549" s="7" t="s">
        <v>1671</v>
      </c>
      <c r="U549" s="7" t="s">
        <v>1886</v>
      </c>
      <c r="V549" s="7" t="s">
        <v>1894</v>
      </c>
      <c r="W549" s="7" t="s">
        <v>3209</v>
      </c>
      <c r="X549" s="7" t="s">
        <v>1153</v>
      </c>
      <c r="Y549" s="7" t="s">
        <v>1273</v>
      </c>
      <c r="Z549" s="7" t="s">
        <v>1092</v>
      </c>
      <c r="AA549" s="7" t="s">
        <v>1092</v>
      </c>
      <c r="AB549" s="7" t="s">
        <v>1526</v>
      </c>
    </row>
    <row r="550" spans="1:28" x14ac:dyDescent="0.3">
      <c r="A550" s="7" t="s">
        <v>2547</v>
      </c>
      <c r="B550" s="7" t="s">
        <v>282</v>
      </c>
      <c r="C550" s="7" t="s">
        <v>1219</v>
      </c>
      <c r="D550" s="7" t="s">
        <v>1139</v>
      </c>
      <c r="E550" s="7" t="s">
        <v>24</v>
      </c>
      <c r="F550" s="7" t="s">
        <v>1307</v>
      </c>
      <c r="G550" s="7" t="s">
        <v>1092</v>
      </c>
      <c r="H550" s="7" t="s">
        <v>1100</v>
      </c>
      <c r="I550" s="7" t="s">
        <v>1097</v>
      </c>
      <c r="J550" s="7" t="s">
        <v>1484</v>
      </c>
      <c r="K550" s="7" t="s">
        <v>1167</v>
      </c>
      <c r="L550" s="7" t="s">
        <v>1939</v>
      </c>
      <c r="M550" s="7" t="s">
        <v>1092</v>
      </c>
      <c r="N550" s="7" t="s">
        <v>1083</v>
      </c>
      <c r="O550" s="7" t="s">
        <v>1083</v>
      </c>
      <c r="P550" s="7" t="s">
        <v>1083</v>
      </c>
      <c r="Q550" s="7" t="s">
        <v>1100</v>
      </c>
      <c r="R550" s="7" t="s">
        <v>1083</v>
      </c>
      <c r="S550" s="7" t="s">
        <v>1083</v>
      </c>
      <c r="T550" s="7" t="s">
        <v>1280</v>
      </c>
      <c r="U550" s="7" t="s">
        <v>1508</v>
      </c>
      <c r="V550" s="7" t="s">
        <v>3528</v>
      </c>
      <c r="W550" s="7" t="s">
        <v>3284</v>
      </c>
      <c r="X550" s="7" t="s">
        <v>1359</v>
      </c>
      <c r="Y550" s="7" t="s">
        <v>1090</v>
      </c>
      <c r="Z550" s="7" t="s">
        <v>1083</v>
      </c>
      <c r="AA550" s="7" t="s">
        <v>1083</v>
      </c>
      <c r="AB550" s="7"/>
    </row>
    <row r="551" spans="1:28" x14ac:dyDescent="0.3">
      <c r="A551" s="7" t="s">
        <v>2181</v>
      </c>
      <c r="B551" s="7" t="s">
        <v>396</v>
      </c>
      <c r="C551" s="7" t="s">
        <v>1219</v>
      </c>
      <c r="D551" s="7" t="s">
        <v>87</v>
      </c>
      <c r="E551" s="7" t="s">
        <v>1141</v>
      </c>
      <c r="F551" s="7" t="s">
        <v>1312</v>
      </c>
      <c r="G551" s="7" t="s">
        <v>1178</v>
      </c>
      <c r="H551" s="7" t="s">
        <v>1098</v>
      </c>
      <c r="I551" s="7" t="s">
        <v>1339</v>
      </c>
      <c r="J551" s="7" t="s">
        <v>1100</v>
      </c>
      <c r="K551" s="7" t="s">
        <v>1112</v>
      </c>
      <c r="L551" s="7" t="s">
        <v>2265</v>
      </c>
      <c r="M551" s="7" t="s">
        <v>1112</v>
      </c>
      <c r="N551" s="7" t="s">
        <v>1091</v>
      </c>
      <c r="O551" s="7" t="s">
        <v>1076</v>
      </c>
      <c r="P551" s="7" t="s">
        <v>1085</v>
      </c>
      <c r="Q551" s="7" t="s">
        <v>1202</v>
      </c>
      <c r="R551" s="7" t="s">
        <v>1142</v>
      </c>
      <c r="S551" s="7" t="s">
        <v>1083</v>
      </c>
      <c r="T551" s="7" t="s">
        <v>1685</v>
      </c>
      <c r="U551" s="7" t="s">
        <v>1886</v>
      </c>
      <c r="V551" s="7" t="s">
        <v>4116</v>
      </c>
      <c r="W551" s="7" t="s">
        <v>4117</v>
      </c>
      <c r="X551" s="7" t="s">
        <v>1280</v>
      </c>
      <c r="Y551" s="7" t="s">
        <v>1229</v>
      </c>
      <c r="Z551" s="7" t="s">
        <v>1085</v>
      </c>
      <c r="AA551" s="7" t="s">
        <v>1123</v>
      </c>
      <c r="AB551" s="7" t="s">
        <v>1670</v>
      </c>
    </row>
    <row r="552" spans="1:28" x14ac:dyDescent="0.3">
      <c r="A552" s="7" t="s">
        <v>2144</v>
      </c>
      <c r="B552" s="7" t="s">
        <v>2581</v>
      </c>
      <c r="C552" s="7" t="s">
        <v>1260</v>
      </c>
      <c r="D552" s="7" t="s">
        <v>110</v>
      </c>
      <c r="E552" s="7" t="s">
        <v>1109</v>
      </c>
      <c r="F552" s="7" t="s">
        <v>1316</v>
      </c>
      <c r="G552" s="7" t="s">
        <v>1082</v>
      </c>
      <c r="H552" s="7" t="s">
        <v>1100</v>
      </c>
      <c r="I552" s="7" t="s">
        <v>1167</v>
      </c>
      <c r="J552" s="7" t="s">
        <v>1306</v>
      </c>
      <c r="K552" s="7" t="s">
        <v>1364</v>
      </c>
      <c r="L552" s="7" t="s">
        <v>1472</v>
      </c>
      <c r="M552" s="7" t="s">
        <v>1082</v>
      </c>
      <c r="N552" s="7" t="s">
        <v>1083</v>
      </c>
      <c r="O552" s="7" t="s">
        <v>1083</v>
      </c>
      <c r="P552" s="7" t="s">
        <v>1083</v>
      </c>
      <c r="Q552" s="7" t="s">
        <v>1142</v>
      </c>
      <c r="R552" s="7" t="s">
        <v>1076</v>
      </c>
      <c r="S552" s="7" t="s">
        <v>1083</v>
      </c>
      <c r="T552" s="7" t="s">
        <v>1339</v>
      </c>
      <c r="U552" s="7" t="s">
        <v>1519</v>
      </c>
      <c r="V552" s="7" t="s">
        <v>2381</v>
      </c>
      <c r="W552" s="7" t="s">
        <v>2798</v>
      </c>
      <c r="X552" s="7" t="s">
        <v>1167</v>
      </c>
      <c r="Y552" s="7" t="s">
        <v>1334</v>
      </c>
      <c r="Z552" s="7" t="s">
        <v>1100</v>
      </c>
      <c r="AA552" s="7" t="s">
        <v>1148</v>
      </c>
      <c r="AB552" s="7" t="s">
        <v>1936</v>
      </c>
    </row>
    <row r="553" spans="1:28" x14ac:dyDescent="0.3">
      <c r="A553" s="7" t="s">
        <v>2593</v>
      </c>
      <c r="B553" s="7" t="s">
        <v>700</v>
      </c>
      <c r="C553" s="7" t="s">
        <v>1110</v>
      </c>
      <c r="D553" s="7" t="s">
        <v>32</v>
      </c>
      <c r="E553" s="7" t="s">
        <v>1109</v>
      </c>
      <c r="F553" s="7" t="s">
        <v>1229</v>
      </c>
      <c r="G553" s="7" t="s">
        <v>1085</v>
      </c>
      <c r="H553" s="7" t="s">
        <v>1076</v>
      </c>
      <c r="I553" s="7" t="s">
        <v>1092</v>
      </c>
      <c r="J553" s="7" t="s">
        <v>1085</v>
      </c>
      <c r="K553" s="7" t="s">
        <v>1090</v>
      </c>
      <c r="L553" s="7" t="s">
        <v>1612</v>
      </c>
      <c r="M553" s="7" t="s">
        <v>1085</v>
      </c>
      <c r="N553" s="7" t="s">
        <v>1083</v>
      </c>
      <c r="O553" s="7" t="s">
        <v>1083</v>
      </c>
      <c r="P553" s="7" t="s">
        <v>1083</v>
      </c>
      <c r="Q553" s="7" t="s">
        <v>1076</v>
      </c>
      <c r="R553" s="7" t="s">
        <v>1083</v>
      </c>
      <c r="S553" s="7" t="s">
        <v>1083</v>
      </c>
      <c r="T553" s="7" t="s">
        <v>1188</v>
      </c>
      <c r="U553" s="7" t="s">
        <v>1849</v>
      </c>
      <c r="V553" s="7" t="s">
        <v>2011</v>
      </c>
      <c r="W553" s="7" t="s">
        <v>4118</v>
      </c>
      <c r="X553" s="7" t="s">
        <v>1100</v>
      </c>
      <c r="Y553" s="7" t="s">
        <v>1489</v>
      </c>
      <c r="Z553" s="7" t="s">
        <v>1085</v>
      </c>
      <c r="AA553" s="7" t="s">
        <v>1092</v>
      </c>
      <c r="AB553" s="7" t="s">
        <v>1668</v>
      </c>
    </row>
    <row r="554" spans="1:28" x14ac:dyDescent="0.3">
      <c r="A554" s="7" t="s">
        <v>2595</v>
      </c>
      <c r="B554" s="7" t="s">
        <v>38</v>
      </c>
      <c r="C554" s="7" t="s">
        <v>1265</v>
      </c>
      <c r="D554" s="7" t="s">
        <v>1116</v>
      </c>
      <c r="E554" s="7" t="s">
        <v>24</v>
      </c>
      <c r="F554" s="7" t="s">
        <v>1098</v>
      </c>
      <c r="G554" s="7" t="s">
        <v>1082</v>
      </c>
      <c r="H554" s="7" t="s">
        <v>1105</v>
      </c>
      <c r="I554" s="7" t="s">
        <v>1142</v>
      </c>
      <c r="J554" s="7" t="s">
        <v>1092</v>
      </c>
      <c r="K554" s="7" t="s">
        <v>1082</v>
      </c>
      <c r="L554" s="7" t="s">
        <v>1550</v>
      </c>
      <c r="M554" s="7" t="s">
        <v>1082</v>
      </c>
      <c r="N554" s="7" t="s">
        <v>1083</v>
      </c>
      <c r="O554" s="7" t="s">
        <v>1083</v>
      </c>
      <c r="P554" s="7" t="s">
        <v>1083</v>
      </c>
      <c r="Q554" s="7" t="s">
        <v>1104</v>
      </c>
      <c r="R554" s="7" t="s">
        <v>1085</v>
      </c>
      <c r="S554" s="7" t="s">
        <v>1083</v>
      </c>
      <c r="T554" s="7" t="s">
        <v>1316</v>
      </c>
      <c r="U554" s="7" t="s">
        <v>2245</v>
      </c>
      <c r="V554" s="7" t="s">
        <v>2765</v>
      </c>
      <c r="W554" s="7" t="s">
        <v>3685</v>
      </c>
      <c r="X554" s="7" t="s">
        <v>1841</v>
      </c>
      <c r="Y554" s="7" t="s">
        <v>1147</v>
      </c>
      <c r="Z554" s="7" t="s">
        <v>1083</v>
      </c>
      <c r="AA554" s="7" t="s">
        <v>1083</v>
      </c>
      <c r="AB554" s="7"/>
    </row>
    <row r="555" spans="1:28" x14ac:dyDescent="0.3">
      <c r="A555" s="7" t="s">
        <v>2596</v>
      </c>
      <c r="B555" s="7" t="s">
        <v>296</v>
      </c>
      <c r="C555" s="7" t="s">
        <v>1242</v>
      </c>
      <c r="D555" s="7" t="s">
        <v>105</v>
      </c>
      <c r="E555" s="7" t="s">
        <v>1109</v>
      </c>
      <c r="F555" s="7" t="s">
        <v>1312</v>
      </c>
      <c r="G555" s="7" t="s">
        <v>1105</v>
      </c>
      <c r="H555" s="7" t="s">
        <v>1128</v>
      </c>
      <c r="I555" s="7" t="s">
        <v>1167</v>
      </c>
      <c r="J555" s="7" t="s">
        <v>1084</v>
      </c>
      <c r="K555" s="7" t="s">
        <v>1090</v>
      </c>
      <c r="L555" s="7" t="s">
        <v>1713</v>
      </c>
      <c r="M555" s="7" t="s">
        <v>1105</v>
      </c>
      <c r="N555" s="7" t="s">
        <v>1083</v>
      </c>
      <c r="O555" s="7" t="s">
        <v>1083</v>
      </c>
      <c r="P555" s="7" t="s">
        <v>1076</v>
      </c>
      <c r="Q555" s="7" t="s">
        <v>1128</v>
      </c>
      <c r="R555" s="7" t="s">
        <v>1083</v>
      </c>
      <c r="S555" s="7" t="s">
        <v>1083</v>
      </c>
      <c r="T555" s="7" t="s">
        <v>1791</v>
      </c>
      <c r="U555" s="7" t="s">
        <v>1519</v>
      </c>
      <c r="V555" s="7" t="s">
        <v>2825</v>
      </c>
      <c r="W555" s="7" t="s">
        <v>3275</v>
      </c>
      <c r="X555" s="7" t="s">
        <v>1090</v>
      </c>
      <c r="Y555" s="7" t="s">
        <v>1238</v>
      </c>
      <c r="Z555" s="7" t="s">
        <v>1229</v>
      </c>
      <c r="AA555" s="7" t="s">
        <v>1090</v>
      </c>
      <c r="AB555" s="7" t="s">
        <v>3710</v>
      </c>
    </row>
    <row r="556" spans="1:28" x14ac:dyDescent="0.3">
      <c r="A556" s="7" t="s">
        <v>2597</v>
      </c>
      <c r="B556" s="7" t="s">
        <v>1284</v>
      </c>
      <c r="C556" s="7" t="s">
        <v>1202</v>
      </c>
      <c r="D556" s="7" t="s">
        <v>1121</v>
      </c>
      <c r="E556" s="7" t="s">
        <v>24</v>
      </c>
      <c r="F556" s="7" t="s">
        <v>1111</v>
      </c>
      <c r="G556" s="7" t="s">
        <v>1083</v>
      </c>
      <c r="H556" s="7" t="s">
        <v>1085</v>
      </c>
      <c r="I556" s="7" t="s">
        <v>1085</v>
      </c>
      <c r="J556" s="7" t="s">
        <v>1264</v>
      </c>
      <c r="K556" s="7" t="s">
        <v>1082</v>
      </c>
      <c r="L556" s="7" t="s">
        <v>1612</v>
      </c>
      <c r="M556" s="7" t="s">
        <v>1083</v>
      </c>
      <c r="N556" s="7" t="s">
        <v>1083</v>
      </c>
      <c r="O556" s="7" t="s">
        <v>1083</v>
      </c>
      <c r="P556" s="7" t="s">
        <v>1083</v>
      </c>
      <c r="Q556" s="7" t="s">
        <v>1085</v>
      </c>
      <c r="R556" s="7" t="s">
        <v>1083</v>
      </c>
      <c r="S556" s="7" t="s">
        <v>1083</v>
      </c>
      <c r="T556" s="7" t="s">
        <v>1082</v>
      </c>
      <c r="U556" s="7" t="s">
        <v>1461</v>
      </c>
      <c r="V556" s="7" t="s">
        <v>1644</v>
      </c>
      <c r="W556" s="7" t="s">
        <v>2840</v>
      </c>
      <c r="X556" s="7" t="s">
        <v>1111</v>
      </c>
      <c r="Y556" s="7" t="s">
        <v>1246</v>
      </c>
      <c r="Z556" s="7" t="s">
        <v>1083</v>
      </c>
      <c r="AA556" s="7" t="s">
        <v>1083</v>
      </c>
      <c r="AB556" s="7"/>
    </row>
    <row r="557" spans="1:28" x14ac:dyDescent="0.3">
      <c r="A557" s="7" t="s">
        <v>1667</v>
      </c>
      <c r="B557" s="7" t="s">
        <v>390</v>
      </c>
      <c r="C557" s="7" t="s">
        <v>1234</v>
      </c>
      <c r="D557" s="7" t="s">
        <v>55</v>
      </c>
      <c r="E557" s="7" t="s">
        <v>24</v>
      </c>
      <c r="F557" s="7" t="s">
        <v>1316</v>
      </c>
      <c r="G557" s="7" t="s">
        <v>1105</v>
      </c>
      <c r="H557" s="7" t="s">
        <v>1223</v>
      </c>
      <c r="I557" s="7" t="s">
        <v>1110</v>
      </c>
      <c r="J557" s="7" t="s">
        <v>1189</v>
      </c>
      <c r="K557" s="7" t="s">
        <v>1237</v>
      </c>
      <c r="L557" s="7" t="s">
        <v>1717</v>
      </c>
      <c r="M557" s="7" t="s">
        <v>1085</v>
      </c>
      <c r="N557" s="7" t="s">
        <v>1104</v>
      </c>
      <c r="O557" s="7" t="s">
        <v>1083</v>
      </c>
      <c r="P557" s="7" t="s">
        <v>1083</v>
      </c>
      <c r="Q557" s="7" t="s">
        <v>1153</v>
      </c>
      <c r="R557" s="7" t="s">
        <v>1112</v>
      </c>
      <c r="S557" s="7" t="s">
        <v>1083</v>
      </c>
      <c r="T557" s="7" t="s">
        <v>1876</v>
      </c>
      <c r="U557" s="7" t="s">
        <v>2218</v>
      </c>
      <c r="V557" s="7" t="s">
        <v>3711</v>
      </c>
      <c r="W557" s="7" t="s">
        <v>3712</v>
      </c>
      <c r="X557" s="7" t="s">
        <v>1820</v>
      </c>
      <c r="Y557" s="7" t="s">
        <v>1223</v>
      </c>
      <c r="Z557" s="7" t="s">
        <v>1083</v>
      </c>
      <c r="AA557" s="7" t="s">
        <v>1083</v>
      </c>
      <c r="AB557" s="7"/>
    </row>
    <row r="558" spans="1:28" x14ac:dyDescent="0.3">
      <c r="A558" s="7" t="s">
        <v>2600</v>
      </c>
      <c r="B558" s="7" t="s">
        <v>1287</v>
      </c>
      <c r="C558" s="7" t="s">
        <v>1188</v>
      </c>
      <c r="D558" s="7" t="s">
        <v>107</v>
      </c>
      <c r="E558" s="7" t="s">
        <v>24</v>
      </c>
      <c r="F558" s="7" t="s">
        <v>1082</v>
      </c>
      <c r="G558" s="7" t="s">
        <v>1083</v>
      </c>
      <c r="H558" s="7" t="s">
        <v>1083</v>
      </c>
      <c r="I558" s="7" t="s">
        <v>1083</v>
      </c>
      <c r="J558" s="7" t="s">
        <v>1076</v>
      </c>
      <c r="K558" s="7" t="s">
        <v>1083</v>
      </c>
      <c r="L558" s="7" t="s">
        <v>1612</v>
      </c>
      <c r="M558" s="7" t="s">
        <v>1083</v>
      </c>
      <c r="N558" s="7" t="s">
        <v>1083</v>
      </c>
      <c r="O558" s="7" t="s">
        <v>1083</v>
      </c>
      <c r="P558" s="7" t="s">
        <v>1083</v>
      </c>
      <c r="Q558" s="7" t="s">
        <v>1083</v>
      </c>
      <c r="R558" s="7" t="s">
        <v>1083</v>
      </c>
      <c r="S558" s="7" t="s">
        <v>1083</v>
      </c>
      <c r="T558" s="7" t="s">
        <v>1085</v>
      </c>
      <c r="U558" s="7" t="s">
        <v>1461</v>
      </c>
      <c r="V558" s="7" t="s">
        <v>1229</v>
      </c>
      <c r="W558" s="7" t="s">
        <v>2588</v>
      </c>
      <c r="X558" s="7" t="s">
        <v>1085</v>
      </c>
      <c r="Y558" s="7" t="s">
        <v>1085</v>
      </c>
      <c r="Z558" s="7" t="s">
        <v>1083</v>
      </c>
      <c r="AA558" s="7" t="s">
        <v>1083</v>
      </c>
      <c r="AB558" s="7"/>
    </row>
    <row r="559" spans="1:28" x14ac:dyDescent="0.3">
      <c r="A559" s="7" t="s">
        <v>1658</v>
      </c>
      <c r="B559" s="7" t="s">
        <v>86</v>
      </c>
      <c r="C559" s="7" t="s">
        <v>1219</v>
      </c>
      <c r="D559" s="7" t="s">
        <v>87</v>
      </c>
      <c r="E559" s="7" t="s">
        <v>21</v>
      </c>
      <c r="F559" s="7" t="s">
        <v>1307</v>
      </c>
      <c r="G559" s="7" t="s">
        <v>1280</v>
      </c>
      <c r="H559" s="7" t="s">
        <v>1180</v>
      </c>
      <c r="I559" s="7" t="s">
        <v>1359</v>
      </c>
      <c r="J559" s="7" t="s">
        <v>1097</v>
      </c>
      <c r="K559" s="7" t="s">
        <v>1082</v>
      </c>
      <c r="L559" s="7" t="s">
        <v>2885</v>
      </c>
      <c r="M559" s="7" t="s">
        <v>1238</v>
      </c>
      <c r="N559" s="7" t="s">
        <v>1111</v>
      </c>
      <c r="O559" s="7" t="s">
        <v>1083</v>
      </c>
      <c r="P559" s="7" t="s">
        <v>1104</v>
      </c>
      <c r="Q559" s="7" t="s">
        <v>1100</v>
      </c>
      <c r="R559" s="7" t="s">
        <v>1091</v>
      </c>
      <c r="S559" s="7" t="s">
        <v>1076</v>
      </c>
      <c r="T559" s="7" t="s">
        <v>1477</v>
      </c>
      <c r="U559" s="7" t="s">
        <v>4119</v>
      </c>
      <c r="V559" s="7" t="s">
        <v>3976</v>
      </c>
      <c r="W559" s="7" t="s">
        <v>4120</v>
      </c>
      <c r="X559" s="7" t="s">
        <v>1347</v>
      </c>
      <c r="Y559" s="7" t="s">
        <v>1291</v>
      </c>
      <c r="Z559" s="7" t="s">
        <v>1573</v>
      </c>
      <c r="AA559" s="7" t="s">
        <v>1554</v>
      </c>
      <c r="AB559" s="7" t="s">
        <v>4121</v>
      </c>
    </row>
    <row r="560" spans="1:28" x14ac:dyDescent="0.3">
      <c r="A560" s="7" t="s">
        <v>2345</v>
      </c>
      <c r="B560" s="7" t="s">
        <v>487</v>
      </c>
      <c r="C560" s="7" t="s">
        <v>1242</v>
      </c>
      <c r="D560" s="7" t="s">
        <v>32</v>
      </c>
      <c r="E560" s="7" t="s">
        <v>24</v>
      </c>
      <c r="F560" s="7" t="s">
        <v>1260</v>
      </c>
      <c r="G560" s="7" t="s">
        <v>1083</v>
      </c>
      <c r="H560" s="7" t="s">
        <v>1082</v>
      </c>
      <c r="I560" s="7" t="s">
        <v>1082</v>
      </c>
      <c r="J560" s="7" t="s">
        <v>1158</v>
      </c>
      <c r="K560" s="7" t="s">
        <v>1223</v>
      </c>
      <c r="L560" s="7" t="s">
        <v>1492</v>
      </c>
      <c r="M560" s="7" t="s">
        <v>1083</v>
      </c>
      <c r="N560" s="7" t="s">
        <v>1083</v>
      </c>
      <c r="O560" s="7" t="s">
        <v>1083</v>
      </c>
      <c r="P560" s="7" t="s">
        <v>1083</v>
      </c>
      <c r="Q560" s="7" t="s">
        <v>1082</v>
      </c>
      <c r="R560" s="7" t="s">
        <v>1083</v>
      </c>
      <c r="S560" s="7" t="s">
        <v>1083</v>
      </c>
      <c r="T560" s="7" t="s">
        <v>1246</v>
      </c>
      <c r="U560" s="7" t="s">
        <v>1461</v>
      </c>
      <c r="V560" s="7" t="s">
        <v>2773</v>
      </c>
      <c r="W560" s="7" t="s">
        <v>3934</v>
      </c>
      <c r="X560" s="7" t="s">
        <v>1507</v>
      </c>
      <c r="Y560" s="7" t="s">
        <v>1299</v>
      </c>
      <c r="Z560" s="7" t="s">
        <v>1083</v>
      </c>
      <c r="AA560" s="7" t="s">
        <v>1083</v>
      </c>
      <c r="AB560" s="7"/>
    </row>
    <row r="561" spans="1:28" x14ac:dyDescent="0.3">
      <c r="A561" s="7" t="s">
        <v>2604</v>
      </c>
      <c r="B561" s="7" t="s">
        <v>147</v>
      </c>
      <c r="C561" s="7" t="s">
        <v>1219</v>
      </c>
      <c r="D561" s="7" t="s">
        <v>102</v>
      </c>
      <c r="E561" s="7" t="s">
        <v>24</v>
      </c>
      <c r="F561" s="7" t="s">
        <v>1146</v>
      </c>
      <c r="G561" s="7" t="s">
        <v>1105</v>
      </c>
      <c r="H561" s="7" t="s">
        <v>1219</v>
      </c>
      <c r="I561" s="7" t="s">
        <v>1098</v>
      </c>
      <c r="J561" s="7" t="s">
        <v>1153</v>
      </c>
      <c r="K561" s="7" t="s">
        <v>1344</v>
      </c>
      <c r="L561" s="7" t="s">
        <v>2218</v>
      </c>
      <c r="M561" s="7" t="s">
        <v>1091</v>
      </c>
      <c r="N561" s="7" t="s">
        <v>1076</v>
      </c>
      <c r="O561" s="7" t="s">
        <v>1083</v>
      </c>
      <c r="P561" s="7" t="s">
        <v>1085</v>
      </c>
      <c r="Q561" s="7" t="s">
        <v>1097</v>
      </c>
      <c r="R561" s="7" t="s">
        <v>1142</v>
      </c>
      <c r="S561" s="7" t="s">
        <v>1083</v>
      </c>
      <c r="T561" s="7" t="s">
        <v>1755</v>
      </c>
      <c r="U561" s="7" t="s">
        <v>3684</v>
      </c>
      <c r="V561" s="7" t="s">
        <v>3715</v>
      </c>
      <c r="W561" s="7" t="s">
        <v>3290</v>
      </c>
      <c r="X561" s="7" t="s">
        <v>1771</v>
      </c>
      <c r="Y561" s="7" t="s">
        <v>1344</v>
      </c>
      <c r="Z561" s="7" t="s">
        <v>1083</v>
      </c>
      <c r="AA561" s="7" t="s">
        <v>1083</v>
      </c>
      <c r="AB561" s="7"/>
    </row>
    <row r="562" spans="1:28" x14ac:dyDescent="0.3">
      <c r="A562" s="7" t="s">
        <v>1724</v>
      </c>
      <c r="B562" s="7" t="s">
        <v>658</v>
      </c>
      <c r="C562" s="7" t="s">
        <v>1127</v>
      </c>
      <c r="D562" s="7" t="s">
        <v>52</v>
      </c>
      <c r="E562" s="7" t="s">
        <v>21</v>
      </c>
      <c r="F562" s="7" t="s">
        <v>1098</v>
      </c>
      <c r="G562" s="7" t="s">
        <v>1091</v>
      </c>
      <c r="H562" s="7" t="s">
        <v>1128</v>
      </c>
      <c r="I562" s="7" t="s">
        <v>1097</v>
      </c>
      <c r="J562" s="7" t="s">
        <v>1092</v>
      </c>
      <c r="K562" s="7" t="s">
        <v>1242</v>
      </c>
      <c r="L562" s="7" t="s">
        <v>1673</v>
      </c>
      <c r="M562" s="7" t="s">
        <v>1091</v>
      </c>
      <c r="N562" s="7" t="s">
        <v>1083</v>
      </c>
      <c r="O562" s="7" t="s">
        <v>1083</v>
      </c>
      <c r="P562" s="7" t="s">
        <v>1076</v>
      </c>
      <c r="Q562" s="7" t="s">
        <v>1128</v>
      </c>
      <c r="R562" s="7" t="s">
        <v>1083</v>
      </c>
      <c r="S562" s="7" t="s">
        <v>1083</v>
      </c>
      <c r="T562" s="7" t="s">
        <v>1238</v>
      </c>
      <c r="U562" s="7" t="s">
        <v>1670</v>
      </c>
      <c r="V562" s="7" t="s">
        <v>2482</v>
      </c>
      <c r="W562" s="7" t="s">
        <v>1935</v>
      </c>
      <c r="X562" s="7" t="s">
        <v>1148</v>
      </c>
      <c r="Y562" s="7" t="s">
        <v>1397</v>
      </c>
      <c r="Z562" s="7" t="s">
        <v>1927</v>
      </c>
      <c r="AA562" s="7" t="s">
        <v>2033</v>
      </c>
      <c r="AB562" s="7" t="s">
        <v>3339</v>
      </c>
    </row>
    <row r="563" spans="1:28" x14ac:dyDescent="0.3">
      <c r="A563" s="7" t="s">
        <v>2010</v>
      </c>
      <c r="B563" s="7" t="s">
        <v>251</v>
      </c>
      <c r="C563" s="7" t="s">
        <v>1238</v>
      </c>
      <c r="D563" s="7" t="s">
        <v>87</v>
      </c>
      <c r="E563" s="7" t="s">
        <v>24</v>
      </c>
      <c r="F563" s="7" t="s">
        <v>1237</v>
      </c>
      <c r="G563" s="7" t="s">
        <v>1082</v>
      </c>
      <c r="H563" s="7" t="s">
        <v>1153</v>
      </c>
      <c r="I563" s="7" t="s">
        <v>1147</v>
      </c>
      <c r="J563" s="7" t="s">
        <v>1092</v>
      </c>
      <c r="K563" s="7" t="s">
        <v>1246</v>
      </c>
      <c r="L563" s="7" t="s">
        <v>1987</v>
      </c>
      <c r="M563" s="7" t="s">
        <v>1092</v>
      </c>
      <c r="N563" s="7" t="s">
        <v>1076</v>
      </c>
      <c r="O563" s="7" t="s">
        <v>1083</v>
      </c>
      <c r="P563" s="7" t="s">
        <v>1083</v>
      </c>
      <c r="Q563" s="7" t="s">
        <v>1142</v>
      </c>
      <c r="R563" s="7" t="s">
        <v>1076</v>
      </c>
      <c r="S563" s="7" t="s">
        <v>1076</v>
      </c>
      <c r="T563" s="7" t="s">
        <v>1303</v>
      </c>
      <c r="U563" s="7" t="s">
        <v>2109</v>
      </c>
      <c r="V563" s="7" t="s">
        <v>3331</v>
      </c>
      <c r="W563" s="7" t="s">
        <v>4122</v>
      </c>
      <c r="X563" s="7" t="s">
        <v>1413</v>
      </c>
      <c r="Y563" s="7" t="s">
        <v>1507</v>
      </c>
      <c r="Z563" s="7" t="s">
        <v>1083</v>
      </c>
      <c r="AA563" s="7" t="s">
        <v>1083</v>
      </c>
      <c r="AB563" s="7"/>
    </row>
    <row r="564" spans="1:28" x14ac:dyDescent="0.3">
      <c r="A564" s="7" t="s">
        <v>2608</v>
      </c>
      <c r="B564" s="7" t="s">
        <v>264</v>
      </c>
      <c r="C564" s="7" t="s">
        <v>1223</v>
      </c>
      <c r="D564" s="7" t="s">
        <v>28</v>
      </c>
      <c r="E564" s="7" t="s">
        <v>21</v>
      </c>
      <c r="F564" s="7" t="s">
        <v>1316</v>
      </c>
      <c r="G564" s="7" t="s">
        <v>1148</v>
      </c>
      <c r="H564" s="7" t="s">
        <v>1097</v>
      </c>
      <c r="I564" s="7" t="s">
        <v>1260</v>
      </c>
      <c r="J564" s="7" t="s">
        <v>1158</v>
      </c>
      <c r="K564" s="7" t="s">
        <v>1180</v>
      </c>
      <c r="L564" s="7" t="s">
        <v>1517</v>
      </c>
      <c r="M564" s="7" t="s">
        <v>1153</v>
      </c>
      <c r="N564" s="7" t="s">
        <v>1105</v>
      </c>
      <c r="O564" s="7" t="s">
        <v>1083</v>
      </c>
      <c r="P564" s="7" t="s">
        <v>1092</v>
      </c>
      <c r="Q564" s="7" t="s">
        <v>1123</v>
      </c>
      <c r="R564" s="7" t="s">
        <v>1105</v>
      </c>
      <c r="S564" s="7" t="s">
        <v>1083</v>
      </c>
      <c r="T564" s="7" t="s">
        <v>1640</v>
      </c>
      <c r="U564" s="7" t="s">
        <v>2018</v>
      </c>
      <c r="V564" s="7" t="s">
        <v>1994</v>
      </c>
      <c r="W564" s="7" t="s">
        <v>3716</v>
      </c>
      <c r="X564" s="7" t="s">
        <v>1090</v>
      </c>
      <c r="Y564" s="7" t="s">
        <v>1148</v>
      </c>
      <c r="Z564" s="7" t="s">
        <v>1605</v>
      </c>
      <c r="AA564" s="7" t="s">
        <v>1605</v>
      </c>
      <c r="AB564" s="7" t="s">
        <v>1526</v>
      </c>
    </row>
    <row r="565" spans="1:28" x14ac:dyDescent="0.3">
      <c r="A565" s="7" t="s">
        <v>1055</v>
      </c>
      <c r="B565" s="7" t="s">
        <v>0</v>
      </c>
      <c r="C565" s="7" t="s">
        <v>1057</v>
      </c>
      <c r="D565" s="7" t="s">
        <v>1059</v>
      </c>
      <c r="E565" s="7" t="s">
        <v>1063</v>
      </c>
      <c r="F565" s="7" t="s">
        <v>4</v>
      </c>
      <c r="G565" s="7" t="s">
        <v>781</v>
      </c>
      <c r="H565" s="7" t="s">
        <v>1190</v>
      </c>
      <c r="I565" s="7" t="s">
        <v>1191</v>
      </c>
      <c r="J565" s="7" t="s">
        <v>1192</v>
      </c>
      <c r="K565" s="7" t="s">
        <v>1193</v>
      </c>
      <c r="L565" s="7" t="s">
        <v>1444</v>
      </c>
      <c r="M565" s="7" t="s">
        <v>1445</v>
      </c>
      <c r="N565" s="7" t="s">
        <v>1544</v>
      </c>
      <c r="O565" s="7" t="s">
        <v>1545</v>
      </c>
      <c r="P565" s="7" t="s">
        <v>1448</v>
      </c>
      <c r="Q565" s="7" t="s">
        <v>1445</v>
      </c>
      <c r="R565" s="7" t="s">
        <v>1544</v>
      </c>
      <c r="S565" s="7" t="s">
        <v>1545</v>
      </c>
      <c r="T565" s="7" t="s">
        <v>1546</v>
      </c>
      <c r="U565" s="7" t="s">
        <v>1547</v>
      </c>
      <c r="V565" s="7" t="s">
        <v>1548</v>
      </c>
      <c r="W565" s="7" t="s">
        <v>1549</v>
      </c>
      <c r="X565" s="7" t="s">
        <v>1456</v>
      </c>
      <c r="Y565" s="7" t="s">
        <v>1457</v>
      </c>
      <c r="Z565" s="7" t="s">
        <v>1458</v>
      </c>
      <c r="AA565" s="7" t="s">
        <v>1459</v>
      </c>
      <c r="AB565" s="7" t="s">
        <v>1460</v>
      </c>
    </row>
    <row r="566" spans="1:28" x14ac:dyDescent="0.3">
      <c r="A566" s="7" t="s">
        <v>2185</v>
      </c>
      <c r="B566" s="7" t="s">
        <v>897</v>
      </c>
      <c r="C566" s="7" t="s">
        <v>1229</v>
      </c>
      <c r="D566" s="7" t="s">
        <v>44</v>
      </c>
      <c r="E566" s="7" t="s">
        <v>1141</v>
      </c>
      <c r="F566" s="7" t="s">
        <v>1096</v>
      </c>
      <c r="G566" s="7" t="s">
        <v>1105</v>
      </c>
      <c r="H566" s="7" t="s">
        <v>1104</v>
      </c>
      <c r="I566" s="7" t="s">
        <v>1100</v>
      </c>
      <c r="J566" s="7" t="s">
        <v>1076</v>
      </c>
      <c r="K566" s="7" t="s">
        <v>1368</v>
      </c>
      <c r="L566" s="7" t="s">
        <v>1539</v>
      </c>
      <c r="M566" s="7" t="s">
        <v>1105</v>
      </c>
      <c r="N566" s="7" t="s">
        <v>1083</v>
      </c>
      <c r="O566" s="7" t="s">
        <v>1083</v>
      </c>
      <c r="P566" s="7" t="s">
        <v>1083</v>
      </c>
      <c r="Q566" s="7" t="s">
        <v>1104</v>
      </c>
      <c r="R566" s="7" t="s">
        <v>1083</v>
      </c>
      <c r="S566" s="7" t="s">
        <v>1083</v>
      </c>
      <c r="T566" s="7" t="s">
        <v>1291</v>
      </c>
      <c r="U566" s="7" t="s">
        <v>1808</v>
      </c>
      <c r="V566" s="7" t="s">
        <v>1766</v>
      </c>
      <c r="W566" s="7" t="s">
        <v>3971</v>
      </c>
      <c r="X566" s="7" t="s">
        <v>1229</v>
      </c>
      <c r="Y566" s="7" t="s">
        <v>1418</v>
      </c>
      <c r="Z566" s="7" t="s">
        <v>1743</v>
      </c>
      <c r="AA566" s="7" t="s">
        <v>1975</v>
      </c>
      <c r="AB566" s="7" t="s">
        <v>1918</v>
      </c>
    </row>
    <row r="567" spans="1:28" x14ac:dyDescent="0.3">
      <c r="A567" s="7" t="s">
        <v>1615</v>
      </c>
      <c r="B567" s="7" t="s">
        <v>2598</v>
      </c>
      <c r="C567" s="7" t="s">
        <v>1242</v>
      </c>
      <c r="D567" s="7" t="s">
        <v>28</v>
      </c>
      <c r="E567" s="7" t="s">
        <v>1109</v>
      </c>
      <c r="F567" s="7" t="s">
        <v>1076</v>
      </c>
      <c r="G567" s="7" t="s">
        <v>1083</v>
      </c>
      <c r="H567" s="7" t="s">
        <v>1083</v>
      </c>
      <c r="I567" s="7" t="s">
        <v>1083</v>
      </c>
      <c r="J567" s="7" t="s">
        <v>1083</v>
      </c>
      <c r="K567" s="7" t="s">
        <v>1083</v>
      </c>
      <c r="L567" s="7" t="s">
        <v>1461</v>
      </c>
      <c r="M567" s="7" t="s">
        <v>1083</v>
      </c>
      <c r="N567" s="7" t="s">
        <v>1083</v>
      </c>
      <c r="O567" s="7" t="s">
        <v>1083</v>
      </c>
      <c r="P567" s="7" t="s">
        <v>1083</v>
      </c>
      <c r="Q567" s="7" t="s">
        <v>1083</v>
      </c>
      <c r="R567" s="7" t="s">
        <v>1083</v>
      </c>
      <c r="S567" s="7" t="s">
        <v>1083</v>
      </c>
      <c r="T567" s="7" t="s">
        <v>1083</v>
      </c>
      <c r="U567" s="7"/>
      <c r="V567" s="7" t="s">
        <v>1091</v>
      </c>
      <c r="W567" s="7" t="s">
        <v>2599</v>
      </c>
      <c r="X567" s="7" t="s">
        <v>1083</v>
      </c>
      <c r="Y567" s="7" t="s">
        <v>1083</v>
      </c>
      <c r="Z567" s="7" t="s">
        <v>1083</v>
      </c>
      <c r="AA567" s="7" t="s">
        <v>1083</v>
      </c>
      <c r="AB567" s="7"/>
    </row>
    <row r="568" spans="1:28" x14ac:dyDescent="0.3">
      <c r="A568" s="7" t="s">
        <v>2614</v>
      </c>
      <c r="B568" s="7" t="s">
        <v>163</v>
      </c>
      <c r="C568" s="7" t="s">
        <v>1223</v>
      </c>
      <c r="D568" s="7" t="s">
        <v>122</v>
      </c>
      <c r="E568" s="7" t="s">
        <v>21</v>
      </c>
      <c r="F568" s="7" t="s">
        <v>1291</v>
      </c>
      <c r="G568" s="7" t="s">
        <v>1148</v>
      </c>
      <c r="H568" s="7" t="s">
        <v>1307</v>
      </c>
      <c r="I568" s="7" t="s">
        <v>1397</v>
      </c>
      <c r="J568" s="7" t="s">
        <v>1147</v>
      </c>
      <c r="K568" s="7" t="s">
        <v>1127</v>
      </c>
      <c r="L568" s="7" t="s">
        <v>1508</v>
      </c>
      <c r="M568" s="7" t="s">
        <v>1097</v>
      </c>
      <c r="N568" s="7" t="s">
        <v>1104</v>
      </c>
      <c r="O568" s="7" t="s">
        <v>1083</v>
      </c>
      <c r="P568" s="7" t="s">
        <v>1085</v>
      </c>
      <c r="Q568" s="7" t="s">
        <v>1223</v>
      </c>
      <c r="R568" s="7" t="s">
        <v>1148</v>
      </c>
      <c r="S568" s="7" t="s">
        <v>1083</v>
      </c>
      <c r="T568" s="7" t="s">
        <v>1926</v>
      </c>
      <c r="U568" s="7" t="s">
        <v>3111</v>
      </c>
      <c r="V568" s="7" t="s">
        <v>3717</v>
      </c>
      <c r="W568" s="7" t="s">
        <v>3718</v>
      </c>
      <c r="X568" s="7" t="s">
        <v>1178</v>
      </c>
      <c r="Y568" s="7" t="s">
        <v>1368</v>
      </c>
      <c r="Z568" s="7" t="s">
        <v>2195</v>
      </c>
      <c r="AA568" s="7" t="s">
        <v>2163</v>
      </c>
      <c r="AB568" s="7" t="s">
        <v>3075</v>
      </c>
    </row>
    <row r="569" spans="1:28" x14ac:dyDescent="0.3">
      <c r="A569" s="7" t="s">
        <v>2553</v>
      </c>
      <c r="B569" s="7" t="s">
        <v>473</v>
      </c>
      <c r="C569" s="7" t="s">
        <v>1110</v>
      </c>
      <c r="D569" s="7" t="s">
        <v>44</v>
      </c>
      <c r="E569" s="7" t="s">
        <v>24</v>
      </c>
      <c r="F569" s="7" t="s">
        <v>1187</v>
      </c>
      <c r="G569" s="7" t="s">
        <v>1076</v>
      </c>
      <c r="H569" s="7" t="s">
        <v>1142</v>
      </c>
      <c r="I569" s="7" t="s">
        <v>1100</v>
      </c>
      <c r="J569" s="7" t="s">
        <v>1092</v>
      </c>
      <c r="K569" s="7" t="s">
        <v>1167</v>
      </c>
      <c r="L569" s="7" t="s">
        <v>1550</v>
      </c>
      <c r="M569" s="7" t="s">
        <v>1076</v>
      </c>
      <c r="N569" s="7" t="s">
        <v>1083</v>
      </c>
      <c r="O569" s="7" t="s">
        <v>1083</v>
      </c>
      <c r="P569" s="7" t="s">
        <v>1083</v>
      </c>
      <c r="Q569" s="7" t="s">
        <v>1123</v>
      </c>
      <c r="R569" s="7" t="s">
        <v>1092</v>
      </c>
      <c r="S569" s="7" t="s">
        <v>1083</v>
      </c>
      <c r="T569" s="7" t="s">
        <v>1339</v>
      </c>
      <c r="U569" s="7" t="s">
        <v>1514</v>
      </c>
      <c r="V569" s="7" t="s">
        <v>3534</v>
      </c>
      <c r="W569" s="7" t="s">
        <v>3963</v>
      </c>
      <c r="X569" s="7" t="s">
        <v>1666</v>
      </c>
      <c r="Y569" s="7" t="s">
        <v>1148</v>
      </c>
      <c r="Z569" s="7" t="s">
        <v>1083</v>
      </c>
      <c r="AA569" s="7" t="s">
        <v>1083</v>
      </c>
      <c r="AB569" s="7"/>
    </row>
    <row r="570" spans="1:28" x14ac:dyDescent="0.3">
      <c r="A570" s="7" t="s">
        <v>2617</v>
      </c>
      <c r="B570" s="7" t="s">
        <v>2602</v>
      </c>
      <c r="C570" s="7" t="s">
        <v>1188</v>
      </c>
      <c r="D570" s="7" t="s">
        <v>67</v>
      </c>
      <c r="E570" s="7" t="s">
        <v>1109</v>
      </c>
      <c r="F570" s="7" t="s">
        <v>1104</v>
      </c>
      <c r="G570" s="7" t="s">
        <v>1083</v>
      </c>
      <c r="H570" s="7" t="s">
        <v>1083</v>
      </c>
      <c r="I570" s="7" t="s">
        <v>1083</v>
      </c>
      <c r="J570" s="7" t="s">
        <v>1218</v>
      </c>
      <c r="K570" s="7" t="s">
        <v>1083</v>
      </c>
      <c r="L570" s="7" t="s">
        <v>1488</v>
      </c>
      <c r="M570" s="7" t="s">
        <v>1083</v>
      </c>
      <c r="N570" s="7" t="s">
        <v>1083</v>
      </c>
      <c r="O570" s="7" t="s">
        <v>1083</v>
      </c>
      <c r="P570" s="7" t="s">
        <v>1083</v>
      </c>
      <c r="Q570" s="7" t="s">
        <v>1083</v>
      </c>
      <c r="R570" s="7" t="s">
        <v>1083</v>
      </c>
      <c r="S570" s="7" t="s">
        <v>1083</v>
      </c>
      <c r="T570" s="7" t="s">
        <v>1082</v>
      </c>
      <c r="U570" s="7" t="s">
        <v>1461</v>
      </c>
      <c r="V570" s="7" t="s">
        <v>1237</v>
      </c>
      <c r="W570" s="7" t="s">
        <v>2603</v>
      </c>
      <c r="X570" s="7" t="s">
        <v>1092</v>
      </c>
      <c r="Y570" s="7" t="s">
        <v>1091</v>
      </c>
      <c r="Z570" s="7" t="s">
        <v>1076</v>
      </c>
      <c r="AA570" s="7" t="s">
        <v>1091</v>
      </c>
      <c r="AB570" s="7" t="s">
        <v>1657</v>
      </c>
    </row>
    <row r="571" spans="1:28" x14ac:dyDescent="0.3">
      <c r="A571" s="7" t="s">
        <v>2618</v>
      </c>
      <c r="B571" s="7" t="s">
        <v>624</v>
      </c>
      <c r="C571" s="7" t="s">
        <v>1234</v>
      </c>
      <c r="D571" s="7" t="s">
        <v>26</v>
      </c>
      <c r="E571" s="7" t="s">
        <v>1109</v>
      </c>
      <c r="F571" s="7" t="s">
        <v>1127</v>
      </c>
      <c r="G571" s="7" t="s">
        <v>1076</v>
      </c>
      <c r="H571" s="7" t="s">
        <v>1085</v>
      </c>
      <c r="I571" s="7" t="s">
        <v>1092</v>
      </c>
      <c r="J571" s="7" t="s">
        <v>1218</v>
      </c>
      <c r="K571" s="7" t="s">
        <v>1082</v>
      </c>
      <c r="L571" s="7" t="s">
        <v>1488</v>
      </c>
      <c r="M571" s="7" t="s">
        <v>1076</v>
      </c>
      <c r="N571" s="7" t="s">
        <v>1083</v>
      </c>
      <c r="O571" s="7" t="s">
        <v>1083</v>
      </c>
      <c r="P571" s="7" t="s">
        <v>1083</v>
      </c>
      <c r="Q571" s="7" t="s">
        <v>1085</v>
      </c>
      <c r="R571" s="7" t="s">
        <v>1083</v>
      </c>
      <c r="S571" s="7" t="s">
        <v>1083</v>
      </c>
      <c r="T571" s="7" t="s">
        <v>1127</v>
      </c>
      <c r="U571" s="7" t="s">
        <v>1598</v>
      </c>
      <c r="V571" s="7" t="s">
        <v>2199</v>
      </c>
      <c r="W571" s="7" t="s">
        <v>2535</v>
      </c>
      <c r="X571" s="7" t="s">
        <v>1142</v>
      </c>
      <c r="Y571" s="7" t="s">
        <v>1223</v>
      </c>
      <c r="Z571" s="7" t="s">
        <v>1104</v>
      </c>
      <c r="AA571" s="7" t="s">
        <v>1105</v>
      </c>
      <c r="AB571" s="7" t="s">
        <v>1985</v>
      </c>
    </row>
    <row r="572" spans="1:28" x14ac:dyDescent="0.3">
      <c r="A572" s="7" t="s">
        <v>1866</v>
      </c>
      <c r="B572" s="7" t="s">
        <v>2605</v>
      </c>
      <c r="C572" s="7" t="s">
        <v>1242</v>
      </c>
      <c r="D572" s="7" t="s">
        <v>57</v>
      </c>
      <c r="E572" s="7" t="s">
        <v>24</v>
      </c>
      <c r="F572" s="7" t="s">
        <v>1076</v>
      </c>
      <c r="G572" s="7" t="s">
        <v>1083</v>
      </c>
      <c r="H572" s="7" t="s">
        <v>1083</v>
      </c>
      <c r="I572" s="7" t="s">
        <v>1083</v>
      </c>
      <c r="J572" s="7" t="s">
        <v>1083</v>
      </c>
      <c r="K572" s="7" t="s">
        <v>1104</v>
      </c>
      <c r="L572" s="7" t="s">
        <v>1461</v>
      </c>
      <c r="M572" s="7" t="s">
        <v>1083</v>
      </c>
      <c r="N572" s="7" t="s">
        <v>1083</v>
      </c>
      <c r="O572" s="7" t="s">
        <v>1083</v>
      </c>
      <c r="P572" s="7" t="s">
        <v>1083</v>
      </c>
      <c r="Q572" s="7" t="s">
        <v>1083</v>
      </c>
      <c r="R572" s="7" t="s">
        <v>1083</v>
      </c>
      <c r="S572" s="7" t="s">
        <v>1083</v>
      </c>
      <c r="T572" s="7" t="s">
        <v>1076</v>
      </c>
      <c r="U572" s="7" t="s">
        <v>1461</v>
      </c>
      <c r="V572" s="7" t="s">
        <v>1091</v>
      </c>
      <c r="W572" s="7" t="s">
        <v>2606</v>
      </c>
      <c r="X572" s="7" t="s">
        <v>1083</v>
      </c>
      <c r="Y572" s="7" t="s">
        <v>1076</v>
      </c>
      <c r="Z572" s="7" t="s">
        <v>1083</v>
      </c>
      <c r="AA572" s="7" t="s">
        <v>1083</v>
      </c>
      <c r="AB572" s="7"/>
    </row>
    <row r="573" spans="1:28" x14ac:dyDescent="0.3">
      <c r="A573" s="7" t="s">
        <v>2620</v>
      </c>
      <c r="B573" s="7" t="s">
        <v>384</v>
      </c>
      <c r="C573" s="7" t="s">
        <v>1188</v>
      </c>
      <c r="D573" s="7" t="s">
        <v>1139</v>
      </c>
      <c r="E573" s="7" t="s">
        <v>21</v>
      </c>
      <c r="F573" s="7" t="s">
        <v>1299</v>
      </c>
      <c r="G573" s="7" t="s">
        <v>1111</v>
      </c>
      <c r="H573" s="7" t="s">
        <v>1128</v>
      </c>
      <c r="I573" s="7" t="s">
        <v>1180</v>
      </c>
      <c r="J573" s="7" t="s">
        <v>1091</v>
      </c>
      <c r="K573" s="7" t="s">
        <v>1111</v>
      </c>
      <c r="L573" s="7" t="s">
        <v>1469</v>
      </c>
      <c r="M573" s="7" t="s">
        <v>1111</v>
      </c>
      <c r="N573" s="7" t="s">
        <v>1083</v>
      </c>
      <c r="O573" s="7" t="s">
        <v>1083</v>
      </c>
      <c r="P573" s="7" t="s">
        <v>1085</v>
      </c>
      <c r="Q573" s="7" t="s">
        <v>1128</v>
      </c>
      <c r="R573" s="7" t="s">
        <v>1083</v>
      </c>
      <c r="S573" s="7" t="s">
        <v>1083</v>
      </c>
      <c r="T573" s="7" t="s">
        <v>1577</v>
      </c>
      <c r="U573" s="7" t="s">
        <v>3219</v>
      </c>
      <c r="V573" s="7" t="s">
        <v>2795</v>
      </c>
      <c r="W573" s="7" t="s">
        <v>3114</v>
      </c>
      <c r="X573" s="7" t="s">
        <v>1202</v>
      </c>
      <c r="Y573" s="7" t="s">
        <v>1762</v>
      </c>
      <c r="Z573" s="7" t="s">
        <v>2471</v>
      </c>
      <c r="AA573" s="7" t="s">
        <v>1966</v>
      </c>
      <c r="AB573" s="7" t="s">
        <v>3285</v>
      </c>
    </row>
    <row r="574" spans="1:28" x14ac:dyDescent="0.3">
      <c r="A574" s="7" t="s">
        <v>2622</v>
      </c>
      <c r="B574" s="7" t="s">
        <v>474</v>
      </c>
      <c r="C574" s="7" t="s">
        <v>1127</v>
      </c>
      <c r="D574" s="7" t="s">
        <v>122</v>
      </c>
      <c r="E574" s="7" t="s">
        <v>21</v>
      </c>
      <c r="F574" s="7" t="s">
        <v>1187</v>
      </c>
      <c r="G574" s="7" t="s">
        <v>1128</v>
      </c>
      <c r="H574" s="7" t="s">
        <v>1111</v>
      </c>
      <c r="I574" s="7" t="s">
        <v>1180</v>
      </c>
      <c r="J574" s="7" t="s">
        <v>1142</v>
      </c>
      <c r="K574" s="7" t="s">
        <v>1082</v>
      </c>
      <c r="L574" s="7" t="s">
        <v>1758</v>
      </c>
      <c r="M574" s="7" t="s">
        <v>1128</v>
      </c>
      <c r="N574" s="7" t="s">
        <v>1083</v>
      </c>
      <c r="O574" s="7" t="s">
        <v>1083</v>
      </c>
      <c r="P574" s="7" t="s">
        <v>1092</v>
      </c>
      <c r="Q574" s="7" t="s">
        <v>1123</v>
      </c>
      <c r="R574" s="7" t="s">
        <v>1076</v>
      </c>
      <c r="S574" s="7" t="s">
        <v>1076</v>
      </c>
      <c r="T574" s="7" t="s">
        <v>1389</v>
      </c>
      <c r="U574" s="7" t="s">
        <v>1879</v>
      </c>
      <c r="V574" s="7" t="s">
        <v>2455</v>
      </c>
      <c r="W574" s="7" t="s">
        <v>3178</v>
      </c>
      <c r="X574" s="7" t="s">
        <v>1153</v>
      </c>
      <c r="Y574" s="7" t="s">
        <v>1246</v>
      </c>
      <c r="Z574" s="7" t="s">
        <v>1661</v>
      </c>
      <c r="AA574" s="7" t="s">
        <v>1661</v>
      </c>
      <c r="AB574" s="7" t="s">
        <v>1526</v>
      </c>
    </row>
    <row r="575" spans="1:28" x14ac:dyDescent="0.3">
      <c r="A575" s="7" t="s">
        <v>2197</v>
      </c>
      <c r="B575" s="7" t="s">
        <v>2609</v>
      </c>
      <c r="C575" s="7" t="s">
        <v>1223</v>
      </c>
      <c r="D575" s="7" t="s">
        <v>87</v>
      </c>
      <c r="E575" s="7" t="s">
        <v>1228</v>
      </c>
      <c r="F575" s="7" t="s">
        <v>1127</v>
      </c>
      <c r="G575" s="7" t="s">
        <v>1085</v>
      </c>
      <c r="H575" s="7" t="s">
        <v>1104</v>
      </c>
      <c r="I575" s="7" t="s">
        <v>1105</v>
      </c>
      <c r="J575" s="7" t="s">
        <v>1272</v>
      </c>
      <c r="K575" s="7" t="s">
        <v>1219</v>
      </c>
      <c r="L575" s="7" t="s">
        <v>1492</v>
      </c>
      <c r="M575" s="7" t="s">
        <v>1085</v>
      </c>
      <c r="N575" s="7" t="s">
        <v>1083</v>
      </c>
      <c r="O575" s="7" t="s">
        <v>1083</v>
      </c>
      <c r="P575" s="7" t="s">
        <v>1083</v>
      </c>
      <c r="Q575" s="7" t="s">
        <v>1104</v>
      </c>
      <c r="R575" s="7" t="s">
        <v>1083</v>
      </c>
      <c r="S575" s="7" t="s">
        <v>1083</v>
      </c>
      <c r="T575" s="7" t="s">
        <v>1260</v>
      </c>
      <c r="U575" s="7" t="s">
        <v>1747</v>
      </c>
      <c r="V575" s="7" t="s">
        <v>2116</v>
      </c>
      <c r="W575" s="7" t="s">
        <v>2784</v>
      </c>
      <c r="X575" s="7" t="s">
        <v>1104</v>
      </c>
      <c r="Y575" s="7" t="s">
        <v>1273</v>
      </c>
      <c r="Z575" s="7" t="s">
        <v>1076</v>
      </c>
      <c r="AA575" s="7" t="s">
        <v>1076</v>
      </c>
      <c r="AB575" s="7" t="s">
        <v>1526</v>
      </c>
    </row>
    <row r="576" spans="1:28" x14ac:dyDescent="0.3">
      <c r="A576" s="7" t="s">
        <v>2459</v>
      </c>
      <c r="B576" s="7" t="s">
        <v>164</v>
      </c>
      <c r="C576" s="7" t="s">
        <v>1206</v>
      </c>
      <c r="D576" s="7" t="s">
        <v>57</v>
      </c>
      <c r="E576" s="7" t="s">
        <v>21</v>
      </c>
      <c r="F576" s="7" t="s">
        <v>1299</v>
      </c>
      <c r="G576" s="7" t="s">
        <v>1105</v>
      </c>
      <c r="H576" s="7" t="s">
        <v>1123</v>
      </c>
      <c r="I576" s="7" t="s">
        <v>1097</v>
      </c>
      <c r="J576" s="7" t="s">
        <v>1431</v>
      </c>
      <c r="K576" s="7" t="s">
        <v>1127</v>
      </c>
      <c r="L576" s="7" t="s">
        <v>1527</v>
      </c>
      <c r="M576" s="7" t="s">
        <v>1104</v>
      </c>
      <c r="N576" s="7" t="s">
        <v>1076</v>
      </c>
      <c r="O576" s="7" t="s">
        <v>1076</v>
      </c>
      <c r="P576" s="7" t="s">
        <v>1085</v>
      </c>
      <c r="Q576" s="7" t="s">
        <v>1105</v>
      </c>
      <c r="R576" s="7" t="s">
        <v>1083</v>
      </c>
      <c r="S576" s="7" t="s">
        <v>1076</v>
      </c>
      <c r="T576" s="7" t="s">
        <v>1749</v>
      </c>
      <c r="U576" s="7" t="s">
        <v>2330</v>
      </c>
      <c r="V576" s="7" t="s">
        <v>2795</v>
      </c>
      <c r="W576" s="7" t="s">
        <v>3719</v>
      </c>
      <c r="X576" s="7" t="s">
        <v>1202</v>
      </c>
      <c r="Y576" s="7" t="s">
        <v>1111</v>
      </c>
      <c r="Z576" s="7" t="s">
        <v>1656</v>
      </c>
      <c r="AA576" s="7" t="s">
        <v>1895</v>
      </c>
      <c r="AB576" s="7" t="s">
        <v>3338</v>
      </c>
    </row>
    <row r="577" spans="1:28" x14ac:dyDescent="0.3">
      <c r="A577" s="7" t="s">
        <v>2110</v>
      </c>
      <c r="B577" s="7" t="s">
        <v>113</v>
      </c>
      <c r="C577" s="7" t="s">
        <v>1098</v>
      </c>
      <c r="D577" s="7" t="s">
        <v>1116</v>
      </c>
      <c r="E577" s="7" t="s">
        <v>24</v>
      </c>
      <c r="F577" s="7" t="s">
        <v>1320</v>
      </c>
      <c r="G577" s="7" t="s">
        <v>1085</v>
      </c>
      <c r="H577" s="7" t="s">
        <v>1097</v>
      </c>
      <c r="I577" s="7" t="s">
        <v>1147</v>
      </c>
      <c r="J577" s="7" t="s">
        <v>1147</v>
      </c>
      <c r="K577" s="7" t="s">
        <v>1202</v>
      </c>
      <c r="L577" s="7" t="s">
        <v>1968</v>
      </c>
      <c r="M577" s="7" t="s">
        <v>1085</v>
      </c>
      <c r="N577" s="7" t="s">
        <v>1083</v>
      </c>
      <c r="O577" s="7" t="s">
        <v>1083</v>
      </c>
      <c r="P577" s="7" t="s">
        <v>1083</v>
      </c>
      <c r="Q577" s="7" t="s">
        <v>1112</v>
      </c>
      <c r="R577" s="7" t="s">
        <v>1083</v>
      </c>
      <c r="S577" s="7" t="s">
        <v>1076</v>
      </c>
      <c r="T577" s="7" t="s">
        <v>1303</v>
      </c>
      <c r="U577" s="7" t="s">
        <v>1804</v>
      </c>
      <c r="V577" s="7" t="s">
        <v>3643</v>
      </c>
      <c r="W577" s="7" t="s">
        <v>2804</v>
      </c>
      <c r="X577" s="7" t="s">
        <v>1515</v>
      </c>
      <c r="Y577" s="7" t="s">
        <v>1403</v>
      </c>
      <c r="Z577" s="7" t="s">
        <v>1083</v>
      </c>
      <c r="AA577" s="7" t="s">
        <v>1083</v>
      </c>
      <c r="AB577" s="7"/>
    </row>
    <row r="578" spans="1:28" x14ac:dyDescent="0.3">
      <c r="A578" s="7" t="s">
        <v>2627</v>
      </c>
      <c r="B578" s="7" t="s">
        <v>362</v>
      </c>
      <c r="C578" s="7" t="s">
        <v>1178</v>
      </c>
      <c r="D578" s="7" t="s">
        <v>26</v>
      </c>
      <c r="E578" s="7" t="s">
        <v>21</v>
      </c>
      <c r="F578" s="7" t="s">
        <v>1291</v>
      </c>
      <c r="G578" s="7" t="s">
        <v>1153</v>
      </c>
      <c r="H578" s="7" t="s">
        <v>1090</v>
      </c>
      <c r="I578" s="7" t="s">
        <v>1242</v>
      </c>
      <c r="J578" s="7" t="s">
        <v>1189</v>
      </c>
      <c r="K578" s="7" t="s">
        <v>1374</v>
      </c>
      <c r="L578" s="7" t="s">
        <v>1590</v>
      </c>
      <c r="M578" s="7" t="s">
        <v>1123</v>
      </c>
      <c r="N578" s="7" t="s">
        <v>1082</v>
      </c>
      <c r="O578" s="7" t="s">
        <v>1076</v>
      </c>
      <c r="P578" s="7" t="s">
        <v>1092</v>
      </c>
      <c r="Q578" s="7" t="s">
        <v>1153</v>
      </c>
      <c r="R578" s="7" t="s">
        <v>1082</v>
      </c>
      <c r="S578" s="7" t="s">
        <v>1076</v>
      </c>
      <c r="T578" s="7" t="s">
        <v>1802</v>
      </c>
      <c r="U578" s="7" t="s">
        <v>3235</v>
      </c>
      <c r="V578" s="7" t="s">
        <v>1946</v>
      </c>
      <c r="W578" s="7" t="s">
        <v>1478</v>
      </c>
      <c r="X578" s="7" t="s">
        <v>1234</v>
      </c>
      <c r="Y578" s="7" t="s">
        <v>1188</v>
      </c>
      <c r="Z578" s="7" t="s">
        <v>2297</v>
      </c>
      <c r="AA578" s="7" t="s">
        <v>1916</v>
      </c>
      <c r="AB578" s="7" t="s">
        <v>3174</v>
      </c>
    </row>
    <row r="579" spans="1:28" x14ac:dyDescent="0.3">
      <c r="A579" s="7" t="s">
        <v>2630</v>
      </c>
      <c r="B579" s="7" t="s">
        <v>2615</v>
      </c>
      <c r="C579" s="7" t="s">
        <v>1202</v>
      </c>
      <c r="D579" s="7" t="s">
        <v>72</v>
      </c>
      <c r="E579" s="7" t="s">
        <v>24</v>
      </c>
      <c r="F579" s="7" t="s">
        <v>1076</v>
      </c>
      <c r="G579" s="7" t="s">
        <v>1083</v>
      </c>
      <c r="H579" s="7" t="s">
        <v>1083</v>
      </c>
      <c r="I579" s="7" t="s">
        <v>1083</v>
      </c>
      <c r="J579" s="7" t="s">
        <v>1083</v>
      </c>
      <c r="K579" s="7" t="s">
        <v>1083</v>
      </c>
      <c r="L579" s="7" t="s">
        <v>1461</v>
      </c>
      <c r="M579" s="7" t="s">
        <v>1083</v>
      </c>
      <c r="N579" s="7" t="s">
        <v>1083</v>
      </c>
      <c r="O579" s="7" t="s">
        <v>1083</v>
      </c>
      <c r="P579" s="7" t="s">
        <v>1083</v>
      </c>
      <c r="Q579" s="7" t="s">
        <v>1083</v>
      </c>
      <c r="R579" s="7" t="s">
        <v>1083</v>
      </c>
      <c r="S579" s="7" t="s">
        <v>1083</v>
      </c>
      <c r="T579" s="7" t="s">
        <v>1076</v>
      </c>
      <c r="U579" s="7" t="s">
        <v>1461</v>
      </c>
      <c r="V579" s="7" t="s">
        <v>1128</v>
      </c>
      <c r="W579" s="7" t="s">
        <v>2616</v>
      </c>
      <c r="X579" s="7" t="s">
        <v>1083</v>
      </c>
      <c r="Y579" s="7" t="s">
        <v>1083</v>
      </c>
      <c r="Z579" s="7" t="s">
        <v>1083</v>
      </c>
      <c r="AA579" s="7" t="s">
        <v>1083</v>
      </c>
      <c r="AB579" s="7"/>
    </row>
    <row r="580" spans="1:28" x14ac:dyDescent="0.3">
      <c r="A580" s="7" t="s">
        <v>1497</v>
      </c>
      <c r="B580" s="7" t="s">
        <v>666</v>
      </c>
      <c r="C580" s="7" t="s">
        <v>1242</v>
      </c>
      <c r="D580" s="7" t="s">
        <v>64</v>
      </c>
      <c r="E580" s="7" t="s">
        <v>24</v>
      </c>
      <c r="F580" s="7" t="s">
        <v>1153</v>
      </c>
      <c r="G580" s="7" t="s">
        <v>1083</v>
      </c>
      <c r="H580" s="7" t="s">
        <v>1076</v>
      </c>
      <c r="I580" s="7" t="s">
        <v>1076</v>
      </c>
      <c r="J580" s="7" t="s">
        <v>1083</v>
      </c>
      <c r="K580" s="7" t="s">
        <v>1123</v>
      </c>
      <c r="L580" s="7" t="s">
        <v>1472</v>
      </c>
      <c r="M580" s="7" t="s">
        <v>1083</v>
      </c>
      <c r="N580" s="7" t="s">
        <v>1083</v>
      </c>
      <c r="O580" s="7" t="s">
        <v>1083</v>
      </c>
      <c r="P580" s="7" t="s">
        <v>1083</v>
      </c>
      <c r="Q580" s="7" t="s">
        <v>1076</v>
      </c>
      <c r="R580" s="7" t="s">
        <v>1083</v>
      </c>
      <c r="S580" s="7" t="s">
        <v>1083</v>
      </c>
      <c r="T580" s="7" t="s">
        <v>1105</v>
      </c>
      <c r="U580" s="7" t="s">
        <v>1461</v>
      </c>
      <c r="V580" s="7" t="s">
        <v>2029</v>
      </c>
      <c r="W580" s="7" t="s">
        <v>3332</v>
      </c>
      <c r="X580" s="7" t="s">
        <v>1234</v>
      </c>
      <c r="Y580" s="7" t="s">
        <v>1167</v>
      </c>
      <c r="Z580" s="7" t="s">
        <v>1083</v>
      </c>
      <c r="AA580" s="7" t="s">
        <v>1083</v>
      </c>
      <c r="AB580" s="7"/>
    </row>
    <row r="581" spans="1:28" x14ac:dyDescent="0.3">
      <c r="A581" s="7" t="s">
        <v>2631</v>
      </c>
      <c r="B581" s="7" t="s">
        <v>515</v>
      </c>
      <c r="C581" s="7" t="s">
        <v>1223</v>
      </c>
      <c r="D581" s="7" t="s">
        <v>1139</v>
      </c>
      <c r="E581" s="7" t="s">
        <v>1141</v>
      </c>
      <c r="F581" s="7" t="s">
        <v>1110</v>
      </c>
      <c r="G581" s="7" t="s">
        <v>1128</v>
      </c>
      <c r="H581" s="7" t="s">
        <v>1128</v>
      </c>
      <c r="I581" s="7" t="s">
        <v>1090</v>
      </c>
      <c r="J581" s="7" t="s">
        <v>2071</v>
      </c>
      <c r="K581" s="7" t="s">
        <v>1112</v>
      </c>
      <c r="L581" s="7" t="s">
        <v>1468</v>
      </c>
      <c r="M581" s="7" t="s">
        <v>1091</v>
      </c>
      <c r="N581" s="7" t="s">
        <v>1092</v>
      </c>
      <c r="O581" s="7" t="s">
        <v>1083</v>
      </c>
      <c r="P581" s="7" t="s">
        <v>1076</v>
      </c>
      <c r="Q581" s="7" t="s">
        <v>1104</v>
      </c>
      <c r="R581" s="7" t="s">
        <v>1082</v>
      </c>
      <c r="S581" s="7" t="s">
        <v>1083</v>
      </c>
      <c r="T581" s="7" t="s">
        <v>1719</v>
      </c>
      <c r="U581" s="7" t="s">
        <v>2330</v>
      </c>
      <c r="V581" s="7" t="s">
        <v>2682</v>
      </c>
      <c r="W581" s="7" t="s">
        <v>1537</v>
      </c>
      <c r="X581" s="7" t="s">
        <v>1147</v>
      </c>
      <c r="Y581" s="7" t="s">
        <v>1260</v>
      </c>
      <c r="Z581" s="7" t="s">
        <v>1229</v>
      </c>
      <c r="AA581" s="7" t="s">
        <v>1229</v>
      </c>
      <c r="AB581" s="7" t="s">
        <v>1526</v>
      </c>
    </row>
    <row r="582" spans="1:28" x14ac:dyDescent="0.3">
      <c r="A582" s="7" t="s">
        <v>2632</v>
      </c>
      <c r="B582" s="7" t="s">
        <v>181</v>
      </c>
      <c r="C582" s="7" t="s">
        <v>1202</v>
      </c>
      <c r="D582" s="7" t="s">
        <v>1139</v>
      </c>
      <c r="E582" s="7" t="s">
        <v>21</v>
      </c>
      <c r="F582" s="7" t="s">
        <v>1307</v>
      </c>
      <c r="G582" s="7" t="s">
        <v>1153</v>
      </c>
      <c r="H582" s="7" t="s">
        <v>1111</v>
      </c>
      <c r="I582" s="7" t="s">
        <v>1206</v>
      </c>
      <c r="J582" s="7" t="s">
        <v>2026</v>
      </c>
      <c r="K582" s="7" t="s">
        <v>1111</v>
      </c>
      <c r="L582" s="7" t="s">
        <v>1939</v>
      </c>
      <c r="M582" s="7" t="s">
        <v>1111</v>
      </c>
      <c r="N582" s="7" t="s">
        <v>1092</v>
      </c>
      <c r="O582" s="7" t="s">
        <v>1083</v>
      </c>
      <c r="P582" s="7" t="s">
        <v>1076</v>
      </c>
      <c r="Q582" s="7" t="s">
        <v>1128</v>
      </c>
      <c r="R582" s="7" t="s">
        <v>1076</v>
      </c>
      <c r="S582" s="7" t="s">
        <v>1083</v>
      </c>
      <c r="T582" s="7" t="s">
        <v>1768</v>
      </c>
      <c r="U582" s="7" t="s">
        <v>1609</v>
      </c>
      <c r="V582" s="7" t="s">
        <v>2800</v>
      </c>
      <c r="W582" s="7" t="s">
        <v>3287</v>
      </c>
      <c r="X582" s="7" t="s">
        <v>1242</v>
      </c>
      <c r="Y582" s="7" t="s">
        <v>1097</v>
      </c>
      <c r="Z582" s="7" t="s">
        <v>1788</v>
      </c>
      <c r="AA582" s="7" t="s">
        <v>1579</v>
      </c>
      <c r="AB582" s="7" t="s">
        <v>2087</v>
      </c>
    </row>
    <row r="583" spans="1:28" x14ac:dyDescent="0.3">
      <c r="A583" s="7" t="s">
        <v>2633</v>
      </c>
      <c r="B583" s="7" t="s">
        <v>1292</v>
      </c>
      <c r="C583" s="7" t="s">
        <v>1188</v>
      </c>
      <c r="D583" s="7" t="s">
        <v>1121</v>
      </c>
      <c r="E583" s="7" t="s">
        <v>1228</v>
      </c>
      <c r="F583" s="7" t="s">
        <v>1180</v>
      </c>
      <c r="G583" s="7" t="s">
        <v>1076</v>
      </c>
      <c r="H583" s="7" t="s">
        <v>1083</v>
      </c>
      <c r="I583" s="7" t="s">
        <v>1076</v>
      </c>
      <c r="J583" s="7" t="s">
        <v>1085</v>
      </c>
      <c r="K583" s="7" t="s">
        <v>1082</v>
      </c>
      <c r="L583" s="7" t="s">
        <v>1461</v>
      </c>
      <c r="M583" s="7" t="s">
        <v>1076</v>
      </c>
      <c r="N583" s="7" t="s">
        <v>1083</v>
      </c>
      <c r="O583" s="7" t="s">
        <v>1083</v>
      </c>
      <c r="P583" s="7" t="s">
        <v>1083</v>
      </c>
      <c r="Q583" s="7" t="s">
        <v>1083</v>
      </c>
      <c r="R583" s="7" t="s">
        <v>1083</v>
      </c>
      <c r="S583" s="7" t="s">
        <v>1083</v>
      </c>
      <c r="T583" s="7" t="s">
        <v>1147</v>
      </c>
      <c r="U583" s="7" t="s">
        <v>2265</v>
      </c>
      <c r="V583" s="7" t="s">
        <v>2046</v>
      </c>
      <c r="W583" s="7" t="s">
        <v>1604</v>
      </c>
      <c r="X583" s="7" t="s">
        <v>1091</v>
      </c>
      <c r="Y583" s="7" t="s">
        <v>1219</v>
      </c>
      <c r="Z583" s="7" t="s">
        <v>1076</v>
      </c>
      <c r="AA583" s="7" t="s">
        <v>1092</v>
      </c>
      <c r="AB583" s="7" t="s">
        <v>1680</v>
      </c>
    </row>
    <row r="584" spans="1:28" x14ac:dyDescent="0.3">
      <c r="A584" s="7" t="s">
        <v>2081</v>
      </c>
      <c r="B584" s="7" t="s">
        <v>1295</v>
      </c>
      <c r="C584" s="7" t="s">
        <v>1206</v>
      </c>
      <c r="D584" s="7" t="s">
        <v>102</v>
      </c>
      <c r="E584" s="7" t="s">
        <v>1228</v>
      </c>
      <c r="F584" s="7" t="s">
        <v>1082</v>
      </c>
      <c r="G584" s="7" t="s">
        <v>1083</v>
      </c>
      <c r="H584" s="7" t="s">
        <v>1083</v>
      </c>
      <c r="I584" s="7" t="s">
        <v>1083</v>
      </c>
      <c r="J584" s="7" t="s">
        <v>1076</v>
      </c>
      <c r="K584" s="7" t="s">
        <v>1083</v>
      </c>
      <c r="L584" s="7" t="s">
        <v>1461</v>
      </c>
      <c r="M584" s="7" t="s">
        <v>1083</v>
      </c>
      <c r="N584" s="7" t="s">
        <v>1083</v>
      </c>
      <c r="O584" s="7" t="s">
        <v>1083</v>
      </c>
      <c r="P584" s="7" t="s">
        <v>1083</v>
      </c>
      <c r="Q584" s="7" t="s">
        <v>1083</v>
      </c>
      <c r="R584" s="7" t="s">
        <v>1083</v>
      </c>
      <c r="S584" s="7" t="s">
        <v>1083</v>
      </c>
      <c r="T584" s="7" t="s">
        <v>1092</v>
      </c>
      <c r="U584" s="7" t="s">
        <v>1461</v>
      </c>
      <c r="V584" s="7" t="s">
        <v>1237</v>
      </c>
      <c r="W584" s="7" t="s">
        <v>2621</v>
      </c>
      <c r="X584" s="7" t="s">
        <v>1082</v>
      </c>
      <c r="Y584" s="7" t="s">
        <v>1085</v>
      </c>
      <c r="Z584" s="7" t="s">
        <v>1091</v>
      </c>
      <c r="AA584" s="7" t="s">
        <v>1202</v>
      </c>
      <c r="AB584" s="7" t="s">
        <v>2623</v>
      </c>
    </row>
    <row r="585" spans="1:28" x14ac:dyDescent="0.3">
      <c r="A585" s="7" t="s">
        <v>1748</v>
      </c>
      <c r="B585" s="7" t="s">
        <v>171</v>
      </c>
      <c r="C585" s="7" t="s">
        <v>1238</v>
      </c>
      <c r="D585" s="7" t="s">
        <v>110</v>
      </c>
      <c r="E585" s="7" t="s">
        <v>24</v>
      </c>
      <c r="F585" s="7" t="s">
        <v>1098</v>
      </c>
      <c r="G585" s="7" t="s">
        <v>1085</v>
      </c>
      <c r="H585" s="7" t="s">
        <v>1104</v>
      </c>
      <c r="I585" s="7" t="s">
        <v>1105</v>
      </c>
      <c r="J585" s="7" t="s">
        <v>1179</v>
      </c>
      <c r="K585" s="7" t="s">
        <v>1188</v>
      </c>
      <c r="L585" s="7" t="s">
        <v>1713</v>
      </c>
      <c r="M585" s="7" t="s">
        <v>1085</v>
      </c>
      <c r="N585" s="7" t="s">
        <v>1083</v>
      </c>
      <c r="O585" s="7" t="s">
        <v>1083</v>
      </c>
      <c r="P585" s="7" t="s">
        <v>1083</v>
      </c>
      <c r="Q585" s="7" t="s">
        <v>1104</v>
      </c>
      <c r="R585" s="7" t="s">
        <v>1083</v>
      </c>
      <c r="S585" s="7" t="s">
        <v>1083</v>
      </c>
      <c r="T585" s="7" t="s">
        <v>1242</v>
      </c>
      <c r="U585" s="7" t="s">
        <v>2610</v>
      </c>
      <c r="V585" s="7" t="s">
        <v>2562</v>
      </c>
      <c r="W585" s="7" t="s">
        <v>2056</v>
      </c>
      <c r="X585" s="7" t="s">
        <v>1146</v>
      </c>
      <c r="Y585" s="7" t="s">
        <v>1178</v>
      </c>
      <c r="Z585" s="7" t="s">
        <v>1083</v>
      </c>
      <c r="AA585" s="7" t="s">
        <v>1083</v>
      </c>
      <c r="AB585" s="7"/>
    </row>
    <row r="586" spans="1:28" x14ac:dyDescent="0.3">
      <c r="A586" s="7" t="s">
        <v>1055</v>
      </c>
      <c r="B586" s="7" t="s">
        <v>0</v>
      </c>
      <c r="C586" s="7" t="s">
        <v>1057</v>
      </c>
      <c r="D586" s="7" t="s">
        <v>1059</v>
      </c>
      <c r="E586" s="7" t="s">
        <v>1063</v>
      </c>
      <c r="F586" s="7" t="s">
        <v>4</v>
      </c>
      <c r="G586" s="7" t="s">
        <v>781</v>
      </c>
      <c r="H586" s="7" t="s">
        <v>1190</v>
      </c>
      <c r="I586" s="7" t="s">
        <v>1191</v>
      </c>
      <c r="J586" s="7" t="s">
        <v>1192</v>
      </c>
      <c r="K586" s="7" t="s">
        <v>1193</v>
      </c>
      <c r="L586" s="7" t="s">
        <v>1444</v>
      </c>
      <c r="M586" s="7" t="s">
        <v>1445</v>
      </c>
      <c r="N586" s="7" t="s">
        <v>1544</v>
      </c>
      <c r="O586" s="7" t="s">
        <v>1545</v>
      </c>
      <c r="P586" s="7" t="s">
        <v>1448</v>
      </c>
      <c r="Q586" s="7" t="s">
        <v>1445</v>
      </c>
      <c r="R586" s="7" t="s">
        <v>1544</v>
      </c>
      <c r="S586" s="7" t="s">
        <v>1545</v>
      </c>
      <c r="T586" s="7" t="s">
        <v>1546</v>
      </c>
      <c r="U586" s="7" t="s">
        <v>1547</v>
      </c>
      <c r="V586" s="7" t="s">
        <v>1548</v>
      </c>
      <c r="W586" s="7" t="s">
        <v>1549</v>
      </c>
      <c r="X586" s="7" t="s">
        <v>1456</v>
      </c>
      <c r="Y586" s="7" t="s">
        <v>1457</v>
      </c>
      <c r="Z586" s="7" t="s">
        <v>1458</v>
      </c>
      <c r="AA586" s="7" t="s">
        <v>1459</v>
      </c>
      <c r="AB586" s="7" t="s">
        <v>1460</v>
      </c>
    </row>
    <row r="587" spans="1:28" x14ac:dyDescent="0.3">
      <c r="A587" s="7" t="s">
        <v>2635</v>
      </c>
      <c r="B587" s="7" t="s">
        <v>2624</v>
      </c>
      <c r="C587" s="7" t="s">
        <v>1242</v>
      </c>
      <c r="D587" s="7" t="s">
        <v>110</v>
      </c>
      <c r="E587" s="7" t="s">
        <v>24</v>
      </c>
      <c r="F587" s="7" t="s">
        <v>1098</v>
      </c>
      <c r="G587" s="7" t="s">
        <v>1085</v>
      </c>
      <c r="H587" s="7" t="s">
        <v>1092</v>
      </c>
      <c r="I587" s="7" t="s">
        <v>1104</v>
      </c>
      <c r="J587" s="7" t="s">
        <v>1264</v>
      </c>
      <c r="K587" s="7" t="s">
        <v>1127</v>
      </c>
      <c r="L587" s="7" t="s">
        <v>1527</v>
      </c>
      <c r="M587" s="7" t="s">
        <v>1085</v>
      </c>
      <c r="N587" s="7" t="s">
        <v>1083</v>
      </c>
      <c r="O587" s="7" t="s">
        <v>1083</v>
      </c>
      <c r="P587" s="7" t="s">
        <v>1083</v>
      </c>
      <c r="Q587" s="7" t="s">
        <v>1092</v>
      </c>
      <c r="R587" s="7" t="s">
        <v>1083</v>
      </c>
      <c r="S587" s="7" t="s">
        <v>1083</v>
      </c>
      <c r="T587" s="7" t="s">
        <v>1090</v>
      </c>
      <c r="U587" s="7" t="s">
        <v>1707</v>
      </c>
      <c r="V587" s="7" t="s">
        <v>2492</v>
      </c>
      <c r="W587" s="7" t="s">
        <v>1645</v>
      </c>
      <c r="X587" s="7" t="s">
        <v>1127</v>
      </c>
      <c r="Y587" s="7" t="s">
        <v>1090</v>
      </c>
      <c r="Z587" s="7" t="s">
        <v>1083</v>
      </c>
      <c r="AA587" s="7" t="s">
        <v>1083</v>
      </c>
      <c r="AB587" s="7"/>
    </row>
    <row r="588" spans="1:28" x14ac:dyDescent="0.3">
      <c r="A588" s="7" t="s">
        <v>2000</v>
      </c>
      <c r="B588" s="7" t="s">
        <v>2625</v>
      </c>
      <c r="C588" s="7" t="s">
        <v>1188</v>
      </c>
      <c r="D588" s="7" t="s">
        <v>98</v>
      </c>
      <c r="E588" s="7" t="s">
        <v>24</v>
      </c>
      <c r="F588" s="7" t="s">
        <v>1076</v>
      </c>
      <c r="G588" s="7" t="s">
        <v>1083</v>
      </c>
      <c r="H588" s="7" t="s">
        <v>1083</v>
      </c>
      <c r="I588" s="7" t="s">
        <v>1083</v>
      </c>
      <c r="J588" s="7" t="s">
        <v>1083</v>
      </c>
      <c r="K588" s="7" t="s">
        <v>1083</v>
      </c>
      <c r="L588" s="7" t="s">
        <v>1461</v>
      </c>
      <c r="M588" s="7" t="s">
        <v>1083</v>
      </c>
      <c r="N588" s="7" t="s">
        <v>1083</v>
      </c>
      <c r="O588" s="7" t="s">
        <v>1083</v>
      </c>
      <c r="P588" s="7" t="s">
        <v>1083</v>
      </c>
      <c r="Q588" s="7" t="s">
        <v>1083</v>
      </c>
      <c r="R588" s="7" t="s">
        <v>1083</v>
      </c>
      <c r="S588" s="7" t="s">
        <v>1083</v>
      </c>
      <c r="T588" s="7" t="s">
        <v>1083</v>
      </c>
      <c r="U588" s="7"/>
      <c r="V588" s="7" t="s">
        <v>1142</v>
      </c>
      <c r="W588" s="7" t="s">
        <v>2626</v>
      </c>
      <c r="X588" s="7" t="s">
        <v>1076</v>
      </c>
      <c r="Y588" s="7" t="s">
        <v>1083</v>
      </c>
      <c r="Z588" s="7" t="s">
        <v>1083</v>
      </c>
      <c r="AA588" s="7" t="s">
        <v>1083</v>
      </c>
      <c r="AB588" s="7"/>
    </row>
    <row r="589" spans="1:28" x14ac:dyDescent="0.3">
      <c r="A589" s="7" t="s">
        <v>2637</v>
      </c>
      <c r="B589" s="7" t="s">
        <v>2628</v>
      </c>
      <c r="C589" s="7" t="s">
        <v>1188</v>
      </c>
      <c r="D589" s="7" t="s">
        <v>85</v>
      </c>
      <c r="E589" s="7" t="s">
        <v>1228</v>
      </c>
      <c r="F589" s="7" t="s">
        <v>1128</v>
      </c>
      <c r="G589" s="7" t="s">
        <v>1076</v>
      </c>
      <c r="H589" s="7" t="s">
        <v>1083</v>
      </c>
      <c r="I589" s="7" t="s">
        <v>1076</v>
      </c>
      <c r="J589" s="7" t="s">
        <v>1179</v>
      </c>
      <c r="K589" s="7" t="s">
        <v>1083</v>
      </c>
      <c r="L589" s="7" t="s">
        <v>1461</v>
      </c>
      <c r="M589" s="7" t="s">
        <v>1076</v>
      </c>
      <c r="N589" s="7" t="s">
        <v>1083</v>
      </c>
      <c r="O589" s="7" t="s">
        <v>1083</v>
      </c>
      <c r="P589" s="7" t="s">
        <v>1083</v>
      </c>
      <c r="Q589" s="7" t="s">
        <v>1083</v>
      </c>
      <c r="R589" s="7" t="s">
        <v>1083</v>
      </c>
      <c r="S589" s="7" t="s">
        <v>1083</v>
      </c>
      <c r="T589" s="7" t="s">
        <v>1105</v>
      </c>
      <c r="U589" s="7" t="s">
        <v>1657</v>
      </c>
      <c r="V589" s="7" t="s">
        <v>1692</v>
      </c>
      <c r="W589" s="7" t="s">
        <v>1639</v>
      </c>
      <c r="X589" s="7" t="s">
        <v>1083</v>
      </c>
      <c r="Y589" s="7" t="s">
        <v>1111</v>
      </c>
      <c r="Z589" s="7" t="s">
        <v>1128</v>
      </c>
      <c r="AA589" s="7" t="s">
        <v>1082</v>
      </c>
      <c r="AB589" s="7" t="s">
        <v>2629</v>
      </c>
    </row>
    <row r="590" spans="1:28" x14ac:dyDescent="0.3">
      <c r="A590" s="7" t="s">
        <v>1591</v>
      </c>
      <c r="B590" s="7" t="s">
        <v>244</v>
      </c>
      <c r="C590" s="7" t="s">
        <v>1229</v>
      </c>
      <c r="D590" s="7" t="s">
        <v>110</v>
      </c>
      <c r="E590" s="7" t="s">
        <v>24</v>
      </c>
      <c r="F590" s="7" t="s">
        <v>1316</v>
      </c>
      <c r="G590" s="7" t="s">
        <v>1105</v>
      </c>
      <c r="H590" s="7" t="s">
        <v>1142</v>
      </c>
      <c r="I590" s="7" t="s">
        <v>1090</v>
      </c>
      <c r="J590" s="7" t="s">
        <v>1431</v>
      </c>
      <c r="K590" s="7" t="s">
        <v>1303</v>
      </c>
      <c r="L590" s="7" t="s">
        <v>1691</v>
      </c>
      <c r="M590" s="7" t="s">
        <v>1105</v>
      </c>
      <c r="N590" s="7" t="s">
        <v>1083</v>
      </c>
      <c r="O590" s="7" t="s">
        <v>1083</v>
      </c>
      <c r="P590" s="7" t="s">
        <v>1076</v>
      </c>
      <c r="Q590" s="7" t="s">
        <v>1111</v>
      </c>
      <c r="R590" s="7" t="s">
        <v>1083</v>
      </c>
      <c r="S590" s="7" t="s">
        <v>1076</v>
      </c>
      <c r="T590" s="7" t="s">
        <v>1334</v>
      </c>
      <c r="U590" s="7" t="s">
        <v>1959</v>
      </c>
      <c r="V590" s="7" t="s">
        <v>3721</v>
      </c>
      <c r="W590" s="7" t="s">
        <v>3115</v>
      </c>
      <c r="X590" s="7" t="s">
        <v>1815</v>
      </c>
      <c r="Y590" s="7" t="s">
        <v>1666</v>
      </c>
      <c r="Z590" s="7" t="s">
        <v>1083</v>
      </c>
      <c r="AA590" s="7" t="s">
        <v>1083</v>
      </c>
      <c r="AB590" s="7"/>
    </row>
    <row r="591" spans="1:28" x14ac:dyDescent="0.3">
      <c r="A591" s="7" t="s">
        <v>1902</v>
      </c>
      <c r="B591" s="7" t="s">
        <v>231</v>
      </c>
      <c r="C591" s="7" t="s">
        <v>1234</v>
      </c>
      <c r="D591" s="7" t="s">
        <v>72</v>
      </c>
      <c r="E591" s="7" t="s">
        <v>1228</v>
      </c>
      <c r="F591" s="7" t="s">
        <v>1299</v>
      </c>
      <c r="G591" s="7" t="s">
        <v>1111</v>
      </c>
      <c r="H591" s="7" t="s">
        <v>1153</v>
      </c>
      <c r="I591" s="7" t="s">
        <v>1206</v>
      </c>
      <c r="J591" s="7" t="s">
        <v>1082</v>
      </c>
      <c r="K591" s="7" t="s">
        <v>1082</v>
      </c>
      <c r="L591" s="7" t="s">
        <v>1469</v>
      </c>
      <c r="M591" s="7" t="s">
        <v>1111</v>
      </c>
      <c r="N591" s="7" t="s">
        <v>1083</v>
      </c>
      <c r="O591" s="7" t="s">
        <v>1083</v>
      </c>
      <c r="P591" s="7" t="s">
        <v>1076</v>
      </c>
      <c r="Q591" s="7" t="s">
        <v>1153</v>
      </c>
      <c r="R591" s="7" t="s">
        <v>1083</v>
      </c>
      <c r="S591" s="7" t="s">
        <v>1083</v>
      </c>
      <c r="T591" s="7" t="s">
        <v>1759</v>
      </c>
      <c r="U591" s="7" t="s">
        <v>2313</v>
      </c>
      <c r="V591" s="7" t="s">
        <v>1678</v>
      </c>
      <c r="W591" s="7" t="s">
        <v>3300</v>
      </c>
      <c r="X591" s="7" t="s">
        <v>1105</v>
      </c>
      <c r="Y591" s="7" t="s">
        <v>1178</v>
      </c>
      <c r="Z591" s="7" t="s">
        <v>1091</v>
      </c>
      <c r="AA591" s="7" t="s">
        <v>1153</v>
      </c>
      <c r="AB591" s="7" t="s">
        <v>3258</v>
      </c>
    </row>
    <row r="592" spans="1:28" x14ac:dyDescent="0.3">
      <c r="A592" s="7" t="s">
        <v>2292</v>
      </c>
      <c r="B592" s="7" t="s">
        <v>422</v>
      </c>
      <c r="C592" s="7" t="s">
        <v>1223</v>
      </c>
      <c r="D592" s="7" t="s">
        <v>41</v>
      </c>
      <c r="E592" s="7" t="s">
        <v>24</v>
      </c>
      <c r="F592" s="7" t="s">
        <v>1316</v>
      </c>
      <c r="G592" s="7" t="s">
        <v>1092</v>
      </c>
      <c r="H592" s="7" t="s">
        <v>1111</v>
      </c>
      <c r="I592" s="7" t="s">
        <v>1153</v>
      </c>
      <c r="J592" s="7" t="s">
        <v>1128</v>
      </c>
      <c r="K592" s="7" t="s">
        <v>1148</v>
      </c>
      <c r="L592" s="7" t="s">
        <v>1607</v>
      </c>
      <c r="M592" s="7" t="s">
        <v>1092</v>
      </c>
      <c r="N592" s="7" t="s">
        <v>1083</v>
      </c>
      <c r="O592" s="7" t="s">
        <v>1083</v>
      </c>
      <c r="P592" s="7" t="s">
        <v>1083</v>
      </c>
      <c r="Q592" s="7" t="s">
        <v>1128</v>
      </c>
      <c r="R592" s="7" t="s">
        <v>1083</v>
      </c>
      <c r="S592" s="7" t="s">
        <v>1076</v>
      </c>
      <c r="T592" s="7" t="s">
        <v>1364</v>
      </c>
      <c r="U592" s="7" t="s">
        <v>1851</v>
      </c>
      <c r="V592" s="7" t="s">
        <v>3692</v>
      </c>
      <c r="W592" s="7" t="s">
        <v>3693</v>
      </c>
      <c r="X592" s="7" t="s">
        <v>1760</v>
      </c>
      <c r="Y592" s="7" t="s">
        <v>1782</v>
      </c>
      <c r="Z592" s="7" t="s">
        <v>1083</v>
      </c>
      <c r="AA592" s="7" t="s">
        <v>1083</v>
      </c>
      <c r="AB592" s="7"/>
    </row>
    <row r="593" spans="1:28" x14ac:dyDescent="0.3">
      <c r="A593" s="7" t="s">
        <v>2643</v>
      </c>
      <c r="B593" s="7" t="s">
        <v>501</v>
      </c>
      <c r="C593" s="7" t="s">
        <v>1223</v>
      </c>
      <c r="D593" s="7" t="s">
        <v>57</v>
      </c>
      <c r="E593" s="7" t="s">
        <v>1109</v>
      </c>
      <c r="F593" s="7" t="s">
        <v>1206</v>
      </c>
      <c r="G593" s="7" t="s">
        <v>1082</v>
      </c>
      <c r="H593" s="7" t="s">
        <v>1082</v>
      </c>
      <c r="I593" s="7" t="s">
        <v>1123</v>
      </c>
      <c r="J593" s="7" t="s">
        <v>1084</v>
      </c>
      <c r="K593" s="7" t="s">
        <v>1091</v>
      </c>
      <c r="L593" s="7" t="s">
        <v>1669</v>
      </c>
      <c r="M593" s="7" t="s">
        <v>1082</v>
      </c>
      <c r="N593" s="7" t="s">
        <v>1083</v>
      </c>
      <c r="O593" s="7" t="s">
        <v>1083</v>
      </c>
      <c r="P593" s="7" t="s">
        <v>1085</v>
      </c>
      <c r="Q593" s="7" t="s">
        <v>1082</v>
      </c>
      <c r="R593" s="7" t="s">
        <v>1083</v>
      </c>
      <c r="S593" s="7" t="s">
        <v>1083</v>
      </c>
      <c r="T593" s="7" t="s">
        <v>1148</v>
      </c>
      <c r="U593" s="7" t="s">
        <v>1670</v>
      </c>
      <c r="V593" s="7" t="s">
        <v>2225</v>
      </c>
      <c r="W593" s="7" t="s">
        <v>1977</v>
      </c>
      <c r="X593" s="7" t="s">
        <v>1105</v>
      </c>
      <c r="Y593" s="7" t="s">
        <v>1123</v>
      </c>
      <c r="Z593" s="7" t="s">
        <v>1083</v>
      </c>
      <c r="AA593" s="7" t="s">
        <v>1083</v>
      </c>
      <c r="AB593" s="7"/>
    </row>
    <row r="594" spans="1:28" x14ac:dyDescent="0.3">
      <c r="A594" s="7" t="s">
        <v>1753</v>
      </c>
      <c r="B594" s="7" t="s">
        <v>631</v>
      </c>
      <c r="C594" s="7" t="s">
        <v>1242</v>
      </c>
      <c r="D594" s="7" t="s">
        <v>1139</v>
      </c>
      <c r="E594" s="7" t="s">
        <v>24</v>
      </c>
      <c r="F594" s="7" t="s">
        <v>1223</v>
      </c>
      <c r="G594" s="7" t="s">
        <v>1085</v>
      </c>
      <c r="H594" s="7" t="s">
        <v>1092</v>
      </c>
      <c r="I594" s="7" t="s">
        <v>1104</v>
      </c>
      <c r="J594" s="7" t="s">
        <v>1111</v>
      </c>
      <c r="K594" s="7" t="s">
        <v>1090</v>
      </c>
      <c r="L594" s="7" t="s">
        <v>1939</v>
      </c>
      <c r="M594" s="7" t="s">
        <v>1085</v>
      </c>
      <c r="N594" s="7" t="s">
        <v>1083</v>
      </c>
      <c r="O594" s="7" t="s">
        <v>1083</v>
      </c>
      <c r="P594" s="7" t="s">
        <v>1083</v>
      </c>
      <c r="Q594" s="7" t="s">
        <v>1092</v>
      </c>
      <c r="R594" s="7" t="s">
        <v>1083</v>
      </c>
      <c r="S594" s="7" t="s">
        <v>1083</v>
      </c>
      <c r="T594" s="7" t="s">
        <v>1291</v>
      </c>
      <c r="U594" s="7" t="s">
        <v>2008</v>
      </c>
      <c r="V594" s="7" t="s">
        <v>2204</v>
      </c>
      <c r="W594" s="7" t="s">
        <v>3205</v>
      </c>
      <c r="X594" s="7" t="s">
        <v>1180</v>
      </c>
      <c r="Y594" s="7" t="s">
        <v>1237</v>
      </c>
      <c r="Z594" s="7" t="s">
        <v>1083</v>
      </c>
      <c r="AA594" s="7" t="s">
        <v>1083</v>
      </c>
      <c r="AB594" s="7"/>
    </row>
    <row r="595" spans="1:28" x14ac:dyDescent="0.3">
      <c r="A595" s="7" t="s">
        <v>2644</v>
      </c>
      <c r="B595" s="7" t="s">
        <v>235</v>
      </c>
      <c r="C595" s="7" t="s">
        <v>1238</v>
      </c>
      <c r="D595" s="7" t="s">
        <v>72</v>
      </c>
      <c r="E595" s="7" t="s">
        <v>21</v>
      </c>
      <c r="F595" s="7" t="s">
        <v>1316</v>
      </c>
      <c r="G595" s="7" t="s">
        <v>1178</v>
      </c>
      <c r="H595" s="7" t="s">
        <v>1303</v>
      </c>
      <c r="I595" s="7" t="s">
        <v>1397</v>
      </c>
      <c r="J595" s="7" t="s">
        <v>1178</v>
      </c>
      <c r="K595" s="7" t="s">
        <v>1260</v>
      </c>
      <c r="L595" s="7" t="s">
        <v>1789</v>
      </c>
      <c r="M595" s="7" t="s">
        <v>1100</v>
      </c>
      <c r="N595" s="7" t="s">
        <v>1123</v>
      </c>
      <c r="O595" s="7" t="s">
        <v>1076</v>
      </c>
      <c r="P595" s="7" t="s">
        <v>1082</v>
      </c>
      <c r="Q595" s="7" t="s">
        <v>1188</v>
      </c>
      <c r="R595" s="7" t="s">
        <v>1178</v>
      </c>
      <c r="S595" s="7" t="s">
        <v>1083</v>
      </c>
      <c r="T595" s="7" t="s">
        <v>1734</v>
      </c>
      <c r="U595" s="7" t="s">
        <v>3722</v>
      </c>
      <c r="V595" s="7" t="s">
        <v>3233</v>
      </c>
      <c r="W595" s="7" t="s">
        <v>3723</v>
      </c>
      <c r="X595" s="7" t="s">
        <v>1265</v>
      </c>
      <c r="Y595" s="7" t="s">
        <v>1608</v>
      </c>
      <c r="Z595" s="7" t="s">
        <v>2345</v>
      </c>
      <c r="AA595" s="7" t="s">
        <v>2482</v>
      </c>
      <c r="AB595" s="7" t="s">
        <v>2561</v>
      </c>
    </row>
    <row r="596" spans="1:28" x14ac:dyDescent="0.3">
      <c r="A596" s="7" t="s">
        <v>2645</v>
      </c>
      <c r="B596" s="7" t="s">
        <v>313</v>
      </c>
      <c r="C596" s="7" t="s">
        <v>1127</v>
      </c>
      <c r="D596" s="7" t="s">
        <v>23</v>
      </c>
      <c r="E596" s="7" t="s">
        <v>24</v>
      </c>
      <c r="F596" s="7" t="s">
        <v>1312</v>
      </c>
      <c r="G596" s="7" t="s">
        <v>1105</v>
      </c>
      <c r="H596" s="7" t="s">
        <v>1100</v>
      </c>
      <c r="I596" s="7" t="s">
        <v>1180</v>
      </c>
      <c r="J596" s="7" t="s">
        <v>1082</v>
      </c>
      <c r="K596" s="7" t="s">
        <v>1229</v>
      </c>
      <c r="L596" s="7" t="s">
        <v>2058</v>
      </c>
      <c r="M596" s="7" t="s">
        <v>1105</v>
      </c>
      <c r="N596" s="7" t="s">
        <v>1083</v>
      </c>
      <c r="O596" s="7" t="s">
        <v>1083</v>
      </c>
      <c r="P596" s="7" t="s">
        <v>1092</v>
      </c>
      <c r="Q596" s="7" t="s">
        <v>1142</v>
      </c>
      <c r="R596" s="7" t="s">
        <v>1083</v>
      </c>
      <c r="S596" s="7" t="s">
        <v>1076</v>
      </c>
      <c r="T596" s="7" t="s">
        <v>1368</v>
      </c>
      <c r="U596" s="7" t="s">
        <v>2059</v>
      </c>
      <c r="V596" s="7" t="s">
        <v>4123</v>
      </c>
      <c r="W596" s="7" t="s">
        <v>4124</v>
      </c>
      <c r="X596" s="7" t="s">
        <v>1384</v>
      </c>
      <c r="Y596" s="7" t="s">
        <v>1389</v>
      </c>
      <c r="Z596" s="7" t="s">
        <v>1083</v>
      </c>
      <c r="AA596" s="7" t="s">
        <v>1083</v>
      </c>
      <c r="AB596" s="7"/>
    </row>
    <row r="597" spans="1:28" x14ac:dyDescent="0.3">
      <c r="A597" s="7" t="s">
        <v>2647</v>
      </c>
      <c r="B597" s="7" t="s">
        <v>1300</v>
      </c>
      <c r="C597" s="7" t="s">
        <v>1180</v>
      </c>
      <c r="D597" s="7" t="s">
        <v>87</v>
      </c>
      <c r="E597" s="7" t="s">
        <v>21</v>
      </c>
      <c r="F597" s="7" t="s">
        <v>1082</v>
      </c>
      <c r="G597" s="7" t="s">
        <v>1083</v>
      </c>
      <c r="H597" s="7" t="s">
        <v>1083</v>
      </c>
      <c r="I597" s="7" t="s">
        <v>1083</v>
      </c>
      <c r="J597" s="7" t="s">
        <v>1083</v>
      </c>
      <c r="K597" s="7" t="s">
        <v>1085</v>
      </c>
      <c r="L597" s="7" t="s">
        <v>1571</v>
      </c>
      <c r="M597" s="7" t="s">
        <v>1083</v>
      </c>
      <c r="N597" s="7" t="s">
        <v>1083</v>
      </c>
      <c r="O597" s="7" t="s">
        <v>1083</v>
      </c>
      <c r="P597" s="7" t="s">
        <v>1083</v>
      </c>
      <c r="Q597" s="7" t="s">
        <v>1083</v>
      </c>
      <c r="R597" s="7" t="s">
        <v>1083</v>
      </c>
      <c r="S597" s="7" t="s">
        <v>1083</v>
      </c>
      <c r="T597" s="7" t="s">
        <v>1092</v>
      </c>
      <c r="U597" s="7" t="s">
        <v>1461</v>
      </c>
      <c r="V597" s="7" t="s">
        <v>1303</v>
      </c>
      <c r="W597" s="7" t="s">
        <v>2518</v>
      </c>
      <c r="X597" s="7" t="s">
        <v>1076</v>
      </c>
      <c r="Y597" s="7" t="s">
        <v>1092</v>
      </c>
      <c r="Z597" s="7" t="s">
        <v>1090</v>
      </c>
      <c r="AA597" s="7" t="s">
        <v>1180</v>
      </c>
      <c r="AB597" s="7" t="s">
        <v>2099</v>
      </c>
    </row>
    <row r="598" spans="1:28" x14ac:dyDescent="0.3">
      <c r="A598" s="7" t="s">
        <v>1974</v>
      </c>
      <c r="B598" s="7" t="s">
        <v>442</v>
      </c>
      <c r="C598" s="7" t="s">
        <v>1148</v>
      </c>
      <c r="D598" s="7" t="s">
        <v>26</v>
      </c>
      <c r="E598" s="7" t="s">
        <v>24</v>
      </c>
      <c r="F598" s="7" t="s">
        <v>1280</v>
      </c>
      <c r="G598" s="7" t="s">
        <v>1085</v>
      </c>
      <c r="H598" s="7" t="s">
        <v>1147</v>
      </c>
      <c r="I598" s="7" t="s">
        <v>1180</v>
      </c>
      <c r="J598" s="7" t="s">
        <v>1306</v>
      </c>
      <c r="K598" s="7" t="s">
        <v>1167</v>
      </c>
      <c r="L598" s="7" t="s">
        <v>1758</v>
      </c>
      <c r="M598" s="7" t="s">
        <v>1085</v>
      </c>
      <c r="N598" s="7" t="s">
        <v>1083</v>
      </c>
      <c r="O598" s="7" t="s">
        <v>1083</v>
      </c>
      <c r="P598" s="7" t="s">
        <v>1083</v>
      </c>
      <c r="Q598" s="7" t="s">
        <v>1111</v>
      </c>
      <c r="R598" s="7" t="s">
        <v>1105</v>
      </c>
      <c r="S598" s="7" t="s">
        <v>1083</v>
      </c>
      <c r="T598" s="7" t="s">
        <v>1364</v>
      </c>
      <c r="U598" s="7" t="s">
        <v>1607</v>
      </c>
      <c r="V598" s="7" t="s">
        <v>2165</v>
      </c>
      <c r="W598" s="7" t="s">
        <v>2636</v>
      </c>
      <c r="X598" s="7" t="s">
        <v>1291</v>
      </c>
      <c r="Y598" s="7" t="s">
        <v>1312</v>
      </c>
      <c r="Z598" s="7" t="s">
        <v>1083</v>
      </c>
      <c r="AA598" s="7" t="s">
        <v>1083</v>
      </c>
      <c r="AB598" s="7"/>
    </row>
    <row r="599" spans="1:28" x14ac:dyDescent="0.3">
      <c r="A599" s="7" t="s">
        <v>1940</v>
      </c>
      <c r="B599" s="7" t="s">
        <v>1308</v>
      </c>
      <c r="C599" s="7" t="s">
        <v>1180</v>
      </c>
      <c r="D599" s="7" t="s">
        <v>57</v>
      </c>
      <c r="E599" s="7" t="s">
        <v>1109</v>
      </c>
      <c r="F599" s="7" t="s">
        <v>1082</v>
      </c>
      <c r="G599" s="7" t="s">
        <v>1083</v>
      </c>
      <c r="H599" s="7" t="s">
        <v>1083</v>
      </c>
      <c r="I599" s="7" t="s">
        <v>1083</v>
      </c>
      <c r="J599" s="7" t="s">
        <v>1264</v>
      </c>
      <c r="K599" s="7" t="s">
        <v>1085</v>
      </c>
      <c r="L599" s="7" t="s">
        <v>1488</v>
      </c>
      <c r="M599" s="7" t="s">
        <v>1083</v>
      </c>
      <c r="N599" s="7" t="s">
        <v>1083</v>
      </c>
      <c r="O599" s="7" t="s">
        <v>1083</v>
      </c>
      <c r="P599" s="7" t="s">
        <v>1083</v>
      </c>
      <c r="Q599" s="7" t="s">
        <v>1083</v>
      </c>
      <c r="R599" s="7" t="s">
        <v>1083</v>
      </c>
      <c r="S599" s="7" t="s">
        <v>1083</v>
      </c>
      <c r="T599" s="7" t="s">
        <v>1091</v>
      </c>
      <c r="U599" s="7" t="s">
        <v>1461</v>
      </c>
      <c r="V599" s="7" t="s">
        <v>1237</v>
      </c>
      <c r="W599" s="7" t="s">
        <v>2638</v>
      </c>
      <c r="X599" s="7" t="s">
        <v>1076</v>
      </c>
      <c r="Y599" s="7" t="s">
        <v>1091</v>
      </c>
      <c r="Z599" s="7" t="s">
        <v>1083</v>
      </c>
      <c r="AA599" s="7" t="s">
        <v>1076</v>
      </c>
      <c r="AB599" s="7" t="s">
        <v>1461</v>
      </c>
    </row>
    <row r="600" spans="1:28" x14ac:dyDescent="0.3">
      <c r="A600" s="7" t="s">
        <v>2122</v>
      </c>
      <c r="B600" s="7" t="s">
        <v>656</v>
      </c>
      <c r="C600" s="7" t="s">
        <v>1188</v>
      </c>
      <c r="D600" s="7" t="s">
        <v>102</v>
      </c>
      <c r="E600" s="7" t="s">
        <v>24</v>
      </c>
      <c r="F600" s="7" t="s">
        <v>1153</v>
      </c>
      <c r="G600" s="7" t="s">
        <v>1083</v>
      </c>
      <c r="H600" s="7" t="s">
        <v>1085</v>
      </c>
      <c r="I600" s="7" t="s">
        <v>1085</v>
      </c>
      <c r="J600" s="7" t="s">
        <v>1091</v>
      </c>
      <c r="K600" s="7" t="s">
        <v>1111</v>
      </c>
      <c r="L600" s="7" t="s">
        <v>1527</v>
      </c>
      <c r="M600" s="7" t="s">
        <v>1083</v>
      </c>
      <c r="N600" s="7" t="s">
        <v>1083</v>
      </c>
      <c r="O600" s="7" t="s">
        <v>1083</v>
      </c>
      <c r="P600" s="7" t="s">
        <v>1083</v>
      </c>
      <c r="Q600" s="7" t="s">
        <v>1085</v>
      </c>
      <c r="R600" s="7" t="s">
        <v>1083</v>
      </c>
      <c r="S600" s="7" t="s">
        <v>1083</v>
      </c>
      <c r="T600" s="7" t="s">
        <v>1142</v>
      </c>
      <c r="U600" s="7" t="s">
        <v>1461</v>
      </c>
      <c r="V600" s="7" t="s">
        <v>1661</v>
      </c>
      <c r="W600" s="7" t="s">
        <v>2639</v>
      </c>
      <c r="X600" s="7" t="s">
        <v>1153</v>
      </c>
      <c r="Y600" s="7" t="s">
        <v>1092</v>
      </c>
      <c r="Z600" s="7" t="s">
        <v>1083</v>
      </c>
      <c r="AA600" s="7" t="s">
        <v>1083</v>
      </c>
      <c r="AB600" s="7"/>
    </row>
    <row r="601" spans="1:28" x14ac:dyDescent="0.3">
      <c r="A601" s="7" t="s">
        <v>2066</v>
      </c>
      <c r="B601" s="7" t="s">
        <v>143</v>
      </c>
      <c r="C601" s="7" t="s">
        <v>1188</v>
      </c>
      <c r="D601" s="7" t="s">
        <v>62</v>
      </c>
      <c r="E601" s="7" t="s">
        <v>21</v>
      </c>
      <c r="F601" s="7" t="s">
        <v>1316</v>
      </c>
      <c r="G601" s="7" t="s">
        <v>1100</v>
      </c>
      <c r="H601" s="7" t="s">
        <v>1238</v>
      </c>
      <c r="I601" s="7" t="s">
        <v>1237</v>
      </c>
      <c r="J601" s="7" t="s">
        <v>1128</v>
      </c>
      <c r="K601" s="7" t="s">
        <v>1148</v>
      </c>
      <c r="L601" s="7" t="s">
        <v>1598</v>
      </c>
      <c r="M601" s="7" t="s">
        <v>1142</v>
      </c>
      <c r="N601" s="7" t="s">
        <v>1076</v>
      </c>
      <c r="O601" s="7" t="s">
        <v>1083</v>
      </c>
      <c r="P601" s="7" t="s">
        <v>1076</v>
      </c>
      <c r="Q601" s="7" t="s">
        <v>1188</v>
      </c>
      <c r="R601" s="7" t="s">
        <v>1104</v>
      </c>
      <c r="S601" s="7" t="s">
        <v>1083</v>
      </c>
      <c r="T601" s="7" t="s">
        <v>1605</v>
      </c>
      <c r="U601" s="7" t="s">
        <v>2708</v>
      </c>
      <c r="V601" s="7" t="s">
        <v>3725</v>
      </c>
      <c r="W601" s="7" t="s">
        <v>2428</v>
      </c>
      <c r="X601" s="7" t="s">
        <v>1178</v>
      </c>
      <c r="Y601" s="7" t="s">
        <v>1105</v>
      </c>
      <c r="Z601" s="7" t="s">
        <v>2353</v>
      </c>
      <c r="AA601" s="7" t="s">
        <v>2334</v>
      </c>
      <c r="AB601" s="7" t="s">
        <v>2740</v>
      </c>
    </row>
    <row r="602" spans="1:28" x14ac:dyDescent="0.3">
      <c r="A602" s="7" t="s">
        <v>2582</v>
      </c>
      <c r="B602" s="7" t="s">
        <v>491</v>
      </c>
      <c r="C602" s="7" t="s">
        <v>1234</v>
      </c>
      <c r="D602" s="7" t="s">
        <v>55</v>
      </c>
      <c r="E602" s="7" t="s">
        <v>21</v>
      </c>
      <c r="F602" s="7" t="s">
        <v>1316</v>
      </c>
      <c r="G602" s="7" t="s">
        <v>1153</v>
      </c>
      <c r="H602" s="7" t="s">
        <v>1202</v>
      </c>
      <c r="I602" s="7" t="s">
        <v>1260</v>
      </c>
      <c r="J602" s="7" t="s">
        <v>1506</v>
      </c>
      <c r="K602" s="7" t="s">
        <v>1111</v>
      </c>
      <c r="L602" s="7" t="s">
        <v>1803</v>
      </c>
      <c r="M602" s="7" t="s">
        <v>1104</v>
      </c>
      <c r="N602" s="7" t="s">
        <v>1091</v>
      </c>
      <c r="O602" s="7" t="s">
        <v>1085</v>
      </c>
      <c r="P602" s="7" t="s">
        <v>1092</v>
      </c>
      <c r="Q602" s="7" t="s">
        <v>1100</v>
      </c>
      <c r="R602" s="7" t="s">
        <v>1111</v>
      </c>
      <c r="S602" s="7" t="s">
        <v>1083</v>
      </c>
      <c r="T602" s="7" t="s">
        <v>1826</v>
      </c>
      <c r="U602" s="7" t="s">
        <v>1540</v>
      </c>
      <c r="V602" s="7" t="s">
        <v>3325</v>
      </c>
      <c r="W602" s="7" t="s">
        <v>3190</v>
      </c>
      <c r="X602" s="7" t="s">
        <v>1127</v>
      </c>
      <c r="Y602" s="7" t="s">
        <v>1142</v>
      </c>
      <c r="Z602" s="7" t="s">
        <v>2049</v>
      </c>
      <c r="AA602" s="7" t="s">
        <v>2312</v>
      </c>
      <c r="AB602" s="7" t="s">
        <v>1584</v>
      </c>
    </row>
    <row r="603" spans="1:28" x14ac:dyDescent="0.3">
      <c r="A603" s="7" t="s">
        <v>2470</v>
      </c>
      <c r="B603" s="7" t="s">
        <v>622</v>
      </c>
      <c r="C603" s="7" t="s">
        <v>1234</v>
      </c>
      <c r="D603" s="7" t="s">
        <v>41</v>
      </c>
      <c r="E603" s="7" t="s">
        <v>24</v>
      </c>
      <c r="F603" s="7" t="s">
        <v>1098</v>
      </c>
      <c r="G603" s="7" t="s">
        <v>1085</v>
      </c>
      <c r="H603" s="7" t="s">
        <v>1128</v>
      </c>
      <c r="I603" s="7" t="s">
        <v>1142</v>
      </c>
      <c r="J603" s="7" t="s">
        <v>1179</v>
      </c>
      <c r="K603" s="7" t="s">
        <v>1111</v>
      </c>
      <c r="L603" s="7" t="s">
        <v>1469</v>
      </c>
      <c r="M603" s="7" t="s">
        <v>1085</v>
      </c>
      <c r="N603" s="7" t="s">
        <v>1083</v>
      </c>
      <c r="O603" s="7" t="s">
        <v>1083</v>
      </c>
      <c r="P603" s="7" t="s">
        <v>1076</v>
      </c>
      <c r="Q603" s="7" t="s">
        <v>1085</v>
      </c>
      <c r="R603" s="7" t="s">
        <v>1105</v>
      </c>
      <c r="S603" s="7" t="s">
        <v>1083</v>
      </c>
      <c r="T603" s="7" t="s">
        <v>1676</v>
      </c>
      <c r="U603" s="7" t="s">
        <v>1714</v>
      </c>
      <c r="V603" s="7" t="s">
        <v>2328</v>
      </c>
      <c r="W603" s="7" t="s">
        <v>3726</v>
      </c>
      <c r="X603" s="7" t="s">
        <v>1242</v>
      </c>
      <c r="Y603" s="7" t="s">
        <v>1238</v>
      </c>
      <c r="Z603" s="7" t="s">
        <v>1083</v>
      </c>
      <c r="AA603" s="7" t="s">
        <v>1083</v>
      </c>
      <c r="AB603" s="7"/>
    </row>
    <row r="604" spans="1:28" x14ac:dyDescent="0.3">
      <c r="A604" s="7" t="s">
        <v>2483</v>
      </c>
      <c r="B604" s="7" t="s">
        <v>528</v>
      </c>
      <c r="C604" s="7" t="s">
        <v>1229</v>
      </c>
      <c r="D604" s="7" t="s">
        <v>1262</v>
      </c>
      <c r="E604" s="7" t="s">
        <v>1109</v>
      </c>
      <c r="F604" s="7" t="s">
        <v>1312</v>
      </c>
      <c r="G604" s="7" t="s">
        <v>1178</v>
      </c>
      <c r="H604" s="7" t="s">
        <v>1112</v>
      </c>
      <c r="I604" s="7" t="s">
        <v>1260</v>
      </c>
      <c r="J604" s="7" t="s">
        <v>1104</v>
      </c>
      <c r="K604" s="7" t="s">
        <v>1090</v>
      </c>
      <c r="L604" s="7" t="s">
        <v>1804</v>
      </c>
      <c r="M604" s="7" t="s">
        <v>1147</v>
      </c>
      <c r="N604" s="7" t="s">
        <v>1085</v>
      </c>
      <c r="O604" s="7" t="s">
        <v>1085</v>
      </c>
      <c r="P604" s="7" t="s">
        <v>1082</v>
      </c>
      <c r="Q604" s="7" t="s">
        <v>1142</v>
      </c>
      <c r="R604" s="7" t="s">
        <v>1092</v>
      </c>
      <c r="S604" s="7" t="s">
        <v>1083</v>
      </c>
      <c r="T604" s="7" t="s">
        <v>1644</v>
      </c>
      <c r="U604" s="7" t="s">
        <v>1501</v>
      </c>
      <c r="V604" s="7" t="s">
        <v>2061</v>
      </c>
      <c r="W604" s="7" t="s">
        <v>3288</v>
      </c>
      <c r="X604" s="7" t="s">
        <v>1229</v>
      </c>
      <c r="Y604" s="7" t="s">
        <v>1223</v>
      </c>
      <c r="Z604" s="7" t="s">
        <v>1123</v>
      </c>
      <c r="AA604" s="7" t="s">
        <v>1202</v>
      </c>
      <c r="AB604" s="7" t="s">
        <v>3727</v>
      </c>
    </row>
    <row r="605" spans="1:28" x14ac:dyDescent="0.3">
      <c r="A605" s="7" t="s">
        <v>2591</v>
      </c>
      <c r="B605" s="7" t="s">
        <v>303</v>
      </c>
      <c r="C605" s="7" t="s">
        <v>1229</v>
      </c>
      <c r="D605" s="7" t="s">
        <v>30</v>
      </c>
      <c r="E605" s="7" t="s">
        <v>24</v>
      </c>
      <c r="F605" s="7" t="s">
        <v>1307</v>
      </c>
      <c r="G605" s="7" t="s">
        <v>1105</v>
      </c>
      <c r="H605" s="7" t="s">
        <v>1223</v>
      </c>
      <c r="I605" s="7" t="s">
        <v>1110</v>
      </c>
      <c r="J605" s="7" t="s">
        <v>1178</v>
      </c>
      <c r="K605" s="7" t="s">
        <v>1246</v>
      </c>
      <c r="L605" s="7" t="s">
        <v>1613</v>
      </c>
      <c r="M605" s="7" t="s">
        <v>1091</v>
      </c>
      <c r="N605" s="7" t="s">
        <v>1076</v>
      </c>
      <c r="O605" s="7" t="s">
        <v>1083</v>
      </c>
      <c r="P605" s="7" t="s">
        <v>1076</v>
      </c>
      <c r="Q605" s="7" t="s">
        <v>1148</v>
      </c>
      <c r="R605" s="7" t="s">
        <v>1105</v>
      </c>
      <c r="S605" s="7" t="s">
        <v>1083</v>
      </c>
      <c r="T605" s="7" t="s">
        <v>1864</v>
      </c>
      <c r="U605" s="7" t="s">
        <v>2128</v>
      </c>
      <c r="V605" s="7" t="s">
        <v>3106</v>
      </c>
      <c r="W605" s="7" t="s">
        <v>3728</v>
      </c>
      <c r="X605" s="7" t="s">
        <v>1406</v>
      </c>
      <c r="Y605" s="7" t="s">
        <v>1273</v>
      </c>
      <c r="Z605" s="7" t="s">
        <v>1083</v>
      </c>
      <c r="AA605" s="7" t="s">
        <v>1083</v>
      </c>
      <c r="AB605" s="7"/>
    </row>
    <row r="606" spans="1:28" x14ac:dyDescent="0.3">
      <c r="A606" s="7" t="s">
        <v>2352</v>
      </c>
      <c r="B606" s="7" t="s">
        <v>2646</v>
      </c>
      <c r="C606" s="7" t="s">
        <v>1206</v>
      </c>
      <c r="D606" s="7" t="s">
        <v>52</v>
      </c>
      <c r="E606" s="7" t="s">
        <v>24</v>
      </c>
      <c r="F606" s="7" t="s">
        <v>1303</v>
      </c>
      <c r="G606" s="7" t="s">
        <v>1092</v>
      </c>
      <c r="H606" s="7" t="s">
        <v>1097</v>
      </c>
      <c r="I606" s="7" t="s">
        <v>1090</v>
      </c>
      <c r="J606" s="7" t="s">
        <v>1123</v>
      </c>
      <c r="K606" s="7" t="s">
        <v>1097</v>
      </c>
      <c r="L606" s="7" t="s">
        <v>1992</v>
      </c>
      <c r="M606" s="7" t="s">
        <v>1092</v>
      </c>
      <c r="N606" s="7" t="s">
        <v>1083</v>
      </c>
      <c r="O606" s="7" t="s">
        <v>1083</v>
      </c>
      <c r="P606" s="7" t="s">
        <v>1083</v>
      </c>
      <c r="Q606" s="7" t="s">
        <v>1100</v>
      </c>
      <c r="R606" s="7" t="s">
        <v>1076</v>
      </c>
      <c r="S606" s="7" t="s">
        <v>1085</v>
      </c>
      <c r="T606" s="7" t="s">
        <v>1237</v>
      </c>
      <c r="U606" s="7" t="s">
        <v>2003</v>
      </c>
      <c r="V606" s="7" t="s">
        <v>3146</v>
      </c>
      <c r="W606" s="7" t="s">
        <v>1797</v>
      </c>
      <c r="X606" s="7" t="s">
        <v>1418</v>
      </c>
      <c r="Y606" s="7" t="s">
        <v>1187</v>
      </c>
      <c r="Z606" s="7" t="s">
        <v>1083</v>
      </c>
      <c r="AA606" s="7" t="s">
        <v>1083</v>
      </c>
      <c r="AB606" s="7"/>
    </row>
    <row r="607" spans="1:28" x14ac:dyDescent="0.3">
      <c r="A607" s="7" t="s">
        <v>1055</v>
      </c>
      <c r="B607" s="7" t="s">
        <v>0</v>
      </c>
      <c r="C607" s="7" t="s">
        <v>1057</v>
      </c>
      <c r="D607" s="7" t="s">
        <v>1059</v>
      </c>
      <c r="E607" s="7" t="s">
        <v>1063</v>
      </c>
      <c r="F607" s="7" t="s">
        <v>4</v>
      </c>
      <c r="G607" s="7" t="s">
        <v>781</v>
      </c>
      <c r="H607" s="7" t="s">
        <v>1190</v>
      </c>
      <c r="I607" s="7" t="s">
        <v>1191</v>
      </c>
      <c r="J607" s="7" t="s">
        <v>1192</v>
      </c>
      <c r="K607" s="7" t="s">
        <v>1193</v>
      </c>
      <c r="L607" s="7" t="s">
        <v>1444</v>
      </c>
      <c r="M607" s="7" t="s">
        <v>1445</v>
      </c>
      <c r="N607" s="7" t="s">
        <v>1544</v>
      </c>
      <c r="O607" s="7" t="s">
        <v>1545</v>
      </c>
      <c r="P607" s="7" t="s">
        <v>1448</v>
      </c>
      <c r="Q607" s="7" t="s">
        <v>1445</v>
      </c>
      <c r="R607" s="7" t="s">
        <v>1544</v>
      </c>
      <c r="S607" s="7" t="s">
        <v>1545</v>
      </c>
      <c r="T607" s="7" t="s">
        <v>1546</v>
      </c>
      <c r="U607" s="7" t="s">
        <v>1547</v>
      </c>
      <c r="V607" s="7" t="s">
        <v>1548</v>
      </c>
      <c r="W607" s="7" t="s">
        <v>1549</v>
      </c>
      <c r="X607" s="7" t="s">
        <v>1456</v>
      </c>
      <c r="Y607" s="7" t="s">
        <v>1457</v>
      </c>
      <c r="Z607" s="7" t="s">
        <v>1458</v>
      </c>
      <c r="AA607" s="7" t="s">
        <v>1459</v>
      </c>
      <c r="AB607" s="7" t="s">
        <v>1460</v>
      </c>
    </row>
    <row r="608" spans="1:28" x14ac:dyDescent="0.3">
      <c r="A608" s="7" t="s">
        <v>2660</v>
      </c>
      <c r="B608" s="7" t="s">
        <v>755</v>
      </c>
      <c r="C608" s="7" t="s">
        <v>1229</v>
      </c>
      <c r="D608" s="7" t="s">
        <v>1121</v>
      </c>
      <c r="E608" s="7" t="s">
        <v>21</v>
      </c>
      <c r="F608" s="7" t="s">
        <v>1280</v>
      </c>
      <c r="G608" s="7" t="s">
        <v>1082</v>
      </c>
      <c r="H608" s="7" t="s">
        <v>1085</v>
      </c>
      <c r="I608" s="7" t="s">
        <v>1091</v>
      </c>
      <c r="J608" s="7" t="s">
        <v>1084</v>
      </c>
      <c r="K608" s="7" t="s">
        <v>1123</v>
      </c>
      <c r="L608" s="7" t="s">
        <v>1612</v>
      </c>
      <c r="M608" s="7" t="s">
        <v>1092</v>
      </c>
      <c r="N608" s="7" t="s">
        <v>1083</v>
      </c>
      <c r="O608" s="7" t="s">
        <v>1076</v>
      </c>
      <c r="P608" s="7" t="s">
        <v>1085</v>
      </c>
      <c r="Q608" s="7" t="s">
        <v>1085</v>
      </c>
      <c r="R608" s="7" t="s">
        <v>1083</v>
      </c>
      <c r="S608" s="7" t="s">
        <v>1083</v>
      </c>
      <c r="T608" s="7" t="s">
        <v>1325</v>
      </c>
      <c r="U608" s="7" t="s">
        <v>2159</v>
      </c>
      <c r="V608" s="7" t="s">
        <v>2586</v>
      </c>
      <c r="W608" s="7" t="s">
        <v>2207</v>
      </c>
      <c r="X608" s="7" t="s">
        <v>1178</v>
      </c>
      <c r="Y608" s="7" t="s">
        <v>1325</v>
      </c>
      <c r="Z608" s="7" t="s">
        <v>1312</v>
      </c>
      <c r="AA608" s="7" t="s">
        <v>1331</v>
      </c>
      <c r="AB608" s="7" t="s">
        <v>3346</v>
      </c>
    </row>
    <row r="609" spans="1:28" x14ac:dyDescent="0.3">
      <c r="A609" s="7" t="s">
        <v>2661</v>
      </c>
      <c r="B609" s="7" t="s">
        <v>2648</v>
      </c>
      <c r="C609" s="7" t="s">
        <v>1188</v>
      </c>
      <c r="D609" s="7" t="s">
        <v>1262</v>
      </c>
      <c r="E609" s="7" t="s">
        <v>24</v>
      </c>
      <c r="F609" s="7" t="s">
        <v>1104</v>
      </c>
      <c r="G609" s="7" t="s">
        <v>1083</v>
      </c>
      <c r="H609" s="7" t="s">
        <v>1083</v>
      </c>
      <c r="I609" s="7" t="s">
        <v>1083</v>
      </c>
      <c r="J609" s="7" t="s">
        <v>1084</v>
      </c>
      <c r="K609" s="7" t="s">
        <v>1083</v>
      </c>
      <c r="L609" s="7" t="s">
        <v>1461</v>
      </c>
      <c r="M609" s="7" t="s">
        <v>1083</v>
      </c>
      <c r="N609" s="7" t="s">
        <v>1083</v>
      </c>
      <c r="O609" s="7" t="s">
        <v>1083</v>
      </c>
      <c r="P609" s="7" t="s">
        <v>1083</v>
      </c>
      <c r="Q609" s="7" t="s">
        <v>1083</v>
      </c>
      <c r="R609" s="7" t="s">
        <v>1083</v>
      </c>
      <c r="S609" s="7" t="s">
        <v>1083</v>
      </c>
      <c r="T609" s="7" t="s">
        <v>1104</v>
      </c>
      <c r="U609" s="7" t="s">
        <v>1461</v>
      </c>
      <c r="V609" s="7" t="s">
        <v>1650</v>
      </c>
      <c r="W609" s="7" t="s">
        <v>1737</v>
      </c>
      <c r="X609" s="7" t="s">
        <v>1111</v>
      </c>
      <c r="Y609" s="7" t="s">
        <v>1076</v>
      </c>
      <c r="Z609" s="7" t="s">
        <v>1083</v>
      </c>
      <c r="AA609" s="7" t="s">
        <v>1083</v>
      </c>
      <c r="AB609" s="7"/>
    </row>
    <row r="610" spans="1:28" x14ac:dyDescent="0.3">
      <c r="A610" s="7" t="s">
        <v>1486</v>
      </c>
      <c r="B610" s="7" t="s">
        <v>3394</v>
      </c>
      <c r="C610" s="7" t="s">
        <v>1202</v>
      </c>
      <c r="D610" s="7" t="s">
        <v>1132</v>
      </c>
      <c r="E610" s="7" t="s">
        <v>24</v>
      </c>
      <c r="F610" s="7" t="s">
        <v>1092</v>
      </c>
      <c r="G610" s="7" t="s">
        <v>1083</v>
      </c>
      <c r="H610" s="7" t="s">
        <v>1076</v>
      </c>
      <c r="I610" s="7" t="s">
        <v>1076</v>
      </c>
      <c r="J610" s="7" t="s">
        <v>1083</v>
      </c>
      <c r="K610" s="7" t="s">
        <v>1082</v>
      </c>
      <c r="L610" s="7" t="s">
        <v>1500</v>
      </c>
      <c r="M610" s="7" t="s">
        <v>1083</v>
      </c>
      <c r="N610" s="7" t="s">
        <v>1083</v>
      </c>
      <c r="O610" s="7" t="s">
        <v>1083</v>
      </c>
      <c r="P610" s="7" t="s">
        <v>1083</v>
      </c>
      <c r="Q610" s="7" t="s">
        <v>1083</v>
      </c>
      <c r="R610" s="7" t="s">
        <v>1076</v>
      </c>
      <c r="S610" s="7" t="s">
        <v>1083</v>
      </c>
      <c r="T610" s="7" t="s">
        <v>1104</v>
      </c>
      <c r="U610" s="7" t="s">
        <v>1461</v>
      </c>
      <c r="V610" s="7" t="s">
        <v>1379</v>
      </c>
      <c r="W610" s="7" t="s">
        <v>3972</v>
      </c>
      <c r="X610" s="7" t="s">
        <v>1142</v>
      </c>
      <c r="Y610" s="7" t="s">
        <v>1092</v>
      </c>
      <c r="Z610" s="7" t="s">
        <v>1083</v>
      </c>
      <c r="AA610" s="7" t="s">
        <v>1083</v>
      </c>
      <c r="AB610" s="7"/>
    </row>
    <row r="611" spans="1:28" x14ac:dyDescent="0.3">
      <c r="A611" s="7" t="s">
        <v>1850</v>
      </c>
      <c r="B611" s="7" t="s">
        <v>165</v>
      </c>
      <c r="C611" s="7" t="s">
        <v>1238</v>
      </c>
      <c r="D611" s="7" t="s">
        <v>64</v>
      </c>
      <c r="E611" s="7" t="s">
        <v>24</v>
      </c>
      <c r="F611" s="7" t="s">
        <v>1291</v>
      </c>
      <c r="G611" s="7" t="s">
        <v>1085</v>
      </c>
      <c r="H611" s="7" t="s">
        <v>1091</v>
      </c>
      <c r="I611" s="7" t="s">
        <v>1123</v>
      </c>
      <c r="J611" s="7" t="s">
        <v>2649</v>
      </c>
      <c r="K611" s="7" t="s">
        <v>1280</v>
      </c>
      <c r="L611" s="7" t="s">
        <v>1589</v>
      </c>
      <c r="M611" s="7" t="s">
        <v>1085</v>
      </c>
      <c r="N611" s="7" t="s">
        <v>1083</v>
      </c>
      <c r="O611" s="7" t="s">
        <v>1083</v>
      </c>
      <c r="P611" s="7" t="s">
        <v>1083</v>
      </c>
      <c r="Q611" s="7" t="s">
        <v>1091</v>
      </c>
      <c r="R611" s="7" t="s">
        <v>1083</v>
      </c>
      <c r="S611" s="7" t="s">
        <v>1083</v>
      </c>
      <c r="T611" s="7" t="s">
        <v>1312</v>
      </c>
      <c r="U611" s="7" t="s">
        <v>1598</v>
      </c>
      <c r="V611" s="7" t="s">
        <v>2650</v>
      </c>
      <c r="W611" s="7" t="s">
        <v>2651</v>
      </c>
      <c r="X611" s="7" t="s">
        <v>1520</v>
      </c>
      <c r="Y611" s="7" t="s">
        <v>1507</v>
      </c>
      <c r="Z611" s="7" t="s">
        <v>1083</v>
      </c>
      <c r="AA611" s="7" t="s">
        <v>1083</v>
      </c>
      <c r="AB611" s="7"/>
    </row>
    <row r="612" spans="1:28" x14ac:dyDescent="0.3">
      <c r="A612" s="7" t="s">
        <v>2665</v>
      </c>
      <c r="B612" s="7" t="s">
        <v>2652</v>
      </c>
      <c r="C612" s="7" t="s">
        <v>1188</v>
      </c>
      <c r="D612" s="7" t="s">
        <v>62</v>
      </c>
      <c r="E612" s="7" t="s">
        <v>1109</v>
      </c>
      <c r="F612" s="7" t="s">
        <v>1085</v>
      </c>
      <c r="G612" s="7" t="s">
        <v>1083</v>
      </c>
      <c r="H612" s="7" t="s">
        <v>1083</v>
      </c>
      <c r="I612" s="7" t="s">
        <v>1083</v>
      </c>
      <c r="J612" s="7" t="s">
        <v>1084</v>
      </c>
      <c r="K612" s="7" t="s">
        <v>1085</v>
      </c>
      <c r="L612" s="7" t="s">
        <v>1571</v>
      </c>
      <c r="M612" s="7" t="s">
        <v>1083</v>
      </c>
      <c r="N612" s="7" t="s">
        <v>1083</v>
      </c>
      <c r="O612" s="7" t="s">
        <v>1083</v>
      </c>
      <c r="P612" s="7" t="s">
        <v>1083</v>
      </c>
      <c r="Q612" s="7" t="s">
        <v>1083</v>
      </c>
      <c r="R612" s="7" t="s">
        <v>1083</v>
      </c>
      <c r="S612" s="7" t="s">
        <v>1083</v>
      </c>
      <c r="T612" s="7" t="s">
        <v>1076</v>
      </c>
      <c r="U612" s="7" t="s">
        <v>1461</v>
      </c>
      <c r="V612" s="7" t="s">
        <v>1167</v>
      </c>
      <c r="W612" s="7" t="s">
        <v>2038</v>
      </c>
      <c r="X612" s="7" t="s">
        <v>1083</v>
      </c>
      <c r="Y612" s="7" t="s">
        <v>1082</v>
      </c>
      <c r="Z612" s="7" t="s">
        <v>1076</v>
      </c>
      <c r="AA612" s="7" t="s">
        <v>1083</v>
      </c>
      <c r="AB612" s="7" t="s">
        <v>1682</v>
      </c>
    </row>
    <row r="613" spans="1:28" x14ac:dyDescent="0.3">
      <c r="A613" s="7" t="s">
        <v>2667</v>
      </c>
      <c r="B613" s="7" t="s">
        <v>2653</v>
      </c>
      <c r="C613" s="7" t="s">
        <v>1223</v>
      </c>
      <c r="D613" s="7" t="s">
        <v>1121</v>
      </c>
      <c r="E613" s="7" t="s">
        <v>24</v>
      </c>
      <c r="F613" s="7" t="s">
        <v>1104</v>
      </c>
      <c r="G613" s="7" t="s">
        <v>1083</v>
      </c>
      <c r="H613" s="7" t="s">
        <v>1083</v>
      </c>
      <c r="I613" s="7" t="s">
        <v>1083</v>
      </c>
      <c r="J613" s="7" t="s">
        <v>1179</v>
      </c>
      <c r="K613" s="7" t="s">
        <v>1085</v>
      </c>
      <c r="L613" s="7" t="s">
        <v>1571</v>
      </c>
      <c r="M613" s="7" t="s">
        <v>1083</v>
      </c>
      <c r="N613" s="7" t="s">
        <v>1083</v>
      </c>
      <c r="O613" s="7" t="s">
        <v>1083</v>
      </c>
      <c r="P613" s="7" t="s">
        <v>1083</v>
      </c>
      <c r="Q613" s="7" t="s">
        <v>1083</v>
      </c>
      <c r="R613" s="7" t="s">
        <v>1083</v>
      </c>
      <c r="S613" s="7" t="s">
        <v>1083</v>
      </c>
      <c r="T613" s="7" t="s">
        <v>1091</v>
      </c>
      <c r="U613" s="7" t="s">
        <v>1461</v>
      </c>
      <c r="V613" s="7" t="s">
        <v>1355</v>
      </c>
      <c r="W613" s="7" t="s">
        <v>3364</v>
      </c>
      <c r="X613" s="7" t="s">
        <v>1091</v>
      </c>
      <c r="Y613" s="7" t="s">
        <v>1123</v>
      </c>
      <c r="Z613" s="7" t="s">
        <v>1083</v>
      </c>
      <c r="AA613" s="7" t="s">
        <v>1083</v>
      </c>
      <c r="AB613" s="7"/>
    </row>
    <row r="614" spans="1:28" x14ac:dyDescent="0.3">
      <c r="A614" s="7" t="s">
        <v>2167</v>
      </c>
      <c r="B614" s="7" t="s">
        <v>537</v>
      </c>
      <c r="C614" s="7" t="s">
        <v>1098</v>
      </c>
      <c r="D614" s="7" t="s">
        <v>72</v>
      </c>
      <c r="E614" s="7" t="s">
        <v>24</v>
      </c>
      <c r="F614" s="7" t="s">
        <v>1316</v>
      </c>
      <c r="G614" s="7" t="s">
        <v>1092</v>
      </c>
      <c r="H614" s="7" t="s">
        <v>1097</v>
      </c>
      <c r="I614" s="7" t="s">
        <v>1090</v>
      </c>
      <c r="J614" s="7" t="s">
        <v>1153</v>
      </c>
      <c r="K614" s="7" t="s">
        <v>1334</v>
      </c>
      <c r="L614" s="7" t="s">
        <v>1513</v>
      </c>
      <c r="M614" s="7" t="s">
        <v>1085</v>
      </c>
      <c r="N614" s="7" t="s">
        <v>1083</v>
      </c>
      <c r="O614" s="7" t="s">
        <v>1076</v>
      </c>
      <c r="P614" s="7" t="s">
        <v>1083</v>
      </c>
      <c r="Q614" s="7" t="s">
        <v>1097</v>
      </c>
      <c r="R614" s="7" t="s">
        <v>1083</v>
      </c>
      <c r="S614" s="7" t="s">
        <v>1083</v>
      </c>
      <c r="T614" s="7" t="s">
        <v>1331</v>
      </c>
      <c r="U614" s="7" t="s">
        <v>2128</v>
      </c>
      <c r="V614" s="7" t="s">
        <v>3431</v>
      </c>
      <c r="W614" s="7" t="s">
        <v>1627</v>
      </c>
      <c r="X614" s="7" t="s">
        <v>1507</v>
      </c>
      <c r="Y614" s="7" t="s">
        <v>1368</v>
      </c>
      <c r="Z614" s="7" t="s">
        <v>1083</v>
      </c>
      <c r="AA614" s="7" t="s">
        <v>1083</v>
      </c>
      <c r="AB614" s="7"/>
    </row>
    <row r="615" spans="1:28" x14ac:dyDescent="0.3">
      <c r="A615" s="7" t="s">
        <v>1816</v>
      </c>
      <c r="B615" s="7" t="s">
        <v>550</v>
      </c>
      <c r="C615" s="7" t="s">
        <v>1242</v>
      </c>
      <c r="D615" s="7" t="s">
        <v>30</v>
      </c>
      <c r="E615" s="7" t="s">
        <v>21</v>
      </c>
      <c r="F615" s="7" t="s">
        <v>1187</v>
      </c>
      <c r="G615" s="7" t="s">
        <v>1091</v>
      </c>
      <c r="H615" s="7" t="s">
        <v>1180</v>
      </c>
      <c r="I615" s="7" t="s">
        <v>1188</v>
      </c>
      <c r="J615" s="7" t="s">
        <v>1090</v>
      </c>
      <c r="K615" s="7" t="s">
        <v>1123</v>
      </c>
      <c r="L615" s="7" t="s">
        <v>1691</v>
      </c>
      <c r="M615" s="7" t="s">
        <v>1092</v>
      </c>
      <c r="N615" s="7" t="s">
        <v>1085</v>
      </c>
      <c r="O615" s="7" t="s">
        <v>1076</v>
      </c>
      <c r="P615" s="7" t="s">
        <v>1083</v>
      </c>
      <c r="Q615" s="7" t="s">
        <v>1090</v>
      </c>
      <c r="R615" s="7" t="s">
        <v>1076</v>
      </c>
      <c r="S615" s="7" t="s">
        <v>1083</v>
      </c>
      <c r="T615" s="7" t="s">
        <v>1359</v>
      </c>
      <c r="U615" s="7" t="s">
        <v>2423</v>
      </c>
      <c r="V615" s="7" t="s">
        <v>2806</v>
      </c>
      <c r="W615" s="7" t="s">
        <v>3358</v>
      </c>
      <c r="X615" s="7" t="s">
        <v>1223</v>
      </c>
      <c r="Y615" s="7" t="s">
        <v>1273</v>
      </c>
      <c r="Z615" s="7" t="s">
        <v>1532</v>
      </c>
      <c r="AA615" s="7" t="s">
        <v>2029</v>
      </c>
      <c r="AB615" s="7" t="s">
        <v>2316</v>
      </c>
    </row>
    <row r="616" spans="1:28" x14ac:dyDescent="0.3">
      <c r="A616" s="7" t="s">
        <v>2305</v>
      </c>
      <c r="B616" s="7" t="s">
        <v>2656</v>
      </c>
      <c r="C616" s="7" t="s">
        <v>1110</v>
      </c>
      <c r="D616" s="7" t="s">
        <v>23</v>
      </c>
      <c r="E616" s="7" t="s">
        <v>21</v>
      </c>
      <c r="F616" s="7" t="s">
        <v>1076</v>
      </c>
      <c r="G616" s="7" t="s">
        <v>1083</v>
      </c>
      <c r="H616" s="7" t="s">
        <v>1083</v>
      </c>
      <c r="I616" s="7" t="s">
        <v>1083</v>
      </c>
      <c r="J616" s="7" t="s">
        <v>1083</v>
      </c>
      <c r="K616" s="7" t="s">
        <v>1083</v>
      </c>
      <c r="L616" s="7" t="s">
        <v>1461</v>
      </c>
      <c r="M616" s="7" t="s">
        <v>1083</v>
      </c>
      <c r="N616" s="7" t="s">
        <v>1083</v>
      </c>
      <c r="O616" s="7" t="s">
        <v>1083</v>
      </c>
      <c r="P616" s="7" t="s">
        <v>1083</v>
      </c>
      <c r="Q616" s="7" t="s">
        <v>1083</v>
      </c>
      <c r="R616" s="7" t="s">
        <v>1083</v>
      </c>
      <c r="S616" s="7" t="s">
        <v>1083</v>
      </c>
      <c r="T616" s="7" t="s">
        <v>1076</v>
      </c>
      <c r="U616" s="7" t="s">
        <v>1461</v>
      </c>
      <c r="V616" s="7" t="s">
        <v>1142</v>
      </c>
      <c r="W616" s="7" t="s">
        <v>2535</v>
      </c>
      <c r="X616" s="7" t="s">
        <v>1083</v>
      </c>
      <c r="Y616" s="7" t="s">
        <v>1083</v>
      </c>
      <c r="Z616" s="7" t="s">
        <v>1085</v>
      </c>
      <c r="AA616" s="7" t="s">
        <v>1085</v>
      </c>
      <c r="AB616" s="7" t="s">
        <v>1526</v>
      </c>
    </row>
    <row r="617" spans="1:28" x14ac:dyDescent="0.3">
      <c r="A617" s="7" t="s">
        <v>2365</v>
      </c>
      <c r="B617" s="7" t="s">
        <v>2657</v>
      </c>
      <c r="C617" s="7" t="s">
        <v>1188</v>
      </c>
      <c r="D617" s="7" t="s">
        <v>105</v>
      </c>
      <c r="E617" s="7" t="s">
        <v>21</v>
      </c>
      <c r="F617" s="7" t="s">
        <v>1291</v>
      </c>
      <c r="G617" s="7" t="s">
        <v>1153</v>
      </c>
      <c r="H617" s="7" t="s">
        <v>1090</v>
      </c>
      <c r="I617" s="7" t="s">
        <v>1242</v>
      </c>
      <c r="J617" s="7" t="s">
        <v>1149</v>
      </c>
      <c r="K617" s="7" t="s">
        <v>1229</v>
      </c>
      <c r="L617" s="7" t="s">
        <v>1764</v>
      </c>
      <c r="M617" s="7" t="s">
        <v>1128</v>
      </c>
      <c r="N617" s="7" t="s">
        <v>1082</v>
      </c>
      <c r="O617" s="7" t="s">
        <v>1083</v>
      </c>
      <c r="P617" s="7" t="s">
        <v>1085</v>
      </c>
      <c r="Q617" s="7" t="s">
        <v>1153</v>
      </c>
      <c r="R617" s="7" t="s">
        <v>1104</v>
      </c>
      <c r="S617" s="7" t="s">
        <v>1083</v>
      </c>
      <c r="T617" s="7" t="s">
        <v>1853</v>
      </c>
      <c r="U617" s="7" t="s">
        <v>1523</v>
      </c>
      <c r="V617" s="7" t="s">
        <v>2451</v>
      </c>
      <c r="W617" s="7" t="s">
        <v>3322</v>
      </c>
      <c r="X617" s="7" t="s">
        <v>1147</v>
      </c>
      <c r="Y617" s="7" t="s">
        <v>1245</v>
      </c>
      <c r="Z617" s="7" t="s">
        <v>1110</v>
      </c>
      <c r="AA617" s="7" t="s">
        <v>1384</v>
      </c>
      <c r="AB617" s="7" t="s">
        <v>3729</v>
      </c>
    </row>
    <row r="618" spans="1:28" x14ac:dyDescent="0.3">
      <c r="A618" s="7" t="s">
        <v>2673</v>
      </c>
      <c r="B618" s="7" t="s">
        <v>252</v>
      </c>
      <c r="C618" s="7" t="s">
        <v>1178</v>
      </c>
      <c r="D618" s="7" t="s">
        <v>67</v>
      </c>
      <c r="E618" s="7" t="s">
        <v>1109</v>
      </c>
      <c r="F618" s="7" t="s">
        <v>1316</v>
      </c>
      <c r="G618" s="7" t="s">
        <v>1097</v>
      </c>
      <c r="H618" s="7" t="s">
        <v>1082</v>
      </c>
      <c r="I618" s="7" t="s">
        <v>1180</v>
      </c>
      <c r="J618" s="7" t="s">
        <v>1506</v>
      </c>
      <c r="K618" s="7" t="s">
        <v>1091</v>
      </c>
      <c r="L618" s="7" t="s">
        <v>1514</v>
      </c>
      <c r="M618" s="7" t="s">
        <v>1142</v>
      </c>
      <c r="N618" s="7" t="s">
        <v>1082</v>
      </c>
      <c r="O618" s="7" t="s">
        <v>1083</v>
      </c>
      <c r="P618" s="7" t="s">
        <v>1083</v>
      </c>
      <c r="Q618" s="7" t="s">
        <v>1085</v>
      </c>
      <c r="R618" s="7" t="s">
        <v>1085</v>
      </c>
      <c r="S618" s="7" t="s">
        <v>1083</v>
      </c>
      <c r="T618" s="7" t="s">
        <v>1773</v>
      </c>
      <c r="U618" s="7" t="s">
        <v>2663</v>
      </c>
      <c r="V618" s="7" t="s">
        <v>1536</v>
      </c>
      <c r="W618" s="7" t="s">
        <v>3965</v>
      </c>
      <c r="X618" s="7" t="s">
        <v>1234</v>
      </c>
      <c r="Y618" s="7" t="s">
        <v>1749</v>
      </c>
      <c r="Z618" s="7" t="s">
        <v>1082</v>
      </c>
      <c r="AA618" s="7" t="s">
        <v>1112</v>
      </c>
      <c r="AB618" s="7" t="s">
        <v>1674</v>
      </c>
    </row>
    <row r="619" spans="1:28" x14ac:dyDescent="0.3">
      <c r="A619" s="7" t="s">
        <v>2674</v>
      </c>
      <c r="B619" s="7" t="s">
        <v>128</v>
      </c>
      <c r="C619" s="7" t="s">
        <v>1246</v>
      </c>
      <c r="D619" s="7" t="s">
        <v>32</v>
      </c>
      <c r="E619" s="7" t="s">
        <v>21</v>
      </c>
      <c r="F619" s="7" t="s">
        <v>1320</v>
      </c>
      <c r="G619" s="7" t="s">
        <v>1178</v>
      </c>
      <c r="H619" s="7" t="s">
        <v>1090</v>
      </c>
      <c r="I619" s="7" t="s">
        <v>1096</v>
      </c>
      <c r="J619" s="7" t="s">
        <v>1484</v>
      </c>
      <c r="K619" s="7" t="s">
        <v>1090</v>
      </c>
      <c r="L619" s="7" t="s">
        <v>1968</v>
      </c>
      <c r="M619" s="7" t="s">
        <v>1112</v>
      </c>
      <c r="N619" s="7" t="s">
        <v>1091</v>
      </c>
      <c r="O619" s="7" t="s">
        <v>1076</v>
      </c>
      <c r="P619" s="7" t="s">
        <v>1076</v>
      </c>
      <c r="Q619" s="7" t="s">
        <v>1142</v>
      </c>
      <c r="R619" s="7" t="s">
        <v>1105</v>
      </c>
      <c r="S619" s="7" t="s">
        <v>1083</v>
      </c>
      <c r="T619" s="7" t="s">
        <v>1932</v>
      </c>
      <c r="U619" s="7" t="s">
        <v>3235</v>
      </c>
      <c r="V619" s="7" t="s">
        <v>3912</v>
      </c>
      <c r="W619" s="7" t="s">
        <v>2436</v>
      </c>
      <c r="X619" s="7" t="s">
        <v>1219</v>
      </c>
      <c r="Y619" s="7" t="s">
        <v>1202</v>
      </c>
      <c r="Z619" s="7" t="s">
        <v>2011</v>
      </c>
      <c r="AA619" s="7" t="s">
        <v>2244</v>
      </c>
      <c r="AB619" s="7" t="s">
        <v>3785</v>
      </c>
    </row>
    <row r="620" spans="1:28" x14ac:dyDescent="0.3">
      <c r="A620" s="7" t="s">
        <v>2675</v>
      </c>
      <c r="B620" s="7" t="s">
        <v>907</v>
      </c>
      <c r="C620" s="7" t="s">
        <v>1180</v>
      </c>
      <c r="D620" s="7" t="s">
        <v>1139</v>
      </c>
      <c r="E620" s="7" t="s">
        <v>24</v>
      </c>
      <c r="F620" s="7" t="s">
        <v>1219</v>
      </c>
      <c r="G620" s="7" t="s">
        <v>1085</v>
      </c>
      <c r="H620" s="7" t="s">
        <v>1142</v>
      </c>
      <c r="I620" s="7" t="s">
        <v>1153</v>
      </c>
      <c r="J620" s="7" t="s">
        <v>1158</v>
      </c>
      <c r="K620" s="7" t="s">
        <v>1111</v>
      </c>
      <c r="L620" s="7" t="s">
        <v>1807</v>
      </c>
      <c r="M620" s="7" t="s">
        <v>1085</v>
      </c>
      <c r="N620" s="7" t="s">
        <v>1083</v>
      </c>
      <c r="O620" s="7" t="s">
        <v>1083</v>
      </c>
      <c r="P620" s="7" t="s">
        <v>1076</v>
      </c>
      <c r="Q620" s="7" t="s">
        <v>1128</v>
      </c>
      <c r="R620" s="7" t="s">
        <v>1085</v>
      </c>
      <c r="S620" s="7" t="s">
        <v>1083</v>
      </c>
      <c r="T620" s="7" t="s">
        <v>1098</v>
      </c>
      <c r="U620" s="7" t="s">
        <v>1710</v>
      </c>
      <c r="V620" s="7" t="s">
        <v>1748</v>
      </c>
      <c r="W620" s="7" t="s">
        <v>3730</v>
      </c>
      <c r="X620" s="7" t="s">
        <v>1291</v>
      </c>
      <c r="Y620" s="7" t="s">
        <v>1123</v>
      </c>
      <c r="Z620" s="7" t="s">
        <v>1083</v>
      </c>
      <c r="AA620" s="7" t="s">
        <v>1083</v>
      </c>
      <c r="AB620" s="7"/>
    </row>
    <row r="621" spans="1:28" x14ac:dyDescent="0.3">
      <c r="A621" s="7" t="s">
        <v>2677</v>
      </c>
      <c r="B621" s="7" t="s">
        <v>54</v>
      </c>
      <c r="C621" s="7" t="s">
        <v>1206</v>
      </c>
      <c r="D621" s="7" t="s">
        <v>55</v>
      </c>
      <c r="E621" s="7" t="s">
        <v>21</v>
      </c>
      <c r="F621" s="7" t="s">
        <v>1206</v>
      </c>
      <c r="G621" s="7" t="s">
        <v>1105</v>
      </c>
      <c r="H621" s="7" t="s">
        <v>1091</v>
      </c>
      <c r="I621" s="7" t="s">
        <v>1153</v>
      </c>
      <c r="J621" s="7" t="s">
        <v>1218</v>
      </c>
      <c r="K621" s="7" t="s">
        <v>1123</v>
      </c>
      <c r="L621" s="7" t="s">
        <v>1539</v>
      </c>
      <c r="M621" s="7" t="s">
        <v>1105</v>
      </c>
      <c r="N621" s="7" t="s">
        <v>1083</v>
      </c>
      <c r="O621" s="7" t="s">
        <v>1083</v>
      </c>
      <c r="P621" s="7" t="s">
        <v>1076</v>
      </c>
      <c r="Q621" s="7" t="s">
        <v>1092</v>
      </c>
      <c r="R621" s="7" t="s">
        <v>1092</v>
      </c>
      <c r="S621" s="7" t="s">
        <v>1083</v>
      </c>
      <c r="T621" s="7" t="s">
        <v>1242</v>
      </c>
      <c r="U621" s="7" t="s">
        <v>2662</v>
      </c>
      <c r="V621" s="7" t="s">
        <v>2414</v>
      </c>
      <c r="W621" s="7" t="s">
        <v>2198</v>
      </c>
      <c r="X621" s="7" t="s">
        <v>1123</v>
      </c>
      <c r="Y621" s="7" t="s">
        <v>1167</v>
      </c>
      <c r="Z621" s="7" t="s">
        <v>1303</v>
      </c>
      <c r="AA621" s="7" t="s">
        <v>1577</v>
      </c>
      <c r="AB621" s="7" t="s">
        <v>2583</v>
      </c>
    </row>
    <row r="622" spans="1:28" x14ac:dyDescent="0.3">
      <c r="A622" s="7" t="s">
        <v>1874</v>
      </c>
      <c r="B622" s="7" t="s">
        <v>543</v>
      </c>
      <c r="C622" s="7" t="s">
        <v>1229</v>
      </c>
      <c r="D622" s="7" t="s">
        <v>85</v>
      </c>
      <c r="E622" s="7" t="s">
        <v>1141</v>
      </c>
      <c r="F622" s="7" t="s">
        <v>1280</v>
      </c>
      <c r="G622" s="7" t="s">
        <v>1202</v>
      </c>
      <c r="H622" s="7" t="s">
        <v>1148</v>
      </c>
      <c r="I622" s="7" t="s">
        <v>1237</v>
      </c>
      <c r="J622" s="7" t="s">
        <v>1128</v>
      </c>
      <c r="K622" s="7" t="s">
        <v>1090</v>
      </c>
      <c r="L622" s="7" t="s">
        <v>1602</v>
      </c>
      <c r="M622" s="7" t="s">
        <v>1128</v>
      </c>
      <c r="N622" s="7" t="s">
        <v>1153</v>
      </c>
      <c r="O622" s="7" t="s">
        <v>1083</v>
      </c>
      <c r="P622" s="7" t="s">
        <v>1082</v>
      </c>
      <c r="Q622" s="7" t="s">
        <v>1097</v>
      </c>
      <c r="R622" s="7" t="s">
        <v>1092</v>
      </c>
      <c r="S622" s="7" t="s">
        <v>1085</v>
      </c>
      <c r="T622" s="7" t="s">
        <v>1882</v>
      </c>
      <c r="U622" s="7" t="s">
        <v>2663</v>
      </c>
      <c r="V622" s="7" t="s">
        <v>2590</v>
      </c>
      <c r="W622" s="7" t="s">
        <v>2664</v>
      </c>
      <c r="X622" s="7" t="s">
        <v>1147</v>
      </c>
      <c r="Y622" s="7" t="s">
        <v>1303</v>
      </c>
      <c r="Z622" s="7" t="s">
        <v>1085</v>
      </c>
      <c r="AA622" s="7" t="s">
        <v>1104</v>
      </c>
      <c r="AB622" s="7" t="s">
        <v>2041</v>
      </c>
    </row>
    <row r="623" spans="1:28" x14ac:dyDescent="0.3">
      <c r="A623" s="7" t="s">
        <v>2679</v>
      </c>
      <c r="B623" s="7" t="s">
        <v>426</v>
      </c>
      <c r="C623" s="7" t="s">
        <v>1242</v>
      </c>
      <c r="D623" s="7" t="s">
        <v>30</v>
      </c>
      <c r="E623" s="7" t="s">
        <v>1141</v>
      </c>
      <c r="F623" s="7" t="s">
        <v>1307</v>
      </c>
      <c r="G623" s="7" t="s">
        <v>1100</v>
      </c>
      <c r="H623" s="7" t="s">
        <v>1153</v>
      </c>
      <c r="I623" s="7" t="s">
        <v>1188</v>
      </c>
      <c r="J623" s="7" t="s">
        <v>1100</v>
      </c>
      <c r="K623" s="7" t="s">
        <v>1219</v>
      </c>
      <c r="L623" s="7" t="s">
        <v>1987</v>
      </c>
      <c r="M623" s="7" t="s">
        <v>1128</v>
      </c>
      <c r="N623" s="7" t="s">
        <v>1092</v>
      </c>
      <c r="O623" s="7" t="s">
        <v>1083</v>
      </c>
      <c r="P623" s="7" t="s">
        <v>1085</v>
      </c>
      <c r="Q623" s="7" t="s">
        <v>1100</v>
      </c>
      <c r="R623" s="7" t="s">
        <v>1076</v>
      </c>
      <c r="S623" s="7" t="s">
        <v>1083</v>
      </c>
      <c r="T623" s="7" t="s">
        <v>1703</v>
      </c>
      <c r="U623" s="7" t="s">
        <v>3186</v>
      </c>
      <c r="V623" s="7" t="s">
        <v>2165</v>
      </c>
      <c r="W623" s="7" t="s">
        <v>2145</v>
      </c>
      <c r="X623" s="7" t="s">
        <v>1127</v>
      </c>
      <c r="Y623" s="7" t="s">
        <v>1368</v>
      </c>
      <c r="Z623" s="7" t="s">
        <v>1167</v>
      </c>
      <c r="AA623" s="7" t="s">
        <v>1097</v>
      </c>
      <c r="AB623" s="7" t="s">
        <v>3075</v>
      </c>
    </row>
    <row r="624" spans="1:28" x14ac:dyDescent="0.3">
      <c r="A624" s="7" t="s">
        <v>2680</v>
      </c>
      <c r="B624" s="7" t="s">
        <v>2668</v>
      </c>
      <c r="C624" s="7" t="s">
        <v>1242</v>
      </c>
      <c r="D624" s="7" t="s">
        <v>130</v>
      </c>
      <c r="E624" s="7" t="s">
        <v>1109</v>
      </c>
      <c r="F624" s="7" t="s">
        <v>1202</v>
      </c>
      <c r="G624" s="7" t="s">
        <v>1076</v>
      </c>
      <c r="H624" s="7" t="s">
        <v>1092</v>
      </c>
      <c r="I624" s="7" t="s">
        <v>1082</v>
      </c>
      <c r="J624" s="7" t="s">
        <v>1104</v>
      </c>
      <c r="K624" s="7" t="s">
        <v>1082</v>
      </c>
      <c r="L624" s="7" t="s">
        <v>1500</v>
      </c>
      <c r="M624" s="7" t="s">
        <v>1076</v>
      </c>
      <c r="N624" s="7" t="s">
        <v>1083</v>
      </c>
      <c r="O624" s="7" t="s">
        <v>1083</v>
      </c>
      <c r="P624" s="7" t="s">
        <v>1083</v>
      </c>
      <c r="Q624" s="7" t="s">
        <v>1092</v>
      </c>
      <c r="R624" s="7" t="s">
        <v>1083</v>
      </c>
      <c r="S624" s="7" t="s">
        <v>1083</v>
      </c>
      <c r="T624" s="7" t="s">
        <v>1153</v>
      </c>
      <c r="U624" s="7" t="s">
        <v>1462</v>
      </c>
      <c r="V624" s="7" t="s">
        <v>2177</v>
      </c>
      <c r="W624" s="7" t="s">
        <v>2669</v>
      </c>
      <c r="X624" s="7" t="s">
        <v>1128</v>
      </c>
      <c r="Y624" s="7" t="s">
        <v>1100</v>
      </c>
      <c r="Z624" s="7" t="s">
        <v>1083</v>
      </c>
      <c r="AA624" s="7" t="s">
        <v>1083</v>
      </c>
      <c r="AB624" s="7"/>
    </row>
    <row r="625" spans="1:28" x14ac:dyDescent="0.3">
      <c r="A625" s="7" t="s">
        <v>2682</v>
      </c>
      <c r="B625" s="7" t="s">
        <v>502</v>
      </c>
      <c r="C625" s="7" t="s">
        <v>1238</v>
      </c>
      <c r="D625" s="7" t="s">
        <v>105</v>
      </c>
      <c r="E625" s="7" t="s">
        <v>1141</v>
      </c>
      <c r="F625" s="7" t="s">
        <v>1307</v>
      </c>
      <c r="G625" s="7" t="s">
        <v>1142</v>
      </c>
      <c r="H625" s="7" t="s">
        <v>1167</v>
      </c>
      <c r="I625" s="7" t="s">
        <v>1223</v>
      </c>
      <c r="J625" s="7" t="s">
        <v>1128</v>
      </c>
      <c r="K625" s="7" t="s">
        <v>1127</v>
      </c>
      <c r="L625" s="7" t="s">
        <v>1473</v>
      </c>
      <c r="M625" s="7" t="s">
        <v>1123</v>
      </c>
      <c r="N625" s="7" t="s">
        <v>1092</v>
      </c>
      <c r="O625" s="7" t="s">
        <v>1083</v>
      </c>
      <c r="P625" s="7" t="s">
        <v>1076</v>
      </c>
      <c r="Q625" s="7" t="s">
        <v>1100</v>
      </c>
      <c r="R625" s="7" t="s">
        <v>1082</v>
      </c>
      <c r="S625" s="7" t="s">
        <v>1083</v>
      </c>
      <c r="T625" s="7" t="s">
        <v>1374</v>
      </c>
      <c r="U625" s="7" t="s">
        <v>1925</v>
      </c>
      <c r="V625" s="7" t="s">
        <v>2689</v>
      </c>
      <c r="W625" s="7" t="s">
        <v>2139</v>
      </c>
      <c r="X625" s="7" t="s">
        <v>1112</v>
      </c>
      <c r="Y625" s="7" t="s">
        <v>1344</v>
      </c>
      <c r="Z625" s="7" t="s">
        <v>1148</v>
      </c>
      <c r="AA625" s="7" t="s">
        <v>1237</v>
      </c>
      <c r="AB625" s="7" t="s">
        <v>3731</v>
      </c>
    </row>
    <row r="626" spans="1:28" x14ac:dyDescent="0.3">
      <c r="A626" s="7" t="s">
        <v>2683</v>
      </c>
      <c r="B626" s="7" t="s">
        <v>2670</v>
      </c>
      <c r="C626" s="7" t="s">
        <v>1127</v>
      </c>
      <c r="D626" s="7" t="s">
        <v>107</v>
      </c>
      <c r="E626" s="7" t="s">
        <v>21</v>
      </c>
      <c r="F626" s="7" t="s">
        <v>1280</v>
      </c>
      <c r="G626" s="7" t="s">
        <v>1100</v>
      </c>
      <c r="H626" s="7" t="s">
        <v>1100</v>
      </c>
      <c r="I626" s="7" t="s">
        <v>1127</v>
      </c>
      <c r="J626" s="7" t="s">
        <v>1218</v>
      </c>
      <c r="K626" s="7" t="s">
        <v>1148</v>
      </c>
      <c r="L626" s="7" t="s">
        <v>1514</v>
      </c>
      <c r="M626" s="7" t="s">
        <v>1105</v>
      </c>
      <c r="N626" s="7" t="s">
        <v>1104</v>
      </c>
      <c r="O626" s="7" t="s">
        <v>1083</v>
      </c>
      <c r="P626" s="7" t="s">
        <v>1076</v>
      </c>
      <c r="Q626" s="7" t="s">
        <v>1091</v>
      </c>
      <c r="R626" s="7" t="s">
        <v>1104</v>
      </c>
      <c r="S626" s="7" t="s">
        <v>1076</v>
      </c>
      <c r="T626" s="7" t="s">
        <v>1806</v>
      </c>
      <c r="U626" s="7" t="s">
        <v>2217</v>
      </c>
      <c r="V626" s="7" t="s">
        <v>2835</v>
      </c>
      <c r="W626" s="7" t="s">
        <v>3191</v>
      </c>
      <c r="X626" s="7" t="s">
        <v>1223</v>
      </c>
      <c r="Y626" s="7" t="s">
        <v>1299</v>
      </c>
      <c r="Z626" s="7" t="s">
        <v>2184</v>
      </c>
      <c r="AA626" s="7" t="s">
        <v>1863</v>
      </c>
      <c r="AB626" s="7" t="s">
        <v>3362</v>
      </c>
    </row>
    <row r="627" spans="1:28" x14ac:dyDescent="0.3">
      <c r="A627" s="7" t="s">
        <v>2685</v>
      </c>
      <c r="B627" s="7" t="s">
        <v>2671</v>
      </c>
      <c r="C627" s="7" t="s">
        <v>1242</v>
      </c>
      <c r="D627" s="7" t="s">
        <v>1139</v>
      </c>
      <c r="E627" s="7" t="s">
        <v>21</v>
      </c>
      <c r="F627" s="7" t="s">
        <v>1091</v>
      </c>
      <c r="G627" s="7" t="s">
        <v>1083</v>
      </c>
      <c r="H627" s="7" t="s">
        <v>1083</v>
      </c>
      <c r="I627" s="7" t="s">
        <v>1083</v>
      </c>
      <c r="J627" s="7" t="s">
        <v>1179</v>
      </c>
      <c r="K627" s="7" t="s">
        <v>1083</v>
      </c>
      <c r="L627" s="7" t="s">
        <v>1488</v>
      </c>
      <c r="M627" s="7" t="s">
        <v>1083</v>
      </c>
      <c r="N627" s="7" t="s">
        <v>1083</v>
      </c>
      <c r="O627" s="7" t="s">
        <v>1083</v>
      </c>
      <c r="P627" s="7" t="s">
        <v>1083</v>
      </c>
      <c r="Q627" s="7" t="s">
        <v>1083</v>
      </c>
      <c r="R627" s="7" t="s">
        <v>1083</v>
      </c>
      <c r="S627" s="7" t="s">
        <v>1083</v>
      </c>
      <c r="T627" s="7" t="s">
        <v>1082</v>
      </c>
      <c r="U627" s="7" t="s">
        <v>1461</v>
      </c>
      <c r="V627" s="7" t="s">
        <v>1347</v>
      </c>
      <c r="W627" s="7" t="s">
        <v>2672</v>
      </c>
      <c r="X627" s="7" t="s">
        <v>1092</v>
      </c>
      <c r="Y627" s="7" t="s">
        <v>1082</v>
      </c>
      <c r="Z627" s="7" t="s">
        <v>1076</v>
      </c>
      <c r="AA627" s="7" t="s">
        <v>1091</v>
      </c>
      <c r="AB627" s="7" t="s">
        <v>1657</v>
      </c>
    </row>
    <row r="628" spans="1:28" x14ac:dyDescent="0.3">
      <c r="A628" s="7" t="s">
        <v>1055</v>
      </c>
      <c r="B628" s="7" t="s">
        <v>0</v>
      </c>
      <c r="C628" s="7" t="s">
        <v>1057</v>
      </c>
      <c r="D628" s="7" t="s">
        <v>1059</v>
      </c>
      <c r="E628" s="7" t="s">
        <v>1063</v>
      </c>
      <c r="F628" s="7" t="s">
        <v>4</v>
      </c>
      <c r="G628" s="7" t="s">
        <v>781</v>
      </c>
      <c r="H628" s="7" t="s">
        <v>1190</v>
      </c>
      <c r="I628" s="7" t="s">
        <v>1191</v>
      </c>
      <c r="J628" s="7" t="s">
        <v>1192</v>
      </c>
      <c r="K628" s="7" t="s">
        <v>1193</v>
      </c>
      <c r="L628" s="7" t="s">
        <v>1444</v>
      </c>
      <c r="M628" s="7" t="s">
        <v>1445</v>
      </c>
      <c r="N628" s="7" t="s">
        <v>1544</v>
      </c>
      <c r="O628" s="7" t="s">
        <v>1545</v>
      </c>
      <c r="P628" s="7" t="s">
        <v>1448</v>
      </c>
      <c r="Q628" s="7" t="s">
        <v>1445</v>
      </c>
      <c r="R628" s="7" t="s">
        <v>1544</v>
      </c>
      <c r="S628" s="7" t="s">
        <v>1545</v>
      </c>
      <c r="T628" s="7" t="s">
        <v>1546</v>
      </c>
      <c r="U628" s="7" t="s">
        <v>1547</v>
      </c>
      <c r="V628" s="7" t="s">
        <v>1548</v>
      </c>
      <c r="W628" s="7" t="s">
        <v>1549</v>
      </c>
      <c r="X628" s="7" t="s">
        <v>1456</v>
      </c>
      <c r="Y628" s="7" t="s">
        <v>1457</v>
      </c>
      <c r="Z628" s="7" t="s">
        <v>1458</v>
      </c>
      <c r="AA628" s="7" t="s">
        <v>1459</v>
      </c>
      <c r="AB628" s="7" t="s">
        <v>1460</v>
      </c>
    </row>
    <row r="629" spans="1:28" x14ac:dyDescent="0.3">
      <c r="A629" s="7" t="s">
        <v>2686</v>
      </c>
      <c r="B629" s="7" t="s">
        <v>513</v>
      </c>
      <c r="C629" s="7" t="s">
        <v>1219</v>
      </c>
      <c r="D629" s="7" t="s">
        <v>44</v>
      </c>
      <c r="E629" s="7" t="s">
        <v>21</v>
      </c>
      <c r="F629" s="7" t="s">
        <v>1280</v>
      </c>
      <c r="G629" s="7" t="s">
        <v>1123</v>
      </c>
      <c r="H629" s="7" t="s">
        <v>1097</v>
      </c>
      <c r="I629" s="7" t="s">
        <v>1206</v>
      </c>
      <c r="J629" s="7" t="s">
        <v>1431</v>
      </c>
      <c r="K629" s="7" t="s">
        <v>1091</v>
      </c>
      <c r="L629" s="7" t="s">
        <v>1522</v>
      </c>
      <c r="M629" s="7" t="s">
        <v>1082</v>
      </c>
      <c r="N629" s="7" t="s">
        <v>1082</v>
      </c>
      <c r="O629" s="7" t="s">
        <v>1083</v>
      </c>
      <c r="P629" s="7" t="s">
        <v>1076</v>
      </c>
      <c r="Q629" s="7" t="s">
        <v>1153</v>
      </c>
      <c r="R629" s="7" t="s">
        <v>1085</v>
      </c>
      <c r="S629" s="7" t="s">
        <v>1083</v>
      </c>
      <c r="T629" s="7" t="s">
        <v>1389</v>
      </c>
      <c r="U629" s="7" t="s">
        <v>2278</v>
      </c>
      <c r="V629" s="7" t="s">
        <v>2683</v>
      </c>
      <c r="W629" s="7" t="s">
        <v>3948</v>
      </c>
      <c r="X629" s="7" t="s">
        <v>1100</v>
      </c>
      <c r="Y629" s="7" t="s">
        <v>1076</v>
      </c>
      <c r="Z629" s="7" t="s">
        <v>1896</v>
      </c>
      <c r="AA629" s="7" t="s">
        <v>1784</v>
      </c>
      <c r="AB629" s="7" t="s">
        <v>3973</v>
      </c>
    </row>
    <row r="630" spans="1:28" x14ac:dyDescent="0.3">
      <c r="A630" s="7" t="s">
        <v>2689</v>
      </c>
      <c r="B630" s="7" t="s">
        <v>475</v>
      </c>
      <c r="C630" s="7" t="s">
        <v>1238</v>
      </c>
      <c r="D630" s="7" t="s">
        <v>122</v>
      </c>
      <c r="E630" s="7" t="s">
        <v>21</v>
      </c>
      <c r="F630" s="7" t="s">
        <v>1299</v>
      </c>
      <c r="G630" s="7" t="s">
        <v>1100</v>
      </c>
      <c r="H630" s="7" t="s">
        <v>1246</v>
      </c>
      <c r="I630" s="7" t="s">
        <v>1187</v>
      </c>
      <c r="J630" s="7" t="s">
        <v>1111</v>
      </c>
      <c r="K630" s="7" t="s">
        <v>1127</v>
      </c>
      <c r="L630" s="7" t="s">
        <v>1804</v>
      </c>
      <c r="M630" s="7" t="s">
        <v>1128</v>
      </c>
      <c r="N630" s="7" t="s">
        <v>1092</v>
      </c>
      <c r="O630" s="7" t="s">
        <v>1083</v>
      </c>
      <c r="P630" s="7" t="s">
        <v>1085</v>
      </c>
      <c r="Q630" s="7" t="s">
        <v>1167</v>
      </c>
      <c r="R630" s="7" t="s">
        <v>1112</v>
      </c>
      <c r="S630" s="7" t="s">
        <v>1085</v>
      </c>
      <c r="T630" s="7" t="s">
        <v>1788</v>
      </c>
      <c r="U630" s="7" t="s">
        <v>2313</v>
      </c>
      <c r="V630" s="7" t="s">
        <v>2634</v>
      </c>
      <c r="W630" s="7" t="s">
        <v>3085</v>
      </c>
      <c r="X630" s="7" t="s">
        <v>1180</v>
      </c>
      <c r="Y630" s="7" t="s">
        <v>1127</v>
      </c>
      <c r="Z630" s="7" t="s">
        <v>1532</v>
      </c>
      <c r="AA630" s="7" t="s">
        <v>1784</v>
      </c>
      <c r="AB630" s="7" t="s">
        <v>3374</v>
      </c>
    </row>
    <row r="631" spans="1:28" x14ac:dyDescent="0.3">
      <c r="A631" s="7" t="s">
        <v>2259</v>
      </c>
      <c r="B631" s="7" t="s">
        <v>175</v>
      </c>
      <c r="C631" s="7" t="s">
        <v>1229</v>
      </c>
      <c r="D631" s="7" t="s">
        <v>122</v>
      </c>
      <c r="E631" s="7" t="s">
        <v>24</v>
      </c>
      <c r="F631" s="7" t="s">
        <v>1299</v>
      </c>
      <c r="G631" s="7" t="s">
        <v>1091</v>
      </c>
      <c r="H631" s="7" t="s">
        <v>1142</v>
      </c>
      <c r="I631" s="7" t="s">
        <v>1147</v>
      </c>
      <c r="J631" s="7" t="s">
        <v>1111</v>
      </c>
      <c r="K631" s="7" t="s">
        <v>1110</v>
      </c>
      <c r="L631" s="7" t="s">
        <v>1717</v>
      </c>
      <c r="M631" s="7" t="s">
        <v>1082</v>
      </c>
      <c r="N631" s="7" t="s">
        <v>1076</v>
      </c>
      <c r="O631" s="7" t="s">
        <v>1076</v>
      </c>
      <c r="P631" s="7" t="s">
        <v>1076</v>
      </c>
      <c r="Q631" s="7" t="s">
        <v>1128</v>
      </c>
      <c r="R631" s="7" t="s">
        <v>1085</v>
      </c>
      <c r="S631" s="7" t="s">
        <v>1083</v>
      </c>
      <c r="T631" s="7" t="s">
        <v>1518</v>
      </c>
      <c r="U631" s="7" t="s">
        <v>1613</v>
      </c>
      <c r="V631" s="7" t="s">
        <v>3732</v>
      </c>
      <c r="W631" s="7" t="s">
        <v>3733</v>
      </c>
      <c r="X631" s="7" t="s">
        <v>1833</v>
      </c>
      <c r="Y631" s="7" t="s">
        <v>1749</v>
      </c>
      <c r="Z631" s="7" t="s">
        <v>1083</v>
      </c>
      <c r="AA631" s="7" t="s">
        <v>1083</v>
      </c>
      <c r="AB631" s="7"/>
    </row>
    <row r="632" spans="1:28" x14ac:dyDescent="0.3">
      <c r="A632" s="7" t="s">
        <v>2247</v>
      </c>
      <c r="B632" s="7" t="s">
        <v>2676</v>
      </c>
      <c r="C632" s="7" t="s">
        <v>1188</v>
      </c>
      <c r="D632" s="7" t="s">
        <v>130</v>
      </c>
      <c r="E632" s="7" t="s">
        <v>1109</v>
      </c>
      <c r="F632" s="7" t="s">
        <v>1104</v>
      </c>
      <c r="G632" s="7" t="s">
        <v>1083</v>
      </c>
      <c r="H632" s="7" t="s">
        <v>1083</v>
      </c>
      <c r="I632" s="7" t="s">
        <v>1083</v>
      </c>
      <c r="J632" s="7" t="s">
        <v>1083</v>
      </c>
      <c r="K632" s="7" t="s">
        <v>1083</v>
      </c>
      <c r="L632" s="7" t="s">
        <v>1571</v>
      </c>
      <c r="M632" s="7" t="s">
        <v>1083</v>
      </c>
      <c r="N632" s="7" t="s">
        <v>1083</v>
      </c>
      <c r="O632" s="7" t="s">
        <v>1083</v>
      </c>
      <c r="P632" s="7" t="s">
        <v>1083</v>
      </c>
      <c r="Q632" s="7" t="s">
        <v>1083</v>
      </c>
      <c r="R632" s="7" t="s">
        <v>1083</v>
      </c>
      <c r="S632" s="7" t="s">
        <v>1083</v>
      </c>
      <c r="T632" s="7" t="s">
        <v>1111</v>
      </c>
      <c r="U632" s="7" t="s">
        <v>1461</v>
      </c>
      <c r="V632" s="7" t="s">
        <v>1406</v>
      </c>
      <c r="W632" s="7" t="s">
        <v>2573</v>
      </c>
      <c r="X632" s="7" t="s">
        <v>1092</v>
      </c>
      <c r="Y632" s="7" t="s">
        <v>1085</v>
      </c>
      <c r="Z632" s="7" t="s">
        <v>1092</v>
      </c>
      <c r="AA632" s="7" t="s">
        <v>1083</v>
      </c>
      <c r="AB632" s="7" t="s">
        <v>1682</v>
      </c>
    </row>
    <row r="633" spans="1:28" x14ac:dyDescent="0.3">
      <c r="A633" s="7" t="s">
        <v>2136</v>
      </c>
      <c r="B633" s="7" t="s">
        <v>557</v>
      </c>
      <c r="C633" s="7" t="s">
        <v>1223</v>
      </c>
      <c r="D633" s="7" t="s">
        <v>87</v>
      </c>
      <c r="E633" s="7" t="s">
        <v>21</v>
      </c>
      <c r="F633" s="7" t="s">
        <v>1312</v>
      </c>
      <c r="G633" s="7" t="s">
        <v>1206</v>
      </c>
      <c r="H633" s="7" t="s">
        <v>1096</v>
      </c>
      <c r="I633" s="7" t="s">
        <v>1374</v>
      </c>
      <c r="J633" s="7" t="s">
        <v>1076</v>
      </c>
      <c r="K633" s="7" t="s">
        <v>1100</v>
      </c>
      <c r="L633" s="7" t="s">
        <v>1996</v>
      </c>
      <c r="M633" s="7" t="s">
        <v>1097</v>
      </c>
      <c r="N633" s="7" t="s">
        <v>1091</v>
      </c>
      <c r="O633" s="7" t="s">
        <v>1085</v>
      </c>
      <c r="P633" s="7" t="s">
        <v>1092</v>
      </c>
      <c r="Q633" s="7" t="s">
        <v>1178</v>
      </c>
      <c r="R633" s="7" t="s">
        <v>1147</v>
      </c>
      <c r="S633" s="7" t="s">
        <v>1076</v>
      </c>
      <c r="T633" s="7" t="s">
        <v>1709</v>
      </c>
      <c r="U633" s="7" t="s">
        <v>1523</v>
      </c>
      <c r="V633" s="7" t="s">
        <v>3936</v>
      </c>
      <c r="W633" s="7" t="s">
        <v>2801</v>
      </c>
      <c r="X633" s="7" t="s">
        <v>1097</v>
      </c>
      <c r="Y633" s="7" t="s">
        <v>1180</v>
      </c>
      <c r="Z633" s="7" t="s">
        <v>1090</v>
      </c>
      <c r="AA633" s="7" t="s">
        <v>1219</v>
      </c>
      <c r="AB633" s="7" t="s">
        <v>3337</v>
      </c>
    </row>
    <row r="634" spans="1:28" x14ac:dyDescent="0.3">
      <c r="A634" s="7" t="s">
        <v>1883</v>
      </c>
      <c r="B634" s="7" t="s">
        <v>226</v>
      </c>
      <c r="C634" s="7" t="s">
        <v>1110</v>
      </c>
      <c r="D634" s="7" t="s">
        <v>44</v>
      </c>
      <c r="E634" s="7" t="s">
        <v>1141</v>
      </c>
      <c r="F634" s="7" t="s">
        <v>1325</v>
      </c>
      <c r="G634" s="7" t="s">
        <v>1100</v>
      </c>
      <c r="H634" s="7" t="s">
        <v>1219</v>
      </c>
      <c r="I634" s="7" t="s">
        <v>1273</v>
      </c>
      <c r="J634" s="7" t="s">
        <v>1076</v>
      </c>
      <c r="K634" s="7" t="s">
        <v>1091</v>
      </c>
      <c r="L634" s="7" t="s">
        <v>1792</v>
      </c>
      <c r="M634" s="7" t="s">
        <v>1123</v>
      </c>
      <c r="N634" s="7" t="s">
        <v>1092</v>
      </c>
      <c r="O634" s="7" t="s">
        <v>1076</v>
      </c>
      <c r="P634" s="7" t="s">
        <v>1092</v>
      </c>
      <c r="Q634" s="7" t="s">
        <v>1097</v>
      </c>
      <c r="R634" s="7" t="s">
        <v>1111</v>
      </c>
      <c r="S634" s="7" t="s">
        <v>1076</v>
      </c>
      <c r="T634" s="7" t="s">
        <v>1815</v>
      </c>
      <c r="U634" s="7" t="s">
        <v>2034</v>
      </c>
      <c r="V634" s="7" t="s">
        <v>3226</v>
      </c>
      <c r="W634" s="7" t="s">
        <v>3151</v>
      </c>
      <c r="X634" s="7" t="s">
        <v>1219</v>
      </c>
      <c r="Y634" s="7" t="s">
        <v>1090</v>
      </c>
      <c r="Z634" s="7" t="s">
        <v>1100</v>
      </c>
      <c r="AA634" s="7" t="s">
        <v>1153</v>
      </c>
      <c r="AB634" s="7" t="s">
        <v>3346</v>
      </c>
    </row>
    <row r="635" spans="1:28" x14ac:dyDescent="0.3">
      <c r="A635" s="7" t="s">
        <v>2693</v>
      </c>
      <c r="B635" s="7" t="s">
        <v>338</v>
      </c>
      <c r="C635" s="7" t="s">
        <v>1234</v>
      </c>
      <c r="D635" s="7" t="s">
        <v>52</v>
      </c>
      <c r="E635" s="7" t="s">
        <v>21</v>
      </c>
      <c r="F635" s="7" t="s">
        <v>1312</v>
      </c>
      <c r="G635" s="7" t="s">
        <v>1092</v>
      </c>
      <c r="H635" s="7" t="s">
        <v>1104</v>
      </c>
      <c r="I635" s="7" t="s">
        <v>1123</v>
      </c>
      <c r="J635" s="7" t="s">
        <v>1076</v>
      </c>
      <c r="K635" s="7" t="s">
        <v>1556</v>
      </c>
      <c r="L635" s="7" t="s">
        <v>1476</v>
      </c>
      <c r="M635" s="7" t="s">
        <v>1092</v>
      </c>
      <c r="N635" s="7" t="s">
        <v>1083</v>
      </c>
      <c r="O635" s="7" t="s">
        <v>1083</v>
      </c>
      <c r="P635" s="7" t="s">
        <v>1083</v>
      </c>
      <c r="Q635" s="7" t="s">
        <v>1104</v>
      </c>
      <c r="R635" s="7" t="s">
        <v>1083</v>
      </c>
      <c r="S635" s="7" t="s">
        <v>1083</v>
      </c>
      <c r="T635" s="7" t="s">
        <v>1096</v>
      </c>
      <c r="U635" s="7" t="s">
        <v>1462</v>
      </c>
      <c r="V635" s="7" t="s">
        <v>2550</v>
      </c>
      <c r="W635" s="7" t="s">
        <v>3734</v>
      </c>
      <c r="X635" s="7" t="s">
        <v>1206</v>
      </c>
      <c r="Y635" s="7" t="s">
        <v>1812</v>
      </c>
      <c r="Z635" s="7" t="s">
        <v>1091</v>
      </c>
      <c r="AA635" s="7" t="s">
        <v>1100</v>
      </c>
      <c r="AB635" s="7" t="s">
        <v>1530</v>
      </c>
    </row>
    <row r="636" spans="1:28" x14ac:dyDescent="0.3">
      <c r="A636" s="7" t="s">
        <v>2694</v>
      </c>
      <c r="B636" s="7" t="s">
        <v>193</v>
      </c>
      <c r="C636" s="7" t="s">
        <v>1188</v>
      </c>
      <c r="D636" s="7" t="s">
        <v>130</v>
      </c>
      <c r="E636" s="7" t="s">
        <v>1228</v>
      </c>
      <c r="F636" s="7" t="s">
        <v>1303</v>
      </c>
      <c r="G636" s="7" t="s">
        <v>1091</v>
      </c>
      <c r="H636" s="7" t="s">
        <v>1128</v>
      </c>
      <c r="I636" s="7" t="s">
        <v>1097</v>
      </c>
      <c r="J636" s="7" t="s">
        <v>1123</v>
      </c>
      <c r="K636" s="7" t="s">
        <v>1100</v>
      </c>
      <c r="L636" s="7" t="s">
        <v>1539</v>
      </c>
      <c r="M636" s="7" t="s">
        <v>1091</v>
      </c>
      <c r="N636" s="7" t="s">
        <v>1083</v>
      </c>
      <c r="O636" s="7" t="s">
        <v>1083</v>
      </c>
      <c r="P636" s="7" t="s">
        <v>1076</v>
      </c>
      <c r="Q636" s="7" t="s">
        <v>1123</v>
      </c>
      <c r="R636" s="7" t="s">
        <v>1083</v>
      </c>
      <c r="S636" s="7" t="s">
        <v>1076</v>
      </c>
      <c r="T636" s="7" t="s">
        <v>1692</v>
      </c>
      <c r="U636" s="7" t="s">
        <v>2707</v>
      </c>
      <c r="V636" s="7" t="s">
        <v>2793</v>
      </c>
      <c r="W636" s="7" t="s">
        <v>1622</v>
      </c>
      <c r="X636" s="7" t="s">
        <v>1127</v>
      </c>
      <c r="Y636" s="7" t="s">
        <v>1219</v>
      </c>
      <c r="Z636" s="7" t="s">
        <v>1112</v>
      </c>
      <c r="AA636" s="7" t="s">
        <v>1153</v>
      </c>
      <c r="AB636" s="7" t="s">
        <v>3286</v>
      </c>
    </row>
    <row r="637" spans="1:28" x14ac:dyDescent="0.3">
      <c r="A637" s="7" t="s">
        <v>2090</v>
      </c>
      <c r="B637" s="7" t="s">
        <v>340</v>
      </c>
      <c r="C637" s="7" t="s">
        <v>1223</v>
      </c>
      <c r="D637" s="7" t="s">
        <v>85</v>
      </c>
      <c r="E637" s="7" t="s">
        <v>1141</v>
      </c>
      <c r="F637" s="7" t="s">
        <v>1312</v>
      </c>
      <c r="G637" s="7" t="s">
        <v>1153</v>
      </c>
      <c r="H637" s="7" t="s">
        <v>1142</v>
      </c>
      <c r="I637" s="7" t="s">
        <v>1127</v>
      </c>
      <c r="J637" s="7" t="s">
        <v>1147</v>
      </c>
      <c r="K637" s="7" t="s">
        <v>1238</v>
      </c>
      <c r="L637" s="7" t="s">
        <v>1485</v>
      </c>
      <c r="M637" s="7" t="s">
        <v>1111</v>
      </c>
      <c r="N637" s="7" t="s">
        <v>1083</v>
      </c>
      <c r="O637" s="7" t="s">
        <v>1092</v>
      </c>
      <c r="P637" s="7" t="s">
        <v>1082</v>
      </c>
      <c r="Q637" s="7" t="s">
        <v>1142</v>
      </c>
      <c r="R637" s="7" t="s">
        <v>1083</v>
      </c>
      <c r="S637" s="7" t="s">
        <v>1083</v>
      </c>
      <c r="T637" s="7" t="s">
        <v>1650</v>
      </c>
      <c r="U637" s="7" t="s">
        <v>1886</v>
      </c>
      <c r="V637" s="7" t="s">
        <v>2115</v>
      </c>
      <c r="W637" s="7" t="s">
        <v>4125</v>
      </c>
      <c r="X637" s="7" t="s">
        <v>1110</v>
      </c>
      <c r="Y637" s="7" t="s">
        <v>1273</v>
      </c>
      <c r="Z637" s="7" t="s">
        <v>1206</v>
      </c>
      <c r="AA637" s="7" t="s">
        <v>1229</v>
      </c>
      <c r="AB637" s="7" t="s">
        <v>3156</v>
      </c>
    </row>
    <row r="638" spans="1:28" x14ac:dyDescent="0.3">
      <c r="A638" s="7" t="s">
        <v>2696</v>
      </c>
      <c r="B638" s="7" t="s">
        <v>476</v>
      </c>
      <c r="C638" s="7" t="s">
        <v>1246</v>
      </c>
      <c r="D638" s="7" t="s">
        <v>44</v>
      </c>
      <c r="E638" s="7" t="s">
        <v>21</v>
      </c>
      <c r="F638" s="7" t="s">
        <v>1325</v>
      </c>
      <c r="G638" s="7" t="s">
        <v>1147</v>
      </c>
      <c r="H638" s="7" t="s">
        <v>1188</v>
      </c>
      <c r="I638" s="7" t="s">
        <v>1237</v>
      </c>
      <c r="J638" s="7" t="s">
        <v>1083</v>
      </c>
      <c r="K638" s="7" t="s">
        <v>1111</v>
      </c>
      <c r="L638" s="7" t="s">
        <v>2058</v>
      </c>
      <c r="M638" s="7" t="s">
        <v>1091</v>
      </c>
      <c r="N638" s="7" t="s">
        <v>1142</v>
      </c>
      <c r="O638" s="7" t="s">
        <v>1083</v>
      </c>
      <c r="P638" s="7" t="s">
        <v>1076</v>
      </c>
      <c r="Q638" s="7" t="s">
        <v>1147</v>
      </c>
      <c r="R638" s="7" t="s">
        <v>1123</v>
      </c>
      <c r="S638" s="7" t="s">
        <v>1083</v>
      </c>
      <c r="T638" s="7" t="s">
        <v>1480</v>
      </c>
      <c r="U638" s="7" t="s">
        <v>1586</v>
      </c>
      <c r="V638" s="7" t="s">
        <v>3974</v>
      </c>
      <c r="W638" s="7" t="s">
        <v>3735</v>
      </c>
      <c r="X638" s="7" t="s">
        <v>1260</v>
      </c>
      <c r="Y638" s="7" t="s">
        <v>1090</v>
      </c>
      <c r="Z638" s="7" t="s">
        <v>2617</v>
      </c>
      <c r="AA638" s="7" t="s">
        <v>2505</v>
      </c>
      <c r="AB638" s="7" t="s">
        <v>3614</v>
      </c>
    </row>
    <row r="639" spans="1:28" x14ac:dyDescent="0.3">
      <c r="A639" s="7" t="s">
        <v>2697</v>
      </c>
      <c r="B639" s="7" t="s">
        <v>677</v>
      </c>
      <c r="C639" s="7" t="s">
        <v>1242</v>
      </c>
      <c r="D639" s="7" t="s">
        <v>34</v>
      </c>
      <c r="E639" s="7" t="s">
        <v>24</v>
      </c>
      <c r="F639" s="7" t="s">
        <v>1178</v>
      </c>
      <c r="G639" s="7" t="s">
        <v>1083</v>
      </c>
      <c r="H639" s="7" t="s">
        <v>1085</v>
      </c>
      <c r="I639" s="7" t="s">
        <v>1085</v>
      </c>
      <c r="J639" s="7" t="s">
        <v>1106</v>
      </c>
      <c r="K639" s="7" t="s">
        <v>1082</v>
      </c>
      <c r="L639" s="7" t="s">
        <v>1461</v>
      </c>
      <c r="M639" s="7" t="s">
        <v>1083</v>
      </c>
      <c r="N639" s="7" t="s">
        <v>1083</v>
      </c>
      <c r="O639" s="7" t="s">
        <v>1083</v>
      </c>
      <c r="P639" s="7" t="s">
        <v>1083</v>
      </c>
      <c r="Q639" s="7" t="s">
        <v>1085</v>
      </c>
      <c r="R639" s="7" t="s">
        <v>1083</v>
      </c>
      <c r="S639" s="7" t="s">
        <v>1083</v>
      </c>
      <c r="T639" s="7" t="s">
        <v>1090</v>
      </c>
      <c r="U639" s="7" t="s">
        <v>1461</v>
      </c>
      <c r="V639" s="7" t="s">
        <v>2229</v>
      </c>
      <c r="W639" s="7" t="s">
        <v>3609</v>
      </c>
      <c r="X639" s="7" t="s">
        <v>1246</v>
      </c>
      <c r="Y639" s="7" t="s">
        <v>1097</v>
      </c>
      <c r="Z639" s="7" t="s">
        <v>1083</v>
      </c>
      <c r="AA639" s="7" t="s">
        <v>1083</v>
      </c>
      <c r="AB639" s="7"/>
    </row>
    <row r="640" spans="1:28" x14ac:dyDescent="0.3">
      <c r="A640" s="7" t="s">
        <v>2698</v>
      </c>
      <c r="B640" s="7" t="s">
        <v>2687</v>
      </c>
      <c r="C640" s="7" t="s">
        <v>1206</v>
      </c>
      <c r="D640" s="7" t="s">
        <v>1132</v>
      </c>
      <c r="E640" s="7" t="s">
        <v>24</v>
      </c>
      <c r="F640" s="7" t="s">
        <v>1273</v>
      </c>
      <c r="G640" s="7" t="s">
        <v>1076</v>
      </c>
      <c r="H640" s="7" t="s">
        <v>1091</v>
      </c>
      <c r="I640" s="7" t="s">
        <v>1105</v>
      </c>
      <c r="J640" s="7" t="s">
        <v>2649</v>
      </c>
      <c r="K640" s="7" t="s">
        <v>1280</v>
      </c>
      <c r="L640" s="7" t="s">
        <v>1492</v>
      </c>
      <c r="M640" s="7" t="s">
        <v>1076</v>
      </c>
      <c r="N640" s="7" t="s">
        <v>1083</v>
      </c>
      <c r="O640" s="7" t="s">
        <v>1083</v>
      </c>
      <c r="P640" s="7" t="s">
        <v>1076</v>
      </c>
      <c r="Q640" s="7" t="s">
        <v>1091</v>
      </c>
      <c r="R640" s="7" t="s">
        <v>1083</v>
      </c>
      <c r="S640" s="7" t="s">
        <v>1083</v>
      </c>
      <c r="T640" s="7" t="s">
        <v>1096</v>
      </c>
      <c r="U640" s="7" t="s">
        <v>1590</v>
      </c>
      <c r="V640" s="7" t="s">
        <v>2747</v>
      </c>
      <c r="W640" s="7" t="s">
        <v>3975</v>
      </c>
      <c r="X640" s="7" t="s">
        <v>1413</v>
      </c>
      <c r="Y640" s="7" t="s">
        <v>1782</v>
      </c>
      <c r="Z640" s="7" t="s">
        <v>1083</v>
      </c>
      <c r="AA640" s="7" t="s">
        <v>1083</v>
      </c>
      <c r="AB640" s="7"/>
    </row>
    <row r="641" spans="1:28" x14ac:dyDescent="0.3">
      <c r="A641" s="7" t="s">
        <v>2566</v>
      </c>
      <c r="B641" s="7" t="s">
        <v>332</v>
      </c>
      <c r="C641" s="7" t="s">
        <v>1260</v>
      </c>
      <c r="D641" s="7" t="s">
        <v>62</v>
      </c>
      <c r="E641" s="7" t="s">
        <v>1141</v>
      </c>
      <c r="F641" s="7" t="s">
        <v>1303</v>
      </c>
      <c r="G641" s="7" t="s">
        <v>1128</v>
      </c>
      <c r="H641" s="7" t="s">
        <v>1105</v>
      </c>
      <c r="I641" s="7" t="s">
        <v>1167</v>
      </c>
      <c r="J641" s="7" t="s">
        <v>1076</v>
      </c>
      <c r="K641" s="7" t="s">
        <v>1238</v>
      </c>
      <c r="L641" s="7" t="s">
        <v>1595</v>
      </c>
      <c r="M641" s="7" t="s">
        <v>1105</v>
      </c>
      <c r="N641" s="7" t="s">
        <v>1076</v>
      </c>
      <c r="O641" s="7" t="s">
        <v>1076</v>
      </c>
      <c r="P641" s="7" t="s">
        <v>1083</v>
      </c>
      <c r="Q641" s="7" t="s">
        <v>1105</v>
      </c>
      <c r="R641" s="7" t="s">
        <v>1083</v>
      </c>
      <c r="S641" s="7" t="s">
        <v>1083</v>
      </c>
      <c r="T641" s="7" t="s">
        <v>1577</v>
      </c>
      <c r="U641" s="7" t="s">
        <v>2278</v>
      </c>
      <c r="V641" s="7" t="s">
        <v>2749</v>
      </c>
      <c r="W641" s="7" t="s">
        <v>3150</v>
      </c>
      <c r="X641" s="7" t="s">
        <v>1238</v>
      </c>
      <c r="Y641" s="7" t="s">
        <v>1265</v>
      </c>
      <c r="Z641" s="7" t="s">
        <v>1703</v>
      </c>
      <c r="AA641" s="7" t="s">
        <v>1711</v>
      </c>
      <c r="AB641" s="7" t="s">
        <v>1767</v>
      </c>
    </row>
    <row r="642" spans="1:28" x14ac:dyDescent="0.3">
      <c r="A642" s="7" t="s">
        <v>2702</v>
      </c>
      <c r="B642" s="7" t="s">
        <v>2690</v>
      </c>
      <c r="C642" s="7" t="s">
        <v>1178</v>
      </c>
      <c r="D642" s="7" t="s">
        <v>85</v>
      </c>
      <c r="E642" s="7" t="s">
        <v>1141</v>
      </c>
      <c r="F642" s="7" t="s">
        <v>1076</v>
      </c>
      <c r="G642" s="7" t="s">
        <v>1083</v>
      </c>
      <c r="H642" s="7" t="s">
        <v>1083</v>
      </c>
      <c r="I642" s="7" t="s">
        <v>1083</v>
      </c>
      <c r="J642" s="7" t="s">
        <v>1083</v>
      </c>
      <c r="K642" s="7" t="s">
        <v>1083</v>
      </c>
      <c r="L642" s="7" t="s">
        <v>1461</v>
      </c>
      <c r="M642" s="7" t="s">
        <v>1083</v>
      </c>
      <c r="N642" s="7" t="s">
        <v>1083</v>
      </c>
      <c r="O642" s="7" t="s">
        <v>1083</v>
      </c>
      <c r="P642" s="7" t="s">
        <v>1083</v>
      </c>
      <c r="Q642" s="7" t="s">
        <v>1083</v>
      </c>
      <c r="R642" s="7" t="s">
        <v>1083</v>
      </c>
      <c r="S642" s="7" t="s">
        <v>1083</v>
      </c>
      <c r="T642" s="7" t="s">
        <v>1085</v>
      </c>
      <c r="U642" s="7" t="s">
        <v>1461</v>
      </c>
      <c r="V642" s="7" t="s">
        <v>1100</v>
      </c>
      <c r="W642" s="7" t="s">
        <v>2691</v>
      </c>
      <c r="X642" s="7" t="s">
        <v>1085</v>
      </c>
      <c r="Y642" s="7" t="s">
        <v>1076</v>
      </c>
      <c r="Z642" s="7" t="s">
        <v>1083</v>
      </c>
      <c r="AA642" s="7" t="s">
        <v>1083</v>
      </c>
      <c r="AB642" s="7"/>
    </row>
    <row r="643" spans="1:28" x14ac:dyDescent="0.3">
      <c r="A643" s="7" t="s">
        <v>2543</v>
      </c>
      <c r="B643" s="7" t="s">
        <v>260</v>
      </c>
      <c r="C643" s="7" t="s">
        <v>1242</v>
      </c>
      <c r="D643" s="7" t="s">
        <v>28</v>
      </c>
      <c r="E643" s="7" t="s">
        <v>24</v>
      </c>
      <c r="F643" s="7" t="s">
        <v>1320</v>
      </c>
      <c r="G643" s="7" t="s">
        <v>1085</v>
      </c>
      <c r="H643" s="7" t="s">
        <v>1091</v>
      </c>
      <c r="I643" s="7" t="s">
        <v>1123</v>
      </c>
      <c r="J643" s="7" t="s">
        <v>1105</v>
      </c>
      <c r="K643" s="7" t="s">
        <v>1206</v>
      </c>
      <c r="L643" s="7" t="s">
        <v>1590</v>
      </c>
      <c r="M643" s="7" t="s">
        <v>1085</v>
      </c>
      <c r="N643" s="7" t="s">
        <v>1083</v>
      </c>
      <c r="O643" s="7" t="s">
        <v>1083</v>
      </c>
      <c r="P643" s="7" t="s">
        <v>1083</v>
      </c>
      <c r="Q643" s="7" t="s">
        <v>1091</v>
      </c>
      <c r="R643" s="7" t="s">
        <v>1083</v>
      </c>
      <c r="S643" s="7" t="s">
        <v>1083</v>
      </c>
      <c r="T643" s="7" t="s">
        <v>1413</v>
      </c>
      <c r="U643" s="7" t="s">
        <v>1485</v>
      </c>
      <c r="V643" s="7" t="s">
        <v>3976</v>
      </c>
      <c r="W643" s="7" t="s">
        <v>3977</v>
      </c>
      <c r="X643" s="7" t="s">
        <v>1556</v>
      </c>
      <c r="Y643" s="7" t="s">
        <v>1347</v>
      </c>
      <c r="Z643" s="7" t="s">
        <v>1083</v>
      </c>
      <c r="AA643" s="7" t="s">
        <v>1083</v>
      </c>
      <c r="AB643" s="7"/>
    </row>
    <row r="644" spans="1:28" x14ac:dyDescent="0.3">
      <c r="A644" s="7" t="s">
        <v>2705</v>
      </c>
      <c r="B644" s="7" t="s">
        <v>696</v>
      </c>
      <c r="C644" s="7" t="s">
        <v>1219</v>
      </c>
      <c r="D644" s="7" t="s">
        <v>20</v>
      </c>
      <c r="E644" s="7" t="s">
        <v>1228</v>
      </c>
      <c r="F644" s="7" t="s">
        <v>1206</v>
      </c>
      <c r="G644" s="7" t="s">
        <v>1076</v>
      </c>
      <c r="H644" s="7" t="s">
        <v>1082</v>
      </c>
      <c r="I644" s="7" t="s">
        <v>1104</v>
      </c>
      <c r="J644" s="7" t="s">
        <v>1084</v>
      </c>
      <c r="K644" s="7" t="s">
        <v>1127</v>
      </c>
      <c r="L644" s="7" t="s">
        <v>1500</v>
      </c>
      <c r="M644" s="7" t="s">
        <v>1076</v>
      </c>
      <c r="N644" s="7" t="s">
        <v>1083</v>
      </c>
      <c r="O644" s="7" t="s">
        <v>1083</v>
      </c>
      <c r="P644" s="7" t="s">
        <v>1083</v>
      </c>
      <c r="Q644" s="7" t="s">
        <v>1082</v>
      </c>
      <c r="R644" s="7" t="s">
        <v>1083</v>
      </c>
      <c r="S644" s="7" t="s">
        <v>1083</v>
      </c>
      <c r="T644" s="7" t="s">
        <v>1178</v>
      </c>
      <c r="U644" s="7" t="s">
        <v>1700</v>
      </c>
      <c r="V644" s="7" t="s">
        <v>1502</v>
      </c>
      <c r="W644" s="7" t="s">
        <v>3978</v>
      </c>
      <c r="X644" s="7" t="s">
        <v>1153</v>
      </c>
      <c r="Y644" s="7" t="s">
        <v>1347</v>
      </c>
      <c r="Z644" s="7" t="s">
        <v>1085</v>
      </c>
      <c r="AA644" s="7" t="s">
        <v>1092</v>
      </c>
      <c r="AB644" s="7" t="s">
        <v>1668</v>
      </c>
    </row>
    <row r="645" spans="1:28" x14ac:dyDescent="0.3">
      <c r="A645" s="7" t="s">
        <v>2101</v>
      </c>
      <c r="B645" s="7" t="s">
        <v>223</v>
      </c>
      <c r="C645" s="7" t="s">
        <v>1223</v>
      </c>
      <c r="D645" s="7" t="s">
        <v>85</v>
      </c>
      <c r="E645" s="7" t="s">
        <v>1109</v>
      </c>
      <c r="F645" s="7" t="s">
        <v>1312</v>
      </c>
      <c r="G645" s="7" t="s">
        <v>1092</v>
      </c>
      <c r="H645" s="7" t="s">
        <v>1091</v>
      </c>
      <c r="I645" s="7" t="s">
        <v>1128</v>
      </c>
      <c r="J645" s="7" t="s">
        <v>1084</v>
      </c>
      <c r="K645" s="7" t="s">
        <v>1123</v>
      </c>
      <c r="L645" s="7" t="s">
        <v>1500</v>
      </c>
      <c r="M645" s="7" t="s">
        <v>1092</v>
      </c>
      <c r="N645" s="7" t="s">
        <v>1083</v>
      </c>
      <c r="O645" s="7" t="s">
        <v>1083</v>
      </c>
      <c r="P645" s="7" t="s">
        <v>1076</v>
      </c>
      <c r="Q645" s="7" t="s">
        <v>1091</v>
      </c>
      <c r="R645" s="7" t="s">
        <v>1083</v>
      </c>
      <c r="S645" s="7" t="s">
        <v>1083</v>
      </c>
      <c r="T645" s="7" t="s">
        <v>1280</v>
      </c>
      <c r="U645" s="7" t="s">
        <v>1508</v>
      </c>
      <c r="V645" s="7" t="s">
        <v>2565</v>
      </c>
      <c r="W645" s="7" t="s">
        <v>4126</v>
      </c>
      <c r="X645" s="7" t="s">
        <v>1219</v>
      </c>
      <c r="Y645" s="7" t="s">
        <v>1242</v>
      </c>
      <c r="Z645" s="7" t="s">
        <v>1831</v>
      </c>
      <c r="AA645" s="7" t="s">
        <v>2107</v>
      </c>
      <c r="AB645" s="7" t="s">
        <v>4127</v>
      </c>
    </row>
    <row r="646" spans="1:28" x14ac:dyDescent="0.3">
      <c r="A646" s="7" t="s">
        <v>2466</v>
      </c>
      <c r="B646" s="7" t="s">
        <v>759</v>
      </c>
      <c r="C646" s="7" t="s">
        <v>1229</v>
      </c>
      <c r="D646" s="7" t="s">
        <v>62</v>
      </c>
      <c r="E646" s="7" t="s">
        <v>1141</v>
      </c>
      <c r="F646" s="7" t="s">
        <v>1098</v>
      </c>
      <c r="G646" s="7" t="s">
        <v>1082</v>
      </c>
      <c r="H646" s="7" t="s">
        <v>1123</v>
      </c>
      <c r="I646" s="7" t="s">
        <v>1100</v>
      </c>
      <c r="J646" s="7" t="s">
        <v>1092</v>
      </c>
      <c r="K646" s="7" t="s">
        <v>1082</v>
      </c>
      <c r="L646" s="7" t="s">
        <v>1589</v>
      </c>
      <c r="M646" s="7" t="s">
        <v>1082</v>
      </c>
      <c r="N646" s="7" t="s">
        <v>1083</v>
      </c>
      <c r="O646" s="7" t="s">
        <v>1083</v>
      </c>
      <c r="P646" s="7" t="s">
        <v>1083</v>
      </c>
      <c r="Q646" s="7" t="s">
        <v>1091</v>
      </c>
      <c r="R646" s="7" t="s">
        <v>1085</v>
      </c>
      <c r="S646" s="7" t="s">
        <v>1083</v>
      </c>
      <c r="T646" s="7" t="s">
        <v>1303</v>
      </c>
      <c r="U646" s="7" t="s">
        <v>2109</v>
      </c>
      <c r="V646" s="7" t="s">
        <v>1553</v>
      </c>
      <c r="W646" s="7" t="s">
        <v>2815</v>
      </c>
      <c r="X646" s="7" t="s">
        <v>1123</v>
      </c>
      <c r="Y646" s="7" t="s">
        <v>1111</v>
      </c>
      <c r="Z646" s="7" t="s">
        <v>1083</v>
      </c>
      <c r="AA646" s="7" t="s">
        <v>1085</v>
      </c>
      <c r="AB646" s="7" t="s">
        <v>1461</v>
      </c>
    </row>
    <row r="647" spans="1:28" x14ac:dyDescent="0.3">
      <c r="A647" s="7" t="s">
        <v>2709</v>
      </c>
      <c r="B647" s="7" t="s">
        <v>188</v>
      </c>
      <c r="C647" s="7" t="s">
        <v>1246</v>
      </c>
      <c r="D647" s="7" t="s">
        <v>105</v>
      </c>
      <c r="E647" s="7" t="s">
        <v>24</v>
      </c>
      <c r="F647" s="7" t="s">
        <v>1312</v>
      </c>
      <c r="G647" s="7" t="s">
        <v>1092</v>
      </c>
      <c r="H647" s="7" t="s">
        <v>1112</v>
      </c>
      <c r="I647" s="7" t="s">
        <v>1147</v>
      </c>
      <c r="J647" s="7" t="s">
        <v>1431</v>
      </c>
      <c r="K647" s="7" t="s">
        <v>1229</v>
      </c>
      <c r="L647" s="7" t="s">
        <v>1550</v>
      </c>
      <c r="M647" s="7" t="s">
        <v>1085</v>
      </c>
      <c r="N647" s="7" t="s">
        <v>1083</v>
      </c>
      <c r="O647" s="7" t="s">
        <v>1076</v>
      </c>
      <c r="P647" s="7" t="s">
        <v>1076</v>
      </c>
      <c r="Q647" s="7" t="s">
        <v>1142</v>
      </c>
      <c r="R647" s="7" t="s">
        <v>1092</v>
      </c>
      <c r="S647" s="7" t="s">
        <v>1083</v>
      </c>
      <c r="T647" s="7" t="s">
        <v>1560</v>
      </c>
      <c r="U647" s="7" t="s">
        <v>1517</v>
      </c>
      <c r="V647" s="7" t="s">
        <v>2568</v>
      </c>
      <c r="W647" s="7" t="s">
        <v>3737</v>
      </c>
      <c r="X647" s="7" t="s">
        <v>1246</v>
      </c>
      <c r="Y647" s="7" t="s">
        <v>1325</v>
      </c>
      <c r="Z647" s="7" t="s">
        <v>1083</v>
      </c>
      <c r="AA647" s="7" t="s">
        <v>1083</v>
      </c>
      <c r="AB647" s="7"/>
    </row>
    <row r="648" spans="1:28" x14ac:dyDescent="0.3">
      <c r="A648" s="7" t="s">
        <v>2711</v>
      </c>
      <c r="B648" s="7" t="s">
        <v>504</v>
      </c>
      <c r="C648" s="7" t="s">
        <v>1245</v>
      </c>
      <c r="D648" s="7" t="s">
        <v>57</v>
      </c>
      <c r="E648" s="7" t="s">
        <v>21</v>
      </c>
      <c r="F648" s="7" t="s">
        <v>1238</v>
      </c>
      <c r="G648" s="7" t="s">
        <v>1123</v>
      </c>
      <c r="H648" s="7" t="s">
        <v>1082</v>
      </c>
      <c r="I648" s="7" t="s">
        <v>1100</v>
      </c>
      <c r="J648" s="7" t="s">
        <v>1431</v>
      </c>
      <c r="K648" s="7" t="s">
        <v>1229</v>
      </c>
      <c r="L648" s="7" t="s">
        <v>1468</v>
      </c>
      <c r="M648" s="7" t="s">
        <v>1082</v>
      </c>
      <c r="N648" s="7" t="s">
        <v>1082</v>
      </c>
      <c r="O648" s="7" t="s">
        <v>1083</v>
      </c>
      <c r="P648" s="7" t="s">
        <v>1085</v>
      </c>
      <c r="Q648" s="7" t="s">
        <v>1085</v>
      </c>
      <c r="R648" s="7" t="s">
        <v>1085</v>
      </c>
      <c r="S648" s="7" t="s">
        <v>1083</v>
      </c>
      <c r="T648" s="7" t="s">
        <v>1379</v>
      </c>
      <c r="U648" s="7" t="s">
        <v>1625</v>
      </c>
      <c r="V648" s="7" t="s">
        <v>2570</v>
      </c>
      <c r="W648" s="7" t="s">
        <v>3214</v>
      </c>
      <c r="X648" s="7" t="s">
        <v>1234</v>
      </c>
      <c r="Y648" s="7" t="s">
        <v>1096</v>
      </c>
      <c r="Z648" s="7" t="s">
        <v>1128</v>
      </c>
      <c r="AA648" s="7" t="s">
        <v>1188</v>
      </c>
      <c r="AB648" s="7" t="s">
        <v>3738</v>
      </c>
    </row>
    <row r="649" spans="1:28" x14ac:dyDescent="0.3">
      <c r="A649" s="7" t="s">
        <v>1055</v>
      </c>
      <c r="B649" s="7" t="s">
        <v>0</v>
      </c>
      <c r="C649" s="7" t="s">
        <v>1057</v>
      </c>
      <c r="D649" s="7" t="s">
        <v>1059</v>
      </c>
      <c r="E649" s="7" t="s">
        <v>1063</v>
      </c>
      <c r="F649" s="7" t="s">
        <v>4</v>
      </c>
      <c r="G649" s="7" t="s">
        <v>781</v>
      </c>
      <c r="H649" s="7" t="s">
        <v>1190</v>
      </c>
      <c r="I649" s="7" t="s">
        <v>1191</v>
      </c>
      <c r="J649" s="7" t="s">
        <v>1192</v>
      </c>
      <c r="K649" s="7" t="s">
        <v>1193</v>
      </c>
      <c r="L649" s="7" t="s">
        <v>1444</v>
      </c>
      <c r="M649" s="7" t="s">
        <v>1445</v>
      </c>
      <c r="N649" s="7" t="s">
        <v>1544</v>
      </c>
      <c r="O649" s="7" t="s">
        <v>1545</v>
      </c>
      <c r="P649" s="7" t="s">
        <v>1448</v>
      </c>
      <c r="Q649" s="7" t="s">
        <v>1445</v>
      </c>
      <c r="R649" s="7" t="s">
        <v>1544</v>
      </c>
      <c r="S649" s="7" t="s">
        <v>1545</v>
      </c>
      <c r="T649" s="7" t="s">
        <v>1546</v>
      </c>
      <c r="U649" s="7" t="s">
        <v>1547</v>
      </c>
      <c r="V649" s="7" t="s">
        <v>1548</v>
      </c>
      <c r="W649" s="7" t="s">
        <v>1549</v>
      </c>
      <c r="X649" s="7" t="s">
        <v>1456</v>
      </c>
      <c r="Y649" s="7" t="s">
        <v>1457</v>
      </c>
      <c r="Z649" s="7" t="s">
        <v>1458</v>
      </c>
      <c r="AA649" s="7" t="s">
        <v>1459</v>
      </c>
      <c r="AB649" s="7" t="s">
        <v>1460</v>
      </c>
    </row>
    <row r="650" spans="1:28" x14ac:dyDescent="0.3">
      <c r="A650" s="7" t="s">
        <v>2155</v>
      </c>
      <c r="B650" s="7" t="s">
        <v>1317</v>
      </c>
      <c r="C650" s="7" t="s">
        <v>1178</v>
      </c>
      <c r="D650" s="7" t="s">
        <v>23</v>
      </c>
      <c r="E650" s="7" t="s">
        <v>1109</v>
      </c>
      <c r="F650" s="7" t="s">
        <v>1092</v>
      </c>
      <c r="G650" s="7" t="s">
        <v>1083</v>
      </c>
      <c r="H650" s="7" t="s">
        <v>1083</v>
      </c>
      <c r="I650" s="7" t="s">
        <v>1083</v>
      </c>
      <c r="J650" s="7" t="s">
        <v>1083</v>
      </c>
      <c r="K650" s="7" t="s">
        <v>1083</v>
      </c>
      <c r="L650" s="7" t="s">
        <v>1461</v>
      </c>
      <c r="M650" s="7" t="s">
        <v>1083</v>
      </c>
      <c r="N650" s="7" t="s">
        <v>1083</v>
      </c>
      <c r="O650" s="7" t="s">
        <v>1083</v>
      </c>
      <c r="P650" s="7" t="s">
        <v>1083</v>
      </c>
      <c r="Q650" s="7" t="s">
        <v>1083</v>
      </c>
      <c r="R650" s="7" t="s">
        <v>1083</v>
      </c>
      <c r="S650" s="7" t="s">
        <v>1083</v>
      </c>
      <c r="T650" s="7" t="s">
        <v>1091</v>
      </c>
      <c r="U650" s="7" t="s">
        <v>1461</v>
      </c>
      <c r="V650" s="7" t="s">
        <v>1223</v>
      </c>
      <c r="W650" s="7" t="s">
        <v>2616</v>
      </c>
      <c r="X650" s="7" t="s">
        <v>1076</v>
      </c>
      <c r="Y650" s="7" t="s">
        <v>1104</v>
      </c>
      <c r="Z650" s="7" t="s">
        <v>1083</v>
      </c>
      <c r="AA650" s="7" t="s">
        <v>1083</v>
      </c>
      <c r="AB650" s="7"/>
    </row>
    <row r="651" spans="1:28" x14ac:dyDescent="0.3">
      <c r="A651" s="7" t="s">
        <v>2713</v>
      </c>
      <c r="B651" s="7" t="s">
        <v>56</v>
      </c>
      <c r="C651" s="7" t="s">
        <v>1273</v>
      </c>
      <c r="D651" s="7" t="s">
        <v>57</v>
      </c>
      <c r="E651" s="7" t="s">
        <v>1109</v>
      </c>
      <c r="F651" s="7" t="s">
        <v>1187</v>
      </c>
      <c r="G651" s="7" t="s">
        <v>1128</v>
      </c>
      <c r="H651" s="7" t="s">
        <v>1202</v>
      </c>
      <c r="I651" s="7" t="s">
        <v>1242</v>
      </c>
      <c r="J651" s="7" t="s">
        <v>1189</v>
      </c>
      <c r="K651" s="7" t="s">
        <v>1100</v>
      </c>
      <c r="L651" s="7" t="s">
        <v>1469</v>
      </c>
      <c r="M651" s="7" t="s">
        <v>1104</v>
      </c>
      <c r="N651" s="7" t="s">
        <v>1082</v>
      </c>
      <c r="O651" s="7" t="s">
        <v>1083</v>
      </c>
      <c r="P651" s="7" t="s">
        <v>1085</v>
      </c>
      <c r="Q651" s="7" t="s">
        <v>1153</v>
      </c>
      <c r="R651" s="7" t="s">
        <v>1128</v>
      </c>
      <c r="S651" s="7" t="s">
        <v>1083</v>
      </c>
      <c r="T651" s="7" t="s">
        <v>1950</v>
      </c>
      <c r="U651" s="7" t="s">
        <v>1997</v>
      </c>
      <c r="V651" s="7" t="s">
        <v>3331</v>
      </c>
      <c r="W651" s="7" t="s">
        <v>3081</v>
      </c>
      <c r="X651" s="7" t="s">
        <v>1128</v>
      </c>
      <c r="Y651" s="7" t="s">
        <v>1577</v>
      </c>
      <c r="Z651" s="7" t="s">
        <v>1083</v>
      </c>
      <c r="AA651" s="7" t="s">
        <v>1085</v>
      </c>
      <c r="AB651" s="7" t="s">
        <v>1461</v>
      </c>
    </row>
    <row r="652" spans="1:28" x14ac:dyDescent="0.3">
      <c r="A652" s="7" t="s">
        <v>2715</v>
      </c>
      <c r="B652" s="7" t="s">
        <v>2699</v>
      </c>
      <c r="C652" s="7" t="s">
        <v>1127</v>
      </c>
      <c r="D652" s="7" t="s">
        <v>1116</v>
      </c>
      <c r="E652" s="7" t="s">
        <v>24</v>
      </c>
      <c r="F652" s="7" t="s">
        <v>1147</v>
      </c>
      <c r="G652" s="7" t="s">
        <v>1076</v>
      </c>
      <c r="H652" s="7" t="s">
        <v>1083</v>
      </c>
      <c r="I652" s="7" t="s">
        <v>1076</v>
      </c>
      <c r="J652" s="7" t="s">
        <v>1179</v>
      </c>
      <c r="K652" s="7" t="s">
        <v>1100</v>
      </c>
      <c r="L652" s="7" t="s">
        <v>1492</v>
      </c>
      <c r="M652" s="7" t="s">
        <v>1076</v>
      </c>
      <c r="N652" s="7" t="s">
        <v>1083</v>
      </c>
      <c r="O652" s="7" t="s">
        <v>1083</v>
      </c>
      <c r="P652" s="7" t="s">
        <v>1083</v>
      </c>
      <c r="Q652" s="7" t="s">
        <v>1083</v>
      </c>
      <c r="R652" s="7" t="s">
        <v>1083</v>
      </c>
      <c r="S652" s="7" t="s">
        <v>1083</v>
      </c>
      <c r="T652" s="7" t="s">
        <v>1090</v>
      </c>
      <c r="U652" s="7" t="s">
        <v>1566</v>
      </c>
      <c r="V652" s="7" t="s">
        <v>2163</v>
      </c>
      <c r="W652" s="7" t="s">
        <v>2700</v>
      </c>
      <c r="X652" s="7" t="s">
        <v>1206</v>
      </c>
      <c r="Y652" s="7" t="s">
        <v>1237</v>
      </c>
      <c r="Z652" s="7" t="s">
        <v>1083</v>
      </c>
      <c r="AA652" s="7" t="s">
        <v>1083</v>
      </c>
      <c r="AB652" s="7"/>
    </row>
    <row r="653" spans="1:28" x14ac:dyDescent="0.3">
      <c r="A653" s="7" t="s">
        <v>2716</v>
      </c>
      <c r="B653" s="7" t="s">
        <v>2701</v>
      </c>
      <c r="C653" s="7" t="s">
        <v>1260</v>
      </c>
      <c r="D653" s="7" t="s">
        <v>57</v>
      </c>
      <c r="E653" s="7" t="s">
        <v>1109</v>
      </c>
      <c r="F653" s="7" t="s">
        <v>1100</v>
      </c>
      <c r="G653" s="7" t="s">
        <v>1076</v>
      </c>
      <c r="H653" s="7" t="s">
        <v>1091</v>
      </c>
      <c r="I653" s="7" t="s">
        <v>1105</v>
      </c>
      <c r="J653" s="7" t="s">
        <v>1084</v>
      </c>
      <c r="K653" s="7" t="s">
        <v>1082</v>
      </c>
      <c r="L653" s="7" t="s">
        <v>1472</v>
      </c>
      <c r="M653" s="7" t="s">
        <v>1076</v>
      </c>
      <c r="N653" s="7" t="s">
        <v>1083</v>
      </c>
      <c r="O653" s="7" t="s">
        <v>1083</v>
      </c>
      <c r="P653" s="7" t="s">
        <v>1083</v>
      </c>
      <c r="Q653" s="7" t="s">
        <v>1092</v>
      </c>
      <c r="R653" s="7" t="s">
        <v>1092</v>
      </c>
      <c r="S653" s="7" t="s">
        <v>1083</v>
      </c>
      <c r="T653" s="7" t="s">
        <v>1223</v>
      </c>
      <c r="U653" s="7" t="s">
        <v>1723</v>
      </c>
      <c r="V653" s="7" t="s">
        <v>2020</v>
      </c>
      <c r="W653" s="7" t="s">
        <v>3300</v>
      </c>
      <c r="X653" s="7" t="s">
        <v>1085</v>
      </c>
      <c r="Y653" s="7" t="s">
        <v>1100</v>
      </c>
      <c r="Z653" s="7" t="s">
        <v>1085</v>
      </c>
      <c r="AA653" s="7" t="s">
        <v>1083</v>
      </c>
      <c r="AB653" s="7" t="s">
        <v>1682</v>
      </c>
    </row>
    <row r="654" spans="1:28" x14ac:dyDescent="0.3">
      <c r="A654" s="7" t="s">
        <v>2256</v>
      </c>
      <c r="B654" s="7" t="s">
        <v>267</v>
      </c>
      <c r="C654" s="7" t="s">
        <v>1242</v>
      </c>
      <c r="D654" s="7" t="s">
        <v>32</v>
      </c>
      <c r="E654" s="7" t="s">
        <v>21</v>
      </c>
      <c r="F654" s="7" t="s">
        <v>1320</v>
      </c>
      <c r="G654" s="7" t="s">
        <v>1091</v>
      </c>
      <c r="H654" s="7" t="s">
        <v>1112</v>
      </c>
      <c r="I654" s="7" t="s">
        <v>1148</v>
      </c>
      <c r="J654" s="7" t="s">
        <v>1149</v>
      </c>
      <c r="K654" s="7" t="s">
        <v>1123</v>
      </c>
      <c r="L654" s="7" t="s">
        <v>1527</v>
      </c>
      <c r="M654" s="7" t="s">
        <v>1104</v>
      </c>
      <c r="N654" s="7" t="s">
        <v>1083</v>
      </c>
      <c r="O654" s="7" t="s">
        <v>1076</v>
      </c>
      <c r="P654" s="7" t="s">
        <v>1076</v>
      </c>
      <c r="Q654" s="7" t="s">
        <v>1123</v>
      </c>
      <c r="R654" s="7" t="s">
        <v>1076</v>
      </c>
      <c r="S654" s="7" t="s">
        <v>1104</v>
      </c>
      <c r="T654" s="7" t="s">
        <v>1368</v>
      </c>
      <c r="U654" s="7" t="s">
        <v>1944</v>
      </c>
      <c r="V654" s="7" t="s">
        <v>1796</v>
      </c>
      <c r="W654" s="7" t="s">
        <v>3769</v>
      </c>
      <c r="X654" s="7" t="s">
        <v>1320</v>
      </c>
      <c r="Y654" s="7" t="s">
        <v>1703</v>
      </c>
      <c r="Z654" s="7" t="s">
        <v>1665</v>
      </c>
      <c r="AA654" s="7" t="s">
        <v>1554</v>
      </c>
      <c r="AB654" s="7" t="s">
        <v>4128</v>
      </c>
    </row>
    <row r="655" spans="1:28" x14ac:dyDescent="0.3">
      <c r="A655" s="7" t="s">
        <v>2717</v>
      </c>
      <c r="B655" s="7" t="s">
        <v>2703</v>
      </c>
      <c r="C655" s="7" t="s">
        <v>1246</v>
      </c>
      <c r="D655" s="7" t="s">
        <v>1139</v>
      </c>
      <c r="E655" s="7" t="s">
        <v>1109</v>
      </c>
      <c r="F655" s="7" t="s">
        <v>1245</v>
      </c>
      <c r="G655" s="7" t="s">
        <v>1091</v>
      </c>
      <c r="H655" s="7" t="s">
        <v>1111</v>
      </c>
      <c r="I655" s="7" t="s">
        <v>1167</v>
      </c>
      <c r="J655" s="7" t="s">
        <v>1272</v>
      </c>
      <c r="K655" s="7" t="s">
        <v>1188</v>
      </c>
      <c r="L655" s="7" t="s">
        <v>1713</v>
      </c>
      <c r="M655" s="7" t="s">
        <v>1104</v>
      </c>
      <c r="N655" s="7" t="s">
        <v>1076</v>
      </c>
      <c r="O655" s="7" t="s">
        <v>1083</v>
      </c>
      <c r="P655" s="7" t="s">
        <v>1083</v>
      </c>
      <c r="Q655" s="7" t="s">
        <v>1091</v>
      </c>
      <c r="R655" s="7" t="s">
        <v>1082</v>
      </c>
      <c r="S655" s="7" t="s">
        <v>1083</v>
      </c>
      <c r="T655" s="7" t="s">
        <v>1397</v>
      </c>
      <c r="U655" s="7" t="s">
        <v>3684</v>
      </c>
      <c r="V655" s="7" t="s">
        <v>2683</v>
      </c>
      <c r="W655" s="7" t="s">
        <v>3552</v>
      </c>
      <c r="X655" s="7" t="s">
        <v>1127</v>
      </c>
      <c r="Y655" s="7" t="s">
        <v>1096</v>
      </c>
      <c r="Z655" s="7" t="s">
        <v>1092</v>
      </c>
      <c r="AA655" s="7" t="s">
        <v>1123</v>
      </c>
      <c r="AB655" s="7" t="s">
        <v>1752</v>
      </c>
    </row>
    <row r="656" spans="1:28" x14ac:dyDescent="0.3">
      <c r="A656" s="7" t="s">
        <v>2613</v>
      </c>
      <c r="B656" s="7" t="s">
        <v>333</v>
      </c>
      <c r="C656" s="7" t="s">
        <v>1246</v>
      </c>
      <c r="D656" s="7" t="s">
        <v>32</v>
      </c>
      <c r="E656" s="7" t="s">
        <v>1141</v>
      </c>
      <c r="F656" s="7" t="s">
        <v>1320</v>
      </c>
      <c r="G656" s="7" t="s">
        <v>1153</v>
      </c>
      <c r="H656" s="7" t="s">
        <v>1167</v>
      </c>
      <c r="I656" s="7" t="s">
        <v>1234</v>
      </c>
      <c r="J656" s="7" t="s">
        <v>1471</v>
      </c>
      <c r="K656" s="7" t="s">
        <v>1148</v>
      </c>
      <c r="L656" s="7" t="s">
        <v>1758</v>
      </c>
      <c r="M656" s="7" t="s">
        <v>1105</v>
      </c>
      <c r="N656" s="7" t="s">
        <v>1091</v>
      </c>
      <c r="O656" s="7" t="s">
        <v>1083</v>
      </c>
      <c r="P656" s="7" t="s">
        <v>1085</v>
      </c>
      <c r="Q656" s="7" t="s">
        <v>1123</v>
      </c>
      <c r="R656" s="7" t="s">
        <v>1123</v>
      </c>
      <c r="S656" s="7" t="s">
        <v>1083</v>
      </c>
      <c r="T656" s="7" t="s">
        <v>1551</v>
      </c>
      <c r="U656" s="7" t="s">
        <v>1647</v>
      </c>
      <c r="V656" s="7" t="s">
        <v>3935</v>
      </c>
      <c r="W656" s="7" t="s">
        <v>3353</v>
      </c>
      <c r="X656" s="7" t="s">
        <v>1223</v>
      </c>
      <c r="Y656" s="7" t="s">
        <v>1280</v>
      </c>
      <c r="Z656" s="7" t="s">
        <v>1128</v>
      </c>
      <c r="AA656" s="7" t="s">
        <v>1167</v>
      </c>
      <c r="AB656" s="7" t="s">
        <v>2844</v>
      </c>
    </row>
    <row r="657" spans="1:28" x14ac:dyDescent="0.3">
      <c r="A657" s="7" t="s">
        <v>2719</v>
      </c>
      <c r="B657" s="7" t="s">
        <v>82</v>
      </c>
      <c r="C657" s="7" t="s">
        <v>1246</v>
      </c>
      <c r="D657" s="7" t="s">
        <v>23</v>
      </c>
      <c r="E657" s="7" t="s">
        <v>1109</v>
      </c>
      <c r="F657" s="7" t="s">
        <v>1320</v>
      </c>
      <c r="G657" s="7" t="s">
        <v>1242</v>
      </c>
      <c r="H657" s="7" t="s">
        <v>1265</v>
      </c>
      <c r="I657" s="7" t="s">
        <v>1397</v>
      </c>
      <c r="J657" s="7" t="s">
        <v>1084</v>
      </c>
      <c r="K657" s="7" t="s">
        <v>1112</v>
      </c>
      <c r="L657" s="7" t="s">
        <v>2704</v>
      </c>
      <c r="M657" s="7" t="s">
        <v>1202</v>
      </c>
      <c r="N657" s="7" t="s">
        <v>1128</v>
      </c>
      <c r="O657" s="7" t="s">
        <v>1083</v>
      </c>
      <c r="P657" s="7" t="s">
        <v>1092</v>
      </c>
      <c r="Q657" s="7" t="s">
        <v>1147</v>
      </c>
      <c r="R657" s="7" t="s">
        <v>1180</v>
      </c>
      <c r="S657" s="7" t="s">
        <v>1083</v>
      </c>
      <c r="T657" s="7" t="s">
        <v>1725</v>
      </c>
      <c r="U657" s="7" t="s">
        <v>3967</v>
      </c>
      <c r="V657" s="7" t="s">
        <v>4129</v>
      </c>
      <c r="W657" s="7" t="s">
        <v>3115</v>
      </c>
      <c r="X657" s="7" t="s">
        <v>1091</v>
      </c>
      <c r="Y657" s="7" t="s">
        <v>1104</v>
      </c>
      <c r="Z657" s="7" t="s">
        <v>1076</v>
      </c>
      <c r="AA657" s="7" t="s">
        <v>1105</v>
      </c>
      <c r="AB657" s="7" t="s">
        <v>1540</v>
      </c>
    </row>
    <row r="658" spans="1:28" x14ac:dyDescent="0.3">
      <c r="A658" s="7" t="s">
        <v>2723</v>
      </c>
      <c r="B658" s="7" t="s">
        <v>158</v>
      </c>
      <c r="C658" s="7" t="s">
        <v>1238</v>
      </c>
      <c r="D658" s="7" t="s">
        <v>67</v>
      </c>
      <c r="E658" s="7" t="s">
        <v>24</v>
      </c>
      <c r="F658" s="7" t="s">
        <v>1316</v>
      </c>
      <c r="G658" s="7" t="s">
        <v>1123</v>
      </c>
      <c r="H658" s="7" t="s">
        <v>1111</v>
      </c>
      <c r="I658" s="7" t="s">
        <v>1090</v>
      </c>
      <c r="J658" s="7" t="s">
        <v>1091</v>
      </c>
      <c r="K658" s="7" t="s">
        <v>1112</v>
      </c>
      <c r="L658" s="7" t="s">
        <v>2058</v>
      </c>
      <c r="M658" s="7" t="s">
        <v>1105</v>
      </c>
      <c r="N658" s="7" t="s">
        <v>1083</v>
      </c>
      <c r="O658" s="7" t="s">
        <v>1076</v>
      </c>
      <c r="P658" s="7" t="s">
        <v>1082</v>
      </c>
      <c r="Q658" s="7" t="s">
        <v>1128</v>
      </c>
      <c r="R658" s="7" t="s">
        <v>1083</v>
      </c>
      <c r="S658" s="7" t="s">
        <v>1076</v>
      </c>
      <c r="T658" s="7" t="s">
        <v>1802</v>
      </c>
      <c r="U658" s="7" t="s">
        <v>2245</v>
      </c>
      <c r="V658" s="7" t="s">
        <v>3695</v>
      </c>
      <c r="W658" s="7" t="s">
        <v>3696</v>
      </c>
      <c r="X658" s="7" t="s">
        <v>1882</v>
      </c>
      <c r="Y658" s="7" t="s">
        <v>1339</v>
      </c>
      <c r="Z658" s="7" t="s">
        <v>1083</v>
      </c>
      <c r="AA658" s="7" t="s">
        <v>1083</v>
      </c>
      <c r="AB658" s="7"/>
    </row>
    <row r="659" spans="1:28" x14ac:dyDescent="0.3">
      <c r="A659" s="7" t="s">
        <v>2607</v>
      </c>
      <c r="B659" s="7" t="s">
        <v>766</v>
      </c>
      <c r="C659" s="7" t="s">
        <v>1096</v>
      </c>
      <c r="D659" s="7" t="s">
        <v>85</v>
      </c>
      <c r="E659" s="7" t="s">
        <v>1109</v>
      </c>
      <c r="F659" s="7" t="s">
        <v>1076</v>
      </c>
      <c r="G659" s="7" t="s">
        <v>1083</v>
      </c>
      <c r="H659" s="7" t="s">
        <v>1083</v>
      </c>
      <c r="I659" s="7" t="s">
        <v>1083</v>
      </c>
      <c r="J659" s="7" t="s">
        <v>1083</v>
      </c>
      <c r="K659" s="7" t="s">
        <v>1083</v>
      </c>
      <c r="L659" s="7" t="s">
        <v>1461</v>
      </c>
      <c r="M659" s="7" t="s">
        <v>1083</v>
      </c>
      <c r="N659" s="7" t="s">
        <v>1083</v>
      </c>
      <c r="O659" s="7" t="s">
        <v>1083</v>
      </c>
      <c r="P659" s="7" t="s">
        <v>1083</v>
      </c>
      <c r="Q659" s="7" t="s">
        <v>1083</v>
      </c>
      <c r="R659" s="7" t="s">
        <v>1083</v>
      </c>
      <c r="S659" s="7" t="s">
        <v>1083</v>
      </c>
      <c r="T659" s="7" t="s">
        <v>1092</v>
      </c>
      <c r="U659" s="7" t="s">
        <v>1461</v>
      </c>
      <c r="V659" s="7" t="s">
        <v>1142</v>
      </c>
      <c r="W659" s="7" t="s">
        <v>4130</v>
      </c>
      <c r="X659" s="7" t="s">
        <v>1076</v>
      </c>
      <c r="Y659" s="7" t="s">
        <v>1083</v>
      </c>
      <c r="Z659" s="7" t="s">
        <v>1083</v>
      </c>
      <c r="AA659" s="7" t="s">
        <v>1083</v>
      </c>
      <c r="AB659" s="7"/>
    </row>
    <row r="660" spans="1:28" x14ac:dyDescent="0.3">
      <c r="A660" s="7" t="s">
        <v>2725</v>
      </c>
      <c r="B660" s="7" t="s">
        <v>2710</v>
      </c>
      <c r="C660" s="7" t="s">
        <v>1202</v>
      </c>
      <c r="D660" s="7" t="s">
        <v>44</v>
      </c>
      <c r="E660" s="7" t="s">
        <v>21</v>
      </c>
      <c r="F660" s="7" t="s">
        <v>1187</v>
      </c>
      <c r="G660" s="7" t="s">
        <v>1123</v>
      </c>
      <c r="H660" s="7" t="s">
        <v>1082</v>
      </c>
      <c r="I660" s="7" t="s">
        <v>1100</v>
      </c>
      <c r="J660" s="7" t="s">
        <v>1106</v>
      </c>
      <c r="K660" s="7" t="s">
        <v>1100</v>
      </c>
      <c r="L660" s="7" t="s">
        <v>1669</v>
      </c>
      <c r="M660" s="7" t="s">
        <v>1091</v>
      </c>
      <c r="N660" s="7" t="s">
        <v>1085</v>
      </c>
      <c r="O660" s="7" t="s">
        <v>1083</v>
      </c>
      <c r="P660" s="7" t="s">
        <v>1083</v>
      </c>
      <c r="Q660" s="7" t="s">
        <v>1092</v>
      </c>
      <c r="R660" s="7" t="s">
        <v>1076</v>
      </c>
      <c r="S660" s="7" t="s">
        <v>1083</v>
      </c>
      <c r="T660" s="7" t="s">
        <v>1339</v>
      </c>
      <c r="U660" s="7" t="s">
        <v>1793</v>
      </c>
      <c r="V660" s="7" t="s">
        <v>2035</v>
      </c>
      <c r="W660" s="7" t="s">
        <v>2205</v>
      </c>
      <c r="X660" s="7" t="s">
        <v>1097</v>
      </c>
      <c r="Y660" s="7" t="s">
        <v>1344</v>
      </c>
      <c r="Z660" s="7" t="s">
        <v>1755</v>
      </c>
      <c r="AA660" s="7" t="s">
        <v>1535</v>
      </c>
      <c r="AB660" s="7" t="s">
        <v>1936</v>
      </c>
    </row>
    <row r="661" spans="1:28" x14ac:dyDescent="0.3">
      <c r="A661" s="7" t="s">
        <v>2151</v>
      </c>
      <c r="B661" s="7" t="s">
        <v>2712</v>
      </c>
      <c r="C661" s="7" t="s">
        <v>1223</v>
      </c>
      <c r="D661" s="7" t="s">
        <v>102</v>
      </c>
      <c r="E661" s="7" t="s">
        <v>1141</v>
      </c>
      <c r="F661" s="7" t="s">
        <v>1316</v>
      </c>
      <c r="G661" s="7" t="s">
        <v>1098</v>
      </c>
      <c r="H661" s="7" t="s">
        <v>1096</v>
      </c>
      <c r="I661" s="7" t="s">
        <v>1510</v>
      </c>
      <c r="J661" s="7" t="s">
        <v>1167</v>
      </c>
      <c r="K661" s="7" t="s">
        <v>1096</v>
      </c>
      <c r="L661" s="7" t="s">
        <v>2330</v>
      </c>
      <c r="M661" s="7" t="s">
        <v>1202</v>
      </c>
      <c r="N661" s="7" t="s">
        <v>1142</v>
      </c>
      <c r="O661" s="7" t="s">
        <v>1083</v>
      </c>
      <c r="P661" s="7" t="s">
        <v>1082</v>
      </c>
      <c r="Q661" s="7" t="s">
        <v>1202</v>
      </c>
      <c r="R661" s="7" t="s">
        <v>1147</v>
      </c>
      <c r="S661" s="7" t="s">
        <v>1083</v>
      </c>
      <c r="T661" s="7" t="s">
        <v>2163</v>
      </c>
      <c r="U661" s="7" t="s">
        <v>1501</v>
      </c>
      <c r="V661" s="7" t="s">
        <v>3259</v>
      </c>
      <c r="W661" s="7" t="s">
        <v>3149</v>
      </c>
      <c r="X661" s="7" t="s">
        <v>1153</v>
      </c>
      <c r="Y661" s="7" t="s">
        <v>1260</v>
      </c>
      <c r="Z661" s="7" t="s">
        <v>1082</v>
      </c>
      <c r="AA661" s="7" t="s">
        <v>1128</v>
      </c>
      <c r="AB661" s="7" t="s">
        <v>1742</v>
      </c>
    </row>
    <row r="662" spans="1:28" x14ac:dyDescent="0.3">
      <c r="A662" s="7" t="s">
        <v>2727</v>
      </c>
      <c r="B662" s="7" t="s">
        <v>411</v>
      </c>
      <c r="C662" s="7" t="s">
        <v>1229</v>
      </c>
      <c r="D662" s="7" t="s">
        <v>1121</v>
      </c>
      <c r="E662" s="7" t="s">
        <v>1109</v>
      </c>
      <c r="F662" s="7" t="s">
        <v>1320</v>
      </c>
      <c r="G662" s="7" t="s">
        <v>1153</v>
      </c>
      <c r="H662" s="7" t="s">
        <v>1112</v>
      </c>
      <c r="I662" s="7" t="s">
        <v>1223</v>
      </c>
      <c r="J662" s="7" t="s">
        <v>2150</v>
      </c>
      <c r="K662" s="7" t="s">
        <v>1147</v>
      </c>
      <c r="L662" s="7" t="s">
        <v>1522</v>
      </c>
      <c r="M662" s="7" t="s">
        <v>1105</v>
      </c>
      <c r="N662" s="7" t="s">
        <v>1091</v>
      </c>
      <c r="O662" s="7" t="s">
        <v>1083</v>
      </c>
      <c r="P662" s="7" t="s">
        <v>1085</v>
      </c>
      <c r="Q662" s="7" t="s">
        <v>1128</v>
      </c>
      <c r="R662" s="7" t="s">
        <v>1104</v>
      </c>
      <c r="S662" s="7" t="s">
        <v>1083</v>
      </c>
      <c r="T662" s="7" t="s">
        <v>1734</v>
      </c>
      <c r="U662" s="7" t="s">
        <v>1750</v>
      </c>
      <c r="V662" s="7" t="s">
        <v>3739</v>
      </c>
      <c r="W662" s="7" t="s">
        <v>3305</v>
      </c>
      <c r="X662" s="7" t="s">
        <v>1188</v>
      </c>
      <c r="Y662" s="7" t="s">
        <v>1299</v>
      </c>
      <c r="Z662" s="7" t="s">
        <v>1830</v>
      </c>
      <c r="AA662" s="7" t="s">
        <v>1916</v>
      </c>
      <c r="AB662" s="7" t="s">
        <v>3125</v>
      </c>
    </row>
    <row r="663" spans="1:28" x14ac:dyDescent="0.3">
      <c r="A663" s="7" t="s">
        <v>2730</v>
      </c>
      <c r="B663" s="7" t="s">
        <v>1321</v>
      </c>
      <c r="C663" s="7" t="s">
        <v>1206</v>
      </c>
      <c r="D663" s="7" t="s">
        <v>85</v>
      </c>
      <c r="E663" s="7" t="s">
        <v>1228</v>
      </c>
      <c r="F663" s="7" t="s">
        <v>1076</v>
      </c>
      <c r="G663" s="7" t="s">
        <v>1083</v>
      </c>
      <c r="H663" s="7" t="s">
        <v>1083</v>
      </c>
      <c r="I663" s="7" t="s">
        <v>1083</v>
      </c>
      <c r="J663" s="7" t="s">
        <v>1084</v>
      </c>
      <c r="K663" s="7" t="s">
        <v>1083</v>
      </c>
      <c r="L663" s="7" t="s">
        <v>1461</v>
      </c>
      <c r="M663" s="7" t="s">
        <v>1083</v>
      </c>
      <c r="N663" s="7" t="s">
        <v>1083</v>
      </c>
      <c r="O663" s="7" t="s">
        <v>1083</v>
      </c>
      <c r="P663" s="7" t="s">
        <v>1083</v>
      </c>
      <c r="Q663" s="7" t="s">
        <v>1083</v>
      </c>
      <c r="R663" s="7" t="s">
        <v>1083</v>
      </c>
      <c r="S663" s="7" t="s">
        <v>1083</v>
      </c>
      <c r="T663" s="7" t="s">
        <v>1076</v>
      </c>
      <c r="U663" s="7" t="s">
        <v>1461</v>
      </c>
      <c r="V663" s="7" t="s">
        <v>1105</v>
      </c>
      <c r="W663" s="7" t="s">
        <v>2714</v>
      </c>
      <c r="X663" s="7" t="s">
        <v>1083</v>
      </c>
      <c r="Y663" s="7" t="s">
        <v>1083</v>
      </c>
      <c r="Z663" s="7" t="s">
        <v>1076</v>
      </c>
      <c r="AA663" s="7" t="s">
        <v>1092</v>
      </c>
      <c r="AB663" s="7" t="s">
        <v>1680</v>
      </c>
    </row>
    <row r="664" spans="1:28" x14ac:dyDescent="0.3">
      <c r="A664" s="7" t="s">
        <v>2293</v>
      </c>
      <c r="B664" s="7" t="s">
        <v>275</v>
      </c>
      <c r="C664" s="7" t="s">
        <v>1096</v>
      </c>
      <c r="D664" s="7" t="s">
        <v>168</v>
      </c>
      <c r="E664" s="7" t="s">
        <v>21</v>
      </c>
      <c r="F664" s="7" t="s">
        <v>1316</v>
      </c>
      <c r="G664" s="7" t="s">
        <v>1180</v>
      </c>
      <c r="H664" s="7" t="s">
        <v>1127</v>
      </c>
      <c r="I664" s="7" t="s">
        <v>1291</v>
      </c>
      <c r="J664" s="7" t="s">
        <v>1092</v>
      </c>
      <c r="K664" s="7" t="s">
        <v>1100</v>
      </c>
      <c r="L664" s="7" t="s">
        <v>2067</v>
      </c>
      <c r="M664" s="7" t="s">
        <v>1111</v>
      </c>
      <c r="N664" s="7" t="s">
        <v>1128</v>
      </c>
      <c r="O664" s="7" t="s">
        <v>1083</v>
      </c>
      <c r="P664" s="7" t="s">
        <v>1085</v>
      </c>
      <c r="Q664" s="7" t="s">
        <v>1148</v>
      </c>
      <c r="R664" s="7" t="s">
        <v>1082</v>
      </c>
      <c r="S664" s="7" t="s">
        <v>1083</v>
      </c>
      <c r="T664" s="7" t="s">
        <v>1878</v>
      </c>
      <c r="U664" s="7" t="s">
        <v>2708</v>
      </c>
      <c r="V664" s="7" t="s">
        <v>2196</v>
      </c>
      <c r="W664" s="7" t="s">
        <v>3737</v>
      </c>
      <c r="X664" s="7" t="s">
        <v>1299</v>
      </c>
      <c r="Y664" s="7" t="s">
        <v>1098</v>
      </c>
      <c r="Z664" s="7" t="s">
        <v>2089</v>
      </c>
      <c r="AA664" s="7" t="s">
        <v>1465</v>
      </c>
      <c r="AB664" s="7" t="s">
        <v>2544</v>
      </c>
    </row>
    <row r="665" spans="1:28" x14ac:dyDescent="0.3">
      <c r="A665" s="7" t="s">
        <v>2734</v>
      </c>
      <c r="B665" s="7" t="s">
        <v>507</v>
      </c>
      <c r="C665" s="7" t="s">
        <v>1242</v>
      </c>
      <c r="D665" s="7" t="s">
        <v>55</v>
      </c>
      <c r="E665" s="7" t="s">
        <v>1109</v>
      </c>
      <c r="F665" s="7" t="s">
        <v>1238</v>
      </c>
      <c r="G665" s="7" t="s">
        <v>1082</v>
      </c>
      <c r="H665" s="7" t="s">
        <v>1082</v>
      </c>
      <c r="I665" s="7" t="s">
        <v>1123</v>
      </c>
      <c r="J665" s="7" t="s">
        <v>1106</v>
      </c>
      <c r="K665" s="7" t="s">
        <v>1153</v>
      </c>
      <c r="L665" s="7" t="s">
        <v>1492</v>
      </c>
      <c r="M665" s="7" t="s">
        <v>1092</v>
      </c>
      <c r="N665" s="7" t="s">
        <v>1076</v>
      </c>
      <c r="O665" s="7" t="s">
        <v>1083</v>
      </c>
      <c r="P665" s="7" t="s">
        <v>1083</v>
      </c>
      <c r="Q665" s="7" t="s">
        <v>1092</v>
      </c>
      <c r="R665" s="7" t="s">
        <v>1076</v>
      </c>
      <c r="S665" s="7" t="s">
        <v>1083</v>
      </c>
      <c r="T665" s="7" t="s">
        <v>1312</v>
      </c>
      <c r="U665" s="7" t="s">
        <v>1572</v>
      </c>
      <c r="V665" s="7" t="s">
        <v>1842</v>
      </c>
      <c r="W665" s="7" t="s">
        <v>2006</v>
      </c>
      <c r="X665" s="7" t="s">
        <v>1206</v>
      </c>
      <c r="Y665" s="7" t="s">
        <v>1234</v>
      </c>
      <c r="Z665" s="7" t="s">
        <v>1085</v>
      </c>
      <c r="AA665" s="7" t="s">
        <v>1111</v>
      </c>
      <c r="AB665" s="7" t="s">
        <v>1493</v>
      </c>
    </row>
    <row r="666" spans="1:28" x14ac:dyDescent="0.3">
      <c r="A666" s="7" t="s">
        <v>1779</v>
      </c>
      <c r="B666" s="7" t="s">
        <v>614</v>
      </c>
      <c r="C666" s="7" t="s">
        <v>1188</v>
      </c>
      <c r="D666" s="7" t="s">
        <v>20</v>
      </c>
      <c r="E666" s="7" t="s">
        <v>24</v>
      </c>
      <c r="F666" s="7" t="s">
        <v>1148</v>
      </c>
      <c r="G666" s="7" t="s">
        <v>1083</v>
      </c>
      <c r="H666" s="7" t="s">
        <v>1091</v>
      </c>
      <c r="I666" s="7" t="s">
        <v>1091</v>
      </c>
      <c r="J666" s="7" t="s">
        <v>1272</v>
      </c>
      <c r="K666" s="7" t="s">
        <v>1091</v>
      </c>
      <c r="L666" s="7" t="s">
        <v>1472</v>
      </c>
      <c r="M666" s="7" t="s">
        <v>1083</v>
      </c>
      <c r="N666" s="7" t="s">
        <v>1083</v>
      </c>
      <c r="O666" s="7" t="s">
        <v>1083</v>
      </c>
      <c r="P666" s="7" t="s">
        <v>1083</v>
      </c>
      <c r="Q666" s="7" t="s">
        <v>1091</v>
      </c>
      <c r="R666" s="7" t="s">
        <v>1083</v>
      </c>
      <c r="S666" s="7" t="s">
        <v>1083</v>
      </c>
      <c r="T666" s="7" t="s">
        <v>1178</v>
      </c>
      <c r="U666" s="7" t="s">
        <v>1461</v>
      </c>
      <c r="V666" s="7" t="s">
        <v>2190</v>
      </c>
      <c r="W666" s="7" t="s">
        <v>3205</v>
      </c>
      <c r="X666" s="7" t="s">
        <v>1280</v>
      </c>
      <c r="Y666" s="7" t="s">
        <v>1260</v>
      </c>
      <c r="Z666" s="7" t="s">
        <v>1083</v>
      </c>
      <c r="AA666" s="7" t="s">
        <v>1083</v>
      </c>
      <c r="AB666" s="7"/>
    </row>
    <row r="667" spans="1:28" x14ac:dyDescent="0.3">
      <c r="A667" s="7" t="s">
        <v>2659</v>
      </c>
      <c r="B667" s="7" t="s">
        <v>31</v>
      </c>
      <c r="C667" s="7" t="s">
        <v>1234</v>
      </c>
      <c r="D667" s="7" t="s">
        <v>32</v>
      </c>
      <c r="E667" s="7" t="s">
        <v>24</v>
      </c>
      <c r="F667" s="7" t="s">
        <v>1219</v>
      </c>
      <c r="G667" s="7" t="s">
        <v>1083</v>
      </c>
      <c r="H667" s="7" t="s">
        <v>1082</v>
      </c>
      <c r="I667" s="7" t="s">
        <v>1082</v>
      </c>
      <c r="J667" s="7" t="s">
        <v>1179</v>
      </c>
      <c r="K667" s="7" t="s">
        <v>1147</v>
      </c>
      <c r="L667" s="7" t="s">
        <v>1472</v>
      </c>
      <c r="M667" s="7" t="s">
        <v>1083</v>
      </c>
      <c r="N667" s="7" t="s">
        <v>1083</v>
      </c>
      <c r="O667" s="7" t="s">
        <v>1083</v>
      </c>
      <c r="P667" s="7" t="s">
        <v>1083</v>
      </c>
      <c r="Q667" s="7" t="s">
        <v>1092</v>
      </c>
      <c r="R667" s="7" t="s">
        <v>1083</v>
      </c>
      <c r="S667" s="7" t="s">
        <v>1076</v>
      </c>
      <c r="T667" s="7" t="s">
        <v>1234</v>
      </c>
      <c r="U667" s="7" t="s">
        <v>1461</v>
      </c>
      <c r="V667" s="7" t="s">
        <v>2593</v>
      </c>
      <c r="W667" s="7" t="s">
        <v>3105</v>
      </c>
      <c r="X667" s="7" t="s">
        <v>1299</v>
      </c>
      <c r="Y667" s="7" t="s">
        <v>1202</v>
      </c>
      <c r="Z667" s="7" t="s">
        <v>1083</v>
      </c>
      <c r="AA667" s="7" t="s">
        <v>1083</v>
      </c>
      <c r="AB667" s="7"/>
    </row>
    <row r="668" spans="1:28" x14ac:dyDescent="0.3">
      <c r="A668" s="7" t="s">
        <v>2654</v>
      </c>
      <c r="B668" s="7" t="s">
        <v>2718</v>
      </c>
      <c r="C668" s="7" t="s">
        <v>1188</v>
      </c>
      <c r="D668" s="7" t="s">
        <v>1121</v>
      </c>
      <c r="E668" s="7" t="s">
        <v>24</v>
      </c>
      <c r="F668" s="7" t="s">
        <v>1312</v>
      </c>
      <c r="G668" s="7" t="s">
        <v>1076</v>
      </c>
      <c r="H668" s="7" t="s">
        <v>1167</v>
      </c>
      <c r="I668" s="7" t="s">
        <v>1147</v>
      </c>
      <c r="J668" s="7" t="s">
        <v>1091</v>
      </c>
      <c r="K668" s="7" t="s">
        <v>1123</v>
      </c>
      <c r="L668" s="7" t="s">
        <v>1803</v>
      </c>
      <c r="M668" s="7" t="s">
        <v>1076</v>
      </c>
      <c r="N668" s="7" t="s">
        <v>1083</v>
      </c>
      <c r="O668" s="7" t="s">
        <v>1083</v>
      </c>
      <c r="P668" s="7" t="s">
        <v>1076</v>
      </c>
      <c r="Q668" s="7" t="s">
        <v>1167</v>
      </c>
      <c r="R668" s="7" t="s">
        <v>1083</v>
      </c>
      <c r="S668" s="7" t="s">
        <v>1083</v>
      </c>
      <c r="T668" s="7" t="s">
        <v>1098</v>
      </c>
      <c r="U668" s="7" t="s">
        <v>1803</v>
      </c>
      <c r="V668" s="7" t="s">
        <v>3058</v>
      </c>
      <c r="W668" s="7" t="s">
        <v>2172</v>
      </c>
      <c r="X668" s="7" t="s">
        <v>1762</v>
      </c>
      <c r="Y668" s="7" t="s">
        <v>1238</v>
      </c>
      <c r="Z668" s="7" t="s">
        <v>1083</v>
      </c>
      <c r="AA668" s="7" t="s">
        <v>1083</v>
      </c>
      <c r="AB668" s="7"/>
    </row>
    <row r="669" spans="1:28" x14ac:dyDescent="0.3">
      <c r="A669" s="7" t="s">
        <v>1761</v>
      </c>
      <c r="B669" s="7" t="s">
        <v>155</v>
      </c>
      <c r="C669" s="7" t="s">
        <v>1202</v>
      </c>
      <c r="D669" s="7" t="s">
        <v>30</v>
      </c>
      <c r="E669" s="7" t="s">
        <v>21</v>
      </c>
      <c r="F669" s="7" t="s">
        <v>1307</v>
      </c>
      <c r="G669" s="7" t="s">
        <v>1112</v>
      </c>
      <c r="H669" s="7" t="s">
        <v>1167</v>
      </c>
      <c r="I669" s="7" t="s">
        <v>1238</v>
      </c>
      <c r="J669" s="7" t="s">
        <v>1100</v>
      </c>
      <c r="K669" s="7" t="s">
        <v>1123</v>
      </c>
      <c r="L669" s="7" t="s">
        <v>1792</v>
      </c>
      <c r="M669" s="7" t="s">
        <v>1128</v>
      </c>
      <c r="N669" s="7" t="s">
        <v>1104</v>
      </c>
      <c r="O669" s="7" t="s">
        <v>1083</v>
      </c>
      <c r="P669" s="7" t="s">
        <v>1085</v>
      </c>
      <c r="Q669" s="7" t="s">
        <v>1111</v>
      </c>
      <c r="R669" s="7" t="s">
        <v>1091</v>
      </c>
      <c r="S669" s="7" t="s">
        <v>1083</v>
      </c>
      <c r="T669" s="7" t="s">
        <v>1608</v>
      </c>
      <c r="U669" s="7" t="s">
        <v>3261</v>
      </c>
      <c r="V669" s="7" t="s">
        <v>1890</v>
      </c>
      <c r="W669" s="7" t="s">
        <v>1754</v>
      </c>
      <c r="X669" s="7" t="s">
        <v>1153</v>
      </c>
      <c r="Y669" s="7" t="s">
        <v>1128</v>
      </c>
      <c r="Z669" s="7" t="s">
        <v>1260</v>
      </c>
      <c r="AA669" s="7" t="s">
        <v>1374</v>
      </c>
      <c r="AB669" s="7" t="s">
        <v>2722</v>
      </c>
    </row>
    <row r="670" spans="1:28" x14ac:dyDescent="0.3">
      <c r="A670" s="7" t="s">
        <v>1055</v>
      </c>
      <c r="B670" s="7" t="s">
        <v>0</v>
      </c>
      <c r="C670" s="7" t="s">
        <v>1057</v>
      </c>
      <c r="D670" s="7" t="s">
        <v>1059</v>
      </c>
      <c r="E670" s="7" t="s">
        <v>1063</v>
      </c>
      <c r="F670" s="7" t="s">
        <v>4</v>
      </c>
      <c r="G670" s="7" t="s">
        <v>781</v>
      </c>
      <c r="H670" s="7" t="s">
        <v>1190</v>
      </c>
      <c r="I670" s="7" t="s">
        <v>1191</v>
      </c>
      <c r="J670" s="7" t="s">
        <v>1192</v>
      </c>
      <c r="K670" s="7" t="s">
        <v>1193</v>
      </c>
      <c r="L670" s="7" t="s">
        <v>1444</v>
      </c>
      <c r="M670" s="7" t="s">
        <v>1445</v>
      </c>
      <c r="N670" s="7" t="s">
        <v>1544</v>
      </c>
      <c r="O670" s="7" t="s">
        <v>1545</v>
      </c>
      <c r="P670" s="7" t="s">
        <v>1448</v>
      </c>
      <c r="Q670" s="7" t="s">
        <v>1445</v>
      </c>
      <c r="R670" s="7" t="s">
        <v>1544</v>
      </c>
      <c r="S670" s="7" t="s">
        <v>1545</v>
      </c>
      <c r="T670" s="7" t="s">
        <v>1546</v>
      </c>
      <c r="U670" s="7" t="s">
        <v>1547</v>
      </c>
      <c r="V670" s="7" t="s">
        <v>1548</v>
      </c>
      <c r="W670" s="7" t="s">
        <v>1549</v>
      </c>
      <c r="X670" s="7" t="s">
        <v>1456</v>
      </c>
      <c r="Y670" s="7" t="s">
        <v>1457</v>
      </c>
      <c r="Z670" s="7" t="s">
        <v>1458</v>
      </c>
      <c r="AA670" s="7" t="s">
        <v>1459</v>
      </c>
      <c r="AB670" s="7" t="s">
        <v>1460</v>
      </c>
    </row>
    <row r="671" spans="1:28" x14ac:dyDescent="0.3">
      <c r="A671" s="7" t="s">
        <v>2263</v>
      </c>
      <c r="B671" s="7" t="s">
        <v>180</v>
      </c>
      <c r="C671" s="7" t="s">
        <v>1260</v>
      </c>
      <c r="D671" s="7" t="s">
        <v>46</v>
      </c>
      <c r="E671" s="7" t="s">
        <v>1109</v>
      </c>
      <c r="F671" s="7" t="s">
        <v>1187</v>
      </c>
      <c r="G671" s="7" t="s">
        <v>1111</v>
      </c>
      <c r="H671" s="7" t="s">
        <v>1153</v>
      </c>
      <c r="I671" s="7" t="s">
        <v>1206</v>
      </c>
      <c r="J671" s="7" t="s">
        <v>1149</v>
      </c>
      <c r="K671" s="7" t="s">
        <v>1260</v>
      </c>
      <c r="L671" s="7" t="s">
        <v>1939</v>
      </c>
      <c r="M671" s="7" t="s">
        <v>1082</v>
      </c>
      <c r="N671" s="7" t="s">
        <v>1091</v>
      </c>
      <c r="O671" s="7" t="s">
        <v>1083</v>
      </c>
      <c r="P671" s="7" t="s">
        <v>1092</v>
      </c>
      <c r="Q671" s="7" t="s">
        <v>1105</v>
      </c>
      <c r="R671" s="7" t="s">
        <v>1091</v>
      </c>
      <c r="S671" s="7" t="s">
        <v>1083</v>
      </c>
      <c r="T671" s="7" t="s">
        <v>1605</v>
      </c>
      <c r="U671" s="7" t="s">
        <v>1625</v>
      </c>
      <c r="V671" s="7" t="s">
        <v>1872</v>
      </c>
      <c r="W671" s="7" t="s">
        <v>3979</v>
      </c>
      <c r="X671" s="7" t="s">
        <v>1112</v>
      </c>
      <c r="Y671" s="7" t="s">
        <v>1245</v>
      </c>
      <c r="Z671" s="7" t="s">
        <v>1123</v>
      </c>
      <c r="AA671" s="7" t="s">
        <v>1142</v>
      </c>
      <c r="AB671" s="7" t="s">
        <v>2724</v>
      </c>
    </row>
    <row r="672" spans="1:28" x14ac:dyDescent="0.3">
      <c r="A672" s="7" t="s">
        <v>2721</v>
      </c>
      <c r="B672" s="7" t="s">
        <v>167</v>
      </c>
      <c r="C672" s="7" t="s">
        <v>1273</v>
      </c>
      <c r="D672" s="7" t="s">
        <v>1467</v>
      </c>
      <c r="E672" s="7" t="s">
        <v>1141</v>
      </c>
      <c r="F672" s="7" t="s">
        <v>1147</v>
      </c>
      <c r="G672" s="7" t="s">
        <v>1082</v>
      </c>
      <c r="H672" s="7" t="s">
        <v>1104</v>
      </c>
      <c r="I672" s="7" t="s">
        <v>1128</v>
      </c>
      <c r="J672" s="7" t="s">
        <v>1218</v>
      </c>
      <c r="K672" s="7" t="s">
        <v>1100</v>
      </c>
      <c r="L672" s="7" t="s">
        <v>1527</v>
      </c>
      <c r="M672" s="7" t="s">
        <v>1092</v>
      </c>
      <c r="N672" s="7" t="s">
        <v>1076</v>
      </c>
      <c r="O672" s="7" t="s">
        <v>1083</v>
      </c>
      <c r="P672" s="7" t="s">
        <v>1076</v>
      </c>
      <c r="Q672" s="7" t="s">
        <v>1082</v>
      </c>
      <c r="R672" s="7" t="s">
        <v>1076</v>
      </c>
      <c r="S672" s="7" t="s">
        <v>1083</v>
      </c>
      <c r="T672" s="7" t="s">
        <v>1229</v>
      </c>
      <c r="U672" s="7" t="s">
        <v>1657</v>
      </c>
      <c r="V672" s="7" t="s">
        <v>1863</v>
      </c>
      <c r="W672" s="7" t="s">
        <v>3165</v>
      </c>
      <c r="X672" s="7" t="s">
        <v>1123</v>
      </c>
      <c r="Y672" s="7" t="s">
        <v>1153</v>
      </c>
      <c r="Z672" s="7" t="s">
        <v>1083</v>
      </c>
      <c r="AA672" s="7" t="s">
        <v>1083</v>
      </c>
      <c r="AB672" s="7"/>
    </row>
    <row r="673" spans="1:28" x14ac:dyDescent="0.3">
      <c r="A673" s="7" t="s">
        <v>2721</v>
      </c>
      <c r="B673" s="7" t="s">
        <v>167</v>
      </c>
      <c r="C673" s="7" t="s">
        <v>1273</v>
      </c>
      <c r="D673" s="7" t="s">
        <v>64</v>
      </c>
      <c r="E673" s="7" t="s">
        <v>1141</v>
      </c>
      <c r="F673" s="7" t="s">
        <v>1167</v>
      </c>
      <c r="G673" s="7" t="s">
        <v>1082</v>
      </c>
      <c r="H673" s="7" t="s">
        <v>1104</v>
      </c>
      <c r="I673" s="7" t="s">
        <v>1128</v>
      </c>
      <c r="J673" s="7" t="s">
        <v>1218</v>
      </c>
      <c r="K673" s="7" t="s">
        <v>1100</v>
      </c>
      <c r="L673" s="7" t="s">
        <v>1527</v>
      </c>
      <c r="M673" s="7" t="s">
        <v>1092</v>
      </c>
      <c r="N673" s="7" t="s">
        <v>1076</v>
      </c>
      <c r="O673" s="7" t="s">
        <v>1083</v>
      </c>
      <c r="P673" s="7" t="s">
        <v>1076</v>
      </c>
      <c r="Q673" s="7" t="s">
        <v>1082</v>
      </c>
      <c r="R673" s="7" t="s">
        <v>1076</v>
      </c>
      <c r="S673" s="7" t="s">
        <v>1083</v>
      </c>
      <c r="T673" s="7" t="s">
        <v>1219</v>
      </c>
      <c r="U673" s="7" t="s">
        <v>2307</v>
      </c>
      <c r="V673" s="7" t="s">
        <v>2133</v>
      </c>
      <c r="W673" s="7" t="s">
        <v>2056</v>
      </c>
      <c r="X673" s="7" t="s">
        <v>1123</v>
      </c>
      <c r="Y673" s="7" t="s">
        <v>1142</v>
      </c>
      <c r="Z673" s="7" t="s">
        <v>1083</v>
      </c>
      <c r="AA673" s="7" t="s">
        <v>1083</v>
      </c>
      <c r="AB673" s="7"/>
    </row>
    <row r="674" spans="1:28" x14ac:dyDescent="0.3">
      <c r="A674" s="7" t="s">
        <v>2721</v>
      </c>
      <c r="B674" s="7" t="s">
        <v>167</v>
      </c>
      <c r="C674" s="7" t="s">
        <v>1273</v>
      </c>
      <c r="D674" s="7" t="s">
        <v>122</v>
      </c>
      <c r="E674" s="7" t="s">
        <v>1141</v>
      </c>
      <c r="F674" s="7" t="s">
        <v>1076</v>
      </c>
      <c r="G674" s="7" t="s">
        <v>1083</v>
      </c>
      <c r="H674" s="7" t="s">
        <v>1083</v>
      </c>
      <c r="I674" s="7" t="s">
        <v>1083</v>
      </c>
      <c r="J674" s="7" t="s">
        <v>1083</v>
      </c>
      <c r="K674" s="7" t="s">
        <v>1083</v>
      </c>
      <c r="L674" s="7" t="s">
        <v>1461</v>
      </c>
      <c r="M674" s="7" t="s">
        <v>1083</v>
      </c>
      <c r="N674" s="7" t="s">
        <v>1083</v>
      </c>
      <c r="O674" s="7" t="s">
        <v>1083</v>
      </c>
      <c r="P674" s="7" t="s">
        <v>1083</v>
      </c>
      <c r="Q674" s="7" t="s">
        <v>1083</v>
      </c>
      <c r="R674" s="7" t="s">
        <v>1083</v>
      </c>
      <c r="S674" s="7" t="s">
        <v>1083</v>
      </c>
      <c r="T674" s="7" t="s">
        <v>1085</v>
      </c>
      <c r="U674" s="7" t="s">
        <v>1461</v>
      </c>
      <c r="V674" s="7" t="s">
        <v>1153</v>
      </c>
      <c r="W674" s="7" t="s">
        <v>1498</v>
      </c>
      <c r="X674" s="7" t="s">
        <v>1083</v>
      </c>
      <c r="Y674" s="7" t="s">
        <v>1085</v>
      </c>
      <c r="Z674" s="7" t="s">
        <v>1083</v>
      </c>
      <c r="AA674" s="7" t="s">
        <v>1083</v>
      </c>
      <c r="AB674" s="7"/>
    </row>
    <row r="675" spans="1:28" x14ac:dyDescent="0.3">
      <c r="A675" s="7" t="s">
        <v>2736</v>
      </c>
      <c r="B675" s="7" t="s">
        <v>898</v>
      </c>
      <c r="C675" s="7" t="s">
        <v>1188</v>
      </c>
      <c r="D675" s="7" t="s">
        <v>67</v>
      </c>
      <c r="E675" s="7" t="s">
        <v>24</v>
      </c>
      <c r="F675" s="7" t="s">
        <v>1242</v>
      </c>
      <c r="G675" s="7" t="s">
        <v>1083</v>
      </c>
      <c r="H675" s="7" t="s">
        <v>1100</v>
      </c>
      <c r="I675" s="7" t="s">
        <v>1100</v>
      </c>
      <c r="J675" s="7" t="s">
        <v>1272</v>
      </c>
      <c r="K675" s="7" t="s">
        <v>1091</v>
      </c>
      <c r="L675" s="7" t="s">
        <v>1807</v>
      </c>
      <c r="M675" s="7" t="s">
        <v>1083</v>
      </c>
      <c r="N675" s="7" t="s">
        <v>1083</v>
      </c>
      <c r="O675" s="7" t="s">
        <v>1083</v>
      </c>
      <c r="P675" s="7" t="s">
        <v>1083</v>
      </c>
      <c r="Q675" s="7" t="s">
        <v>1091</v>
      </c>
      <c r="R675" s="7" t="s">
        <v>1091</v>
      </c>
      <c r="S675" s="7" t="s">
        <v>1083</v>
      </c>
      <c r="T675" s="7" t="s">
        <v>1206</v>
      </c>
      <c r="U675" s="7" t="s">
        <v>1461</v>
      </c>
      <c r="V675" s="7" t="s">
        <v>2514</v>
      </c>
      <c r="W675" s="7" t="s">
        <v>3228</v>
      </c>
      <c r="X675" s="7" t="s">
        <v>1229</v>
      </c>
      <c r="Y675" s="7" t="s">
        <v>1105</v>
      </c>
      <c r="Z675" s="7" t="s">
        <v>1083</v>
      </c>
      <c r="AA675" s="7" t="s">
        <v>1083</v>
      </c>
      <c r="AB675" s="7"/>
    </row>
    <row r="676" spans="1:28" x14ac:dyDescent="0.3">
      <c r="A676" s="7" t="s">
        <v>2737</v>
      </c>
      <c r="B676" s="7" t="s">
        <v>124</v>
      </c>
      <c r="C676" s="7" t="s">
        <v>1234</v>
      </c>
      <c r="D676" s="7" t="s">
        <v>105</v>
      </c>
      <c r="E676" s="7" t="s">
        <v>24</v>
      </c>
      <c r="F676" s="7" t="s">
        <v>1280</v>
      </c>
      <c r="G676" s="7" t="s">
        <v>1092</v>
      </c>
      <c r="H676" s="7" t="s">
        <v>1082</v>
      </c>
      <c r="I676" s="7" t="s">
        <v>1105</v>
      </c>
      <c r="J676" s="7" t="s">
        <v>1179</v>
      </c>
      <c r="K676" s="7" t="s">
        <v>1111</v>
      </c>
      <c r="L676" s="7" t="s">
        <v>1522</v>
      </c>
      <c r="M676" s="7" t="s">
        <v>1092</v>
      </c>
      <c r="N676" s="7" t="s">
        <v>1083</v>
      </c>
      <c r="O676" s="7" t="s">
        <v>1083</v>
      </c>
      <c r="P676" s="7" t="s">
        <v>1076</v>
      </c>
      <c r="Q676" s="7" t="s">
        <v>1082</v>
      </c>
      <c r="R676" s="7" t="s">
        <v>1083</v>
      </c>
      <c r="S676" s="7" t="s">
        <v>1083</v>
      </c>
      <c r="T676" s="7" t="s">
        <v>1364</v>
      </c>
      <c r="U676" s="7" t="s">
        <v>1851</v>
      </c>
      <c r="V676" s="7" t="s">
        <v>2914</v>
      </c>
      <c r="W676" s="7" t="s">
        <v>3579</v>
      </c>
      <c r="X676" s="7" t="s">
        <v>1406</v>
      </c>
      <c r="Y676" s="7" t="s">
        <v>1100</v>
      </c>
      <c r="Z676" s="7" t="s">
        <v>1083</v>
      </c>
      <c r="AA676" s="7" t="s">
        <v>1083</v>
      </c>
      <c r="AB676" s="7"/>
    </row>
    <row r="677" spans="1:28" x14ac:dyDescent="0.3">
      <c r="A677" s="7" t="s">
        <v>2076</v>
      </c>
      <c r="B677" s="7" t="s">
        <v>2728</v>
      </c>
      <c r="C677" s="7" t="s">
        <v>1229</v>
      </c>
      <c r="D677" s="7" t="s">
        <v>110</v>
      </c>
      <c r="E677" s="7" t="s">
        <v>21</v>
      </c>
      <c r="F677" s="7" t="s">
        <v>1091</v>
      </c>
      <c r="G677" s="7" t="s">
        <v>1083</v>
      </c>
      <c r="H677" s="7" t="s">
        <v>1085</v>
      </c>
      <c r="I677" s="7" t="s">
        <v>1085</v>
      </c>
      <c r="J677" s="7" t="s">
        <v>1179</v>
      </c>
      <c r="K677" s="7" t="s">
        <v>1085</v>
      </c>
      <c r="L677" s="7" t="s">
        <v>1461</v>
      </c>
      <c r="M677" s="7" t="s">
        <v>1083</v>
      </c>
      <c r="N677" s="7" t="s">
        <v>1083</v>
      </c>
      <c r="O677" s="7" t="s">
        <v>1083</v>
      </c>
      <c r="P677" s="7" t="s">
        <v>1083</v>
      </c>
      <c r="Q677" s="7" t="s">
        <v>1076</v>
      </c>
      <c r="R677" s="7" t="s">
        <v>1076</v>
      </c>
      <c r="S677" s="7" t="s">
        <v>1083</v>
      </c>
      <c r="T677" s="7" t="s">
        <v>1142</v>
      </c>
      <c r="U677" s="7" t="s">
        <v>1461</v>
      </c>
      <c r="V677" s="7" t="s">
        <v>1389</v>
      </c>
      <c r="W677" s="7" t="s">
        <v>2729</v>
      </c>
      <c r="X677" s="7" t="s">
        <v>1076</v>
      </c>
      <c r="Y677" s="7" t="s">
        <v>1092</v>
      </c>
      <c r="Z677" s="7" t="s">
        <v>1085</v>
      </c>
      <c r="AA677" s="7" t="s">
        <v>1092</v>
      </c>
      <c r="AB677" s="7" t="s">
        <v>1668</v>
      </c>
    </row>
    <row r="678" spans="1:28" x14ac:dyDescent="0.3">
      <c r="A678" s="7" t="s">
        <v>2381</v>
      </c>
      <c r="B678" s="7" t="s">
        <v>2731</v>
      </c>
      <c r="C678" s="7" t="s">
        <v>1202</v>
      </c>
      <c r="D678" s="7" t="s">
        <v>62</v>
      </c>
      <c r="E678" s="7" t="s">
        <v>1141</v>
      </c>
      <c r="F678" s="7" t="s">
        <v>1316</v>
      </c>
      <c r="G678" s="7" t="s">
        <v>1090</v>
      </c>
      <c r="H678" s="7" t="s">
        <v>1167</v>
      </c>
      <c r="I678" s="7" t="s">
        <v>1110</v>
      </c>
      <c r="J678" s="7" t="s">
        <v>1091</v>
      </c>
      <c r="K678" s="7" t="s">
        <v>1111</v>
      </c>
      <c r="L678" s="7" t="s">
        <v>2058</v>
      </c>
      <c r="M678" s="7" t="s">
        <v>1147</v>
      </c>
      <c r="N678" s="7" t="s">
        <v>1076</v>
      </c>
      <c r="O678" s="7" t="s">
        <v>1083</v>
      </c>
      <c r="P678" s="7" t="s">
        <v>1085</v>
      </c>
      <c r="Q678" s="7" t="s">
        <v>1112</v>
      </c>
      <c r="R678" s="7" t="s">
        <v>1085</v>
      </c>
      <c r="S678" s="7" t="s">
        <v>1083</v>
      </c>
      <c r="T678" s="7" t="s">
        <v>1896</v>
      </c>
      <c r="U678" s="7" t="s">
        <v>3073</v>
      </c>
      <c r="V678" s="7" t="s">
        <v>2178</v>
      </c>
      <c r="W678" s="7" t="s">
        <v>3740</v>
      </c>
      <c r="X678" s="7" t="s">
        <v>1097</v>
      </c>
      <c r="Y678" s="7" t="s">
        <v>1142</v>
      </c>
      <c r="Z678" s="7" t="s">
        <v>1085</v>
      </c>
      <c r="AA678" s="7" t="s">
        <v>1111</v>
      </c>
      <c r="AB678" s="7" t="s">
        <v>1493</v>
      </c>
    </row>
    <row r="679" spans="1:28" x14ac:dyDescent="0.3">
      <c r="A679" s="7" t="s">
        <v>2738</v>
      </c>
      <c r="B679" s="7" t="s">
        <v>2733</v>
      </c>
      <c r="C679" s="7" t="s">
        <v>1127</v>
      </c>
      <c r="D679" s="7" t="s">
        <v>1132</v>
      </c>
      <c r="E679" s="7" t="s">
        <v>21</v>
      </c>
      <c r="F679" s="7" t="s">
        <v>1091</v>
      </c>
      <c r="G679" s="7" t="s">
        <v>1083</v>
      </c>
      <c r="H679" s="7" t="s">
        <v>1083</v>
      </c>
      <c r="I679" s="7" t="s">
        <v>1083</v>
      </c>
      <c r="J679" s="7" t="s">
        <v>1264</v>
      </c>
      <c r="K679" s="7" t="s">
        <v>1085</v>
      </c>
      <c r="L679" s="7" t="s">
        <v>1488</v>
      </c>
      <c r="M679" s="7" t="s">
        <v>1083</v>
      </c>
      <c r="N679" s="7" t="s">
        <v>1083</v>
      </c>
      <c r="O679" s="7" t="s">
        <v>1083</v>
      </c>
      <c r="P679" s="7" t="s">
        <v>1083</v>
      </c>
      <c r="Q679" s="7" t="s">
        <v>1083</v>
      </c>
      <c r="R679" s="7" t="s">
        <v>1083</v>
      </c>
      <c r="S679" s="7" t="s">
        <v>1083</v>
      </c>
      <c r="T679" s="7" t="s">
        <v>1092</v>
      </c>
      <c r="U679" s="7" t="s">
        <v>1461</v>
      </c>
      <c r="V679" s="7" t="s">
        <v>1666</v>
      </c>
      <c r="W679" s="7" t="s">
        <v>2220</v>
      </c>
      <c r="X679" s="7" t="s">
        <v>1104</v>
      </c>
      <c r="Y679" s="7" t="s">
        <v>1104</v>
      </c>
      <c r="Z679" s="7" t="s">
        <v>1097</v>
      </c>
      <c r="AA679" s="7" t="s">
        <v>1098</v>
      </c>
      <c r="AB679" s="7" t="s">
        <v>1687</v>
      </c>
    </row>
    <row r="680" spans="1:28" x14ac:dyDescent="0.3">
      <c r="A680" s="7" t="s">
        <v>2739</v>
      </c>
      <c r="B680" s="7" t="s">
        <v>268</v>
      </c>
      <c r="C680" s="7" t="s">
        <v>1265</v>
      </c>
      <c r="D680" s="7" t="s">
        <v>46</v>
      </c>
      <c r="E680" s="7" t="s">
        <v>24</v>
      </c>
      <c r="F680" s="7" t="s">
        <v>1146</v>
      </c>
      <c r="G680" s="7" t="s">
        <v>1085</v>
      </c>
      <c r="H680" s="7" t="s">
        <v>1100</v>
      </c>
      <c r="I680" s="7" t="s">
        <v>1112</v>
      </c>
      <c r="J680" s="7" t="s">
        <v>1092</v>
      </c>
      <c r="K680" s="7" t="s">
        <v>1127</v>
      </c>
      <c r="L680" s="7" t="s">
        <v>1550</v>
      </c>
      <c r="M680" s="7" t="s">
        <v>1085</v>
      </c>
      <c r="N680" s="7" t="s">
        <v>1083</v>
      </c>
      <c r="O680" s="7" t="s">
        <v>1083</v>
      </c>
      <c r="P680" s="7" t="s">
        <v>1083</v>
      </c>
      <c r="Q680" s="7" t="s">
        <v>1142</v>
      </c>
      <c r="R680" s="7" t="s">
        <v>1083</v>
      </c>
      <c r="S680" s="7" t="s">
        <v>1076</v>
      </c>
      <c r="T680" s="7" t="s">
        <v>1325</v>
      </c>
      <c r="U680" s="7" t="s">
        <v>1517</v>
      </c>
      <c r="V680" s="7" t="s">
        <v>2864</v>
      </c>
      <c r="W680" s="7" t="s">
        <v>3980</v>
      </c>
      <c r="X680" s="7" t="s">
        <v>1489</v>
      </c>
      <c r="Y680" s="7" t="s">
        <v>1334</v>
      </c>
      <c r="Z680" s="7" t="s">
        <v>1083</v>
      </c>
      <c r="AA680" s="7" t="s">
        <v>1083</v>
      </c>
      <c r="AB680" s="7"/>
    </row>
    <row r="681" spans="1:28" x14ac:dyDescent="0.3">
      <c r="A681" s="7" t="s">
        <v>2427</v>
      </c>
      <c r="B681" s="7" t="s">
        <v>203</v>
      </c>
      <c r="C681" s="7" t="s">
        <v>1188</v>
      </c>
      <c r="D681" s="7" t="s">
        <v>72</v>
      </c>
      <c r="E681" s="7" t="s">
        <v>21</v>
      </c>
      <c r="F681" s="7" t="s">
        <v>1316</v>
      </c>
      <c r="G681" s="7" t="s">
        <v>1223</v>
      </c>
      <c r="H681" s="7" t="s">
        <v>1245</v>
      </c>
      <c r="I681" s="7" t="s">
        <v>1384</v>
      </c>
      <c r="J681" s="7" t="s">
        <v>1167</v>
      </c>
      <c r="K681" s="7" t="s">
        <v>1082</v>
      </c>
      <c r="L681" s="7" t="s">
        <v>1519</v>
      </c>
      <c r="M681" s="7" t="s">
        <v>1147</v>
      </c>
      <c r="N681" s="7" t="s">
        <v>1111</v>
      </c>
      <c r="O681" s="7" t="s">
        <v>1083</v>
      </c>
      <c r="P681" s="7" t="s">
        <v>1128</v>
      </c>
      <c r="Q681" s="7" t="s">
        <v>1178</v>
      </c>
      <c r="R681" s="7" t="s">
        <v>1097</v>
      </c>
      <c r="S681" s="7" t="s">
        <v>1076</v>
      </c>
      <c r="T681" s="7" t="s">
        <v>1515</v>
      </c>
      <c r="U681" s="7" t="s">
        <v>3741</v>
      </c>
      <c r="V681" s="7" t="s">
        <v>3742</v>
      </c>
      <c r="W681" s="7" t="s">
        <v>3685</v>
      </c>
      <c r="X681" s="7" t="s">
        <v>1273</v>
      </c>
      <c r="Y681" s="7" t="s">
        <v>1359</v>
      </c>
      <c r="Z681" s="7" t="s">
        <v>1502</v>
      </c>
      <c r="AA681" s="7" t="s">
        <v>2140</v>
      </c>
      <c r="AB681" s="7" t="s">
        <v>1918</v>
      </c>
    </row>
    <row r="682" spans="1:28" x14ac:dyDescent="0.3">
      <c r="A682" s="7" t="s">
        <v>2579</v>
      </c>
      <c r="B682" s="7" t="s">
        <v>353</v>
      </c>
      <c r="C682" s="7" t="s">
        <v>1223</v>
      </c>
      <c r="D682" s="7" t="s">
        <v>130</v>
      </c>
      <c r="E682" s="7" t="s">
        <v>24</v>
      </c>
      <c r="F682" s="7" t="s">
        <v>1303</v>
      </c>
      <c r="G682" s="7" t="s">
        <v>1085</v>
      </c>
      <c r="H682" s="7" t="s">
        <v>1147</v>
      </c>
      <c r="I682" s="7" t="s">
        <v>1180</v>
      </c>
      <c r="J682" s="7" t="s">
        <v>1148</v>
      </c>
      <c r="K682" s="7" t="s">
        <v>1127</v>
      </c>
      <c r="L682" s="7" t="s">
        <v>1943</v>
      </c>
      <c r="M682" s="7" t="s">
        <v>1085</v>
      </c>
      <c r="N682" s="7" t="s">
        <v>1083</v>
      </c>
      <c r="O682" s="7" t="s">
        <v>1083</v>
      </c>
      <c r="P682" s="7" t="s">
        <v>1076</v>
      </c>
      <c r="Q682" s="7" t="s">
        <v>1147</v>
      </c>
      <c r="R682" s="7" t="s">
        <v>1083</v>
      </c>
      <c r="S682" s="7" t="s">
        <v>1083</v>
      </c>
      <c r="T682" s="7" t="s">
        <v>1359</v>
      </c>
      <c r="U682" s="7" t="s">
        <v>1774</v>
      </c>
      <c r="V682" s="7" t="s">
        <v>3602</v>
      </c>
      <c r="W682" s="7" t="s">
        <v>3743</v>
      </c>
      <c r="X682" s="7" t="s">
        <v>1760</v>
      </c>
      <c r="Y682" s="7" t="s">
        <v>1320</v>
      </c>
      <c r="Z682" s="7" t="s">
        <v>1083</v>
      </c>
      <c r="AA682" s="7" t="s">
        <v>1083</v>
      </c>
      <c r="AB682" s="7"/>
    </row>
    <row r="683" spans="1:28" x14ac:dyDescent="0.3">
      <c r="A683" s="7" t="s">
        <v>2362</v>
      </c>
      <c r="B683" s="7" t="s">
        <v>703</v>
      </c>
      <c r="C683" s="7" t="s">
        <v>1188</v>
      </c>
      <c r="D683" s="7" t="s">
        <v>55</v>
      </c>
      <c r="E683" s="7" t="s">
        <v>21</v>
      </c>
      <c r="F683" s="7" t="s">
        <v>1273</v>
      </c>
      <c r="G683" s="7" t="s">
        <v>1085</v>
      </c>
      <c r="H683" s="7" t="s">
        <v>1105</v>
      </c>
      <c r="I683" s="7" t="s">
        <v>1128</v>
      </c>
      <c r="J683" s="7" t="s">
        <v>1085</v>
      </c>
      <c r="K683" s="7" t="s">
        <v>1245</v>
      </c>
      <c r="L683" s="7" t="s">
        <v>1669</v>
      </c>
      <c r="M683" s="7" t="s">
        <v>1085</v>
      </c>
      <c r="N683" s="7" t="s">
        <v>1083</v>
      </c>
      <c r="O683" s="7" t="s">
        <v>1083</v>
      </c>
      <c r="P683" s="7" t="s">
        <v>1083</v>
      </c>
      <c r="Q683" s="7" t="s">
        <v>1105</v>
      </c>
      <c r="R683" s="7" t="s">
        <v>1083</v>
      </c>
      <c r="S683" s="7" t="s">
        <v>1083</v>
      </c>
      <c r="T683" s="7" t="s">
        <v>1246</v>
      </c>
      <c r="U683" s="7" t="s">
        <v>1613</v>
      </c>
      <c r="V683" s="7" t="s">
        <v>2235</v>
      </c>
      <c r="W683" s="7" t="s">
        <v>2340</v>
      </c>
      <c r="X683" s="7" t="s">
        <v>1167</v>
      </c>
      <c r="Y683" s="7" t="s">
        <v>1813</v>
      </c>
      <c r="Z683" s="7" t="s">
        <v>1104</v>
      </c>
      <c r="AA683" s="7" t="s">
        <v>1082</v>
      </c>
      <c r="AB683" s="7" t="s">
        <v>2447</v>
      </c>
    </row>
    <row r="684" spans="1:28" x14ac:dyDescent="0.3">
      <c r="A684" s="7" t="s">
        <v>2741</v>
      </c>
      <c r="B684" s="7" t="s">
        <v>904</v>
      </c>
      <c r="C684" s="7" t="s">
        <v>1202</v>
      </c>
      <c r="D684" s="7" t="s">
        <v>64</v>
      </c>
      <c r="E684" s="7" t="s">
        <v>24</v>
      </c>
      <c r="F684" s="7" t="s">
        <v>1219</v>
      </c>
      <c r="G684" s="7" t="s">
        <v>1083</v>
      </c>
      <c r="H684" s="7" t="s">
        <v>1104</v>
      </c>
      <c r="I684" s="7" t="s">
        <v>1104</v>
      </c>
      <c r="J684" s="7" t="s">
        <v>2649</v>
      </c>
      <c r="K684" s="7" t="s">
        <v>1202</v>
      </c>
      <c r="L684" s="7" t="s">
        <v>1488</v>
      </c>
      <c r="M684" s="7" t="s">
        <v>1083</v>
      </c>
      <c r="N684" s="7" t="s">
        <v>1083</v>
      </c>
      <c r="O684" s="7" t="s">
        <v>1083</v>
      </c>
      <c r="P684" s="7" t="s">
        <v>1083</v>
      </c>
      <c r="Q684" s="7" t="s">
        <v>1104</v>
      </c>
      <c r="R684" s="7" t="s">
        <v>1083</v>
      </c>
      <c r="S684" s="7" t="s">
        <v>1083</v>
      </c>
      <c r="T684" s="7" t="s">
        <v>1188</v>
      </c>
      <c r="U684" s="7" t="s">
        <v>1461</v>
      </c>
      <c r="V684" s="7" t="s">
        <v>2524</v>
      </c>
      <c r="W684" s="7" t="s">
        <v>3260</v>
      </c>
      <c r="X684" s="7" t="s">
        <v>1223</v>
      </c>
      <c r="Y684" s="7" t="s">
        <v>1265</v>
      </c>
      <c r="Z684" s="7" t="s">
        <v>1083</v>
      </c>
      <c r="AA684" s="7" t="s">
        <v>1083</v>
      </c>
      <c r="AB684" s="7"/>
    </row>
    <row r="685" spans="1:28" x14ac:dyDescent="0.3">
      <c r="A685" s="7" t="s">
        <v>2455</v>
      </c>
      <c r="B685" s="7" t="s">
        <v>2735</v>
      </c>
      <c r="C685" s="7" t="s">
        <v>1188</v>
      </c>
      <c r="D685" s="7" t="s">
        <v>57</v>
      </c>
      <c r="E685" s="7" t="s">
        <v>1228</v>
      </c>
      <c r="F685" s="7" t="s">
        <v>1219</v>
      </c>
      <c r="G685" s="7" t="s">
        <v>1076</v>
      </c>
      <c r="H685" s="7" t="s">
        <v>1082</v>
      </c>
      <c r="I685" s="7" t="s">
        <v>1104</v>
      </c>
      <c r="J685" s="7" t="s">
        <v>1179</v>
      </c>
      <c r="K685" s="7" t="s">
        <v>1083</v>
      </c>
      <c r="L685" s="7" t="s">
        <v>1612</v>
      </c>
      <c r="M685" s="7" t="s">
        <v>1076</v>
      </c>
      <c r="N685" s="7" t="s">
        <v>1083</v>
      </c>
      <c r="O685" s="7" t="s">
        <v>1083</v>
      </c>
      <c r="P685" s="7" t="s">
        <v>1083</v>
      </c>
      <c r="Q685" s="7" t="s">
        <v>1082</v>
      </c>
      <c r="R685" s="7" t="s">
        <v>1083</v>
      </c>
      <c r="S685" s="7" t="s">
        <v>1083</v>
      </c>
      <c r="T685" s="7" t="s">
        <v>1097</v>
      </c>
      <c r="U685" s="7" t="s">
        <v>1914</v>
      </c>
      <c r="V685" s="7" t="s">
        <v>1482</v>
      </c>
      <c r="W685" s="7" t="s">
        <v>1632</v>
      </c>
      <c r="X685" s="7" t="s">
        <v>1112</v>
      </c>
      <c r="Y685" s="7" t="s">
        <v>1092</v>
      </c>
      <c r="Z685" s="7" t="s">
        <v>1076</v>
      </c>
      <c r="AA685" s="7" t="s">
        <v>1076</v>
      </c>
      <c r="AB685" s="7" t="s">
        <v>1526</v>
      </c>
    </row>
    <row r="686" spans="1:28" x14ac:dyDescent="0.3">
      <c r="A686" s="7" t="s">
        <v>2744</v>
      </c>
      <c r="B686" s="7" t="s">
        <v>58</v>
      </c>
      <c r="C686" s="7" t="s">
        <v>1110</v>
      </c>
      <c r="D686" s="7" t="s">
        <v>1116</v>
      </c>
      <c r="E686" s="7" t="s">
        <v>24</v>
      </c>
      <c r="F686" s="7" t="s">
        <v>1299</v>
      </c>
      <c r="G686" s="7" t="s">
        <v>1085</v>
      </c>
      <c r="H686" s="7" t="s">
        <v>1148</v>
      </c>
      <c r="I686" s="7" t="s">
        <v>1202</v>
      </c>
      <c r="J686" s="7" t="s">
        <v>1076</v>
      </c>
      <c r="K686" s="7" t="s">
        <v>1148</v>
      </c>
      <c r="L686" s="7" t="s">
        <v>1774</v>
      </c>
      <c r="M686" s="7" t="s">
        <v>1085</v>
      </c>
      <c r="N686" s="7" t="s">
        <v>1083</v>
      </c>
      <c r="O686" s="7" t="s">
        <v>1083</v>
      </c>
      <c r="P686" s="7" t="s">
        <v>1085</v>
      </c>
      <c r="Q686" s="7" t="s">
        <v>1153</v>
      </c>
      <c r="R686" s="7" t="s">
        <v>1091</v>
      </c>
      <c r="S686" s="7" t="s">
        <v>1076</v>
      </c>
      <c r="T686" s="7" t="s">
        <v>1833</v>
      </c>
      <c r="U686" s="7" t="s">
        <v>1514</v>
      </c>
      <c r="V686" s="7" t="s">
        <v>3744</v>
      </c>
      <c r="W686" s="7" t="s">
        <v>3745</v>
      </c>
      <c r="X686" s="7" t="s">
        <v>1703</v>
      </c>
      <c r="Y686" s="7" t="s">
        <v>1223</v>
      </c>
      <c r="Z686" s="7" t="s">
        <v>1083</v>
      </c>
      <c r="AA686" s="7" t="s">
        <v>1083</v>
      </c>
      <c r="AB686" s="7"/>
    </row>
    <row r="687" spans="1:28" x14ac:dyDescent="0.3">
      <c r="A687" s="7" t="s">
        <v>1794</v>
      </c>
      <c r="B687" s="7" t="s">
        <v>745</v>
      </c>
      <c r="C687" s="7" t="s">
        <v>1206</v>
      </c>
      <c r="D687" s="7" t="s">
        <v>107</v>
      </c>
      <c r="E687" s="7" t="s">
        <v>21</v>
      </c>
      <c r="F687" s="7" t="s">
        <v>1091</v>
      </c>
      <c r="G687" s="7" t="s">
        <v>1085</v>
      </c>
      <c r="H687" s="7" t="s">
        <v>1085</v>
      </c>
      <c r="I687" s="7" t="s">
        <v>1082</v>
      </c>
      <c r="J687" s="7" t="s">
        <v>1082</v>
      </c>
      <c r="K687" s="7" t="s">
        <v>1083</v>
      </c>
      <c r="L687" s="7" t="s">
        <v>1472</v>
      </c>
      <c r="M687" s="7" t="s">
        <v>1085</v>
      </c>
      <c r="N687" s="7" t="s">
        <v>1083</v>
      </c>
      <c r="O687" s="7" t="s">
        <v>1083</v>
      </c>
      <c r="P687" s="7" t="s">
        <v>1076</v>
      </c>
      <c r="Q687" s="7" t="s">
        <v>1085</v>
      </c>
      <c r="R687" s="7" t="s">
        <v>1083</v>
      </c>
      <c r="S687" s="7" t="s">
        <v>1083</v>
      </c>
      <c r="T687" s="7" t="s">
        <v>1167</v>
      </c>
      <c r="U687" s="7" t="s">
        <v>1540</v>
      </c>
      <c r="V687" s="7" t="s">
        <v>1719</v>
      </c>
      <c r="W687" s="7" t="s">
        <v>1525</v>
      </c>
      <c r="X687" s="7" t="s">
        <v>1091</v>
      </c>
      <c r="Y687" s="7" t="s">
        <v>1128</v>
      </c>
      <c r="Z687" s="7" t="s">
        <v>1260</v>
      </c>
      <c r="AA687" s="7" t="s">
        <v>1202</v>
      </c>
      <c r="AB687" s="7" t="s">
        <v>3981</v>
      </c>
    </row>
    <row r="688" spans="1:28" x14ac:dyDescent="0.3">
      <c r="A688" s="7" t="s">
        <v>2745</v>
      </c>
      <c r="B688" s="7" t="s">
        <v>404</v>
      </c>
      <c r="C688" s="7" t="s">
        <v>1229</v>
      </c>
      <c r="D688" s="7" t="s">
        <v>30</v>
      </c>
      <c r="E688" s="7" t="s">
        <v>24</v>
      </c>
      <c r="F688" s="7" t="s">
        <v>1307</v>
      </c>
      <c r="G688" s="7" t="s">
        <v>1082</v>
      </c>
      <c r="H688" s="7" t="s">
        <v>1112</v>
      </c>
      <c r="I688" s="7" t="s">
        <v>1090</v>
      </c>
      <c r="J688" s="7" t="s">
        <v>1111</v>
      </c>
      <c r="K688" s="7" t="s">
        <v>1110</v>
      </c>
      <c r="L688" s="7" t="s">
        <v>1992</v>
      </c>
      <c r="M688" s="7" t="s">
        <v>1092</v>
      </c>
      <c r="N688" s="7" t="s">
        <v>1076</v>
      </c>
      <c r="O688" s="7" t="s">
        <v>1083</v>
      </c>
      <c r="P688" s="7" t="s">
        <v>1083</v>
      </c>
      <c r="Q688" s="7" t="s">
        <v>1142</v>
      </c>
      <c r="R688" s="7" t="s">
        <v>1092</v>
      </c>
      <c r="S688" s="7" t="s">
        <v>1083</v>
      </c>
      <c r="T688" s="7" t="s">
        <v>1782</v>
      </c>
      <c r="U688" s="7" t="s">
        <v>2067</v>
      </c>
      <c r="V688" s="7" t="s">
        <v>3746</v>
      </c>
      <c r="W688" s="7" t="s">
        <v>3656</v>
      </c>
      <c r="X688" s="7" t="s">
        <v>1351</v>
      </c>
      <c r="Y688" s="7" t="s">
        <v>1788</v>
      </c>
      <c r="Z688" s="7" t="s">
        <v>1083</v>
      </c>
      <c r="AA688" s="7" t="s">
        <v>1083</v>
      </c>
      <c r="AB688" s="7"/>
    </row>
    <row r="689" spans="1:28" x14ac:dyDescent="0.3">
      <c r="A689" s="7" t="s">
        <v>2747</v>
      </c>
      <c r="B689" s="7" t="s">
        <v>736</v>
      </c>
      <c r="C689" s="7" t="s">
        <v>1219</v>
      </c>
      <c r="D689" s="7" t="s">
        <v>64</v>
      </c>
      <c r="E689" s="7" t="s">
        <v>21</v>
      </c>
      <c r="F689" s="7" t="s">
        <v>1123</v>
      </c>
      <c r="G689" s="7" t="s">
        <v>1083</v>
      </c>
      <c r="H689" s="7" t="s">
        <v>1083</v>
      </c>
      <c r="I689" s="7" t="s">
        <v>1083</v>
      </c>
      <c r="J689" s="7" t="s">
        <v>1106</v>
      </c>
      <c r="K689" s="7" t="s">
        <v>1085</v>
      </c>
      <c r="L689" s="7" t="s">
        <v>1845</v>
      </c>
      <c r="M689" s="7" t="s">
        <v>1083</v>
      </c>
      <c r="N689" s="7" t="s">
        <v>1083</v>
      </c>
      <c r="O689" s="7" t="s">
        <v>1083</v>
      </c>
      <c r="P689" s="7" t="s">
        <v>1083</v>
      </c>
      <c r="Q689" s="7" t="s">
        <v>1083</v>
      </c>
      <c r="R689" s="7" t="s">
        <v>1083</v>
      </c>
      <c r="S689" s="7" t="s">
        <v>1083</v>
      </c>
      <c r="T689" s="7" t="s">
        <v>1153</v>
      </c>
      <c r="U689" s="7" t="s">
        <v>1461</v>
      </c>
      <c r="V689" s="7" t="s">
        <v>1889</v>
      </c>
      <c r="W689" s="7" t="s">
        <v>1574</v>
      </c>
      <c r="X689" s="7" t="s">
        <v>1091</v>
      </c>
      <c r="Y689" s="7" t="s">
        <v>1105</v>
      </c>
      <c r="Z689" s="7" t="s">
        <v>1085</v>
      </c>
      <c r="AA689" s="7" t="s">
        <v>1092</v>
      </c>
      <c r="AB689" s="7" t="s">
        <v>1668</v>
      </c>
    </row>
    <row r="690" spans="1:28" x14ac:dyDescent="0.3">
      <c r="A690" s="7" t="s">
        <v>2406</v>
      </c>
      <c r="B690" s="7" t="s">
        <v>756</v>
      </c>
      <c r="C690" s="7" t="s">
        <v>1246</v>
      </c>
      <c r="D690" s="7" t="s">
        <v>23</v>
      </c>
      <c r="E690" s="7" t="s">
        <v>21</v>
      </c>
      <c r="F690" s="7" t="s">
        <v>1246</v>
      </c>
      <c r="G690" s="7" t="s">
        <v>1076</v>
      </c>
      <c r="H690" s="7" t="s">
        <v>1085</v>
      </c>
      <c r="I690" s="7" t="s">
        <v>1092</v>
      </c>
      <c r="J690" s="7" t="s">
        <v>1218</v>
      </c>
      <c r="K690" s="7" t="s">
        <v>1082</v>
      </c>
      <c r="L690" s="7" t="s">
        <v>1899</v>
      </c>
      <c r="M690" s="7" t="s">
        <v>1076</v>
      </c>
      <c r="N690" s="7" t="s">
        <v>1083</v>
      </c>
      <c r="O690" s="7" t="s">
        <v>1083</v>
      </c>
      <c r="P690" s="7" t="s">
        <v>1083</v>
      </c>
      <c r="Q690" s="7" t="s">
        <v>1085</v>
      </c>
      <c r="R690" s="7" t="s">
        <v>1083</v>
      </c>
      <c r="S690" s="7" t="s">
        <v>1083</v>
      </c>
      <c r="T690" s="7" t="s">
        <v>1238</v>
      </c>
      <c r="U690" s="7" t="s">
        <v>1607</v>
      </c>
      <c r="V690" s="7" t="s">
        <v>2310</v>
      </c>
      <c r="W690" s="7" t="s">
        <v>4126</v>
      </c>
      <c r="X690" s="7" t="s">
        <v>1153</v>
      </c>
      <c r="Y690" s="7" t="s">
        <v>1379</v>
      </c>
      <c r="Z690" s="7" t="s">
        <v>1085</v>
      </c>
      <c r="AA690" s="7" t="s">
        <v>1112</v>
      </c>
      <c r="AB690" s="7" t="s">
        <v>1540</v>
      </c>
    </row>
    <row r="691" spans="1:28" x14ac:dyDescent="0.3">
      <c r="A691" s="7" t="s">
        <v>2749</v>
      </c>
      <c r="B691" s="7" t="s">
        <v>477</v>
      </c>
      <c r="C691" s="7" t="s">
        <v>1188</v>
      </c>
      <c r="D691" s="7" t="s">
        <v>98</v>
      </c>
      <c r="E691" s="7" t="s">
        <v>21</v>
      </c>
      <c r="F691" s="7" t="s">
        <v>1299</v>
      </c>
      <c r="G691" s="7" t="s">
        <v>1104</v>
      </c>
      <c r="H691" s="7" t="s">
        <v>1128</v>
      </c>
      <c r="I691" s="7" t="s">
        <v>1112</v>
      </c>
      <c r="J691" s="7" t="s">
        <v>1306</v>
      </c>
      <c r="K691" s="7" t="s">
        <v>1091</v>
      </c>
      <c r="L691" s="7" t="s">
        <v>1565</v>
      </c>
      <c r="M691" s="7" t="s">
        <v>1082</v>
      </c>
      <c r="N691" s="7" t="s">
        <v>1083</v>
      </c>
      <c r="O691" s="7" t="s">
        <v>1076</v>
      </c>
      <c r="P691" s="7" t="s">
        <v>1076</v>
      </c>
      <c r="Q691" s="7" t="s">
        <v>1123</v>
      </c>
      <c r="R691" s="7" t="s">
        <v>1083</v>
      </c>
      <c r="S691" s="7" t="s">
        <v>1076</v>
      </c>
      <c r="T691" s="7" t="s">
        <v>1359</v>
      </c>
      <c r="U691" s="7" t="s">
        <v>2311</v>
      </c>
      <c r="V691" s="7" t="s">
        <v>2719</v>
      </c>
      <c r="W691" s="7" t="s">
        <v>3354</v>
      </c>
      <c r="X691" s="7" t="s">
        <v>1299</v>
      </c>
      <c r="Y691" s="7" t="s">
        <v>1188</v>
      </c>
      <c r="Z691" s="7" t="s">
        <v>2078</v>
      </c>
      <c r="AA691" s="7" t="s">
        <v>2116</v>
      </c>
      <c r="AB691" s="7" t="s">
        <v>3369</v>
      </c>
    </row>
    <row r="692" spans="1:28" x14ac:dyDescent="0.3">
      <c r="A692" s="7" t="s">
        <v>1953</v>
      </c>
      <c r="B692" s="7" t="s">
        <v>114</v>
      </c>
      <c r="C692" s="7" t="s">
        <v>1223</v>
      </c>
      <c r="D692" s="7" t="s">
        <v>1121</v>
      </c>
      <c r="E692" s="7" t="s">
        <v>21</v>
      </c>
      <c r="F692" s="7" t="s">
        <v>1320</v>
      </c>
      <c r="G692" s="7" t="s">
        <v>1188</v>
      </c>
      <c r="H692" s="7" t="s">
        <v>1234</v>
      </c>
      <c r="I692" s="7" t="s">
        <v>1339</v>
      </c>
      <c r="J692" s="7" t="s">
        <v>1484</v>
      </c>
      <c r="K692" s="7" t="s">
        <v>1123</v>
      </c>
      <c r="L692" s="7" t="s">
        <v>1747</v>
      </c>
      <c r="M692" s="7" t="s">
        <v>1090</v>
      </c>
      <c r="N692" s="7" t="s">
        <v>1105</v>
      </c>
      <c r="O692" s="7" t="s">
        <v>1083</v>
      </c>
      <c r="P692" s="7" t="s">
        <v>1091</v>
      </c>
      <c r="Q692" s="7" t="s">
        <v>1147</v>
      </c>
      <c r="R692" s="7" t="s">
        <v>1100</v>
      </c>
      <c r="S692" s="7" t="s">
        <v>1083</v>
      </c>
      <c r="T692" s="7" t="s">
        <v>1515</v>
      </c>
      <c r="U692" s="7" t="s">
        <v>2444</v>
      </c>
      <c r="V692" s="7" t="s">
        <v>3747</v>
      </c>
      <c r="W692" s="7" t="s">
        <v>3748</v>
      </c>
      <c r="X692" s="7" t="s">
        <v>1242</v>
      </c>
      <c r="Y692" s="7" t="s">
        <v>1111</v>
      </c>
      <c r="Z692" s="7" t="s">
        <v>1973</v>
      </c>
      <c r="AA692" s="7" t="s">
        <v>2089</v>
      </c>
      <c r="AB692" s="7" t="s">
        <v>3153</v>
      </c>
    </row>
    <row r="693" spans="1:28" x14ac:dyDescent="0.3">
      <c r="A693" s="7" t="s">
        <v>1055</v>
      </c>
      <c r="B693" s="7" t="s">
        <v>0</v>
      </c>
      <c r="C693" s="7" t="s">
        <v>1057</v>
      </c>
      <c r="D693" s="7" t="s">
        <v>1059</v>
      </c>
      <c r="E693" s="7" t="s">
        <v>1063</v>
      </c>
      <c r="F693" s="7" t="s">
        <v>4</v>
      </c>
      <c r="G693" s="7" t="s">
        <v>781</v>
      </c>
      <c r="H693" s="7" t="s">
        <v>1190</v>
      </c>
      <c r="I693" s="7" t="s">
        <v>1191</v>
      </c>
      <c r="J693" s="7" t="s">
        <v>1192</v>
      </c>
      <c r="K693" s="7" t="s">
        <v>1193</v>
      </c>
      <c r="L693" s="7" t="s">
        <v>1444</v>
      </c>
      <c r="M693" s="7" t="s">
        <v>1445</v>
      </c>
      <c r="N693" s="7" t="s">
        <v>1544</v>
      </c>
      <c r="O693" s="7" t="s">
        <v>1545</v>
      </c>
      <c r="P693" s="7" t="s">
        <v>1448</v>
      </c>
      <c r="Q693" s="7" t="s">
        <v>1445</v>
      </c>
      <c r="R693" s="7" t="s">
        <v>1544</v>
      </c>
      <c r="S693" s="7" t="s">
        <v>1545</v>
      </c>
      <c r="T693" s="7" t="s">
        <v>1546</v>
      </c>
      <c r="U693" s="7" t="s">
        <v>1547</v>
      </c>
      <c r="V693" s="7" t="s">
        <v>1548</v>
      </c>
      <c r="W693" s="7" t="s">
        <v>1549</v>
      </c>
      <c r="X693" s="7" t="s">
        <v>1456</v>
      </c>
      <c r="Y693" s="7" t="s">
        <v>1457</v>
      </c>
      <c r="Z693" s="7" t="s">
        <v>1458</v>
      </c>
      <c r="AA693" s="7" t="s">
        <v>1459</v>
      </c>
      <c r="AB693" s="7" t="s">
        <v>1460</v>
      </c>
    </row>
    <row r="694" spans="1:28" x14ac:dyDescent="0.3">
      <c r="A694" s="7" t="s">
        <v>2750</v>
      </c>
      <c r="B694" s="7" t="s">
        <v>373</v>
      </c>
      <c r="C694" s="7" t="s">
        <v>1180</v>
      </c>
      <c r="D694" s="7" t="s">
        <v>102</v>
      </c>
      <c r="E694" s="7" t="s">
        <v>21</v>
      </c>
      <c r="F694" s="7" t="s">
        <v>1098</v>
      </c>
      <c r="G694" s="7" t="s">
        <v>1104</v>
      </c>
      <c r="H694" s="7" t="s">
        <v>1111</v>
      </c>
      <c r="I694" s="7" t="s">
        <v>1097</v>
      </c>
      <c r="J694" s="7" t="s">
        <v>1082</v>
      </c>
      <c r="K694" s="7" t="s">
        <v>1091</v>
      </c>
      <c r="L694" s="7" t="s">
        <v>1807</v>
      </c>
      <c r="M694" s="7" t="s">
        <v>1104</v>
      </c>
      <c r="N694" s="7" t="s">
        <v>1083</v>
      </c>
      <c r="O694" s="7" t="s">
        <v>1083</v>
      </c>
      <c r="P694" s="7" t="s">
        <v>1076</v>
      </c>
      <c r="Q694" s="7" t="s">
        <v>1128</v>
      </c>
      <c r="R694" s="7" t="s">
        <v>1076</v>
      </c>
      <c r="S694" s="7" t="s">
        <v>1083</v>
      </c>
      <c r="T694" s="7" t="s">
        <v>1280</v>
      </c>
      <c r="U694" s="7" t="s">
        <v>1540</v>
      </c>
      <c r="V694" s="7" t="s">
        <v>2500</v>
      </c>
      <c r="W694" s="7" t="s">
        <v>2006</v>
      </c>
      <c r="X694" s="7" t="s">
        <v>1097</v>
      </c>
      <c r="Y694" s="7" t="s">
        <v>1097</v>
      </c>
      <c r="Z694" s="7" t="s">
        <v>1775</v>
      </c>
      <c r="AA694" s="7" t="s">
        <v>1924</v>
      </c>
      <c r="AB694" s="7" t="s">
        <v>3087</v>
      </c>
    </row>
    <row r="695" spans="1:28" x14ac:dyDescent="0.3">
      <c r="A695" s="7" t="s">
        <v>2035</v>
      </c>
      <c r="B695" s="7" t="s">
        <v>1335</v>
      </c>
      <c r="C695" s="7" t="s">
        <v>1127</v>
      </c>
      <c r="D695" s="7" t="s">
        <v>85</v>
      </c>
      <c r="E695" s="7" t="s">
        <v>1228</v>
      </c>
      <c r="F695" s="7" t="s">
        <v>1105</v>
      </c>
      <c r="G695" s="7" t="s">
        <v>1076</v>
      </c>
      <c r="H695" s="7" t="s">
        <v>1083</v>
      </c>
      <c r="I695" s="7" t="s">
        <v>1076</v>
      </c>
      <c r="J695" s="7" t="s">
        <v>1076</v>
      </c>
      <c r="K695" s="7" t="s">
        <v>1085</v>
      </c>
      <c r="L695" s="7" t="s">
        <v>1612</v>
      </c>
      <c r="M695" s="7" t="s">
        <v>1076</v>
      </c>
      <c r="N695" s="7" t="s">
        <v>1083</v>
      </c>
      <c r="O695" s="7" t="s">
        <v>1083</v>
      </c>
      <c r="P695" s="7" t="s">
        <v>1083</v>
      </c>
      <c r="Q695" s="7" t="s">
        <v>1083</v>
      </c>
      <c r="R695" s="7" t="s">
        <v>1083</v>
      </c>
      <c r="S695" s="7" t="s">
        <v>1083</v>
      </c>
      <c r="T695" s="7" t="s">
        <v>1091</v>
      </c>
      <c r="U695" s="7" t="s">
        <v>1493</v>
      </c>
      <c r="V695" s="7" t="s">
        <v>1331</v>
      </c>
      <c r="W695" s="7" t="s">
        <v>2449</v>
      </c>
      <c r="X695" s="7" t="s">
        <v>1076</v>
      </c>
      <c r="Y695" s="7" t="s">
        <v>1100</v>
      </c>
      <c r="Z695" s="7" t="s">
        <v>1076</v>
      </c>
      <c r="AA695" s="7" t="s">
        <v>1076</v>
      </c>
      <c r="AB695" s="7" t="s">
        <v>1526</v>
      </c>
    </row>
    <row r="696" spans="1:28" x14ac:dyDescent="0.3">
      <c r="A696" s="7" t="s">
        <v>2751</v>
      </c>
      <c r="B696" s="7" t="s">
        <v>1340</v>
      </c>
      <c r="C696" s="7" t="s">
        <v>1178</v>
      </c>
      <c r="D696" s="7" t="s">
        <v>105</v>
      </c>
      <c r="E696" s="7" t="s">
        <v>21</v>
      </c>
      <c r="F696" s="7" t="s">
        <v>1085</v>
      </c>
      <c r="G696" s="7" t="s">
        <v>1076</v>
      </c>
      <c r="H696" s="7" t="s">
        <v>1076</v>
      </c>
      <c r="I696" s="7" t="s">
        <v>1085</v>
      </c>
      <c r="J696" s="7" t="s">
        <v>1076</v>
      </c>
      <c r="K696" s="7" t="s">
        <v>1083</v>
      </c>
      <c r="L696" s="7" t="s">
        <v>1492</v>
      </c>
      <c r="M696" s="7" t="s">
        <v>1076</v>
      </c>
      <c r="N696" s="7" t="s">
        <v>1083</v>
      </c>
      <c r="O696" s="7" t="s">
        <v>1083</v>
      </c>
      <c r="P696" s="7" t="s">
        <v>1083</v>
      </c>
      <c r="Q696" s="7" t="s">
        <v>1076</v>
      </c>
      <c r="R696" s="7" t="s">
        <v>1083</v>
      </c>
      <c r="S696" s="7" t="s">
        <v>1083</v>
      </c>
      <c r="T696" s="7" t="s">
        <v>1076</v>
      </c>
      <c r="U696" s="7" t="s">
        <v>1682</v>
      </c>
      <c r="V696" s="7" t="s">
        <v>1180</v>
      </c>
      <c r="W696" s="7" t="s">
        <v>2611</v>
      </c>
      <c r="X696" s="7" t="s">
        <v>1076</v>
      </c>
      <c r="Y696" s="7" t="s">
        <v>1083</v>
      </c>
      <c r="Z696" s="7" t="s">
        <v>1104</v>
      </c>
      <c r="AA696" s="7" t="s">
        <v>1082</v>
      </c>
      <c r="AB696" s="7" t="s">
        <v>2447</v>
      </c>
    </row>
    <row r="697" spans="1:28" x14ac:dyDescent="0.3">
      <c r="A697" s="7" t="s">
        <v>2753</v>
      </c>
      <c r="B697" s="7" t="s">
        <v>900</v>
      </c>
      <c r="C697" s="7" t="s">
        <v>1127</v>
      </c>
      <c r="D697" s="7" t="s">
        <v>34</v>
      </c>
      <c r="E697" s="7" t="s">
        <v>21</v>
      </c>
      <c r="F697" s="7" t="s">
        <v>1098</v>
      </c>
      <c r="G697" s="7" t="s">
        <v>1082</v>
      </c>
      <c r="H697" s="7" t="s">
        <v>1105</v>
      </c>
      <c r="I697" s="7" t="s">
        <v>1142</v>
      </c>
      <c r="J697" s="7" t="s">
        <v>1128</v>
      </c>
      <c r="K697" s="7" t="s">
        <v>1202</v>
      </c>
      <c r="L697" s="7" t="s">
        <v>1539</v>
      </c>
      <c r="M697" s="7" t="s">
        <v>1082</v>
      </c>
      <c r="N697" s="7" t="s">
        <v>1083</v>
      </c>
      <c r="O697" s="7" t="s">
        <v>1083</v>
      </c>
      <c r="P697" s="7" t="s">
        <v>1083</v>
      </c>
      <c r="Q697" s="7" t="s">
        <v>1105</v>
      </c>
      <c r="R697" s="7" t="s">
        <v>1083</v>
      </c>
      <c r="S697" s="7" t="s">
        <v>1083</v>
      </c>
      <c r="T697" s="7" t="s">
        <v>1364</v>
      </c>
      <c r="U697" s="7" t="s">
        <v>1914</v>
      </c>
      <c r="V697" s="7" t="s">
        <v>2418</v>
      </c>
      <c r="W697" s="7" t="s">
        <v>3116</v>
      </c>
      <c r="X697" s="7" t="s">
        <v>1153</v>
      </c>
      <c r="Y697" s="7" t="s">
        <v>1771</v>
      </c>
      <c r="Z697" s="7" t="s">
        <v>1111</v>
      </c>
      <c r="AA697" s="7" t="s">
        <v>1100</v>
      </c>
      <c r="AB697" s="7" t="s">
        <v>1564</v>
      </c>
    </row>
    <row r="698" spans="1:28" x14ac:dyDescent="0.3">
      <c r="A698" s="7" t="s">
        <v>1653</v>
      </c>
      <c r="B698" s="7" t="s">
        <v>2742</v>
      </c>
      <c r="C698" s="7" t="s">
        <v>1238</v>
      </c>
      <c r="D698" s="7" t="s">
        <v>28</v>
      </c>
      <c r="E698" s="7" t="s">
        <v>21</v>
      </c>
      <c r="F698" s="7" t="s">
        <v>1085</v>
      </c>
      <c r="G698" s="7" t="s">
        <v>1083</v>
      </c>
      <c r="H698" s="7" t="s">
        <v>1083</v>
      </c>
      <c r="I698" s="7" t="s">
        <v>1083</v>
      </c>
      <c r="J698" s="7" t="s">
        <v>1084</v>
      </c>
      <c r="K698" s="7" t="s">
        <v>1083</v>
      </c>
      <c r="L698" s="7" t="s">
        <v>1571</v>
      </c>
      <c r="M698" s="7" t="s">
        <v>1083</v>
      </c>
      <c r="N698" s="7" t="s">
        <v>1083</v>
      </c>
      <c r="O698" s="7" t="s">
        <v>1083</v>
      </c>
      <c r="P698" s="7" t="s">
        <v>1083</v>
      </c>
      <c r="Q698" s="7" t="s">
        <v>1083</v>
      </c>
      <c r="R698" s="7" t="s">
        <v>1083</v>
      </c>
      <c r="S698" s="7" t="s">
        <v>1083</v>
      </c>
      <c r="T698" s="7" t="s">
        <v>1083</v>
      </c>
      <c r="U698" s="7"/>
      <c r="V698" s="7" t="s">
        <v>1112</v>
      </c>
      <c r="W698" s="7" t="s">
        <v>2743</v>
      </c>
      <c r="X698" s="7" t="s">
        <v>1083</v>
      </c>
      <c r="Y698" s="7" t="s">
        <v>1083</v>
      </c>
      <c r="Z698" s="7" t="s">
        <v>1092</v>
      </c>
      <c r="AA698" s="7" t="s">
        <v>1083</v>
      </c>
      <c r="AB698" s="7" t="s">
        <v>1682</v>
      </c>
    </row>
    <row r="699" spans="1:28" x14ac:dyDescent="0.3">
      <c r="A699" s="7" t="s">
        <v>2756</v>
      </c>
      <c r="B699" s="7" t="s">
        <v>437</v>
      </c>
      <c r="C699" s="7" t="s">
        <v>1178</v>
      </c>
      <c r="D699" s="7" t="s">
        <v>62</v>
      </c>
      <c r="E699" s="7" t="s">
        <v>24</v>
      </c>
      <c r="F699" s="7" t="s">
        <v>1316</v>
      </c>
      <c r="G699" s="7" t="s">
        <v>1085</v>
      </c>
      <c r="H699" s="7" t="s">
        <v>1167</v>
      </c>
      <c r="I699" s="7" t="s">
        <v>1090</v>
      </c>
      <c r="J699" s="7" t="s">
        <v>1104</v>
      </c>
      <c r="K699" s="7" t="s">
        <v>1111</v>
      </c>
      <c r="L699" s="7" t="s">
        <v>1513</v>
      </c>
      <c r="M699" s="7" t="s">
        <v>1085</v>
      </c>
      <c r="N699" s="7" t="s">
        <v>1083</v>
      </c>
      <c r="O699" s="7" t="s">
        <v>1083</v>
      </c>
      <c r="P699" s="7" t="s">
        <v>1076</v>
      </c>
      <c r="Q699" s="7" t="s">
        <v>1112</v>
      </c>
      <c r="R699" s="7" t="s">
        <v>1085</v>
      </c>
      <c r="S699" s="7" t="s">
        <v>1083</v>
      </c>
      <c r="T699" s="7" t="s">
        <v>1403</v>
      </c>
      <c r="U699" s="7" t="s">
        <v>1485</v>
      </c>
      <c r="V699" s="7" t="s">
        <v>3280</v>
      </c>
      <c r="W699" s="7" t="s">
        <v>3749</v>
      </c>
      <c r="X699" s="7" t="s">
        <v>1413</v>
      </c>
      <c r="Y699" s="7" t="s">
        <v>1178</v>
      </c>
      <c r="Z699" s="7" t="s">
        <v>1083</v>
      </c>
      <c r="AA699" s="7" t="s">
        <v>1083</v>
      </c>
      <c r="AB699" s="7"/>
    </row>
    <row r="700" spans="1:28" x14ac:dyDescent="0.3">
      <c r="A700" s="7" t="s">
        <v>2457</v>
      </c>
      <c r="B700" s="7" t="s">
        <v>609</v>
      </c>
      <c r="C700" s="7" t="s">
        <v>1206</v>
      </c>
      <c r="D700" s="7" t="s">
        <v>57</v>
      </c>
      <c r="E700" s="7" t="s">
        <v>21</v>
      </c>
      <c r="F700" s="7" t="s">
        <v>1303</v>
      </c>
      <c r="G700" s="7" t="s">
        <v>1092</v>
      </c>
      <c r="H700" s="7" t="s">
        <v>1097</v>
      </c>
      <c r="I700" s="7" t="s">
        <v>1090</v>
      </c>
      <c r="J700" s="7" t="s">
        <v>1218</v>
      </c>
      <c r="K700" s="7" t="s">
        <v>1082</v>
      </c>
      <c r="L700" s="7" t="s">
        <v>1589</v>
      </c>
      <c r="M700" s="7" t="s">
        <v>1092</v>
      </c>
      <c r="N700" s="7" t="s">
        <v>1083</v>
      </c>
      <c r="O700" s="7" t="s">
        <v>1083</v>
      </c>
      <c r="P700" s="7" t="s">
        <v>1083</v>
      </c>
      <c r="Q700" s="7" t="s">
        <v>1112</v>
      </c>
      <c r="R700" s="7" t="s">
        <v>1083</v>
      </c>
      <c r="S700" s="7" t="s">
        <v>1076</v>
      </c>
      <c r="T700" s="7" t="s">
        <v>1364</v>
      </c>
      <c r="U700" s="7" t="s">
        <v>1851</v>
      </c>
      <c r="V700" s="7" t="s">
        <v>2715</v>
      </c>
      <c r="W700" s="7" t="s">
        <v>1730</v>
      </c>
      <c r="X700" s="7" t="s">
        <v>1188</v>
      </c>
      <c r="Y700" s="7" t="s">
        <v>1100</v>
      </c>
      <c r="Z700" s="7" t="s">
        <v>1206</v>
      </c>
      <c r="AA700" s="7" t="s">
        <v>1291</v>
      </c>
      <c r="AB700" s="7" t="s">
        <v>3340</v>
      </c>
    </row>
    <row r="701" spans="1:28" x14ac:dyDescent="0.3">
      <c r="A701" s="7" t="s">
        <v>2757</v>
      </c>
      <c r="B701" s="7" t="s">
        <v>233</v>
      </c>
      <c r="C701" s="7" t="s">
        <v>1223</v>
      </c>
      <c r="D701" s="7" t="s">
        <v>20</v>
      </c>
      <c r="E701" s="7" t="s">
        <v>24</v>
      </c>
      <c r="F701" s="7" t="s">
        <v>1320</v>
      </c>
      <c r="G701" s="7" t="s">
        <v>1082</v>
      </c>
      <c r="H701" s="7" t="s">
        <v>1180</v>
      </c>
      <c r="I701" s="7" t="s">
        <v>1206</v>
      </c>
      <c r="J701" s="7" t="s">
        <v>1506</v>
      </c>
      <c r="K701" s="7" t="s">
        <v>1091</v>
      </c>
      <c r="L701" s="7" t="s">
        <v>1764</v>
      </c>
      <c r="M701" s="7" t="s">
        <v>1082</v>
      </c>
      <c r="N701" s="7" t="s">
        <v>1083</v>
      </c>
      <c r="O701" s="7" t="s">
        <v>1083</v>
      </c>
      <c r="P701" s="7" t="s">
        <v>1083</v>
      </c>
      <c r="Q701" s="7" t="s">
        <v>1153</v>
      </c>
      <c r="R701" s="7" t="s">
        <v>1091</v>
      </c>
      <c r="S701" s="7" t="s">
        <v>1083</v>
      </c>
      <c r="T701" s="7" t="s">
        <v>1389</v>
      </c>
      <c r="U701" s="7" t="s">
        <v>1739</v>
      </c>
      <c r="V701" s="7" t="s">
        <v>3982</v>
      </c>
      <c r="W701" s="7" t="s">
        <v>3922</v>
      </c>
      <c r="X701" s="7" t="s">
        <v>1791</v>
      </c>
      <c r="Y701" s="7" t="s">
        <v>1280</v>
      </c>
      <c r="Z701" s="7" t="s">
        <v>1083</v>
      </c>
      <c r="AA701" s="7" t="s">
        <v>1083</v>
      </c>
      <c r="AB701" s="7"/>
    </row>
    <row r="702" spans="1:28" x14ac:dyDescent="0.3">
      <c r="A702" s="7" t="s">
        <v>2760</v>
      </c>
      <c r="B702" s="7" t="s">
        <v>478</v>
      </c>
      <c r="C702" s="7" t="s">
        <v>1234</v>
      </c>
      <c r="D702" s="7" t="s">
        <v>32</v>
      </c>
      <c r="E702" s="7" t="s">
        <v>24</v>
      </c>
      <c r="F702" s="7" t="s">
        <v>1219</v>
      </c>
      <c r="G702" s="7" t="s">
        <v>1085</v>
      </c>
      <c r="H702" s="7" t="s">
        <v>1082</v>
      </c>
      <c r="I702" s="7" t="s">
        <v>1091</v>
      </c>
      <c r="J702" s="7" t="s">
        <v>1218</v>
      </c>
      <c r="K702" s="7" t="s">
        <v>1123</v>
      </c>
      <c r="L702" s="7" t="s">
        <v>1527</v>
      </c>
      <c r="M702" s="7" t="s">
        <v>1076</v>
      </c>
      <c r="N702" s="7" t="s">
        <v>1076</v>
      </c>
      <c r="O702" s="7" t="s">
        <v>1083</v>
      </c>
      <c r="P702" s="7" t="s">
        <v>1076</v>
      </c>
      <c r="Q702" s="7" t="s">
        <v>1082</v>
      </c>
      <c r="R702" s="7" t="s">
        <v>1083</v>
      </c>
      <c r="S702" s="7" t="s">
        <v>1083</v>
      </c>
      <c r="T702" s="7" t="s">
        <v>1265</v>
      </c>
      <c r="U702" s="7" t="s">
        <v>1566</v>
      </c>
      <c r="V702" s="7" t="s">
        <v>2696</v>
      </c>
      <c r="W702" s="7" t="s">
        <v>3922</v>
      </c>
      <c r="X702" s="7" t="s">
        <v>1403</v>
      </c>
      <c r="Y702" s="7" t="s">
        <v>1280</v>
      </c>
      <c r="Z702" s="7" t="s">
        <v>1083</v>
      </c>
      <c r="AA702" s="7" t="s">
        <v>1083</v>
      </c>
      <c r="AB702" s="7"/>
    </row>
    <row r="703" spans="1:28" x14ac:dyDescent="0.3">
      <c r="A703" s="7" t="s">
        <v>2028</v>
      </c>
      <c r="B703" s="7" t="s">
        <v>2748</v>
      </c>
      <c r="C703" s="7" t="s">
        <v>1127</v>
      </c>
      <c r="D703" s="7" t="s">
        <v>130</v>
      </c>
      <c r="E703" s="7" t="s">
        <v>1141</v>
      </c>
      <c r="F703" s="7" t="s">
        <v>1178</v>
      </c>
      <c r="G703" s="7" t="s">
        <v>1076</v>
      </c>
      <c r="H703" s="7" t="s">
        <v>1105</v>
      </c>
      <c r="I703" s="7" t="s">
        <v>1123</v>
      </c>
      <c r="J703" s="7" t="s">
        <v>1082</v>
      </c>
      <c r="K703" s="7" t="s">
        <v>1082</v>
      </c>
      <c r="L703" s="7" t="s">
        <v>1565</v>
      </c>
      <c r="M703" s="7" t="s">
        <v>1076</v>
      </c>
      <c r="N703" s="7" t="s">
        <v>1083</v>
      </c>
      <c r="O703" s="7" t="s">
        <v>1083</v>
      </c>
      <c r="P703" s="7" t="s">
        <v>1083</v>
      </c>
      <c r="Q703" s="7" t="s">
        <v>1091</v>
      </c>
      <c r="R703" s="7" t="s">
        <v>1076</v>
      </c>
      <c r="S703" s="7" t="s">
        <v>1083</v>
      </c>
      <c r="T703" s="7" t="s">
        <v>1098</v>
      </c>
      <c r="U703" s="7" t="s">
        <v>1803</v>
      </c>
      <c r="V703" s="7" t="s">
        <v>1966</v>
      </c>
      <c r="W703" s="7" t="s">
        <v>2626</v>
      </c>
      <c r="X703" s="7" t="s">
        <v>1100</v>
      </c>
      <c r="Y703" s="7" t="s">
        <v>1123</v>
      </c>
      <c r="Z703" s="7" t="s">
        <v>1076</v>
      </c>
      <c r="AA703" s="7" t="s">
        <v>1085</v>
      </c>
      <c r="AB703" s="7" t="s">
        <v>1530</v>
      </c>
    </row>
    <row r="704" spans="1:28" x14ac:dyDescent="0.3">
      <c r="A704" s="7" t="s">
        <v>2762</v>
      </c>
      <c r="B704" s="7" t="s">
        <v>659</v>
      </c>
      <c r="C704" s="7" t="s">
        <v>1202</v>
      </c>
      <c r="D704" s="7" t="s">
        <v>62</v>
      </c>
      <c r="E704" s="7" t="s">
        <v>1141</v>
      </c>
      <c r="F704" s="7" t="s">
        <v>1147</v>
      </c>
      <c r="G704" s="7" t="s">
        <v>1104</v>
      </c>
      <c r="H704" s="7" t="s">
        <v>1105</v>
      </c>
      <c r="I704" s="7" t="s">
        <v>1100</v>
      </c>
      <c r="J704" s="7" t="s">
        <v>1076</v>
      </c>
      <c r="K704" s="7" t="s">
        <v>1091</v>
      </c>
      <c r="L704" s="7" t="s">
        <v>1807</v>
      </c>
      <c r="M704" s="7" t="s">
        <v>1104</v>
      </c>
      <c r="N704" s="7" t="s">
        <v>1083</v>
      </c>
      <c r="O704" s="7" t="s">
        <v>1083</v>
      </c>
      <c r="P704" s="7" t="s">
        <v>1083</v>
      </c>
      <c r="Q704" s="7" t="s">
        <v>1104</v>
      </c>
      <c r="R704" s="7" t="s">
        <v>1085</v>
      </c>
      <c r="S704" s="7" t="s">
        <v>1083</v>
      </c>
      <c r="T704" s="7" t="s">
        <v>1245</v>
      </c>
      <c r="U704" s="7" t="s">
        <v>3073</v>
      </c>
      <c r="V704" s="7" t="s">
        <v>2193</v>
      </c>
      <c r="W704" s="7" t="s">
        <v>3255</v>
      </c>
      <c r="X704" s="7" t="s">
        <v>1105</v>
      </c>
      <c r="Y704" s="7" t="s">
        <v>1100</v>
      </c>
      <c r="Z704" s="7" t="s">
        <v>1092</v>
      </c>
      <c r="AA704" s="7" t="s">
        <v>1104</v>
      </c>
      <c r="AB704" s="7" t="s">
        <v>1936</v>
      </c>
    </row>
    <row r="705" spans="1:28" x14ac:dyDescent="0.3">
      <c r="A705" s="7" t="s">
        <v>2763</v>
      </c>
      <c r="B705" s="7" t="s">
        <v>176</v>
      </c>
      <c r="C705" s="7" t="s">
        <v>1223</v>
      </c>
      <c r="D705" s="7" t="s">
        <v>1121</v>
      </c>
      <c r="E705" s="7" t="s">
        <v>24</v>
      </c>
      <c r="F705" s="7" t="s">
        <v>1320</v>
      </c>
      <c r="G705" s="7" t="s">
        <v>1082</v>
      </c>
      <c r="H705" s="7" t="s">
        <v>1112</v>
      </c>
      <c r="I705" s="7" t="s">
        <v>1090</v>
      </c>
      <c r="J705" s="7" t="s">
        <v>1218</v>
      </c>
      <c r="K705" s="7" t="s">
        <v>1123</v>
      </c>
      <c r="L705" s="7" t="s">
        <v>1764</v>
      </c>
      <c r="M705" s="7" t="s">
        <v>1082</v>
      </c>
      <c r="N705" s="7" t="s">
        <v>1083</v>
      </c>
      <c r="O705" s="7" t="s">
        <v>1083</v>
      </c>
      <c r="P705" s="7" t="s">
        <v>1085</v>
      </c>
      <c r="Q705" s="7" t="s">
        <v>1100</v>
      </c>
      <c r="R705" s="7" t="s">
        <v>1085</v>
      </c>
      <c r="S705" s="7" t="s">
        <v>1083</v>
      </c>
      <c r="T705" s="7" t="s">
        <v>1384</v>
      </c>
      <c r="U705" s="7" t="s">
        <v>1613</v>
      </c>
      <c r="V705" s="7" t="s">
        <v>3136</v>
      </c>
      <c r="W705" s="7" t="s">
        <v>3750</v>
      </c>
      <c r="X705" s="7" t="s">
        <v>1339</v>
      </c>
      <c r="Y705" s="7" t="s">
        <v>1299</v>
      </c>
      <c r="Z705" s="7" t="s">
        <v>1083</v>
      </c>
      <c r="AA705" s="7" t="s">
        <v>1083</v>
      </c>
      <c r="AB705" s="7"/>
    </row>
    <row r="706" spans="1:28" x14ac:dyDescent="0.3">
      <c r="A706" s="7" t="s">
        <v>2765</v>
      </c>
      <c r="B706" s="7" t="s">
        <v>509</v>
      </c>
      <c r="C706" s="7" t="s">
        <v>1188</v>
      </c>
      <c r="D706" s="7" t="s">
        <v>64</v>
      </c>
      <c r="E706" s="7" t="s">
        <v>1141</v>
      </c>
      <c r="F706" s="7" t="s">
        <v>1299</v>
      </c>
      <c r="G706" s="7" t="s">
        <v>1104</v>
      </c>
      <c r="H706" s="7" t="s">
        <v>1104</v>
      </c>
      <c r="I706" s="7" t="s">
        <v>1111</v>
      </c>
      <c r="J706" s="7" t="s">
        <v>1149</v>
      </c>
      <c r="K706" s="7" t="s">
        <v>1100</v>
      </c>
      <c r="L706" s="7" t="s">
        <v>1612</v>
      </c>
      <c r="M706" s="7" t="s">
        <v>1092</v>
      </c>
      <c r="N706" s="7" t="s">
        <v>1076</v>
      </c>
      <c r="O706" s="7" t="s">
        <v>1076</v>
      </c>
      <c r="P706" s="7" t="s">
        <v>1083</v>
      </c>
      <c r="Q706" s="7" t="s">
        <v>1082</v>
      </c>
      <c r="R706" s="7" t="s">
        <v>1076</v>
      </c>
      <c r="S706" s="7" t="s">
        <v>1083</v>
      </c>
      <c r="T706" s="7" t="s">
        <v>1755</v>
      </c>
      <c r="U706" s="7" t="s">
        <v>2154</v>
      </c>
      <c r="V706" s="7" t="s">
        <v>2808</v>
      </c>
      <c r="W706" s="7" t="s">
        <v>3751</v>
      </c>
      <c r="X706" s="7" t="s">
        <v>1148</v>
      </c>
      <c r="Y706" s="7" t="s">
        <v>1299</v>
      </c>
      <c r="Z706" s="7" t="s">
        <v>1111</v>
      </c>
      <c r="AA706" s="7" t="s">
        <v>1219</v>
      </c>
      <c r="AB706" s="7" t="s">
        <v>2761</v>
      </c>
    </row>
    <row r="707" spans="1:28" x14ac:dyDescent="0.3">
      <c r="A707" s="7" t="s">
        <v>2754</v>
      </c>
      <c r="B707" s="7" t="s">
        <v>462</v>
      </c>
      <c r="C707" s="7" t="s">
        <v>1238</v>
      </c>
      <c r="D707" s="7" t="s">
        <v>130</v>
      </c>
      <c r="E707" s="7" t="s">
        <v>1141</v>
      </c>
      <c r="F707" s="7" t="s">
        <v>1110</v>
      </c>
      <c r="G707" s="7" t="s">
        <v>1104</v>
      </c>
      <c r="H707" s="7" t="s">
        <v>1153</v>
      </c>
      <c r="I707" s="7" t="s">
        <v>1090</v>
      </c>
      <c r="J707" s="7" t="s">
        <v>1076</v>
      </c>
      <c r="K707" s="7" t="s">
        <v>1082</v>
      </c>
      <c r="L707" s="7" t="s">
        <v>1807</v>
      </c>
      <c r="M707" s="7" t="s">
        <v>1092</v>
      </c>
      <c r="N707" s="7" t="s">
        <v>1085</v>
      </c>
      <c r="O707" s="7" t="s">
        <v>1083</v>
      </c>
      <c r="P707" s="7" t="s">
        <v>1076</v>
      </c>
      <c r="Q707" s="7" t="s">
        <v>1142</v>
      </c>
      <c r="R707" s="7" t="s">
        <v>1085</v>
      </c>
      <c r="S707" s="7" t="s">
        <v>1083</v>
      </c>
      <c r="T707" s="7" t="s">
        <v>1762</v>
      </c>
      <c r="U707" s="7" t="s">
        <v>1710</v>
      </c>
      <c r="V707" s="7" t="s">
        <v>2689</v>
      </c>
      <c r="W707" s="7" t="s">
        <v>3147</v>
      </c>
      <c r="X707" s="7" t="s">
        <v>1178</v>
      </c>
      <c r="Y707" s="7" t="s">
        <v>1237</v>
      </c>
      <c r="Z707" s="7" t="s">
        <v>1092</v>
      </c>
      <c r="AA707" s="7" t="s">
        <v>1105</v>
      </c>
      <c r="AB707" s="7" t="s">
        <v>1781</v>
      </c>
    </row>
    <row r="708" spans="1:28" x14ac:dyDescent="0.3">
      <c r="A708" s="7" t="s">
        <v>2767</v>
      </c>
      <c r="B708" s="7" t="s">
        <v>393</v>
      </c>
      <c r="C708" s="7" t="s">
        <v>1223</v>
      </c>
      <c r="D708" s="7" t="s">
        <v>85</v>
      </c>
      <c r="E708" s="7" t="s">
        <v>1141</v>
      </c>
      <c r="F708" s="7" t="s">
        <v>1320</v>
      </c>
      <c r="G708" s="7" t="s">
        <v>1223</v>
      </c>
      <c r="H708" s="7" t="s">
        <v>1096</v>
      </c>
      <c r="I708" s="7" t="s">
        <v>1393</v>
      </c>
      <c r="J708" s="7" t="s">
        <v>1104</v>
      </c>
      <c r="K708" s="7" t="s">
        <v>1229</v>
      </c>
      <c r="L708" s="7" t="s">
        <v>2003</v>
      </c>
      <c r="M708" s="7" t="s">
        <v>1147</v>
      </c>
      <c r="N708" s="7" t="s">
        <v>1111</v>
      </c>
      <c r="O708" s="7" t="s">
        <v>1083</v>
      </c>
      <c r="P708" s="7" t="s">
        <v>1104</v>
      </c>
      <c r="Q708" s="7" t="s">
        <v>1180</v>
      </c>
      <c r="R708" s="7" t="s">
        <v>1148</v>
      </c>
      <c r="S708" s="7" t="s">
        <v>1083</v>
      </c>
      <c r="T708" s="7" t="s">
        <v>1784</v>
      </c>
      <c r="U708" s="7" t="s">
        <v>1852</v>
      </c>
      <c r="V708" s="7" t="s">
        <v>3264</v>
      </c>
      <c r="W708" s="7" t="s">
        <v>4131</v>
      </c>
      <c r="X708" s="7" t="s">
        <v>1246</v>
      </c>
      <c r="Y708" s="7" t="s">
        <v>1223</v>
      </c>
      <c r="Z708" s="7" t="s">
        <v>1983</v>
      </c>
      <c r="AA708" s="7" t="s">
        <v>1954</v>
      </c>
      <c r="AB708" s="7" t="s">
        <v>3286</v>
      </c>
    </row>
    <row r="709" spans="1:28" x14ac:dyDescent="0.3">
      <c r="A709" s="7" t="s">
        <v>2314</v>
      </c>
      <c r="B709" s="7" t="s">
        <v>2752</v>
      </c>
      <c r="C709" s="7" t="s">
        <v>1202</v>
      </c>
      <c r="D709" s="7" t="s">
        <v>110</v>
      </c>
      <c r="E709" s="7" t="s">
        <v>1141</v>
      </c>
      <c r="F709" s="7" t="s">
        <v>1104</v>
      </c>
      <c r="G709" s="7" t="s">
        <v>1083</v>
      </c>
      <c r="H709" s="7" t="s">
        <v>1083</v>
      </c>
      <c r="I709" s="7" t="s">
        <v>1083</v>
      </c>
      <c r="J709" s="7" t="s">
        <v>1083</v>
      </c>
      <c r="K709" s="7" t="s">
        <v>1083</v>
      </c>
      <c r="L709" s="7" t="s">
        <v>1571</v>
      </c>
      <c r="M709" s="7" t="s">
        <v>1083</v>
      </c>
      <c r="N709" s="7" t="s">
        <v>1083</v>
      </c>
      <c r="O709" s="7" t="s">
        <v>1083</v>
      </c>
      <c r="P709" s="7" t="s">
        <v>1083</v>
      </c>
      <c r="Q709" s="7" t="s">
        <v>1083</v>
      </c>
      <c r="R709" s="7" t="s">
        <v>1083</v>
      </c>
      <c r="S709" s="7" t="s">
        <v>1083</v>
      </c>
      <c r="T709" s="7" t="s">
        <v>1083</v>
      </c>
      <c r="U709" s="7"/>
      <c r="V709" s="7" t="s">
        <v>1110</v>
      </c>
      <c r="W709" s="7" t="s">
        <v>3229</v>
      </c>
      <c r="X709" s="7" t="s">
        <v>1076</v>
      </c>
      <c r="Y709" s="7" t="s">
        <v>1142</v>
      </c>
      <c r="Z709" s="7" t="s">
        <v>1083</v>
      </c>
      <c r="AA709" s="7" t="s">
        <v>1083</v>
      </c>
      <c r="AB709" s="7"/>
    </row>
    <row r="710" spans="1:28" x14ac:dyDescent="0.3">
      <c r="A710" s="7" t="s">
        <v>2770</v>
      </c>
      <c r="B710" s="7" t="s">
        <v>385</v>
      </c>
      <c r="C710" s="7" t="s">
        <v>1127</v>
      </c>
      <c r="D710" s="7" t="s">
        <v>46</v>
      </c>
      <c r="E710" s="7" t="s">
        <v>21</v>
      </c>
      <c r="F710" s="7" t="s">
        <v>1320</v>
      </c>
      <c r="G710" s="7" t="s">
        <v>1111</v>
      </c>
      <c r="H710" s="7" t="s">
        <v>1100</v>
      </c>
      <c r="I710" s="7" t="s">
        <v>1202</v>
      </c>
      <c r="J710" s="7" t="s">
        <v>1153</v>
      </c>
      <c r="K710" s="7" t="s">
        <v>1234</v>
      </c>
      <c r="L710" s="7" t="s">
        <v>1550</v>
      </c>
      <c r="M710" s="7" t="s">
        <v>1128</v>
      </c>
      <c r="N710" s="7" t="s">
        <v>1083</v>
      </c>
      <c r="O710" s="7" t="s">
        <v>1076</v>
      </c>
      <c r="P710" s="7" t="s">
        <v>1085</v>
      </c>
      <c r="Q710" s="7" t="s">
        <v>1128</v>
      </c>
      <c r="R710" s="7" t="s">
        <v>1083</v>
      </c>
      <c r="S710" s="7" t="s">
        <v>1092</v>
      </c>
      <c r="T710" s="7" t="s">
        <v>1403</v>
      </c>
      <c r="U710" s="7" t="s">
        <v>3664</v>
      </c>
      <c r="V710" s="7" t="s">
        <v>2862</v>
      </c>
      <c r="W710" s="7" t="s">
        <v>2338</v>
      </c>
      <c r="X710" s="7" t="s">
        <v>1331</v>
      </c>
      <c r="Y710" s="7" t="s">
        <v>1355</v>
      </c>
      <c r="Z710" s="7" t="s">
        <v>1303</v>
      </c>
      <c r="AA710" s="7" t="s">
        <v>1347</v>
      </c>
      <c r="AB710" s="7" t="s">
        <v>3156</v>
      </c>
    </row>
    <row r="711" spans="1:28" x14ac:dyDescent="0.3">
      <c r="A711" s="7" t="s">
        <v>2464</v>
      </c>
      <c r="B711" s="7" t="s">
        <v>341</v>
      </c>
      <c r="C711" s="7" t="s">
        <v>1178</v>
      </c>
      <c r="D711" s="7" t="s">
        <v>46</v>
      </c>
      <c r="E711" s="7" t="s">
        <v>1109</v>
      </c>
      <c r="F711" s="7" t="s">
        <v>1320</v>
      </c>
      <c r="G711" s="7" t="s">
        <v>1153</v>
      </c>
      <c r="H711" s="7" t="s">
        <v>1229</v>
      </c>
      <c r="I711" s="7" t="s">
        <v>1146</v>
      </c>
      <c r="J711" s="7" t="s">
        <v>2026</v>
      </c>
      <c r="K711" s="7" t="s">
        <v>1167</v>
      </c>
      <c r="L711" s="7" t="s">
        <v>1774</v>
      </c>
      <c r="M711" s="7" t="s">
        <v>1142</v>
      </c>
      <c r="N711" s="7" t="s">
        <v>1085</v>
      </c>
      <c r="O711" s="7" t="s">
        <v>1083</v>
      </c>
      <c r="P711" s="7" t="s">
        <v>1092</v>
      </c>
      <c r="Q711" s="7" t="s">
        <v>1180</v>
      </c>
      <c r="R711" s="7" t="s">
        <v>1128</v>
      </c>
      <c r="S711" s="7" t="s">
        <v>1083</v>
      </c>
      <c r="T711" s="7" t="s">
        <v>1759</v>
      </c>
      <c r="U711" s="7" t="s">
        <v>1575</v>
      </c>
      <c r="V711" s="7" t="s">
        <v>3912</v>
      </c>
      <c r="W711" s="7" t="s">
        <v>2413</v>
      </c>
      <c r="X711" s="7" t="s">
        <v>1097</v>
      </c>
      <c r="Y711" s="7" t="s">
        <v>1110</v>
      </c>
      <c r="Z711" s="7" t="s">
        <v>1076</v>
      </c>
      <c r="AA711" s="7" t="s">
        <v>1092</v>
      </c>
      <c r="AB711" s="7" t="s">
        <v>1680</v>
      </c>
    </row>
    <row r="712" spans="1:28" x14ac:dyDescent="0.3">
      <c r="A712" s="7" t="s">
        <v>1720</v>
      </c>
      <c r="B712" s="7" t="s">
        <v>740</v>
      </c>
      <c r="C712" s="7" t="s">
        <v>1245</v>
      </c>
      <c r="D712" s="7" t="s">
        <v>87</v>
      </c>
      <c r="E712" s="7" t="s">
        <v>1141</v>
      </c>
      <c r="F712" s="7" t="s">
        <v>1206</v>
      </c>
      <c r="G712" s="7" t="s">
        <v>1085</v>
      </c>
      <c r="H712" s="7" t="s">
        <v>1083</v>
      </c>
      <c r="I712" s="7" t="s">
        <v>1085</v>
      </c>
      <c r="J712" s="7" t="s">
        <v>1306</v>
      </c>
      <c r="K712" s="7" t="s">
        <v>1148</v>
      </c>
      <c r="L712" s="7" t="s">
        <v>1899</v>
      </c>
      <c r="M712" s="7" t="s">
        <v>1085</v>
      </c>
      <c r="N712" s="7" t="s">
        <v>1083</v>
      </c>
      <c r="O712" s="7" t="s">
        <v>1083</v>
      </c>
      <c r="P712" s="7" t="s">
        <v>1083</v>
      </c>
      <c r="Q712" s="7" t="s">
        <v>1083</v>
      </c>
      <c r="R712" s="7" t="s">
        <v>1083</v>
      </c>
      <c r="S712" s="7" t="s">
        <v>1083</v>
      </c>
      <c r="T712" s="7" t="s">
        <v>1142</v>
      </c>
      <c r="U712" s="7" t="s">
        <v>2444</v>
      </c>
      <c r="V712" s="7" t="s">
        <v>2005</v>
      </c>
      <c r="W712" s="7" t="s">
        <v>3752</v>
      </c>
      <c r="X712" s="7" t="s">
        <v>1082</v>
      </c>
      <c r="Y712" s="7" t="s">
        <v>1331</v>
      </c>
      <c r="Z712" s="7" t="s">
        <v>1076</v>
      </c>
      <c r="AA712" s="7" t="s">
        <v>1083</v>
      </c>
      <c r="AB712" s="7" t="s">
        <v>1682</v>
      </c>
    </row>
    <row r="713" spans="1:28" x14ac:dyDescent="0.3">
      <c r="A713" s="7" t="s">
        <v>1678</v>
      </c>
      <c r="B713" s="7" t="s">
        <v>342</v>
      </c>
      <c r="C713" s="7" t="s">
        <v>1178</v>
      </c>
      <c r="D713" s="7" t="s">
        <v>64</v>
      </c>
      <c r="E713" s="7" t="s">
        <v>1109</v>
      </c>
      <c r="F713" s="7" t="s">
        <v>1307</v>
      </c>
      <c r="G713" s="7" t="s">
        <v>1092</v>
      </c>
      <c r="H713" s="7" t="s">
        <v>1091</v>
      </c>
      <c r="I713" s="7" t="s">
        <v>1128</v>
      </c>
      <c r="J713" s="7" t="s">
        <v>2277</v>
      </c>
      <c r="K713" s="7" t="s">
        <v>1100</v>
      </c>
      <c r="L713" s="7" t="s">
        <v>2371</v>
      </c>
      <c r="M713" s="7" t="s">
        <v>1076</v>
      </c>
      <c r="N713" s="7" t="s">
        <v>1085</v>
      </c>
      <c r="O713" s="7" t="s">
        <v>1083</v>
      </c>
      <c r="P713" s="7" t="s">
        <v>1083</v>
      </c>
      <c r="Q713" s="7" t="s">
        <v>1091</v>
      </c>
      <c r="R713" s="7" t="s">
        <v>1083</v>
      </c>
      <c r="S713" s="7" t="s">
        <v>1083</v>
      </c>
      <c r="T713" s="7" t="s">
        <v>1374</v>
      </c>
      <c r="U713" s="7" t="s">
        <v>1700</v>
      </c>
      <c r="V713" s="7" t="s">
        <v>1509</v>
      </c>
      <c r="W713" s="7" t="s">
        <v>3228</v>
      </c>
      <c r="X713" s="7" t="s">
        <v>1167</v>
      </c>
      <c r="Y713" s="7" t="s">
        <v>1097</v>
      </c>
      <c r="Z713" s="7" t="s">
        <v>1771</v>
      </c>
      <c r="AA713" s="7" t="s">
        <v>1788</v>
      </c>
      <c r="AB713" s="7" t="s">
        <v>2004</v>
      </c>
    </row>
    <row r="714" spans="1:28" x14ac:dyDescent="0.3">
      <c r="A714" s="7" t="s">
        <v>1055</v>
      </c>
      <c r="B714" s="7" t="s">
        <v>0</v>
      </c>
      <c r="C714" s="7" t="s">
        <v>1057</v>
      </c>
      <c r="D714" s="7" t="s">
        <v>1059</v>
      </c>
      <c r="E714" s="7" t="s">
        <v>1063</v>
      </c>
      <c r="F714" s="7" t="s">
        <v>4</v>
      </c>
      <c r="G714" s="7" t="s">
        <v>781</v>
      </c>
      <c r="H714" s="7" t="s">
        <v>1190</v>
      </c>
      <c r="I714" s="7" t="s">
        <v>1191</v>
      </c>
      <c r="J714" s="7" t="s">
        <v>1192</v>
      </c>
      <c r="K714" s="7" t="s">
        <v>1193</v>
      </c>
      <c r="L714" s="7" t="s">
        <v>1444</v>
      </c>
      <c r="M714" s="7" t="s">
        <v>1445</v>
      </c>
      <c r="N714" s="7" t="s">
        <v>1544</v>
      </c>
      <c r="O714" s="7" t="s">
        <v>1545</v>
      </c>
      <c r="P714" s="7" t="s">
        <v>1448</v>
      </c>
      <c r="Q714" s="7" t="s">
        <v>1445</v>
      </c>
      <c r="R714" s="7" t="s">
        <v>1544</v>
      </c>
      <c r="S714" s="7" t="s">
        <v>1545</v>
      </c>
      <c r="T714" s="7" t="s">
        <v>1546</v>
      </c>
      <c r="U714" s="7" t="s">
        <v>1547</v>
      </c>
      <c r="V714" s="7" t="s">
        <v>1548</v>
      </c>
      <c r="W714" s="7" t="s">
        <v>1549</v>
      </c>
      <c r="X714" s="7" t="s">
        <v>1456</v>
      </c>
      <c r="Y714" s="7" t="s">
        <v>1457</v>
      </c>
      <c r="Z714" s="7" t="s">
        <v>1458</v>
      </c>
      <c r="AA714" s="7" t="s">
        <v>1459</v>
      </c>
      <c r="AB714" s="7" t="s">
        <v>1460</v>
      </c>
    </row>
    <row r="715" spans="1:28" x14ac:dyDescent="0.3">
      <c r="A715" s="7" t="s">
        <v>2773</v>
      </c>
      <c r="B715" s="7" t="s">
        <v>1029</v>
      </c>
      <c r="C715" s="7" t="s">
        <v>1238</v>
      </c>
      <c r="D715" s="7" t="s">
        <v>1467</v>
      </c>
      <c r="E715" s="7" t="s">
        <v>24</v>
      </c>
      <c r="F715" s="7" t="s">
        <v>1234</v>
      </c>
      <c r="G715" s="7" t="s">
        <v>1092</v>
      </c>
      <c r="H715" s="7" t="s">
        <v>1105</v>
      </c>
      <c r="I715" s="7" t="s">
        <v>1111</v>
      </c>
      <c r="J715" s="7" t="s">
        <v>1506</v>
      </c>
      <c r="K715" s="7" t="s">
        <v>1090</v>
      </c>
      <c r="L715" s="7" t="s">
        <v>1527</v>
      </c>
      <c r="M715" s="7" t="s">
        <v>1085</v>
      </c>
      <c r="N715" s="7" t="s">
        <v>1083</v>
      </c>
      <c r="O715" s="7" t="s">
        <v>1076</v>
      </c>
      <c r="P715" s="7" t="s">
        <v>1076</v>
      </c>
      <c r="Q715" s="7" t="s">
        <v>1104</v>
      </c>
      <c r="R715" s="7" t="s">
        <v>1085</v>
      </c>
      <c r="S715" s="7" t="s">
        <v>1083</v>
      </c>
      <c r="T715" s="7" t="s">
        <v>1393</v>
      </c>
      <c r="U715" s="7" t="s">
        <v>2067</v>
      </c>
      <c r="V715" s="7" t="s">
        <v>2296</v>
      </c>
      <c r="W715" s="7" t="s">
        <v>3616</v>
      </c>
      <c r="X715" s="7" t="s">
        <v>1229</v>
      </c>
      <c r="Y715" s="7" t="s">
        <v>1188</v>
      </c>
      <c r="Z715" s="7" t="s">
        <v>1083</v>
      </c>
      <c r="AA715" s="7" t="s">
        <v>1083</v>
      </c>
      <c r="AB715" s="7"/>
    </row>
    <row r="716" spans="1:28" x14ac:dyDescent="0.3">
      <c r="A716" s="7" t="s">
        <v>2773</v>
      </c>
      <c r="B716" s="7" t="s">
        <v>1029</v>
      </c>
      <c r="C716" s="7" t="s">
        <v>1238</v>
      </c>
      <c r="D716" s="7" t="s">
        <v>32</v>
      </c>
      <c r="E716" s="7" t="s">
        <v>24</v>
      </c>
      <c r="F716" s="7" t="s">
        <v>1223</v>
      </c>
      <c r="G716" s="7" t="s">
        <v>1092</v>
      </c>
      <c r="H716" s="7" t="s">
        <v>1105</v>
      </c>
      <c r="I716" s="7" t="s">
        <v>1111</v>
      </c>
      <c r="J716" s="7" t="s">
        <v>1431</v>
      </c>
      <c r="K716" s="7" t="s">
        <v>1167</v>
      </c>
      <c r="L716" s="7" t="s">
        <v>1468</v>
      </c>
      <c r="M716" s="7" t="s">
        <v>1085</v>
      </c>
      <c r="N716" s="7" t="s">
        <v>1083</v>
      </c>
      <c r="O716" s="7" t="s">
        <v>1076</v>
      </c>
      <c r="P716" s="7" t="s">
        <v>1076</v>
      </c>
      <c r="Q716" s="7" t="s">
        <v>1104</v>
      </c>
      <c r="R716" s="7" t="s">
        <v>1085</v>
      </c>
      <c r="S716" s="7" t="s">
        <v>1083</v>
      </c>
      <c r="T716" s="7" t="s">
        <v>1359</v>
      </c>
      <c r="U716" s="7" t="s">
        <v>1479</v>
      </c>
      <c r="V716" s="7" t="s">
        <v>1798</v>
      </c>
      <c r="W716" s="7" t="s">
        <v>1989</v>
      </c>
      <c r="X716" s="7" t="s">
        <v>1188</v>
      </c>
      <c r="Y716" s="7" t="s">
        <v>1188</v>
      </c>
      <c r="Z716" s="7" t="s">
        <v>1083</v>
      </c>
      <c r="AA716" s="7" t="s">
        <v>1083</v>
      </c>
      <c r="AB716" s="7"/>
    </row>
    <row r="717" spans="1:28" x14ac:dyDescent="0.3">
      <c r="A717" s="7" t="s">
        <v>2773</v>
      </c>
      <c r="B717" s="7" t="s">
        <v>1029</v>
      </c>
      <c r="C717" s="7" t="s">
        <v>1238</v>
      </c>
      <c r="D717" s="7" t="s">
        <v>41</v>
      </c>
      <c r="E717" s="7" t="s">
        <v>24</v>
      </c>
      <c r="F717" s="7" t="s">
        <v>1085</v>
      </c>
      <c r="G717" s="7" t="s">
        <v>1083</v>
      </c>
      <c r="H717" s="7" t="s">
        <v>1083</v>
      </c>
      <c r="I717" s="7" t="s">
        <v>1083</v>
      </c>
      <c r="J717" s="7" t="s">
        <v>1179</v>
      </c>
      <c r="K717" s="7" t="s">
        <v>1085</v>
      </c>
      <c r="L717" s="7" t="s">
        <v>1571</v>
      </c>
      <c r="M717" s="7" t="s">
        <v>1083</v>
      </c>
      <c r="N717" s="7" t="s">
        <v>1083</v>
      </c>
      <c r="O717" s="7" t="s">
        <v>1083</v>
      </c>
      <c r="P717" s="7" t="s">
        <v>1083</v>
      </c>
      <c r="Q717" s="7" t="s">
        <v>1083</v>
      </c>
      <c r="R717" s="7" t="s">
        <v>1083</v>
      </c>
      <c r="S717" s="7" t="s">
        <v>1083</v>
      </c>
      <c r="T717" s="7" t="s">
        <v>1105</v>
      </c>
      <c r="U717" s="7" t="s">
        <v>1461</v>
      </c>
      <c r="V717" s="7" t="s">
        <v>1229</v>
      </c>
      <c r="W717" s="7" t="s">
        <v>2759</v>
      </c>
      <c r="X717" s="7" t="s">
        <v>1092</v>
      </c>
      <c r="Y717" s="7" t="s">
        <v>1083</v>
      </c>
      <c r="Z717" s="7" t="s">
        <v>1083</v>
      </c>
      <c r="AA717" s="7" t="s">
        <v>1083</v>
      </c>
      <c r="AB717" s="7"/>
    </row>
    <row r="718" spans="1:28" x14ac:dyDescent="0.3">
      <c r="A718" s="7" t="s">
        <v>2775</v>
      </c>
      <c r="B718" s="7" t="s">
        <v>483</v>
      </c>
      <c r="C718" s="7" t="s">
        <v>1229</v>
      </c>
      <c r="D718" s="7" t="s">
        <v>41</v>
      </c>
      <c r="E718" s="7" t="s">
        <v>21</v>
      </c>
      <c r="F718" s="7" t="s">
        <v>1316</v>
      </c>
      <c r="G718" s="7" t="s">
        <v>1245</v>
      </c>
      <c r="H718" s="7" t="s">
        <v>1188</v>
      </c>
      <c r="I718" s="7" t="s">
        <v>1374</v>
      </c>
      <c r="J718" s="7" t="s">
        <v>1153</v>
      </c>
      <c r="K718" s="7" t="s">
        <v>1178</v>
      </c>
      <c r="L718" s="7" t="s">
        <v>2319</v>
      </c>
      <c r="M718" s="7" t="s">
        <v>1153</v>
      </c>
      <c r="N718" s="7" t="s">
        <v>1148</v>
      </c>
      <c r="O718" s="7" t="s">
        <v>1082</v>
      </c>
      <c r="P718" s="7" t="s">
        <v>1128</v>
      </c>
      <c r="Q718" s="7" t="s">
        <v>1178</v>
      </c>
      <c r="R718" s="7" t="s">
        <v>1082</v>
      </c>
      <c r="S718" s="7" t="s">
        <v>1083</v>
      </c>
      <c r="T718" s="7" t="s">
        <v>1494</v>
      </c>
      <c r="U718" s="7" t="s">
        <v>3289</v>
      </c>
      <c r="V718" s="7" t="s">
        <v>3753</v>
      </c>
      <c r="W718" s="7" t="s">
        <v>3754</v>
      </c>
      <c r="X718" s="7" t="s">
        <v>1291</v>
      </c>
      <c r="Y718" s="7" t="s">
        <v>1206</v>
      </c>
      <c r="Z718" s="7" t="s">
        <v>1466</v>
      </c>
      <c r="AA718" s="7" t="s">
        <v>2070</v>
      </c>
      <c r="AB718" s="7" t="s">
        <v>3630</v>
      </c>
    </row>
    <row r="719" spans="1:28" x14ac:dyDescent="0.3">
      <c r="A719" s="7" t="s">
        <v>2092</v>
      </c>
      <c r="B719" s="7" t="s">
        <v>3117</v>
      </c>
      <c r="C719" s="7" t="s">
        <v>1229</v>
      </c>
      <c r="D719" s="7" t="s">
        <v>1116</v>
      </c>
      <c r="E719" s="7" t="s">
        <v>1141</v>
      </c>
      <c r="F719" s="7" t="s">
        <v>1082</v>
      </c>
      <c r="G719" s="7" t="s">
        <v>1085</v>
      </c>
      <c r="H719" s="7" t="s">
        <v>1083</v>
      </c>
      <c r="I719" s="7" t="s">
        <v>1085</v>
      </c>
      <c r="J719" s="7" t="s">
        <v>1083</v>
      </c>
      <c r="K719" s="7" t="s">
        <v>1083</v>
      </c>
      <c r="L719" s="7" t="s">
        <v>1492</v>
      </c>
      <c r="M719" s="7" t="s">
        <v>1076</v>
      </c>
      <c r="N719" s="7" t="s">
        <v>1076</v>
      </c>
      <c r="O719" s="7" t="s">
        <v>1083</v>
      </c>
      <c r="P719" s="7" t="s">
        <v>1083</v>
      </c>
      <c r="Q719" s="7" t="s">
        <v>1083</v>
      </c>
      <c r="R719" s="7" t="s">
        <v>1083</v>
      </c>
      <c r="S719" s="7" t="s">
        <v>1083</v>
      </c>
      <c r="T719" s="7" t="s">
        <v>1105</v>
      </c>
      <c r="U719" s="7" t="s">
        <v>2041</v>
      </c>
      <c r="V719" s="7" t="s">
        <v>1096</v>
      </c>
      <c r="W719" s="7" t="s">
        <v>3755</v>
      </c>
      <c r="X719" s="7" t="s">
        <v>1076</v>
      </c>
      <c r="Y719" s="7" t="s">
        <v>1083</v>
      </c>
      <c r="Z719" s="7" t="s">
        <v>1083</v>
      </c>
      <c r="AA719" s="7" t="s">
        <v>1083</v>
      </c>
      <c r="AB719" s="7"/>
    </row>
    <row r="720" spans="1:28" x14ac:dyDescent="0.3">
      <c r="A720" s="7" t="s">
        <v>2367</v>
      </c>
      <c r="B720" s="7" t="s">
        <v>399</v>
      </c>
      <c r="C720" s="7" t="s">
        <v>1234</v>
      </c>
      <c r="D720" s="7" t="s">
        <v>87</v>
      </c>
      <c r="E720" s="7" t="s">
        <v>24</v>
      </c>
      <c r="F720" s="7" t="s">
        <v>1312</v>
      </c>
      <c r="G720" s="7" t="s">
        <v>1105</v>
      </c>
      <c r="H720" s="7" t="s">
        <v>1110</v>
      </c>
      <c r="I720" s="7" t="s">
        <v>1146</v>
      </c>
      <c r="J720" s="7" t="s">
        <v>1083</v>
      </c>
      <c r="K720" s="7" t="s">
        <v>1123</v>
      </c>
      <c r="L720" s="7" t="s">
        <v>1610</v>
      </c>
      <c r="M720" s="7" t="s">
        <v>1091</v>
      </c>
      <c r="N720" s="7" t="s">
        <v>1076</v>
      </c>
      <c r="O720" s="7" t="s">
        <v>1083</v>
      </c>
      <c r="P720" s="7" t="s">
        <v>1083</v>
      </c>
      <c r="Q720" s="7" t="s">
        <v>1148</v>
      </c>
      <c r="R720" s="7" t="s">
        <v>1112</v>
      </c>
      <c r="S720" s="7" t="s">
        <v>1083</v>
      </c>
      <c r="T720" s="7" t="s">
        <v>1878</v>
      </c>
      <c r="U720" s="7" t="s">
        <v>1566</v>
      </c>
      <c r="V720" s="7" t="s">
        <v>3695</v>
      </c>
      <c r="W720" s="7" t="s">
        <v>4132</v>
      </c>
      <c r="X720" s="7" t="s">
        <v>1759</v>
      </c>
      <c r="Y720" s="7" t="s">
        <v>1096</v>
      </c>
      <c r="Z720" s="7" t="s">
        <v>1083</v>
      </c>
      <c r="AA720" s="7" t="s">
        <v>1083</v>
      </c>
      <c r="AB720" s="7"/>
    </row>
    <row r="721" spans="1:28" x14ac:dyDescent="0.3">
      <c r="A721" s="7" t="s">
        <v>2658</v>
      </c>
      <c r="B721" s="7" t="s">
        <v>734</v>
      </c>
      <c r="C721" s="7" t="s">
        <v>1234</v>
      </c>
      <c r="D721" s="7" t="s">
        <v>98</v>
      </c>
      <c r="E721" s="7" t="s">
        <v>24</v>
      </c>
      <c r="F721" s="7" t="s">
        <v>1234</v>
      </c>
      <c r="G721" s="7" t="s">
        <v>1076</v>
      </c>
      <c r="H721" s="7" t="s">
        <v>1092</v>
      </c>
      <c r="I721" s="7" t="s">
        <v>1082</v>
      </c>
      <c r="J721" s="7" t="s">
        <v>1106</v>
      </c>
      <c r="K721" s="7" t="s">
        <v>1091</v>
      </c>
      <c r="L721" s="7" t="s">
        <v>1669</v>
      </c>
      <c r="M721" s="7" t="s">
        <v>1076</v>
      </c>
      <c r="N721" s="7" t="s">
        <v>1083</v>
      </c>
      <c r="O721" s="7" t="s">
        <v>1083</v>
      </c>
      <c r="P721" s="7" t="s">
        <v>1083</v>
      </c>
      <c r="Q721" s="7" t="s">
        <v>1092</v>
      </c>
      <c r="R721" s="7" t="s">
        <v>1083</v>
      </c>
      <c r="S721" s="7" t="s">
        <v>1083</v>
      </c>
      <c r="T721" s="7" t="s">
        <v>1187</v>
      </c>
      <c r="U721" s="7" t="s">
        <v>1550</v>
      </c>
      <c r="V721" s="7" t="s">
        <v>2562</v>
      </c>
      <c r="W721" s="7" t="s">
        <v>2397</v>
      </c>
      <c r="X721" s="7" t="s">
        <v>1237</v>
      </c>
      <c r="Y721" s="7" t="s">
        <v>1187</v>
      </c>
      <c r="Z721" s="7" t="s">
        <v>1083</v>
      </c>
      <c r="AA721" s="7" t="s">
        <v>1083</v>
      </c>
      <c r="AB721" s="7"/>
    </row>
    <row r="722" spans="1:28" x14ac:dyDescent="0.3">
      <c r="A722" s="7" t="s">
        <v>1611</v>
      </c>
      <c r="B722" s="7" t="s">
        <v>266</v>
      </c>
      <c r="C722" s="7" t="s">
        <v>1127</v>
      </c>
      <c r="D722" s="7" t="s">
        <v>168</v>
      </c>
      <c r="E722" s="7" t="s">
        <v>1109</v>
      </c>
      <c r="F722" s="7" t="s">
        <v>1316</v>
      </c>
      <c r="G722" s="7" t="s">
        <v>1147</v>
      </c>
      <c r="H722" s="7" t="s">
        <v>1098</v>
      </c>
      <c r="I722" s="7" t="s">
        <v>1320</v>
      </c>
      <c r="J722" s="7" t="s">
        <v>1153</v>
      </c>
      <c r="K722" s="7" t="s">
        <v>1167</v>
      </c>
      <c r="L722" s="7" t="s">
        <v>1578</v>
      </c>
      <c r="M722" s="7" t="s">
        <v>1100</v>
      </c>
      <c r="N722" s="7" t="s">
        <v>1104</v>
      </c>
      <c r="O722" s="7" t="s">
        <v>1083</v>
      </c>
      <c r="P722" s="7" t="s">
        <v>1076</v>
      </c>
      <c r="Q722" s="7" t="s">
        <v>1178</v>
      </c>
      <c r="R722" s="7" t="s">
        <v>1100</v>
      </c>
      <c r="S722" s="7" t="s">
        <v>1083</v>
      </c>
      <c r="T722" s="7" t="s">
        <v>1930</v>
      </c>
      <c r="U722" s="7" t="s">
        <v>1865</v>
      </c>
      <c r="V722" s="7" t="s">
        <v>3553</v>
      </c>
      <c r="W722" s="7" t="s">
        <v>3756</v>
      </c>
      <c r="X722" s="7" t="s">
        <v>1090</v>
      </c>
      <c r="Y722" s="7" t="s">
        <v>1246</v>
      </c>
      <c r="Z722" s="7" t="s">
        <v>1083</v>
      </c>
      <c r="AA722" s="7" t="s">
        <v>1083</v>
      </c>
      <c r="AB722" s="7"/>
    </row>
    <row r="723" spans="1:28" x14ac:dyDescent="0.3">
      <c r="A723" s="7" t="s">
        <v>2777</v>
      </c>
      <c r="B723" s="7" t="s">
        <v>2766</v>
      </c>
      <c r="C723" s="7" t="s">
        <v>1202</v>
      </c>
      <c r="D723" s="7" t="s">
        <v>87</v>
      </c>
      <c r="E723" s="7" t="s">
        <v>1109</v>
      </c>
      <c r="F723" s="7" t="s">
        <v>1238</v>
      </c>
      <c r="G723" s="7" t="s">
        <v>1105</v>
      </c>
      <c r="H723" s="7" t="s">
        <v>1105</v>
      </c>
      <c r="I723" s="7" t="s">
        <v>1112</v>
      </c>
      <c r="J723" s="7" t="s">
        <v>1083</v>
      </c>
      <c r="K723" s="7" t="s">
        <v>1085</v>
      </c>
      <c r="L723" s="7" t="s">
        <v>1673</v>
      </c>
      <c r="M723" s="7" t="s">
        <v>1091</v>
      </c>
      <c r="N723" s="7" t="s">
        <v>1076</v>
      </c>
      <c r="O723" s="7" t="s">
        <v>1083</v>
      </c>
      <c r="P723" s="7" t="s">
        <v>1076</v>
      </c>
      <c r="Q723" s="7" t="s">
        <v>1091</v>
      </c>
      <c r="R723" s="7" t="s">
        <v>1076</v>
      </c>
      <c r="S723" s="7" t="s">
        <v>1083</v>
      </c>
      <c r="T723" s="7" t="s">
        <v>1312</v>
      </c>
      <c r="U723" s="7" t="s">
        <v>2368</v>
      </c>
      <c r="V723" s="7" t="s">
        <v>2312</v>
      </c>
      <c r="W723" s="7" t="s">
        <v>3076</v>
      </c>
      <c r="X723" s="7" t="s">
        <v>1100</v>
      </c>
      <c r="Y723" s="7" t="s">
        <v>1097</v>
      </c>
      <c r="Z723" s="7" t="s">
        <v>1083</v>
      </c>
      <c r="AA723" s="7" t="s">
        <v>1083</v>
      </c>
      <c r="AB723" s="7"/>
    </row>
    <row r="724" spans="1:28" x14ac:dyDescent="0.3">
      <c r="A724" s="7" t="s">
        <v>2569</v>
      </c>
      <c r="B724" s="7" t="s">
        <v>645</v>
      </c>
      <c r="C724" s="7" t="s">
        <v>1229</v>
      </c>
      <c r="D724" s="7" t="s">
        <v>1467</v>
      </c>
      <c r="E724" s="7" t="s">
        <v>1109</v>
      </c>
      <c r="F724" s="7" t="s">
        <v>1206</v>
      </c>
      <c r="G724" s="7" t="s">
        <v>1085</v>
      </c>
      <c r="H724" s="7" t="s">
        <v>1104</v>
      </c>
      <c r="I724" s="7" t="s">
        <v>1105</v>
      </c>
      <c r="J724" s="7" t="s">
        <v>1179</v>
      </c>
      <c r="K724" s="7" t="s">
        <v>1147</v>
      </c>
      <c r="L724" s="7" t="s">
        <v>1476</v>
      </c>
      <c r="M724" s="7" t="s">
        <v>1085</v>
      </c>
      <c r="N724" s="7" t="s">
        <v>1083</v>
      </c>
      <c r="O724" s="7" t="s">
        <v>1083</v>
      </c>
      <c r="P724" s="7" t="s">
        <v>1076</v>
      </c>
      <c r="Q724" s="7" t="s">
        <v>1104</v>
      </c>
      <c r="R724" s="7" t="s">
        <v>1083</v>
      </c>
      <c r="S724" s="7" t="s">
        <v>1083</v>
      </c>
      <c r="T724" s="7" t="s">
        <v>1260</v>
      </c>
      <c r="U724" s="7" t="s">
        <v>1747</v>
      </c>
      <c r="V724" s="7" t="s">
        <v>2012</v>
      </c>
      <c r="W724" s="7" t="s">
        <v>3299</v>
      </c>
      <c r="X724" s="7" t="s">
        <v>1128</v>
      </c>
      <c r="Y724" s="7" t="s">
        <v>1245</v>
      </c>
      <c r="Z724" s="7" t="s">
        <v>1085</v>
      </c>
      <c r="AA724" s="7" t="s">
        <v>1076</v>
      </c>
      <c r="AB724" s="7" t="s">
        <v>2240</v>
      </c>
    </row>
    <row r="725" spans="1:28" x14ac:dyDescent="0.3">
      <c r="A725" s="7" t="s">
        <v>2569</v>
      </c>
      <c r="B725" s="7" t="s">
        <v>645</v>
      </c>
      <c r="C725" s="7" t="s">
        <v>1229</v>
      </c>
      <c r="D725" s="7" t="s">
        <v>62</v>
      </c>
      <c r="E725" s="7" t="s">
        <v>1109</v>
      </c>
      <c r="F725" s="7" t="s">
        <v>1167</v>
      </c>
      <c r="G725" s="7" t="s">
        <v>1076</v>
      </c>
      <c r="H725" s="7" t="s">
        <v>1104</v>
      </c>
      <c r="I725" s="7" t="s">
        <v>1091</v>
      </c>
      <c r="J725" s="7" t="s">
        <v>1076</v>
      </c>
      <c r="K725" s="7" t="s">
        <v>1147</v>
      </c>
      <c r="L725" s="7" t="s">
        <v>1476</v>
      </c>
      <c r="M725" s="7" t="s">
        <v>1076</v>
      </c>
      <c r="N725" s="7" t="s">
        <v>1083</v>
      </c>
      <c r="O725" s="7" t="s">
        <v>1083</v>
      </c>
      <c r="P725" s="7" t="s">
        <v>1083</v>
      </c>
      <c r="Q725" s="7" t="s">
        <v>1104</v>
      </c>
      <c r="R725" s="7" t="s">
        <v>1083</v>
      </c>
      <c r="S725" s="7" t="s">
        <v>1083</v>
      </c>
      <c r="T725" s="7" t="s">
        <v>1219</v>
      </c>
      <c r="U725" s="7" t="s">
        <v>1717</v>
      </c>
      <c r="V725" s="7" t="s">
        <v>1660</v>
      </c>
      <c r="W725" s="7" t="s">
        <v>3078</v>
      </c>
      <c r="X725" s="7" t="s">
        <v>1091</v>
      </c>
      <c r="Y725" s="7" t="s">
        <v>1090</v>
      </c>
      <c r="Z725" s="7" t="s">
        <v>1085</v>
      </c>
      <c r="AA725" s="7" t="s">
        <v>1076</v>
      </c>
      <c r="AB725" s="7" t="s">
        <v>2240</v>
      </c>
    </row>
    <row r="726" spans="1:28" x14ac:dyDescent="0.3">
      <c r="A726" s="7" t="s">
        <v>2569</v>
      </c>
      <c r="B726" s="7" t="s">
        <v>645</v>
      </c>
      <c r="C726" s="7" t="s">
        <v>1229</v>
      </c>
      <c r="D726" s="7" t="s">
        <v>20</v>
      </c>
      <c r="E726" s="7" t="s">
        <v>1109</v>
      </c>
      <c r="F726" s="7" t="s">
        <v>1105</v>
      </c>
      <c r="G726" s="7" t="s">
        <v>1076</v>
      </c>
      <c r="H726" s="7" t="s">
        <v>1083</v>
      </c>
      <c r="I726" s="7" t="s">
        <v>1076</v>
      </c>
      <c r="J726" s="7" t="s">
        <v>1264</v>
      </c>
      <c r="K726" s="7" t="s">
        <v>1083</v>
      </c>
      <c r="L726" s="7" t="s">
        <v>1571</v>
      </c>
      <c r="M726" s="7" t="s">
        <v>1076</v>
      </c>
      <c r="N726" s="7" t="s">
        <v>1083</v>
      </c>
      <c r="O726" s="7" t="s">
        <v>1083</v>
      </c>
      <c r="P726" s="7" t="s">
        <v>1076</v>
      </c>
      <c r="Q726" s="7" t="s">
        <v>1083</v>
      </c>
      <c r="R726" s="7" t="s">
        <v>1083</v>
      </c>
      <c r="S726" s="7" t="s">
        <v>1083</v>
      </c>
      <c r="T726" s="7" t="s">
        <v>1128</v>
      </c>
      <c r="U726" s="7" t="s">
        <v>1707</v>
      </c>
      <c r="V726" s="7" t="s">
        <v>1507</v>
      </c>
      <c r="W726" s="7" t="s">
        <v>2220</v>
      </c>
      <c r="X726" s="7" t="s">
        <v>1092</v>
      </c>
      <c r="Y726" s="7" t="s">
        <v>1180</v>
      </c>
      <c r="Z726" s="7" t="s">
        <v>1083</v>
      </c>
      <c r="AA726" s="7" t="s">
        <v>1083</v>
      </c>
      <c r="AB726" s="7"/>
    </row>
    <row r="727" spans="1:28" x14ac:dyDescent="0.3">
      <c r="A727" s="7" t="s">
        <v>2779</v>
      </c>
      <c r="B727" s="7" t="s">
        <v>213</v>
      </c>
      <c r="C727" s="7" t="s">
        <v>1238</v>
      </c>
      <c r="D727" s="7" t="s">
        <v>41</v>
      </c>
      <c r="E727" s="7" t="s">
        <v>21</v>
      </c>
      <c r="F727" s="7" t="s">
        <v>1316</v>
      </c>
      <c r="G727" s="7" t="s">
        <v>1123</v>
      </c>
      <c r="H727" s="7" t="s">
        <v>1178</v>
      </c>
      <c r="I727" s="7" t="s">
        <v>1234</v>
      </c>
      <c r="J727" s="7" t="s">
        <v>1167</v>
      </c>
      <c r="K727" s="7" t="s">
        <v>1090</v>
      </c>
      <c r="L727" s="7" t="s">
        <v>1803</v>
      </c>
      <c r="M727" s="7" t="s">
        <v>1091</v>
      </c>
      <c r="N727" s="7" t="s">
        <v>1085</v>
      </c>
      <c r="O727" s="7" t="s">
        <v>1083</v>
      </c>
      <c r="P727" s="7" t="s">
        <v>1076</v>
      </c>
      <c r="Q727" s="7" t="s">
        <v>1167</v>
      </c>
      <c r="R727" s="7" t="s">
        <v>1104</v>
      </c>
      <c r="S727" s="7" t="s">
        <v>1083</v>
      </c>
      <c r="T727" s="7" t="s">
        <v>1848</v>
      </c>
      <c r="U727" s="7" t="s">
        <v>2003</v>
      </c>
      <c r="V727" s="7" t="s">
        <v>2876</v>
      </c>
      <c r="W727" s="7" t="s">
        <v>3154</v>
      </c>
      <c r="X727" s="7" t="s">
        <v>1147</v>
      </c>
      <c r="Y727" s="7" t="s">
        <v>1146</v>
      </c>
      <c r="Z727" s="7" t="s">
        <v>1202</v>
      </c>
      <c r="AA727" s="7" t="s">
        <v>1147</v>
      </c>
      <c r="AB727" s="7" t="s">
        <v>3757</v>
      </c>
    </row>
    <row r="728" spans="1:28" x14ac:dyDescent="0.3">
      <c r="A728" s="7" t="s">
        <v>2412</v>
      </c>
      <c r="B728" s="7" t="s">
        <v>2769</v>
      </c>
      <c r="C728" s="7" t="s">
        <v>1127</v>
      </c>
      <c r="D728" s="7" t="s">
        <v>32</v>
      </c>
      <c r="E728" s="7" t="s">
        <v>24</v>
      </c>
      <c r="F728" s="7" t="s">
        <v>1320</v>
      </c>
      <c r="G728" s="7" t="s">
        <v>1104</v>
      </c>
      <c r="H728" s="7" t="s">
        <v>1123</v>
      </c>
      <c r="I728" s="7" t="s">
        <v>1153</v>
      </c>
      <c r="J728" s="7" t="s">
        <v>1112</v>
      </c>
      <c r="K728" s="7" t="s">
        <v>1100</v>
      </c>
      <c r="L728" s="7" t="s">
        <v>1792</v>
      </c>
      <c r="M728" s="7" t="s">
        <v>1104</v>
      </c>
      <c r="N728" s="7" t="s">
        <v>1083</v>
      </c>
      <c r="O728" s="7" t="s">
        <v>1083</v>
      </c>
      <c r="P728" s="7" t="s">
        <v>1083</v>
      </c>
      <c r="Q728" s="7" t="s">
        <v>1123</v>
      </c>
      <c r="R728" s="7" t="s">
        <v>1083</v>
      </c>
      <c r="S728" s="7" t="s">
        <v>1083</v>
      </c>
      <c r="T728" s="7" t="s">
        <v>1666</v>
      </c>
      <c r="U728" s="7" t="s">
        <v>1613</v>
      </c>
      <c r="V728" s="7" t="s">
        <v>4133</v>
      </c>
      <c r="W728" s="7" t="s">
        <v>3603</v>
      </c>
      <c r="X728" s="7" t="s">
        <v>1837</v>
      </c>
      <c r="Y728" s="7" t="s">
        <v>1403</v>
      </c>
      <c r="Z728" s="7" t="s">
        <v>1083</v>
      </c>
      <c r="AA728" s="7" t="s">
        <v>1083</v>
      </c>
      <c r="AB728" s="7"/>
    </row>
    <row r="729" spans="1:28" x14ac:dyDescent="0.3">
      <c r="A729" s="7" t="s">
        <v>1872</v>
      </c>
      <c r="B729" s="7" t="s">
        <v>2771</v>
      </c>
      <c r="C729" s="7" t="s">
        <v>1188</v>
      </c>
      <c r="D729" s="7" t="s">
        <v>64</v>
      </c>
      <c r="E729" s="7" t="s">
        <v>24</v>
      </c>
      <c r="F729" s="7" t="s">
        <v>1082</v>
      </c>
      <c r="G729" s="7" t="s">
        <v>1083</v>
      </c>
      <c r="H729" s="7" t="s">
        <v>1083</v>
      </c>
      <c r="I729" s="7" t="s">
        <v>1083</v>
      </c>
      <c r="J729" s="7" t="s">
        <v>1272</v>
      </c>
      <c r="K729" s="7" t="s">
        <v>1083</v>
      </c>
      <c r="L729" s="7" t="s">
        <v>1488</v>
      </c>
      <c r="M729" s="7" t="s">
        <v>1083</v>
      </c>
      <c r="N729" s="7" t="s">
        <v>1083</v>
      </c>
      <c r="O729" s="7" t="s">
        <v>1083</v>
      </c>
      <c r="P729" s="7" t="s">
        <v>1083</v>
      </c>
      <c r="Q729" s="7" t="s">
        <v>1083</v>
      </c>
      <c r="R729" s="7" t="s">
        <v>1083</v>
      </c>
      <c r="S729" s="7" t="s">
        <v>1083</v>
      </c>
      <c r="T729" s="7" t="s">
        <v>1085</v>
      </c>
      <c r="U729" s="7" t="s">
        <v>1461</v>
      </c>
      <c r="V729" s="7" t="s">
        <v>1359</v>
      </c>
      <c r="W729" s="7" t="s">
        <v>2681</v>
      </c>
      <c r="X729" s="7" t="s">
        <v>1085</v>
      </c>
      <c r="Y729" s="7" t="s">
        <v>1105</v>
      </c>
      <c r="Z729" s="7" t="s">
        <v>1083</v>
      </c>
      <c r="AA729" s="7" t="s">
        <v>1083</v>
      </c>
      <c r="AB729" s="7"/>
    </row>
    <row r="730" spans="1:28" x14ac:dyDescent="0.3">
      <c r="A730" s="7" t="s">
        <v>2782</v>
      </c>
      <c r="B730" s="7" t="s">
        <v>1348</v>
      </c>
      <c r="C730" s="7" t="s">
        <v>1148</v>
      </c>
      <c r="D730" s="7" t="s">
        <v>62</v>
      </c>
      <c r="E730" s="7" t="s">
        <v>1141</v>
      </c>
      <c r="F730" s="7" t="s">
        <v>1105</v>
      </c>
      <c r="G730" s="7" t="s">
        <v>1083</v>
      </c>
      <c r="H730" s="7" t="s">
        <v>1083</v>
      </c>
      <c r="I730" s="7" t="s">
        <v>1083</v>
      </c>
      <c r="J730" s="7" t="s">
        <v>1264</v>
      </c>
      <c r="K730" s="7" t="s">
        <v>1083</v>
      </c>
      <c r="L730" s="7" t="s">
        <v>1488</v>
      </c>
      <c r="M730" s="7" t="s">
        <v>1083</v>
      </c>
      <c r="N730" s="7" t="s">
        <v>1083</v>
      </c>
      <c r="O730" s="7" t="s">
        <v>1083</v>
      </c>
      <c r="P730" s="7" t="s">
        <v>1083</v>
      </c>
      <c r="Q730" s="7" t="s">
        <v>1083</v>
      </c>
      <c r="R730" s="7" t="s">
        <v>1083</v>
      </c>
      <c r="S730" s="7" t="s">
        <v>1083</v>
      </c>
      <c r="T730" s="7" t="s">
        <v>1123</v>
      </c>
      <c r="U730" s="7" t="s">
        <v>1461</v>
      </c>
      <c r="V730" s="7" t="s">
        <v>1364</v>
      </c>
      <c r="W730" s="7" t="s">
        <v>2538</v>
      </c>
      <c r="X730" s="7" t="s">
        <v>1085</v>
      </c>
      <c r="Y730" s="7" t="s">
        <v>1083</v>
      </c>
      <c r="Z730" s="7" t="s">
        <v>1076</v>
      </c>
      <c r="AA730" s="7" t="s">
        <v>1104</v>
      </c>
      <c r="AB730" s="7" t="s">
        <v>1493</v>
      </c>
    </row>
    <row r="731" spans="1:28" x14ac:dyDescent="0.3">
      <c r="A731" s="7" t="s">
        <v>2785</v>
      </c>
      <c r="B731" s="7" t="s">
        <v>241</v>
      </c>
      <c r="C731" s="7" t="s">
        <v>1223</v>
      </c>
      <c r="D731" s="7" t="s">
        <v>20</v>
      </c>
      <c r="E731" s="7" t="s">
        <v>21</v>
      </c>
      <c r="F731" s="7" t="s">
        <v>1223</v>
      </c>
      <c r="G731" s="7" t="s">
        <v>1085</v>
      </c>
      <c r="H731" s="7" t="s">
        <v>1123</v>
      </c>
      <c r="I731" s="7" t="s">
        <v>1111</v>
      </c>
      <c r="J731" s="7" t="s">
        <v>2026</v>
      </c>
      <c r="K731" s="7" t="s">
        <v>1100</v>
      </c>
      <c r="L731" s="7" t="s">
        <v>1461</v>
      </c>
      <c r="M731" s="7" t="s">
        <v>1085</v>
      </c>
      <c r="N731" s="7" t="s">
        <v>1083</v>
      </c>
      <c r="O731" s="7" t="s">
        <v>1083</v>
      </c>
      <c r="P731" s="7" t="s">
        <v>1076</v>
      </c>
      <c r="Q731" s="7" t="s">
        <v>1091</v>
      </c>
      <c r="R731" s="7" t="s">
        <v>1085</v>
      </c>
      <c r="S731" s="7" t="s">
        <v>1083</v>
      </c>
      <c r="T731" s="7" t="s">
        <v>1237</v>
      </c>
      <c r="U731" s="7" t="s">
        <v>1700</v>
      </c>
      <c r="V731" s="7" t="s">
        <v>2204</v>
      </c>
      <c r="W731" s="7" t="s">
        <v>3205</v>
      </c>
      <c r="X731" s="7" t="s">
        <v>1097</v>
      </c>
      <c r="Y731" s="7" t="s">
        <v>1100</v>
      </c>
      <c r="Z731" s="7" t="s">
        <v>1245</v>
      </c>
      <c r="AA731" s="7" t="s">
        <v>1307</v>
      </c>
      <c r="AB731" s="7" t="s">
        <v>1877</v>
      </c>
    </row>
    <row r="732" spans="1:28" x14ac:dyDescent="0.3">
      <c r="A732" s="7" t="s">
        <v>2786</v>
      </c>
      <c r="B732" s="7" t="s">
        <v>349</v>
      </c>
      <c r="C732" s="7" t="s">
        <v>1202</v>
      </c>
      <c r="D732" s="7" t="s">
        <v>110</v>
      </c>
      <c r="E732" s="7" t="s">
        <v>21</v>
      </c>
      <c r="F732" s="7" t="s">
        <v>1316</v>
      </c>
      <c r="G732" s="7" t="s">
        <v>1153</v>
      </c>
      <c r="H732" s="7" t="s">
        <v>1097</v>
      </c>
      <c r="I732" s="7" t="s">
        <v>1229</v>
      </c>
      <c r="J732" s="7" t="s">
        <v>1082</v>
      </c>
      <c r="K732" s="7" t="s">
        <v>1245</v>
      </c>
      <c r="L732" s="7" t="s">
        <v>1764</v>
      </c>
      <c r="M732" s="7" t="s">
        <v>1100</v>
      </c>
      <c r="N732" s="7" t="s">
        <v>1076</v>
      </c>
      <c r="O732" s="7" t="s">
        <v>1083</v>
      </c>
      <c r="P732" s="7" t="s">
        <v>1085</v>
      </c>
      <c r="Q732" s="7" t="s">
        <v>1153</v>
      </c>
      <c r="R732" s="7" t="s">
        <v>1085</v>
      </c>
      <c r="S732" s="7" t="s">
        <v>1083</v>
      </c>
      <c r="T732" s="7" t="s">
        <v>1759</v>
      </c>
      <c r="U732" s="7" t="s">
        <v>1575</v>
      </c>
      <c r="V732" s="7" t="s">
        <v>2640</v>
      </c>
      <c r="W732" s="7" t="s">
        <v>3720</v>
      </c>
      <c r="X732" s="7" t="s">
        <v>1127</v>
      </c>
      <c r="Y732" s="7" t="s">
        <v>1105</v>
      </c>
      <c r="Z732" s="7" t="s">
        <v>1628</v>
      </c>
      <c r="AA732" s="7" t="s">
        <v>2176</v>
      </c>
      <c r="AB732" s="7" t="s">
        <v>3759</v>
      </c>
    </row>
    <row r="733" spans="1:28" x14ac:dyDescent="0.3">
      <c r="A733" s="7" t="s">
        <v>1576</v>
      </c>
      <c r="B733" s="7" t="s">
        <v>2774</v>
      </c>
      <c r="C733" s="7" t="s">
        <v>1127</v>
      </c>
      <c r="D733" s="7" t="s">
        <v>62</v>
      </c>
      <c r="E733" s="7" t="s">
        <v>1141</v>
      </c>
      <c r="F733" s="7" t="s">
        <v>1104</v>
      </c>
      <c r="G733" s="7" t="s">
        <v>1083</v>
      </c>
      <c r="H733" s="7" t="s">
        <v>1083</v>
      </c>
      <c r="I733" s="7" t="s">
        <v>1083</v>
      </c>
      <c r="J733" s="7" t="s">
        <v>1179</v>
      </c>
      <c r="K733" s="7" t="s">
        <v>1083</v>
      </c>
      <c r="L733" s="7" t="s">
        <v>1488</v>
      </c>
      <c r="M733" s="7" t="s">
        <v>1083</v>
      </c>
      <c r="N733" s="7" t="s">
        <v>1083</v>
      </c>
      <c r="O733" s="7" t="s">
        <v>1083</v>
      </c>
      <c r="P733" s="7" t="s">
        <v>1083</v>
      </c>
      <c r="Q733" s="7" t="s">
        <v>1083</v>
      </c>
      <c r="R733" s="7" t="s">
        <v>1083</v>
      </c>
      <c r="S733" s="7" t="s">
        <v>1083</v>
      </c>
      <c r="T733" s="7" t="s">
        <v>1076</v>
      </c>
      <c r="U733" s="7" t="s">
        <v>1461</v>
      </c>
      <c r="V733" s="7" t="s">
        <v>1347</v>
      </c>
      <c r="W733" s="7" t="s">
        <v>1799</v>
      </c>
      <c r="X733" s="7" t="s">
        <v>1092</v>
      </c>
      <c r="Y733" s="7" t="s">
        <v>1076</v>
      </c>
      <c r="Z733" s="7" t="s">
        <v>1083</v>
      </c>
      <c r="AA733" s="7" t="s">
        <v>1083</v>
      </c>
      <c r="AB733" s="7"/>
    </row>
    <row r="734" spans="1:28" x14ac:dyDescent="0.3">
      <c r="A734" s="7" t="s">
        <v>2788</v>
      </c>
      <c r="B734" s="7" t="s">
        <v>1352</v>
      </c>
      <c r="C734" s="7" t="s">
        <v>1148</v>
      </c>
      <c r="D734" s="7" t="s">
        <v>55</v>
      </c>
      <c r="E734" s="7" t="s">
        <v>1141</v>
      </c>
      <c r="F734" s="7" t="s">
        <v>1091</v>
      </c>
      <c r="G734" s="7" t="s">
        <v>1076</v>
      </c>
      <c r="H734" s="7" t="s">
        <v>1076</v>
      </c>
      <c r="I734" s="7" t="s">
        <v>1085</v>
      </c>
      <c r="J734" s="7" t="s">
        <v>1179</v>
      </c>
      <c r="K734" s="7" t="s">
        <v>1083</v>
      </c>
      <c r="L734" s="7" t="s">
        <v>1612</v>
      </c>
      <c r="M734" s="7" t="s">
        <v>1076</v>
      </c>
      <c r="N734" s="7" t="s">
        <v>1083</v>
      </c>
      <c r="O734" s="7" t="s">
        <v>1083</v>
      </c>
      <c r="P734" s="7" t="s">
        <v>1083</v>
      </c>
      <c r="Q734" s="7" t="s">
        <v>1076</v>
      </c>
      <c r="R734" s="7" t="s">
        <v>1083</v>
      </c>
      <c r="S734" s="7" t="s">
        <v>1083</v>
      </c>
      <c r="T734" s="7" t="s">
        <v>1111</v>
      </c>
      <c r="U734" s="7" t="s">
        <v>1697</v>
      </c>
      <c r="V734" s="7" t="s">
        <v>1510</v>
      </c>
      <c r="W734" s="7" t="s">
        <v>2525</v>
      </c>
      <c r="X734" s="7" t="s">
        <v>1104</v>
      </c>
      <c r="Y734" s="7" t="s">
        <v>1076</v>
      </c>
      <c r="Z734" s="7" t="s">
        <v>1083</v>
      </c>
      <c r="AA734" s="7" t="s">
        <v>1076</v>
      </c>
      <c r="AB734" s="7" t="s">
        <v>1461</v>
      </c>
    </row>
    <row r="735" spans="1:28" x14ac:dyDescent="0.3">
      <c r="A735" s="7" t="s">
        <v>1890</v>
      </c>
      <c r="B735" s="7" t="s">
        <v>371</v>
      </c>
      <c r="C735" s="7" t="s">
        <v>1229</v>
      </c>
      <c r="D735" s="7" t="s">
        <v>1262</v>
      </c>
      <c r="E735" s="7" t="s">
        <v>24</v>
      </c>
      <c r="F735" s="7" t="s">
        <v>1307</v>
      </c>
      <c r="G735" s="7" t="s">
        <v>1085</v>
      </c>
      <c r="H735" s="7" t="s">
        <v>1100</v>
      </c>
      <c r="I735" s="7" t="s">
        <v>1112</v>
      </c>
      <c r="J735" s="7" t="s">
        <v>1105</v>
      </c>
      <c r="K735" s="7" t="s">
        <v>1202</v>
      </c>
      <c r="L735" s="7" t="s">
        <v>1513</v>
      </c>
      <c r="M735" s="7" t="s">
        <v>1085</v>
      </c>
      <c r="N735" s="7" t="s">
        <v>1083</v>
      </c>
      <c r="O735" s="7" t="s">
        <v>1083</v>
      </c>
      <c r="P735" s="7" t="s">
        <v>1083</v>
      </c>
      <c r="Q735" s="7" t="s">
        <v>1128</v>
      </c>
      <c r="R735" s="7" t="s">
        <v>1076</v>
      </c>
      <c r="S735" s="7" t="s">
        <v>1085</v>
      </c>
      <c r="T735" s="7" t="s">
        <v>1785</v>
      </c>
      <c r="U735" s="7" t="s">
        <v>1732</v>
      </c>
      <c r="V735" s="7" t="s">
        <v>3259</v>
      </c>
      <c r="W735" s="7" t="s">
        <v>3983</v>
      </c>
      <c r="X735" s="7" t="s">
        <v>1703</v>
      </c>
      <c r="Y735" s="7" t="s">
        <v>1755</v>
      </c>
      <c r="Z735" s="7" t="s">
        <v>1083</v>
      </c>
      <c r="AA735" s="7" t="s">
        <v>1083</v>
      </c>
      <c r="AB735" s="7"/>
    </row>
    <row r="736" spans="1:28" x14ac:dyDescent="0.3">
      <c r="A736" s="7" t="s">
        <v>2789</v>
      </c>
      <c r="B736" s="7" t="s">
        <v>717</v>
      </c>
      <c r="C736" s="7" t="s">
        <v>1219</v>
      </c>
      <c r="D736" s="7" t="s">
        <v>1116</v>
      </c>
      <c r="E736" s="7" t="s">
        <v>21</v>
      </c>
      <c r="F736" s="7" t="s">
        <v>1146</v>
      </c>
      <c r="G736" s="7" t="s">
        <v>1128</v>
      </c>
      <c r="H736" s="7" t="s">
        <v>1147</v>
      </c>
      <c r="I736" s="7" t="s">
        <v>1219</v>
      </c>
      <c r="J736" s="7" t="s">
        <v>1100</v>
      </c>
      <c r="K736" s="7" t="s">
        <v>1206</v>
      </c>
      <c r="L736" s="7" t="s">
        <v>1987</v>
      </c>
      <c r="M736" s="7" t="s">
        <v>1123</v>
      </c>
      <c r="N736" s="7" t="s">
        <v>1076</v>
      </c>
      <c r="O736" s="7" t="s">
        <v>1083</v>
      </c>
      <c r="P736" s="7" t="s">
        <v>1085</v>
      </c>
      <c r="Q736" s="7" t="s">
        <v>1153</v>
      </c>
      <c r="R736" s="7" t="s">
        <v>1082</v>
      </c>
      <c r="S736" s="7" t="s">
        <v>1083</v>
      </c>
      <c r="T736" s="7" t="s">
        <v>1413</v>
      </c>
      <c r="U736" s="7" t="s">
        <v>1873</v>
      </c>
      <c r="V736" s="7" t="s">
        <v>2741</v>
      </c>
      <c r="W736" s="7" t="s">
        <v>2093</v>
      </c>
      <c r="X736" s="7" t="s">
        <v>1090</v>
      </c>
      <c r="Y736" s="7" t="s">
        <v>1178</v>
      </c>
      <c r="Z736" s="7" t="s">
        <v>2105</v>
      </c>
      <c r="AA736" s="7" t="s">
        <v>2123</v>
      </c>
      <c r="AB736" s="7" t="s">
        <v>2087</v>
      </c>
    </row>
    <row r="737" spans="1:28" x14ac:dyDescent="0.3">
      <c r="A737" s="7" t="s">
        <v>2793</v>
      </c>
      <c r="B737" s="7" t="s">
        <v>144</v>
      </c>
      <c r="C737" s="7" t="s">
        <v>1098</v>
      </c>
      <c r="D737" s="7" t="s">
        <v>130</v>
      </c>
      <c r="E737" s="7" t="s">
        <v>24</v>
      </c>
      <c r="F737" s="7" t="s">
        <v>1246</v>
      </c>
      <c r="G737" s="7" t="s">
        <v>1076</v>
      </c>
      <c r="H737" s="7" t="s">
        <v>1076</v>
      </c>
      <c r="I737" s="7" t="s">
        <v>1085</v>
      </c>
      <c r="J737" s="7" t="s">
        <v>1179</v>
      </c>
      <c r="K737" s="7" t="s">
        <v>1085</v>
      </c>
      <c r="L737" s="7" t="s">
        <v>1472</v>
      </c>
      <c r="M737" s="7" t="s">
        <v>1076</v>
      </c>
      <c r="N737" s="7" t="s">
        <v>1083</v>
      </c>
      <c r="O737" s="7" t="s">
        <v>1083</v>
      </c>
      <c r="P737" s="7" t="s">
        <v>1083</v>
      </c>
      <c r="Q737" s="7" t="s">
        <v>1076</v>
      </c>
      <c r="R737" s="7" t="s">
        <v>1083</v>
      </c>
      <c r="S737" s="7" t="s">
        <v>1083</v>
      </c>
      <c r="T737" s="7" t="s">
        <v>1206</v>
      </c>
      <c r="U737" s="7" t="s">
        <v>1804</v>
      </c>
      <c r="V737" s="7" t="s">
        <v>1553</v>
      </c>
      <c r="W737" s="7" t="s">
        <v>3760</v>
      </c>
      <c r="X737" s="7" t="s">
        <v>1127</v>
      </c>
      <c r="Y737" s="7" t="s">
        <v>1299</v>
      </c>
      <c r="Z737" s="7" t="s">
        <v>1083</v>
      </c>
      <c r="AA737" s="7" t="s">
        <v>1083</v>
      </c>
      <c r="AB737" s="7"/>
    </row>
    <row r="738" spans="1:28" x14ac:dyDescent="0.3">
      <c r="A738" s="7" t="s">
        <v>2794</v>
      </c>
      <c r="B738" s="7" t="s">
        <v>129</v>
      </c>
      <c r="C738" s="7" t="s">
        <v>1242</v>
      </c>
      <c r="D738" s="7" t="s">
        <v>130</v>
      </c>
      <c r="E738" s="7" t="s">
        <v>1141</v>
      </c>
      <c r="F738" s="7" t="s">
        <v>1098</v>
      </c>
      <c r="G738" s="7" t="s">
        <v>1142</v>
      </c>
      <c r="H738" s="7" t="s">
        <v>1167</v>
      </c>
      <c r="I738" s="7" t="s">
        <v>1223</v>
      </c>
      <c r="J738" s="7" t="s">
        <v>1097</v>
      </c>
      <c r="K738" s="7" t="s">
        <v>1123</v>
      </c>
      <c r="L738" s="7" t="s">
        <v>1513</v>
      </c>
      <c r="M738" s="7" t="s">
        <v>1142</v>
      </c>
      <c r="N738" s="7" t="s">
        <v>1083</v>
      </c>
      <c r="O738" s="7" t="s">
        <v>1083</v>
      </c>
      <c r="P738" s="7" t="s">
        <v>1076</v>
      </c>
      <c r="Q738" s="7" t="s">
        <v>1097</v>
      </c>
      <c r="R738" s="7" t="s">
        <v>1076</v>
      </c>
      <c r="S738" s="7" t="s">
        <v>1083</v>
      </c>
      <c r="T738" s="7" t="s">
        <v>1806</v>
      </c>
      <c r="U738" s="7" t="s">
        <v>1707</v>
      </c>
      <c r="V738" s="7" t="s">
        <v>2739</v>
      </c>
      <c r="W738" s="7" t="s">
        <v>2875</v>
      </c>
      <c r="X738" s="7" t="s">
        <v>1206</v>
      </c>
      <c r="Y738" s="7" t="s">
        <v>1188</v>
      </c>
      <c r="Z738" s="7" t="s">
        <v>1076</v>
      </c>
      <c r="AA738" s="7" t="s">
        <v>1085</v>
      </c>
      <c r="AB738" s="7" t="s">
        <v>1530</v>
      </c>
    </row>
    <row r="739" spans="1:28" x14ac:dyDescent="0.3">
      <c r="A739" s="7" t="s">
        <v>1055</v>
      </c>
      <c r="B739" s="7" t="s">
        <v>0</v>
      </c>
      <c r="C739" s="7" t="s">
        <v>1057</v>
      </c>
      <c r="D739" s="7" t="s">
        <v>1059</v>
      </c>
      <c r="E739" s="7" t="s">
        <v>1063</v>
      </c>
      <c r="F739" s="7" t="s">
        <v>4</v>
      </c>
      <c r="G739" s="7" t="s">
        <v>781</v>
      </c>
      <c r="H739" s="7" t="s">
        <v>1190</v>
      </c>
      <c r="I739" s="7" t="s">
        <v>1191</v>
      </c>
      <c r="J739" s="7" t="s">
        <v>1192</v>
      </c>
      <c r="K739" s="7" t="s">
        <v>1193</v>
      </c>
      <c r="L739" s="7" t="s">
        <v>1444</v>
      </c>
      <c r="M739" s="7" t="s">
        <v>1445</v>
      </c>
      <c r="N739" s="7" t="s">
        <v>1544</v>
      </c>
      <c r="O739" s="7" t="s">
        <v>1545</v>
      </c>
      <c r="P739" s="7" t="s">
        <v>1448</v>
      </c>
      <c r="Q739" s="7" t="s">
        <v>1445</v>
      </c>
      <c r="R739" s="7" t="s">
        <v>1544</v>
      </c>
      <c r="S739" s="7" t="s">
        <v>1545</v>
      </c>
      <c r="T739" s="7" t="s">
        <v>1546</v>
      </c>
      <c r="U739" s="7" t="s">
        <v>1547</v>
      </c>
      <c r="V739" s="7" t="s">
        <v>1548</v>
      </c>
      <c r="W739" s="7" t="s">
        <v>1549</v>
      </c>
      <c r="X739" s="7" t="s">
        <v>1456</v>
      </c>
      <c r="Y739" s="7" t="s">
        <v>1457</v>
      </c>
      <c r="Z739" s="7" t="s">
        <v>1458</v>
      </c>
      <c r="AA739" s="7" t="s">
        <v>1459</v>
      </c>
      <c r="AB739" s="7" t="s">
        <v>1460</v>
      </c>
    </row>
    <row r="740" spans="1:28" x14ac:dyDescent="0.3">
      <c r="A740" s="7" t="s">
        <v>2795</v>
      </c>
      <c r="B740" s="7" t="s">
        <v>261</v>
      </c>
      <c r="C740" s="7" t="s">
        <v>1098</v>
      </c>
      <c r="D740" s="7" t="s">
        <v>1132</v>
      </c>
      <c r="E740" s="7" t="s">
        <v>24</v>
      </c>
      <c r="F740" s="7" t="s">
        <v>1299</v>
      </c>
      <c r="G740" s="7" t="s">
        <v>1092</v>
      </c>
      <c r="H740" s="7" t="s">
        <v>1128</v>
      </c>
      <c r="I740" s="7" t="s">
        <v>1100</v>
      </c>
      <c r="J740" s="7" t="s">
        <v>1306</v>
      </c>
      <c r="K740" s="7" t="s">
        <v>1090</v>
      </c>
      <c r="L740" s="7" t="s">
        <v>1514</v>
      </c>
      <c r="M740" s="7" t="s">
        <v>1092</v>
      </c>
      <c r="N740" s="7" t="s">
        <v>1083</v>
      </c>
      <c r="O740" s="7" t="s">
        <v>1083</v>
      </c>
      <c r="P740" s="7" t="s">
        <v>1076</v>
      </c>
      <c r="Q740" s="7" t="s">
        <v>1105</v>
      </c>
      <c r="R740" s="7" t="s">
        <v>1083</v>
      </c>
      <c r="S740" s="7" t="s">
        <v>1085</v>
      </c>
      <c r="T740" s="7" t="s">
        <v>1291</v>
      </c>
      <c r="U740" s="7" t="s">
        <v>2707</v>
      </c>
      <c r="V740" s="7" t="s">
        <v>3632</v>
      </c>
      <c r="W740" s="7" t="s">
        <v>3633</v>
      </c>
      <c r="X740" s="7" t="s">
        <v>1413</v>
      </c>
      <c r="Y740" s="7" t="s">
        <v>1245</v>
      </c>
      <c r="Z740" s="7" t="s">
        <v>1083</v>
      </c>
      <c r="AA740" s="7" t="s">
        <v>1083</v>
      </c>
      <c r="AB740" s="7"/>
    </row>
    <row r="741" spans="1:28" x14ac:dyDescent="0.3">
      <c r="A741" s="7" t="s">
        <v>2797</v>
      </c>
      <c r="B741" s="7" t="s">
        <v>2778</v>
      </c>
      <c r="C741" s="7" t="s">
        <v>1127</v>
      </c>
      <c r="D741" s="7" t="s">
        <v>34</v>
      </c>
      <c r="E741" s="7" t="s">
        <v>21</v>
      </c>
      <c r="F741" s="7" t="s">
        <v>1096</v>
      </c>
      <c r="G741" s="7" t="s">
        <v>1092</v>
      </c>
      <c r="H741" s="7" t="s">
        <v>1091</v>
      </c>
      <c r="I741" s="7" t="s">
        <v>1128</v>
      </c>
      <c r="J741" s="7" t="s">
        <v>1431</v>
      </c>
      <c r="K741" s="7" t="s">
        <v>1091</v>
      </c>
      <c r="L741" s="7" t="s">
        <v>1500</v>
      </c>
      <c r="M741" s="7" t="s">
        <v>1092</v>
      </c>
      <c r="N741" s="7" t="s">
        <v>1083</v>
      </c>
      <c r="O741" s="7" t="s">
        <v>1083</v>
      </c>
      <c r="P741" s="7" t="s">
        <v>1076</v>
      </c>
      <c r="Q741" s="7" t="s">
        <v>1085</v>
      </c>
      <c r="R741" s="7" t="s">
        <v>1082</v>
      </c>
      <c r="S741" s="7" t="s">
        <v>1083</v>
      </c>
      <c r="T741" s="7" t="s">
        <v>1110</v>
      </c>
      <c r="U741" s="7" t="s">
        <v>1901</v>
      </c>
      <c r="V741" s="7" t="s">
        <v>1908</v>
      </c>
      <c r="W741" s="7" t="s">
        <v>3184</v>
      </c>
      <c r="X741" s="7" t="s">
        <v>1097</v>
      </c>
      <c r="Y741" s="7" t="s">
        <v>1105</v>
      </c>
      <c r="Z741" s="7" t="s">
        <v>1749</v>
      </c>
      <c r="AA741" s="7" t="s">
        <v>1760</v>
      </c>
      <c r="AB741" s="7" t="s">
        <v>3185</v>
      </c>
    </row>
    <row r="742" spans="1:28" x14ac:dyDescent="0.3">
      <c r="A742" s="7" t="s">
        <v>2402</v>
      </c>
      <c r="B742" s="7" t="s">
        <v>183</v>
      </c>
      <c r="C742" s="7" t="s">
        <v>1245</v>
      </c>
      <c r="D742" s="7" t="s">
        <v>122</v>
      </c>
      <c r="E742" s="7" t="s">
        <v>21</v>
      </c>
      <c r="F742" s="7" t="s">
        <v>1299</v>
      </c>
      <c r="G742" s="7" t="s">
        <v>1082</v>
      </c>
      <c r="H742" s="7" t="s">
        <v>1104</v>
      </c>
      <c r="I742" s="7" t="s">
        <v>1128</v>
      </c>
      <c r="J742" s="7" t="s">
        <v>1084</v>
      </c>
      <c r="K742" s="7" t="s">
        <v>1082</v>
      </c>
      <c r="L742" s="7" t="s">
        <v>1476</v>
      </c>
      <c r="M742" s="7" t="s">
        <v>1092</v>
      </c>
      <c r="N742" s="7" t="s">
        <v>1083</v>
      </c>
      <c r="O742" s="7" t="s">
        <v>1076</v>
      </c>
      <c r="P742" s="7" t="s">
        <v>1083</v>
      </c>
      <c r="Q742" s="7" t="s">
        <v>1082</v>
      </c>
      <c r="R742" s="7" t="s">
        <v>1083</v>
      </c>
      <c r="S742" s="7" t="s">
        <v>1076</v>
      </c>
      <c r="T742" s="7" t="s">
        <v>1242</v>
      </c>
      <c r="U742" s="7" t="s">
        <v>1873</v>
      </c>
      <c r="V742" s="7" t="s">
        <v>1981</v>
      </c>
      <c r="W742" s="7" t="s">
        <v>1756</v>
      </c>
      <c r="X742" s="7" t="s">
        <v>1100</v>
      </c>
      <c r="Y742" s="7" t="s">
        <v>1202</v>
      </c>
      <c r="Z742" s="7" t="s">
        <v>1882</v>
      </c>
      <c r="AA742" s="7" t="s">
        <v>1520</v>
      </c>
      <c r="AB742" s="7" t="s">
        <v>3761</v>
      </c>
    </row>
    <row r="743" spans="1:28" x14ac:dyDescent="0.3">
      <c r="A743" s="7" t="s">
        <v>1509</v>
      </c>
      <c r="B743" s="7" t="s">
        <v>2780</v>
      </c>
      <c r="C743" s="7" t="s">
        <v>1127</v>
      </c>
      <c r="D743" s="7" t="s">
        <v>1116</v>
      </c>
      <c r="E743" s="7" t="s">
        <v>1141</v>
      </c>
      <c r="F743" s="7" t="s">
        <v>1112</v>
      </c>
      <c r="G743" s="7" t="s">
        <v>1076</v>
      </c>
      <c r="H743" s="7" t="s">
        <v>1085</v>
      </c>
      <c r="I743" s="7" t="s">
        <v>1092</v>
      </c>
      <c r="J743" s="7" t="s">
        <v>1082</v>
      </c>
      <c r="K743" s="7" t="s">
        <v>1083</v>
      </c>
      <c r="L743" s="7" t="s">
        <v>1492</v>
      </c>
      <c r="M743" s="7" t="s">
        <v>1076</v>
      </c>
      <c r="N743" s="7" t="s">
        <v>1083</v>
      </c>
      <c r="O743" s="7" t="s">
        <v>1083</v>
      </c>
      <c r="P743" s="7" t="s">
        <v>1083</v>
      </c>
      <c r="Q743" s="7" t="s">
        <v>1085</v>
      </c>
      <c r="R743" s="7" t="s">
        <v>1083</v>
      </c>
      <c r="S743" s="7" t="s">
        <v>1083</v>
      </c>
      <c r="T743" s="7" t="s">
        <v>1112</v>
      </c>
      <c r="U743" s="7" t="s">
        <v>2003</v>
      </c>
      <c r="V743" s="7" t="s">
        <v>1834</v>
      </c>
      <c r="W743" s="7" t="s">
        <v>3298</v>
      </c>
      <c r="X743" s="7" t="s">
        <v>1104</v>
      </c>
      <c r="Y743" s="7" t="s">
        <v>1085</v>
      </c>
      <c r="Z743" s="7" t="s">
        <v>1083</v>
      </c>
      <c r="AA743" s="7" t="s">
        <v>1076</v>
      </c>
      <c r="AB743" s="7" t="s">
        <v>1461</v>
      </c>
    </row>
    <row r="744" spans="1:28" x14ac:dyDescent="0.3">
      <c r="A744" s="7" t="s">
        <v>1951</v>
      </c>
      <c r="B744" s="7" t="s">
        <v>112</v>
      </c>
      <c r="C744" s="7" t="s">
        <v>1242</v>
      </c>
      <c r="D744" s="7" t="s">
        <v>67</v>
      </c>
      <c r="E744" s="7" t="s">
        <v>1109</v>
      </c>
      <c r="F744" s="7" t="s">
        <v>1316</v>
      </c>
      <c r="G744" s="7" t="s">
        <v>1153</v>
      </c>
      <c r="H744" s="7" t="s">
        <v>1123</v>
      </c>
      <c r="I744" s="7" t="s">
        <v>1178</v>
      </c>
      <c r="J744" s="7" t="s">
        <v>1484</v>
      </c>
      <c r="K744" s="7" t="s">
        <v>1112</v>
      </c>
      <c r="L744" s="7" t="s">
        <v>1514</v>
      </c>
      <c r="M744" s="7" t="s">
        <v>1111</v>
      </c>
      <c r="N744" s="7" t="s">
        <v>1092</v>
      </c>
      <c r="O744" s="7" t="s">
        <v>1083</v>
      </c>
      <c r="P744" s="7" t="s">
        <v>1092</v>
      </c>
      <c r="Q744" s="7" t="s">
        <v>1123</v>
      </c>
      <c r="R744" s="7" t="s">
        <v>1083</v>
      </c>
      <c r="S744" s="7" t="s">
        <v>1083</v>
      </c>
      <c r="T744" s="7" t="s">
        <v>1666</v>
      </c>
      <c r="U744" s="7" t="s">
        <v>1808</v>
      </c>
      <c r="V744" s="7" t="s">
        <v>2862</v>
      </c>
      <c r="W744" s="7" t="s">
        <v>3913</v>
      </c>
      <c r="X744" s="7" t="s">
        <v>1142</v>
      </c>
      <c r="Y744" s="7" t="s">
        <v>1091</v>
      </c>
      <c r="Z744" s="7" t="s">
        <v>1082</v>
      </c>
      <c r="AA744" s="7" t="s">
        <v>1111</v>
      </c>
      <c r="AB744" s="7" t="s">
        <v>2041</v>
      </c>
    </row>
    <row r="745" spans="1:28" x14ac:dyDescent="0.3">
      <c r="A745" s="7" t="s">
        <v>2802</v>
      </c>
      <c r="B745" s="7" t="s">
        <v>2783</v>
      </c>
      <c r="C745" s="7" t="s">
        <v>1242</v>
      </c>
      <c r="D745" s="7" t="s">
        <v>1132</v>
      </c>
      <c r="E745" s="7" t="s">
        <v>1228</v>
      </c>
      <c r="F745" s="7" t="s">
        <v>1092</v>
      </c>
      <c r="G745" s="7" t="s">
        <v>1083</v>
      </c>
      <c r="H745" s="7" t="s">
        <v>1083</v>
      </c>
      <c r="I745" s="7" t="s">
        <v>1083</v>
      </c>
      <c r="J745" s="7" t="s">
        <v>1083</v>
      </c>
      <c r="K745" s="7" t="s">
        <v>1128</v>
      </c>
      <c r="L745" s="7" t="s">
        <v>1461</v>
      </c>
      <c r="M745" s="7" t="s">
        <v>1083</v>
      </c>
      <c r="N745" s="7" t="s">
        <v>1083</v>
      </c>
      <c r="O745" s="7" t="s">
        <v>1083</v>
      </c>
      <c r="P745" s="7" t="s">
        <v>1083</v>
      </c>
      <c r="Q745" s="7" t="s">
        <v>1083</v>
      </c>
      <c r="R745" s="7" t="s">
        <v>1083</v>
      </c>
      <c r="S745" s="7" t="s">
        <v>1083</v>
      </c>
      <c r="T745" s="7" t="s">
        <v>1092</v>
      </c>
      <c r="U745" s="7" t="s">
        <v>1461</v>
      </c>
      <c r="V745" s="7" t="s">
        <v>1229</v>
      </c>
      <c r="W745" s="7" t="s">
        <v>2784</v>
      </c>
      <c r="X745" s="7" t="s">
        <v>1076</v>
      </c>
      <c r="Y745" s="7" t="s">
        <v>1111</v>
      </c>
      <c r="Z745" s="7" t="s">
        <v>1083</v>
      </c>
      <c r="AA745" s="7" t="s">
        <v>1085</v>
      </c>
      <c r="AB745" s="7" t="s">
        <v>1461</v>
      </c>
    </row>
    <row r="746" spans="1:28" x14ac:dyDescent="0.3">
      <c r="A746" s="7" t="s">
        <v>2497</v>
      </c>
      <c r="B746" s="7" t="s">
        <v>197</v>
      </c>
      <c r="C746" s="7" t="s">
        <v>1188</v>
      </c>
      <c r="D746" s="7" t="s">
        <v>30</v>
      </c>
      <c r="E746" s="7" t="s">
        <v>24</v>
      </c>
      <c r="F746" s="7" t="s">
        <v>1307</v>
      </c>
      <c r="G746" s="7" t="s">
        <v>1076</v>
      </c>
      <c r="H746" s="7" t="s">
        <v>1100</v>
      </c>
      <c r="I746" s="7" t="s">
        <v>1153</v>
      </c>
      <c r="J746" s="7" t="s">
        <v>1112</v>
      </c>
      <c r="K746" s="7" t="s">
        <v>1260</v>
      </c>
      <c r="L746" s="7" t="s">
        <v>1485</v>
      </c>
      <c r="M746" s="7" t="s">
        <v>1076</v>
      </c>
      <c r="N746" s="7" t="s">
        <v>1083</v>
      </c>
      <c r="O746" s="7" t="s">
        <v>1083</v>
      </c>
      <c r="P746" s="7" t="s">
        <v>1083</v>
      </c>
      <c r="Q746" s="7" t="s">
        <v>1142</v>
      </c>
      <c r="R746" s="7" t="s">
        <v>1083</v>
      </c>
      <c r="S746" s="7" t="s">
        <v>1076</v>
      </c>
      <c r="T746" s="7" t="s">
        <v>1307</v>
      </c>
      <c r="U746" s="7" t="s">
        <v>1758</v>
      </c>
      <c r="V746" s="7" t="s">
        <v>2823</v>
      </c>
      <c r="W746" s="7" t="s">
        <v>2338</v>
      </c>
      <c r="X746" s="7" t="s">
        <v>1406</v>
      </c>
      <c r="Y746" s="7" t="s">
        <v>1229</v>
      </c>
      <c r="Z746" s="7" t="s">
        <v>1083</v>
      </c>
      <c r="AA746" s="7" t="s">
        <v>1083</v>
      </c>
      <c r="AB746" s="7"/>
    </row>
    <row r="747" spans="1:28" x14ac:dyDescent="0.3">
      <c r="A747" s="7" t="s">
        <v>2805</v>
      </c>
      <c r="B747" s="7" t="s">
        <v>1356</v>
      </c>
      <c r="C747" s="7" t="s">
        <v>1178</v>
      </c>
      <c r="D747" s="7" t="s">
        <v>41</v>
      </c>
      <c r="E747" s="7" t="s">
        <v>1141</v>
      </c>
      <c r="F747" s="7" t="s">
        <v>1105</v>
      </c>
      <c r="G747" s="7" t="s">
        <v>1083</v>
      </c>
      <c r="H747" s="7" t="s">
        <v>1083</v>
      </c>
      <c r="I747" s="7" t="s">
        <v>1083</v>
      </c>
      <c r="J747" s="7" t="s">
        <v>1264</v>
      </c>
      <c r="K747" s="7" t="s">
        <v>1083</v>
      </c>
      <c r="L747" s="7" t="s">
        <v>1488</v>
      </c>
      <c r="M747" s="7" t="s">
        <v>1083</v>
      </c>
      <c r="N747" s="7" t="s">
        <v>1083</v>
      </c>
      <c r="O747" s="7" t="s">
        <v>1083</v>
      </c>
      <c r="P747" s="7" t="s">
        <v>1083</v>
      </c>
      <c r="Q747" s="7" t="s">
        <v>1083</v>
      </c>
      <c r="R747" s="7" t="s">
        <v>1083</v>
      </c>
      <c r="S747" s="7" t="s">
        <v>1083</v>
      </c>
      <c r="T747" s="7" t="s">
        <v>1142</v>
      </c>
      <c r="U747" s="7" t="s">
        <v>1461</v>
      </c>
      <c r="V747" s="7" t="s">
        <v>1768</v>
      </c>
      <c r="W747" s="7" t="s">
        <v>3762</v>
      </c>
      <c r="X747" s="7" t="s">
        <v>1092</v>
      </c>
      <c r="Y747" s="7" t="s">
        <v>1104</v>
      </c>
      <c r="Z747" s="7" t="s">
        <v>1083</v>
      </c>
      <c r="AA747" s="7" t="s">
        <v>1076</v>
      </c>
      <c r="AB747" s="7" t="s">
        <v>1461</v>
      </c>
    </row>
    <row r="748" spans="1:28" x14ac:dyDescent="0.3">
      <c r="A748" s="7" t="s">
        <v>2806</v>
      </c>
      <c r="B748" s="7" t="s">
        <v>376</v>
      </c>
      <c r="C748" s="7" t="s">
        <v>1206</v>
      </c>
      <c r="D748" s="7" t="s">
        <v>62</v>
      </c>
      <c r="E748" s="7" t="s">
        <v>24</v>
      </c>
      <c r="F748" s="7" t="s">
        <v>1146</v>
      </c>
      <c r="G748" s="7" t="s">
        <v>1076</v>
      </c>
      <c r="H748" s="7" t="s">
        <v>1091</v>
      </c>
      <c r="I748" s="7" t="s">
        <v>1105</v>
      </c>
      <c r="J748" s="7" t="s">
        <v>1082</v>
      </c>
      <c r="K748" s="7" t="s">
        <v>1219</v>
      </c>
      <c r="L748" s="7" t="s">
        <v>1939</v>
      </c>
      <c r="M748" s="7" t="s">
        <v>1076</v>
      </c>
      <c r="N748" s="7" t="s">
        <v>1083</v>
      </c>
      <c r="O748" s="7" t="s">
        <v>1083</v>
      </c>
      <c r="P748" s="7" t="s">
        <v>1076</v>
      </c>
      <c r="Q748" s="7" t="s">
        <v>1091</v>
      </c>
      <c r="R748" s="7" t="s">
        <v>1083</v>
      </c>
      <c r="S748" s="7" t="s">
        <v>1083</v>
      </c>
      <c r="T748" s="7" t="s">
        <v>1187</v>
      </c>
      <c r="U748" s="7" t="s">
        <v>1550</v>
      </c>
      <c r="V748" s="7" t="s">
        <v>2574</v>
      </c>
      <c r="W748" s="7" t="s">
        <v>3296</v>
      </c>
      <c r="X748" s="7" t="s">
        <v>1692</v>
      </c>
      <c r="Y748" s="7" t="s">
        <v>1676</v>
      </c>
      <c r="Z748" s="7" t="s">
        <v>1083</v>
      </c>
      <c r="AA748" s="7" t="s">
        <v>1083</v>
      </c>
      <c r="AB748" s="7"/>
    </row>
    <row r="749" spans="1:28" x14ac:dyDescent="0.3">
      <c r="A749" s="7" t="s">
        <v>2807</v>
      </c>
      <c r="B749" s="7" t="s">
        <v>253</v>
      </c>
      <c r="C749" s="7" t="s">
        <v>1178</v>
      </c>
      <c r="D749" s="7" t="s">
        <v>107</v>
      </c>
      <c r="E749" s="7" t="s">
        <v>24</v>
      </c>
      <c r="F749" s="7" t="s">
        <v>1307</v>
      </c>
      <c r="G749" s="7" t="s">
        <v>1105</v>
      </c>
      <c r="H749" s="7" t="s">
        <v>1147</v>
      </c>
      <c r="I749" s="7" t="s">
        <v>1127</v>
      </c>
      <c r="J749" s="7" t="s">
        <v>1104</v>
      </c>
      <c r="K749" s="7" t="s">
        <v>1180</v>
      </c>
      <c r="L749" s="7" t="s">
        <v>1723</v>
      </c>
      <c r="M749" s="7" t="s">
        <v>1104</v>
      </c>
      <c r="N749" s="7" t="s">
        <v>1085</v>
      </c>
      <c r="O749" s="7" t="s">
        <v>1083</v>
      </c>
      <c r="P749" s="7" t="s">
        <v>1085</v>
      </c>
      <c r="Q749" s="7" t="s">
        <v>1153</v>
      </c>
      <c r="R749" s="7" t="s">
        <v>1082</v>
      </c>
      <c r="S749" s="7" t="s">
        <v>1083</v>
      </c>
      <c r="T749" s="7" t="s">
        <v>1806</v>
      </c>
      <c r="U749" s="7" t="s">
        <v>2003</v>
      </c>
      <c r="V749" s="7" t="s">
        <v>3744</v>
      </c>
      <c r="W749" s="7" t="s">
        <v>3984</v>
      </c>
      <c r="X749" s="7" t="s">
        <v>1782</v>
      </c>
      <c r="Y749" s="7" t="s">
        <v>1219</v>
      </c>
      <c r="Z749" s="7" t="s">
        <v>1083</v>
      </c>
      <c r="AA749" s="7" t="s">
        <v>1083</v>
      </c>
      <c r="AB749" s="7"/>
    </row>
    <row r="750" spans="1:28" x14ac:dyDescent="0.3">
      <c r="A750" s="7" t="s">
        <v>2106</v>
      </c>
      <c r="B750" s="7" t="s">
        <v>460</v>
      </c>
      <c r="C750" s="7" t="s">
        <v>1206</v>
      </c>
      <c r="D750" s="7" t="s">
        <v>57</v>
      </c>
      <c r="E750" s="7" t="s">
        <v>24</v>
      </c>
      <c r="F750" s="7" t="s">
        <v>1096</v>
      </c>
      <c r="G750" s="7" t="s">
        <v>1076</v>
      </c>
      <c r="H750" s="7" t="s">
        <v>1142</v>
      </c>
      <c r="I750" s="7" t="s">
        <v>1100</v>
      </c>
      <c r="J750" s="7" t="s">
        <v>1506</v>
      </c>
      <c r="K750" s="7" t="s">
        <v>1100</v>
      </c>
      <c r="L750" s="7" t="s">
        <v>1522</v>
      </c>
      <c r="M750" s="7" t="s">
        <v>1076</v>
      </c>
      <c r="N750" s="7" t="s">
        <v>1083</v>
      </c>
      <c r="O750" s="7" t="s">
        <v>1083</v>
      </c>
      <c r="P750" s="7" t="s">
        <v>1083</v>
      </c>
      <c r="Q750" s="7" t="s">
        <v>1128</v>
      </c>
      <c r="R750" s="7" t="s">
        <v>1085</v>
      </c>
      <c r="S750" s="7" t="s">
        <v>1083</v>
      </c>
      <c r="T750" s="7" t="s">
        <v>1316</v>
      </c>
      <c r="U750" s="7" t="s">
        <v>1469</v>
      </c>
      <c r="V750" s="7" t="s">
        <v>3192</v>
      </c>
      <c r="W750" s="7" t="s">
        <v>3763</v>
      </c>
      <c r="X750" s="7" t="s">
        <v>1389</v>
      </c>
      <c r="Y750" s="7" t="s">
        <v>1265</v>
      </c>
      <c r="Z750" s="7" t="s">
        <v>1083</v>
      </c>
      <c r="AA750" s="7" t="s">
        <v>1083</v>
      </c>
      <c r="AB750" s="7"/>
    </row>
    <row r="751" spans="1:28" x14ac:dyDescent="0.3">
      <c r="A751" s="7" t="s">
        <v>2768</v>
      </c>
      <c r="B751" s="7" t="s">
        <v>2790</v>
      </c>
      <c r="C751" s="7" t="s">
        <v>1234</v>
      </c>
      <c r="D751" s="7" t="s">
        <v>1467</v>
      </c>
      <c r="E751" s="7" t="s">
        <v>1109</v>
      </c>
      <c r="F751" s="7" t="s">
        <v>1202</v>
      </c>
      <c r="G751" s="7" t="s">
        <v>1083</v>
      </c>
      <c r="H751" s="7" t="s">
        <v>1104</v>
      </c>
      <c r="I751" s="7" t="s">
        <v>1104</v>
      </c>
      <c r="J751" s="7" t="s">
        <v>1083</v>
      </c>
      <c r="K751" s="7" t="s">
        <v>1091</v>
      </c>
      <c r="L751" s="7" t="s">
        <v>1500</v>
      </c>
      <c r="M751" s="7" t="s">
        <v>1083</v>
      </c>
      <c r="N751" s="7" t="s">
        <v>1083</v>
      </c>
      <c r="O751" s="7" t="s">
        <v>1083</v>
      </c>
      <c r="P751" s="7" t="s">
        <v>1083</v>
      </c>
      <c r="Q751" s="7" t="s">
        <v>1082</v>
      </c>
      <c r="R751" s="7" t="s">
        <v>1076</v>
      </c>
      <c r="S751" s="7" t="s">
        <v>1083</v>
      </c>
      <c r="T751" s="7" t="s">
        <v>1167</v>
      </c>
      <c r="U751" s="7" t="s">
        <v>1461</v>
      </c>
      <c r="V751" s="7" t="s">
        <v>2134</v>
      </c>
      <c r="W751" s="7" t="s">
        <v>3557</v>
      </c>
      <c r="X751" s="7" t="s">
        <v>1097</v>
      </c>
      <c r="Y751" s="7" t="s">
        <v>1100</v>
      </c>
      <c r="Z751" s="7" t="s">
        <v>1127</v>
      </c>
      <c r="AA751" s="7" t="s">
        <v>1331</v>
      </c>
      <c r="AB751" s="7" t="s">
        <v>3258</v>
      </c>
    </row>
    <row r="752" spans="1:28" x14ac:dyDescent="0.3">
      <c r="A752" s="7" t="s">
        <v>2768</v>
      </c>
      <c r="B752" s="7" t="s">
        <v>2790</v>
      </c>
      <c r="C752" s="7" t="s">
        <v>1234</v>
      </c>
      <c r="D752" s="7" t="s">
        <v>52</v>
      </c>
      <c r="E752" s="7" t="s">
        <v>1109</v>
      </c>
      <c r="F752" s="7" t="s">
        <v>1142</v>
      </c>
      <c r="G752" s="7" t="s">
        <v>1083</v>
      </c>
      <c r="H752" s="7" t="s">
        <v>1085</v>
      </c>
      <c r="I752" s="7" t="s">
        <v>1085</v>
      </c>
      <c r="J752" s="7" t="s">
        <v>1092</v>
      </c>
      <c r="K752" s="7" t="s">
        <v>1082</v>
      </c>
      <c r="L752" s="7" t="s">
        <v>1500</v>
      </c>
      <c r="M752" s="7" t="s">
        <v>1083</v>
      </c>
      <c r="N752" s="7" t="s">
        <v>1083</v>
      </c>
      <c r="O752" s="7" t="s">
        <v>1083</v>
      </c>
      <c r="P752" s="7" t="s">
        <v>1083</v>
      </c>
      <c r="Q752" s="7" t="s">
        <v>1085</v>
      </c>
      <c r="R752" s="7" t="s">
        <v>1083</v>
      </c>
      <c r="S752" s="7" t="s">
        <v>1083</v>
      </c>
      <c r="T752" s="7" t="s">
        <v>1128</v>
      </c>
      <c r="U752" s="7" t="s">
        <v>1461</v>
      </c>
      <c r="V752" s="7" t="s">
        <v>1820</v>
      </c>
      <c r="W752" s="7" t="s">
        <v>2791</v>
      </c>
      <c r="X752" s="7" t="s">
        <v>1123</v>
      </c>
      <c r="Y752" s="7" t="s">
        <v>1082</v>
      </c>
      <c r="Z752" s="7" t="s">
        <v>1082</v>
      </c>
      <c r="AA752" s="7" t="s">
        <v>1153</v>
      </c>
      <c r="AB752" s="7" t="s">
        <v>1965</v>
      </c>
    </row>
    <row r="753" spans="1:28" x14ac:dyDescent="0.3">
      <c r="A753" s="7" t="s">
        <v>2768</v>
      </c>
      <c r="B753" s="7" t="s">
        <v>2790</v>
      </c>
      <c r="C753" s="7" t="s">
        <v>1234</v>
      </c>
      <c r="D753" s="7" t="s">
        <v>64</v>
      </c>
      <c r="E753" s="7" t="s">
        <v>1109</v>
      </c>
      <c r="F753" s="7" t="s">
        <v>1142</v>
      </c>
      <c r="G753" s="7" t="s">
        <v>1083</v>
      </c>
      <c r="H753" s="7" t="s">
        <v>1092</v>
      </c>
      <c r="I753" s="7" t="s">
        <v>1092</v>
      </c>
      <c r="J753" s="7" t="s">
        <v>1264</v>
      </c>
      <c r="K753" s="7" t="s">
        <v>1085</v>
      </c>
      <c r="L753" s="7" t="s">
        <v>1461</v>
      </c>
      <c r="M753" s="7" t="s">
        <v>1083</v>
      </c>
      <c r="N753" s="7" t="s">
        <v>1083</v>
      </c>
      <c r="O753" s="7" t="s">
        <v>1083</v>
      </c>
      <c r="P753" s="7" t="s">
        <v>1083</v>
      </c>
      <c r="Q753" s="7" t="s">
        <v>1085</v>
      </c>
      <c r="R753" s="7" t="s">
        <v>1076</v>
      </c>
      <c r="S753" s="7" t="s">
        <v>1083</v>
      </c>
      <c r="T753" s="7" t="s">
        <v>1105</v>
      </c>
      <c r="U753" s="7" t="s">
        <v>1461</v>
      </c>
      <c r="V753" s="7" t="s">
        <v>1896</v>
      </c>
      <c r="W753" s="7" t="s">
        <v>2290</v>
      </c>
      <c r="X753" s="7" t="s">
        <v>1105</v>
      </c>
      <c r="Y753" s="7" t="s">
        <v>1123</v>
      </c>
      <c r="Z753" s="7" t="s">
        <v>1148</v>
      </c>
      <c r="AA753" s="7" t="s">
        <v>1096</v>
      </c>
      <c r="AB753" s="7" t="s">
        <v>3764</v>
      </c>
    </row>
    <row r="754" spans="1:28" x14ac:dyDescent="0.3">
      <c r="A754" s="7" t="s">
        <v>2575</v>
      </c>
      <c r="B754" s="7" t="s">
        <v>525</v>
      </c>
      <c r="C754" s="7" t="s">
        <v>1223</v>
      </c>
      <c r="D754" s="7" t="s">
        <v>98</v>
      </c>
      <c r="E754" s="7" t="s">
        <v>24</v>
      </c>
      <c r="F754" s="7" t="s">
        <v>1316</v>
      </c>
      <c r="G754" s="7" t="s">
        <v>1082</v>
      </c>
      <c r="H754" s="7" t="s">
        <v>1206</v>
      </c>
      <c r="I754" s="7" t="s">
        <v>1223</v>
      </c>
      <c r="J754" s="7" t="s">
        <v>1189</v>
      </c>
      <c r="K754" s="7" t="s">
        <v>1246</v>
      </c>
      <c r="L754" s="7" t="s">
        <v>1607</v>
      </c>
      <c r="M754" s="7" t="s">
        <v>1082</v>
      </c>
      <c r="N754" s="7" t="s">
        <v>1083</v>
      </c>
      <c r="O754" s="7" t="s">
        <v>1083</v>
      </c>
      <c r="P754" s="7" t="s">
        <v>1085</v>
      </c>
      <c r="Q754" s="7" t="s">
        <v>1167</v>
      </c>
      <c r="R754" s="7" t="s">
        <v>1104</v>
      </c>
      <c r="S754" s="7" t="s">
        <v>1085</v>
      </c>
      <c r="T754" s="7" t="s">
        <v>1671</v>
      </c>
      <c r="U754" s="7" t="s">
        <v>1943</v>
      </c>
      <c r="V754" s="7" t="s">
        <v>3444</v>
      </c>
      <c r="W754" s="7" t="s">
        <v>3765</v>
      </c>
      <c r="X754" s="7" t="s">
        <v>1760</v>
      </c>
      <c r="Y754" s="7" t="s">
        <v>1265</v>
      </c>
      <c r="Z754" s="7" t="s">
        <v>1083</v>
      </c>
      <c r="AA754" s="7" t="s">
        <v>1083</v>
      </c>
      <c r="AB754" s="7"/>
    </row>
    <row r="755" spans="1:28" x14ac:dyDescent="0.3">
      <c r="A755" s="7" t="s">
        <v>2809</v>
      </c>
      <c r="B755" s="7" t="s">
        <v>638</v>
      </c>
      <c r="C755" s="7" t="s">
        <v>1098</v>
      </c>
      <c r="D755" s="7" t="s">
        <v>55</v>
      </c>
      <c r="E755" s="7" t="s">
        <v>24</v>
      </c>
      <c r="F755" s="7" t="s">
        <v>1223</v>
      </c>
      <c r="G755" s="7" t="s">
        <v>1082</v>
      </c>
      <c r="H755" s="7" t="s">
        <v>1105</v>
      </c>
      <c r="I755" s="7" t="s">
        <v>1142</v>
      </c>
      <c r="J755" s="7" t="s">
        <v>1506</v>
      </c>
      <c r="K755" s="7" t="s">
        <v>1100</v>
      </c>
      <c r="L755" s="7" t="s">
        <v>1539</v>
      </c>
      <c r="M755" s="7" t="s">
        <v>1082</v>
      </c>
      <c r="N755" s="7" t="s">
        <v>1083</v>
      </c>
      <c r="O755" s="7" t="s">
        <v>1083</v>
      </c>
      <c r="P755" s="7" t="s">
        <v>1083</v>
      </c>
      <c r="Q755" s="7" t="s">
        <v>1105</v>
      </c>
      <c r="R755" s="7" t="s">
        <v>1083</v>
      </c>
      <c r="S755" s="7" t="s">
        <v>1083</v>
      </c>
      <c r="T755" s="7" t="s">
        <v>1234</v>
      </c>
      <c r="U755" s="7" t="s">
        <v>1879</v>
      </c>
      <c r="V755" s="7" t="s">
        <v>2582</v>
      </c>
      <c r="W755" s="7" t="s">
        <v>3183</v>
      </c>
      <c r="X755" s="7" t="s">
        <v>1771</v>
      </c>
      <c r="Y755" s="7" t="s">
        <v>1223</v>
      </c>
      <c r="Z755" s="7" t="s">
        <v>1083</v>
      </c>
      <c r="AA755" s="7" t="s">
        <v>1083</v>
      </c>
      <c r="AB755" s="7"/>
    </row>
    <row r="756" spans="1:28" x14ac:dyDescent="0.3">
      <c r="A756" s="7" t="s">
        <v>2051</v>
      </c>
      <c r="B756" s="7" t="s">
        <v>1360</v>
      </c>
      <c r="C756" s="7" t="s">
        <v>1148</v>
      </c>
      <c r="D756" s="7" t="s">
        <v>62</v>
      </c>
      <c r="E756" s="7" t="s">
        <v>21</v>
      </c>
      <c r="F756" s="7" t="s">
        <v>1076</v>
      </c>
      <c r="G756" s="7" t="s">
        <v>1083</v>
      </c>
      <c r="H756" s="7" t="s">
        <v>1083</v>
      </c>
      <c r="I756" s="7" t="s">
        <v>1083</v>
      </c>
      <c r="J756" s="7" t="s">
        <v>1083</v>
      </c>
      <c r="K756" s="7" t="s">
        <v>1083</v>
      </c>
      <c r="L756" s="7" t="s">
        <v>1461</v>
      </c>
      <c r="M756" s="7" t="s">
        <v>1083</v>
      </c>
      <c r="N756" s="7" t="s">
        <v>1083</v>
      </c>
      <c r="O756" s="7" t="s">
        <v>1083</v>
      </c>
      <c r="P756" s="7" t="s">
        <v>1083</v>
      </c>
      <c r="Q756" s="7" t="s">
        <v>1083</v>
      </c>
      <c r="R756" s="7" t="s">
        <v>1083</v>
      </c>
      <c r="S756" s="7" t="s">
        <v>1083</v>
      </c>
      <c r="T756" s="7" t="s">
        <v>1083</v>
      </c>
      <c r="U756" s="7"/>
      <c r="V756" s="7" t="s">
        <v>1082</v>
      </c>
      <c r="W756" s="7" t="s">
        <v>2796</v>
      </c>
      <c r="X756" s="7" t="s">
        <v>1083</v>
      </c>
      <c r="Y756" s="7" t="s">
        <v>1083</v>
      </c>
      <c r="Z756" s="7" t="s">
        <v>1083</v>
      </c>
      <c r="AA756" s="7" t="s">
        <v>1083</v>
      </c>
      <c r="AB756" s="7"/>
    </row>
    <row r="757" spans="1:28" x14ac:dyDescent="0.3">
      <c r="A757" s="7" t="s">
        <v>1915</v>
      </c>
      <c r="B757" s="7" t="s">
        <v>350</v>
      </c>
      <c r="C757" s="7" t="s">
        <v>1098</v>
      </c>
      <c r="D757" s="7" t="s">
        <v>67</v>
      </c>
      <c r="E757" s="7" t="s">
        <v>24</v>
      </c>
      <c r="F757" s="7" t="s">
        <v>1187</v>
      </c>
      <c r="G757" s="7" t="s">
        <v>1085</v>
      </c>
      <c r="H757" s="7" t="s">
        <v>1092</v>
      </c>
      <c r="I757" s="7" t="s">
        <v>1104</v>
      </c>
      <c r="J757" s="7" t="s">
        <v>1085</v>
      </c>
      <c r="K757" s="7" t="s">
        <v>1123</v>
      </c>
      <c r="L757" s="7" t="s">
        <v>1595</v>
      </c>
      <c r="M757" s="7" t="s">
        <v>1076</v>
      </c>
      <c r="N757" s="7" t="s">
        <v>1083</v>
      </c>
      <c r="O757" s="7" t="s">
        <v>1076</v>
      </c>
      <c r="P757" s="7" t="s">
        <v>1076</v>
      </c>
      <c r="Q757" s="7" t="s">
        <v>1092</v>
      </c>
      <c r="R757" s="7" t="s">
        <v>1083</v>
      </c>
      <c r="S757" s="7" t="s">
        <v>1083</v>
      </c>
      <c r="T757" s="7" t="s">
        <v>1188</v>
      </c>
      <c r="U757" s="7" t="s">
        <v>1849</v>
      </c>
      <c r="V757" s="7" t="s">
        <v>2483</v>
      </c>
      <c r="W757" s="7" t="s">
        <v>2484</v>
      </c>
      <c r="X757" s="7" t="s">
        <v>1242</v>
      </c>
      <c r="Y757" s="7" t="s">
        <v>1303</v>
      </c>
      <c r="Z757" s="7" t="s">
        <v>1083</v>
      </c>
      <c r="AA757" s="7" t="s">
        <v>1083</v>
      </c>
      <c r="AB757" s="7"/>
    </row>
    <row r="758" spans="1:28" x14ac:dyDescent="0.3">
      <c r="A758" s="7" t="s">
        <v>2540</v>
      </c>
      <c r="B758" s="7" t="s">
        <v>356</v>
      </c>
      <c r="C758" s="7" t="s">
        <v>1238</v>
      </c>
      <c r="D758" s="7" t="s">
        <v>30</v>
      </c>
      <c r="E758" s="7" t="s">
        <v>21</v>
      </c>
      <c r="F758" s="7" t="s">
        <v>1146</v>
      </c>
      <c r="G758" s="7" t="s">
        <v>1112</v>
      </c>
      <c r="H758" s="7" t="s">
        <v>1223</v>
      </c>
      <c r="I758" s="7" t="s">
        <v>1146</v>
      </c>
      <c r="J758" s="7" t="s">
        <v>1090</v>
      </c>
      <c r="K758" s="7" t="s">
        <v>1219</v>
      </c>
      <c r="L758" s="7" t="s">
        <v>2248</v>
      </c>
      <c r="M758" s="7" t="s">
        <v>1111</v>
      </c>
      <c r="N758" s="7" t="s">
        <v>1082</v>
      </c>
      <c r="O758" s="7" t="s">
        <v>1083</v>
      </c>
      <c r="P758" s="7" t="s">
        <v>1085</v>
      </c>
      <c r="Q758" s="7" t="s">
        <v>1178</v>
      </c>
      <c r="R758" s="7" t="s">
        <v>1091</v>
      </c>
      <c r="S758" s="7" t="s">
        <v>1083</v>
      </c>
      <c r="T758" s="7" t="s">
        <v>1791</v>
      </c>
      <c r="U758" s="7" t="s">
        <v>2799</v>
      </c>
      <c r="V758" s="7" t="s">
        <v>2800</v>
      </c>
      <c r="W758" s="7" t="s">
        <v>2801</v>
      </c>
      <c r="X758" s="7" t="s">
        <v>1229</v>
      </c>
      <c r="Y758" s="7" t="s">
        <v>1238</v>
      </c>
      <c r="Z758" s="7" t="s">
        <v>2409</v>
      </c>
      <c r="AA758" s="7" t="s">
        <v>2420</v>
      </c>
      <c r="AB758" s="7" t="s">
        <v>2498</v>
      </c>
    </row>
    <row r="759" spans="1:28" x14ac:dyDescent="0.3">
      <c r="A759" s="7" t="s">
        <v>2363</v>
      </c>
      <c r="B759" s="7" t="s">
        <v>115</v>
      </c>
      <c r="C759" s="7" t="s">
        <v>1246</v>
      </c>
      <c r="D759" s="7" t="s">
        <v>67</v>
      </c>
      <c r="E759" s="7" t="s">
        <v>21</v>
      </c>
      <c r="F759" s="7" t="s">
        <v>1316</v>
      </c>
      <c r="G759" s="7" t="s">
        <v>1153</v>
      </c>
      <c r="H759" s="7" t="s">
        <v>1112</v>
      </c>
      <c r="I759" s="7" t="s">
        <v>1223</v>
      </c>
      <c r="J759" s="7" t="s">
        <v>1189</v>
      </c>
      <c r="K759" s="7" t="s">
        <v>1229</v>
      </c>
      <c r="L759" s="7" t="s">
        <v>1469</v>
      </c>
      <c r="M759" s="7" t="s">
        <v>1111</v>
      </c>
      <c r="N759" s="7" t="s">
        <v>1085</v>
      </c>
      <c r="O759" s="7" t="s">
        <v>1076</v>
      </c>
      <c r="P759" s="7" t="s">
        <v>1092</v>
      </c>
      <c r="Q759" s="7" t="s">
        <v>1123</v>
      </c>
      <c r="R759" s="7" t="s">
        <v>1091</v>
      </c>
      <c r="S759" s="7" t="s">
        <v>1083</v>
      </c>
      <c r="T759" s="7" t="s">
        <v>1802</v>
      </c>
      <c r="U759" s="7" t="s">
        <v>3235</v>
      </c>
      <c r="V759" s="7" t="s">
        <v>3331</v>
      </c>
      <c r="W759" s="7" t="s">
        <v>3905</v>
      </c>
      <c r="X759" s="7" t="s">
        <v>1234</v>
      </c>
      <c r="Y759" s="7" t="s">
        <v>1759</v>
      </c>
      <c r="Z759" s="7" t="s">
        <v>1846</v>
      </c>
      <c r="AA759" s="7" t="s">
        <v>2260</v>
      </c>
      <c r="AB759" s="7" t="s">
        <v>3688</v>
      </c>
    </row>
    <row r="760" spans="1:28" x14ac:dyDescent="0.3">
      <c r="A760" s="7" t="s">
        <v>1470</v>
      </c>
      <c r="B760" s="7" t="s">
        <v>689</v>
      </c>
      <c r="C760" s="7" t="s">
        <v>1110</v>
      </c>
      <c r="D760" s="7" t="s">
        <v>44</v>
      </c>
      <c r="E760" s="7" t="s">
        <v>24</v>
      </c>
      <c r="F760" s="7" t="s">
        <v>1246</v>
      </c>
      <c r="G760" s="7" t="s">
        <v>1083</v>
      </c>
      <c r="H760" s="7" t="s">
        <v>1104</v>
      </c>
      <c r="I760" s="7" t="s">
        <v>1104</v>
      </c>
      <c r="J760" s="7" t="s">
        <v>1076</v>
      </c>
      <c r="K760" s="7" t="s">
        <v>1090</v>
      </c>
      <c r="L760" s="7" t="s">
        <v>1589</v>
      </c>
      <c r="M760" s="7" t="s">
        <v>1083</v>
      </c>
      <c r="N760" s="7" t="s">
        <v>1083</v>
      </c>
      <c r="O760" s="7" t="s">
        <v>1083</v>
      </c>
      <c r="P760" s="7" t="s">
        <v>1083</v>
      </c>
      <c r="Q760" s="7" t="s">
        <v>1104</v>
      </c>
      <c r="R760" s="7" t="s">
        <v>1083</v>
      </c>
      <c r="S760" s="7" t="s">
        <v>1083</v>
      </c>
      <c r="T760" s="7" t="s">
        <v>1265</v>
      </c>
      <c r="U760" s="7" t="s">
        <v>1461</v>
      </c>
      <c r="V760" s="7" t="s">
        <v>1675</v>
      </c>
      <c r="W760" s="7" t="s">
        <v>3985</v>
      </c>
      <c r="X760" s="7" t="s">
        <v>1280</v>
      </c>
      <c r="Y760" s="7" t="s">
        <v>1759</v>
      </c>
      <c r="Z760" s="7" t="s">
        <v>1083</v>
      </c>
      <c r="AA760" s="7" t="s">
        <v>1083</v>
      </c>
      <c r="AB760" s="7"/>
    </row>
    <row r="761" spans="1:28" x14ac:dyDescent="0.3">
      <c r="A761" s="7" t="s">
        <v>2044</v>
      </c>
      <c r="B761" s="7" t="s">
        <v>413</v>
      </c>
      <c r="C761" s="7" t="s">
        <v>1223</v>
      </c>
      <c r="D761" s="7" t="s">
        <v>52</v>
      </c>
      <c r="E761" s="7" t="s">
        <v>21</v>
      </c>
      <c r="F761" s="7" t="s">
        <v>1299</v>
      </c>
      <c r="G761" s="7" t="s">
        <v>1153</v>
      </c>
      <c r="H761" s="7" t="s">
        <v>1167</v>
      </c>
      <c r="I761" s="7" t="s">
        <v>1234</v>
      </c>
      <c r="J761" s="7" t="s">
        <v>1149</v>
      </c>
      <c r="K761" s="7" t="s">
        <v>1091</v>
      </c>
      <c r="L761" s="7" t="s">
        <v>1550</v>
      </c>
      <c r="M761" s="7" t="s">
        <v>1091</v>
      </c>
      <c r="N761" s="7" t="s">
        <v>1105</v>
      </c>
      <c r="O761" s="7" t="s">
        <v>1083</v>
      </c>
      <c r="P761" s="7" t="s">
        <v>1092</v>
      </c>
      <c r="Q761" s="7" t="s">
        <v>1111</v>
      </c>
      <c r="R761" s="7" t="s">
        <v>1091</v>
      </c>
      <c r="S761" s="7" t="s">
        <v>1083</v>
      </c>
      <c r="T761" s="7" t="s">
        <v>1518</v>
      </c>
      <c r="U761" s="7" t="s">
        <v>3219</v>
      </c>
      <c r="V761" s="7" t="s">
        <v>3363</v>
      </c>
      <c r="W761" s="7" t="s">
        <v>3750</v>
      </c>
      <c r="X761" s="7" t="s">
        <v>1223</v>
      </c>
      <c r="Y761" s="7" t="s">
        <v>1092</v>
      </c>
      <c r="Z761" s="7" t="s">
        <v>1734</v>
      </c>
      <c r="AA761" s="7" t="s">
        <v>1896</v>
      </c>
      <c r="AB761" s="7" t="s">
        <v>1543</v>
      </c>
    </row>
    <row r="762" spans="1:28" x14ac:dyDescent="0.3">
      <c r="A762" s="7" t="s">
        <v>1055</v>
      </c>
      <c r="B762" s="7" t="s">
        <v>0</v>
      </c>
      <c r="C762" s="7" t="s">
        <v>1057</v>
      </c>
      <c r="D762" s="7" t="s">
        <v>1059</v>
      </c>
      <c r="E762" s="7" t="s">
        <v>1063</v>
      </c>
      <c r="F762" s="7" t="s">
        <v>4</v>
      </c>
      <c r="G762" s="7" t="s">
        <v>781</v>
      </c>
      <c r="H762" s="7" t="s">
        <v>1190</v>
      </c>
      <c r="I762" s="7" t="s">
        <v>1191</v>
      </c>
      <c r="J762" s="7" t="s">
        <v>1192</v>
      </c>
      <c r="K762" s="7" t="s">
        <v>1193</v>
      </c>
      <c r="L762" s="7" t="s">
        <v>1444</v>
      </c>
      <c r="M762" s="7" t="s">
        <v>1445</v>
      </c>
      <c r="N762" s="7" t="s">
        <v>1544</v>
      </c>
      <c r="O762" s="7" t="s">
        <v>1545</v>
      </c>
      <c r="P762" s="7" t="s">
        <v>1448</v>
      </c>
      <c r="Q762" s="7" t="s">
        <v>1445</v>
      </c>
      <c r="R762" s="7" t="s">
        <v>1544</v>
      </c>
      <c r="S762" s="7" t="s">
        <v>1545</v>
      </c>
      <c r="T762" s="7" t="s">
        <v>1546</v>
      </c>
      <c r="U762" s="7" t="s">
        <v>1547</v>
      </c>
      <c r="V762" s="7" t="s">
        <v>1548</v>
      </c>
      <c r="W762" s="7" t="s">
        <v>1549</v>
      </c>
      <c r="X762" s="7" t="s">
        <v>1456</v>
      </c>
      <c r="Y762" s="7" t="s">
        <v>1457</v>
      </c>
      <c r="Z762" s="7" t="s">
        <v>1458</v>
      </c>
      <c r="AA762" s="7" t="s">
        <v>1459</v>
      </c>
      <c r="AB762" s="7" t="s">
        <v>1460</v>
      </c>
    </row>
    <row r="763" spans="1:28" x14ac:dyDescent="0.3">
      <c r="A763" s="7" t="s">
        <v>2813</v>
      </c>
      <c r="B763" s="7" t="s">
        <v>401</v>
      </c>
      <c r="C763" s="7" t="s">
        <v>1246</v>
      </c>
      <c r="D763" s="7" t="s">
        <v>30</v>
      </c>
      <c r="E763" s="7" t="s">
        <v>24</v>
      </c>
      <c r="F763" s="7" t="s">
        <v>1146</v>
      </c>
      <c r="G763" s="7" t="s">
        <v>1076</v>
      </c>
      <c r="H763" s="7" t="s">
        <v>1091</v>
      </c>
      <c r="I763" s="7" t="s">
        <v>1105</v>
      </c>
      <c r="J763" s="7" t="s">
        <v>1104</v>
      </c>
      <c r="K763" s="7" t="s">
        <v>1091</v>
      </c>
      <c r="L763" s="7" t="s">
        <v>1495</v>
      </c>
      <c r="M763" s="7" t="s">
        <v>1076</v>
      </c>
      <c r="N763" s="7" t="s">
        <v>1083</v>
      </c>
      <c r="O763" s="7" t="s">
        <v>1083</v>
      </c>
      <c r="P763" s="7" t="s">
        <v>1076</v>
      </c>
      <c r="Q763" s="7" t="s">
        <v>1092</v>
      </c>
      <c r="R763" s="7" t="s">
        <v>1092</v>
      </c>
      <c r="S763" s="7" t="s">
        <v>1083</v>
      </c>
      <c r="T763" s="7" t="s">
        <v>1299</v>
      </c>
      <c r="U763" s="7" t="s">
        <v>1732</v>
      </c>
      <c r="V763" s="7" t="s">
        <v>1915</v>
      </c>
      <c r="W763" s="7" t="s">
        <v>3353</v>
      </c>
      <c r="X763" s="7" t="s">
        <v>1331</v>
      </c>
      <c r="Y763" s="7" t="s">
        <v>1098</v>
      </c>
      <c r="Z763" s="7" t="s">
        <v>1083</v>
      </c>
      <c r="AA763" s="7" t="s">
        <v>1083</v>
      </c>
      <c r="AB763" s="7"/>
    </row>
    <row r="764" spans="1:28" x14ac:dyDescent="0.3">
      <c r="A764" s="7" t="s">
        <v>2060</v>
      </c>
      <c r="B764" s="7" t="s">
        <v>103</v>
      </c>
      <c r="C764" s="7" t="s">
        <v>1202</v>
      </c>
      <c r="D764" s="7" t="s">
        <v>23</v>
      </c>
      <c r="E764" s="7" t="s">
        <v>24</v>
      </c>
      <c r="F764" s="7" t="s">
        <v>1320</v>
      </c>
      <c r="G764" s="7" t="s">
        <v>1092</v>
      </c>
      <c r="H764" s="7" t="s">
        <v>1111</v>
      </c>
      <c r="I764" s="7" t="s">
        <v>1153</v>
      </c>
      <c r="J764" s="7" t="s">
        <v>1218</v>
      </c>
      <c r="K764" s="7" t="s">
        <v>1100</v>
      </c>
      <c r="L764" s="7" t="s">
        <v>1758</v>
      </c>
      <c r="M764" s="7" t="s">
        <v>1092</v>
      </c>
      <c r="N764" s="7" t="s">
        <v>1083</v>
      </c>
      <c r="O764" s="7" t="s">
        <v>1083</v>
      </c>
      <c r="P764" s="7" t="s">
        <v>1076</v>
      </c>
      <c r="Q764" s="7" t="s">
        <v>1111</v>
      </c>
      <c r="R764" s="7" t="s">
        <v>1083</v>
      </c>
      <c r="S764" s="7" t="s">
        <v>1083</v>
      </c>
      <c r="T764" s="7" t="s">
        <v>1320</v>
      </c>
      <c r="U764" s="7" t="s">
        <v>1997</v>
      </c>
      <c r="V764" s="7" t="s">
        <v>2855</v>
      </c>
      <c r="W764" s="7" t="s">
        <v>3909</v>
      </c>
      <c r="X764" s="7" t="s">
        <v>1413</v>
      </c>
      <c r="Y764" s="7" t="s">
        <v>1418</v>
      </c>
      <c r="Z764" s="7" t="s">
        <v>1083</v>
      </c>
      <c r="AA764" s="7" t="s">
        <v>1083</v>
      </c>
      <c r="AB764" s="7"/>
    </row>
    <row r="765" spans="1:28" x14ac:dyDescent="0.3">
      <c r="A765" s="7" t="s">
        <v>2571</v>
      </c>
      <c r="B765" s="7" t="s">
        <v>310</v>
      </c>
      <c r="C765" s="7" t="s">
        <v>1098</v>
      </c>
      <c r="D765" s="7" t="s">
        <v>28</v>
      </c>
      <c r="E765" s="7" t="s">
        <v>24</v>
      </c>
      <c r="F765" s="7" t="s">
        <v>1237</v>
      </c>
      <c r="G765" s="7" t="s">
        <v>1082</v>
      </c>
      <c r="H765" s="7" t="s">
        <v>1100</v>
      </c>
      <c r="I765" s="7" t="s">
        <v>1167</v>
      </c>
      <c r="J765" s="7" t="s">
        <v>1306</v>
      </c>
      <c r="K765" s="7" t="s">
        <v>1202</v>
      </c>
      <c r="L765" s="7" t="s">
        <v>1514</v>
      </c>
      <c r="M765" s="7" t="s">
        <v>1082</v>
      </c>
      <c r="N765" s="7" t="s">
        <v>1083</v>
      </c>
      <c r="O765" s="7" t="s">
        <v>1083</v>
      </c>
      <c r="P765" s="7" t="s">
        <v>1076</v>
      </c>
      <c r="Q765" s="7" t="s">
        <v>1105</v>
      </c>
      <c r="R765" s="7" t="s">
        <v>1104</v>
      </c>
      <c r="S765" s="7" t="s">
        <v>1083</v>
      </c>
      <c r="T765" s="7" t="s">
        <v>1389</v>
      </c>
      <c r="U765" s="7" t="s">
        <v>1739</v>
      </c>
      <c r="V765" s="7" t="s">
        <v>1872</v>
      </c>
      <c r="W765" s="7" t="s">
        <v>3986</v>
      </c>
      <c r="X765" s="7" t="s">
        <v>1237</v>
      </c>
      <c r="Y765" s="7" t="s">
        <v>1142</v>
      </c>
      <c r="Z765" s="7" t="s">
        <v>1083</v>
      </c>
      <c r="AA765" s="7" t="s">
        <v>1083</v>
      </c>
      <c r="AB765" s="7"/>
    </row>
    <row r="766" spans="1:28" x14ac:dyDescent="0.3">
      <c r="A766" s="7" t="s">
        <v>2288</v>
      </c>
      <c r="B766" s="7" t="s">
        <v>246</v>
      </c>
      <c r="C766" s="7" t="s">
        <v>1242</v>
      </c>
      <c r="D766" s="7" t="s">
        <v>28</v>
      </c>
      <c r="E766" s="7" t="s">
        <v>21</v>
      </c>
      <c r="F766" s="7" t="s">
        <v>1110</v>
      </c>
      <c r="G766" s="7" t="s">
        <v>1111</v>
      </c>
      <c r="H766" s="7" t="s">
        <v>1142</v>
      </c>
      <c r="I766" s="7" t="s">
        <v>1178</v>
      </c>
      <c r="J766" s="7" t="s">
        <v>1471</v>
      </c>
      <c r="K766" s="7" t="s">
        <v>1111</v>
      </c>
      <c r="L766" s="7" t="s">
        <v>1495</v>
      </c>
      <c r="M766" s="7" t="s">
        <v>1104</v>
      </c>
      <c r="N766" s="7" t="s">
        <v>1104</v>
      </c>
      <c r="O766" s="7" t="s">
        <v>1083</v>
      </c>
      <c r="P766" s="7" t="s">
        <v>1083</v>
      </c>
      <c r="Q766" s="7" t="s">
        <v>1123</v>
      </c>
      <c r="R766" s="7" t="s">
        <v>1092</v>
      </c>
      <c r="S766" s="7" t="s">
        <v>1083</v>
      </c>
      <c r="T766" s="7" t="s">
        <v>1413</v>
      </c>
      <c r="U766" s="7" t="s">
        <v>1657</v>
      </c>
      <c r="V766" s="7" t="s">
        <v>2305</v>
      </c>
      <c r="W766" s="7" t="s">
        <v>3987</v>
      </c>
      <c r="X766" s="7" t="s">
        <v>1147</v>
      </c>
      <c r="Y766" s="7" t="s">
        <v>1148</v>
      </c>
      <c r="Z766" s="7" t="s">
        <v>1334</v>
      </c>
      <c r="AA766" s="7" t="s">
        <v>1291</v>
      </c>
      <c r="AB766" s="7" t="s">
        <v>2495</v>
      </c>
    </row>
    <row r="767" spans="1:28" x14ac:dyDescent="0.3">
      <c r="A767" s="7" t="s">
        <v>1524</v>
      </c>
      <c r="B767" s="7" t="s">
        <v>3372</v>
      </c>
      <c r="C767" s="7" t="s">
        <v>1202</v>
      </c>
      <c r="D767" s="7" t="s">
        <v>34</v>
      </c>
      <c r="E767" s="7" t="s">
        <v>1141</v>
      </c>
      <c r="F767" s="7" t="s">
        <v>1092</v>
      </c>
      <c r="G767" s="7" t="s">
        <v>1083</v>
      </c>
      <c r="H767" s="7" t="s">
        <v>1083</v>
      </c>
      <c r="I767" s="7" t="s">
        <v>1083</v>
      </c>
      <c r="J767" s="7" t="s">
        <v>1084</v>
      </c>
      <c r="K767" s="7" t="s">
        <v>1085</v>
      </c>
      <c r="L767" s="7" t="s">
        <v>1571</v>
      </c>
      <c r="M767" s="7" t="s">
        <v>1083</v>
      </c>
      <c r="N767" s="7" t="s">
        <v>1083</v>
      </c>
      <c r="O767" s="7" t="s">
        <v>1083</v>
      </c>
      <c r="P767" s="7" t="s">
        <v>1083</v>
      </c>
      <c r="Q767" s="7" t="s">
        <v>1083</v>
      </c>
      <c r="R767" s="7" t="s">
        <v>1083</v>
      </c>
      <c r="S767" s="7" t="s">
        <v>1083</v>
      </c>
      <c r="T767" s="7" t="s">
        <v>1076</v>
      </c>
      <c r="U767" s="7" t="s">
        <v>1461</v>
      </c>
      <c r="V767" s="7" t="s">
        <v>1148</v>
      </c>
      <c r="W767" s="7" t="s">
        <v>3766</v>
      </c>
      <c r="X767" s="7" t="s">
        <v>1076</v>
      </c>
      <c r="Y767" s="7" t="s">
        <v>1092</v>
      </c>
      <c r="Z767" s="7" t="s">
        <v>1104</v>
      </c>
      <c r="AA767" s="7" t="s">
        <v>1076</v>
      </c>
      <c r="AB767" s="7" t="s">
        <v>3383</v>
      </c>
    </row>
    <row r="768" spans="1:28" x14ac:dyDescent="0.3">
      <c r="A768" s="7" t="s">
        <v>1894</v>
      </c>
      <c r="B768" s="7" t="s">
        <v>414</v>
      </c>
      <c r="C768" s="7" t="s">
        <v>1238</v>
      </c>
      <c r="D768" s="7" t="s">
        <v>98</v>
      </c>
      <c r="E768" s="7" t="s">
        <v>24</v>
      </c>
      <c r="F768" s="7" t="s">
        <v>1320</v>
      </c>
      <c r="G768" s="7" t="s">
        <v>1083</v>
      </c>
      <c r="H768" s="7" t="s">
        <v>1105</v>
      </c>
      <c r="I768" s="7" t="s">
        <v>1105</v>
      </c>
      <c r="J768" s="7" t="s">
        <v>1097</v>
      </c>
      <c r="K768" s="7" t="s">
        <v>1389</v>
      </c>
      <c r="L768" s="7" t="s">
        <v>1485</v>
      </c>
      <c r="M768" s="7" t="s">
        <v>1083</v>
      </c>
      <c r="N768" s="7" t="s">
        <v>1083</v>
      </c>
      <c r="O768" s="7" t="s">
        <v>1083</v>
      </c>
      <c r="P768" s="7" t="s">
        <v>1083</v>
      </c>
      <c r="Q768" s="7" t="s">
        <v>1104</v>
      </c>
      <c r="R768" s="7" t="s">
        <v>1083</v>
      </c>
      <c r="S768" s="7" t="s">
        <v>1085</v>
      </c>
      <c r="T768" s="7" t="s">
        <v>1364</v>
      </c>
      <c r="U768" s="7" t="s">
        <v>1461</v>
      </c>
      <c r="V768" s="7" t="s">
        <v>1922</v>
      </c>
      <c r="W768" s="7" t="s">
        <v>3353</v>
      </c>
      <c r="X768" s="7" t="s">
        <v>1831</v>
      </c>
      <c r="Y768" s="7" t="s">
        <v>1389</v>
      </c>
      <c r="Z768" s="7" t="s">
        <v>1083</v>
      </c>
      <c r="AA768" s="7" t="s">
        <v>1083</v>
      </c>
      <c r="AB768" s="7"/>
    </row>
    <row r="769" spans="1:28" x14ac:dyDescent="0.3">
      <c r="A769" s="7" t="s">
        <v>2816</v>
      </c>
      <c r="B769" s="7" t="s">
        <v>538</v>
      </c>
      <c r="C769" s="7" t="s">
        <v>1246</v>
      </c>
      <c r="D769" s="7" t="s">
        <v>168</v>
      </c>
      <c r="E769" s="7" t="s">
        <v>21</v>
      </c>
      <c r="F769" s="7" t="s">
        <v>1316</v>
      </c>
      <c r="G769" s="7" t="s">
        <v>1147</v>
      </c>
      <c r="H769" s="7" t="s">
        <v>1202</v>
      </c>
      <c r="I769" s="7" t="s">
        <v>1096</v>
      </c>
      <c r="J769" s="7" t="s">
        <v>1091</v>
      </c>
      <c r="K769" s="7" t="s">
        <v>1090</v>
      </c>
      <c r="L769" s="7" t="s">
        <v>2058</v>
      </c>
      <c r="M769" s="7" t="s">
        <v>1147</v>
      </c>
      <c r="N769" s="7" t="s">
        <v>1083</v>
      </c>
      <c r="O769" s="7" t="s">
        <v>1083</v>
      </c>
      <c r="P769" s="7" t="s">
        <v>1076</v>
      </c>
      <c r="Q769" s="7" t="s">
        <v>1147</v>
      </c>
      <c r="R769" s="7" t="s">
        <v>1092</v>
      </c>
      <c r="S769" s="7" t="s">
        <v>1085</v>
      </c>
      <c r="T769" s="7" t="s">
        <v>1734</v>
      </c>
      <c r="U769" s="7" t="s">
        <v>3618</v>
      </c>
      <c r="V769" s="7" t="s">
        <v>2343</v>
      </c>
      <c r="W769" s="7" t="s">
        <v>3751</v>
      </c>
      <c r="X769" s="7" t="s">
        <v>1097</v>
      </c>
      <c r="Y769" s="7" t="s">
        <v>1246</v>
      </c>
      <c r="Z769" s="7" t="s">
        <v>1863</v>
      </c>
      <c r="AA769" s="7" t="s">
        <v>1709</v>
      </c>
      <c r="AB769" s="7" t="s">
        <v>3761</v>
      </c>
    </row>
    <row r="770" spans="1:28" x14ac:dyDescent="0.3">
      <c r="A770" s="7" t="s">
        <v>2726</v>
      </c>
      <c r="B770" s="7" t="s">
        <v>400</v>
      </c>
      <c r="C770" s="7" t="s">
        <v>1202</v>
      </c>
      <c r="D770" s="7" t="s">
        <v>46</v>
      </c>
      <c r="E770" s="7" t="s">
        <v>24</v>
      </c>
      <c r="F770" s="7" t="s">
        <v>1320</v>
      </c>
      <c r="G770" s="7" t="s">
        <v>1091</v>
      </c>
      <c r="H770" s="7" t="s">
        <v>1148</v>
      </c>
      <c r="I770" s="7" t="s">
        <v>1219</v>
      </c>
      <c r="J770" s="7" t="s">
        <v>1085</v>
      </c>
      <c r="K770" s="7" t="s">
        <v>1238</v>
      </c>
      <c r="L770" s="7" t="s">
        <v>1968</v>
      </c>
      <c r="M770" s="7" t="s">
        <v>1092</v>
      </c>
      <c r="N770" s="7" t="s">
        <v>1092</v>
      </c>
      <c r="O770" s="7" t="s">
        <v>1083</v>
      </c>
      <c r="P770" s="7" t="s">
        <v>1083</v>
      </c>
      <c r="Q770" s="7" t="s">
        <v>1111</v>
      </c>
      <c r="R770" s="7" t="s">
        <v>1111</v>
      </c>
      <c r="S770" s="7" t="s">
        <v>1083</v>
      </c>
      <c r="T770" s="7" t="s">
        <v>1676</v>
      </c>
      <c r="U770" s="7" t="s">
        <v>1677</v>
      </c>
      <c r="V770" s="7" t="s">
        <v>3988</v>
      </c>
      <c r="W770" s="7" t="s">
        <v>3989</v>
      </c>
      <c r="X770" s="7" t="s">
        <v>1641</v>
      </c>
      <c r="Y770" s="7" t="s">
        <v>1671</v>
      </c>
      <c r="Z770" s="7" t="s">
        <v>1083</v>
      </c>
      <c r="AA770" s="7" t="s">
        <v>1083</v>
      </c>
      <c r="AB770" s="7"/>
    </row>
    <row r="771" spans="1:28" x14ac:dyDescent="0.3">
      <c r="A771" s="7" t="s">
        <v>1964</v>
      </c>
      <c r="B771" s="7" t="s">
        <v>2810</v>
      </c>
      <c r="C771" s="7" t="s">
        <v>1223</v>
      </c>
      <c r="D771" s="7" t="s">
        <v>64</v>
      </c>
      <c r="E771" s="7" t="s">
        <v>1109</v>
      </c>
      <c r="F771" s="7" t="s">
        <v>1082</v>
      </c>
      <c r="G771" s="7" t="s">
        <v>1083</v>
      </c>
      <c r="H771" s="7" t="s">
        <v>1083</v>
      </c>
      <c r="I771" s="7" t="s">
        <v>1083</v>
      </c>
      <c r="J771" s="7" t="s">
        <v>1083</v>
      </c>
      <c r="K771" s="7" t="s">
        <v>1091</v>
      </c>
      <c r="L771" s="7" t="s">
        <v>1461</v>
      </c>
      <c r="M771" s="7" t="s">
        <v>1083</v>
      </c>
      <c r="N771" s="7" t="s">
        <v>1083</v>
      </c>
      <c r="O771" s="7" t="s">
        <v>1083</v>
      </c>
      <c r="P771" s="7" t="s">
        <v>1083</v>
      </c>
      <c r="Q771" s="7" t="s">
        <v>1083</v>
      </c>
      <c r="R771" s="7" t="s">
        <v>1083</v>
      </c>
      <c r="S771" s="7" t="s">
        <v>1083</v>
      </c>
      <c r="T771" s="7" t="s">
        <v>1076</v>
      </c>
      <c r="U771" s="7" t="s">
        <v>1461</v>
      </c>
      <c r="V771" s="7" t="s">
        <v>1146</v>
      </c>
      <c r="W771" s="7" t="s">
        <v>2811</v>
      </c>
      <c r="X771" s="7" t="s">
        <v>1091</v>
      </c>
      <c r="Y771" s="7" t="s">
        <v>1105</v>
      </c>
      <c r="Z771" s="7" t="s">
        <v>1082</v>
      </c>
      <c r="AA771" s="7" t="s">
        <v>1123</v>
      </c>
      <c r="AB771" s="7" t="s">
        <v>1530</v>
      </c>
    </row>
    <row r="772" spans="1:28" x14ac:dyDescent="0.3">
      <c r="A772" s="7" t="s">
        <v>2819</v>
      </c>
      <c r="B772" s="7" t="s">
        <v>392</v>
      </c>
      <c r="C772" s="7" t="s">
        <v>1188</v>
      </c>
      <c r="D772" s="7" t="s">
        <v>1121</v>
      </c>
      <c r="E772" s="7" t="s">
        <v>24</v>
      </c>
      <c r="F772" s="7" t="s">
        <v>1098</v>
      </c>
      <c r="G772" s="7" t="s">
        <v>1085</v>
      </c>
      <c r="H772" s="7" t="s">
        <v>1147</v>
      </c>
      <c r="I772" s="7" t="s">
        <v>1180</v>
      </c>
      <c r="J772" s="7" t="s">
        <v>1942</v>
      </c>
      <c r="K772" s="7" t="s">
        <v>1167</v>
      </c>
      <c r="L772" s="7" t="s">
        <v>1939</v>
      </c>
      <c r="M772" s="7" t="s">
        <v>1085</v>
      </c>
      <c r="N772" s="7" t="s">
        <v>1083</v>
      </c>
      <c r="O772" s="7" t="s">
        <v>1083</v>
      </c>
      <c r="P772" s="7" t="s">
        <v>1083</v>
      </c>
      <c r="Q772" s="7" t="s">
        <v>1111</v>
      </c>
      <c r="R772" s="7" t="s">
        <v>1105</v>
      </c>
      <c r="S772" s="7" t="s">
        <v>1083</v>
      </c>
      <c r="T772" s="7" t="s">
        <v>1334</v>
      </c>
      <c r="U772" s="7" t="s">
        <v>1717</v>
      </c>
      <c r="V772" s="7" t="s">
        <v>2451</v>
      </c>
      <c r="W772" s="7" t="s">
        <v>2812</v>
      </c>
      <c r="X772" s="7" t="s">
        <v>1406</v>
      </c>
      <c r="Y772" s="7" t="s">
        <v>1238</v>
      </c>
      <c r="Z772" s="7" t="s">
        <v>1083</v>
      </c>
      <c r="AA772" s="7" t="s">
        <v>1083</v>
      </c>
      <c r="AB772" s="7"/>
    </row>
    <row r="773" spans="1:28" x14ac:dyDescent="0.3">
      <c r="A773" s="7" t="s">
        <v>2378</v>
      </c>
      <c r="B773" s="7" t="s">
        <v>172</v>
      </c>
      <c r="C773" s="7" t="s">
        <v>1234</v>
      </c>
      <c r="D773" s="7" t="s">
        <v>20</v>
      </c>
      <c r="E773" s="7" t="s">
        <v>24</v>
      </c>
      <c r="F773" s="7" t="s">
        <v>1260</v>
      </c>
      <c r="G773" s="7" t="s">
        <v>1091</v>
      </c>
      <c r="H773" s="7" t="s">
        <v>1111</v>
      </c>
      <c r="I773" s="7" t="s">
        <v>1167</v>
      </c>
      <c r="J773" s="7" t="s">
        <v>1179</v>
      </c>
      <c r="K773" s="7" t="s">
        <v>1219</v>
      </c>
      <c r="L773" s="7" t="s">
        <v>1691</v>
      </c>
      <c r="M773" s="7" t="s">
        <v>1091</v>
      </c>
      <c r="N773" s="7" t="s">
        <v>1083</v>
      </c>
      <c r="O773" s="7" t="s">
        <v>1083</v>
      </c>
      <c r="P773" s="7" t="s">
        <v>1083</v>
      </c>
      <c r="Q773" s="7" t="s">
        <v>1105</v>
      </c>
      <c r="R773" s="7" t="s">
        <v>1085</v>
      </c>
      <c r="S773" s="7" t="s">
        <v>1076</v>
      </c>
      <c r="T773" s="7" t="s">
        <v>1237</v>
      </c>
      <c r="U773" s="7" t="s">
        <v>1657</v>
      </c>
      <c r="V773" s="7" t="s">
        <v>1887</v>
      </c>
      <c r="W773" s="7" t="s">
        <v>3606</v>
      </c>
      <c r="X773" s="7" t="s">
        <v>1339</v>
      </c>
      <c r="Y773" s="7" t="s">
        <v>1167</v>
      </c>
      <c r="Z773" s="7" t="s">
        <v>1083</v>
      </c>
      <c r="AA773" s="7" t="s">
        <v>1083</v>
      </c>
      <c r="AB773" s="7"/>
    </row>
    <row r="774" spans="1:28" x14ac:dyDescent="0.3">
      <c r="A774" s="7" t="s">
        <v>2331</v>
      </c>
      <c r="B774" s="7" t="s">
        <v>562</v>
      </c>
      <c r="C774" s="7" t="s">
        <v>1188</v>
      </c>
      <c r="D774" s="7" t="s">
        <v>34</v>
      </c>
      <c r="E774" s="7" t="s">
        <v>21</v>
      </c>
      <c r="F774" s="7" t="s">
        <v>1316</v>
      </c>
      <c r="G774" s="7" t="s">
        <v>1148</v>
      </c>
      <c r="H774" s="7" t="s">
        <v>1097</v>
      </c>
      <c r="I774" s="7" t="s">
        <v>1260</v>
      </c>
      <c r="J774" s="7" t="s">
        <v>1471</v>
      </c>
      <c r="K774" s="7" t="s">
        <v>1082</v>
      </c>
      <c r="L774" s="7" t="s">
        <v>1792</v>
      </c>
      <c r="M774" s="7" t="s">
        <v>1112</v>
      </c>
      <c r="N774" s="7" t="s">
        <v>1092</v>
      </c>
      <c r="O774" s="7" t="s">
        <v>1092</v>
      </c>
      <c r="P774" s="7" t="s">
        <v>1085</v>
      </c>
      <c r="Q774" s="7" t="s">
        <v>1123</v>
      </c>
      <c r="R774" s="7" t="s">
        <v>1082</v>
      </c>
      <c r="S774" s="7" t="s">
        <v>1092</v>
      </c>
      <c r="T774" s="7" t="s">
        <v>1826</v>
      </c>
      <c r="U774" s="7" t="s">
        <v>3767</v>
      </c>
      <c r="V774" s="7" t="s">
        <v>3768</v>
      </c>
      <c r="W774" s="7" t="s">
        <v>3147</v>
      </c>
      <c r="X774" s="7" t="s">
        <v>1180</v>
      </c>
      <c r="Y774" s="7" t="s">
        <v>1091</v>
      </c>
      <c r="Z774" s="7" t="s">
        <v>1238</v>
      </c>
      <c r="AA774" s="7" t="s">
        <v>1325</v>
      </c>
      <c r="AB774" s="7" t="s">
        <v>2335</v>
      </c>
    </row>
    <row r="775" spans="1:28" x14ac:dyDescent="0.3">
      <c r="A775" s="7" t="s">
        <v>1559</v>
      </c>
      <c r="B775" s="7" t="s">
        <v>324</v>
      </c>
      <c r="C775" s="7" t="s">
        <v>1260</v>
      </c>
      <c r="D775" s="7" t="s">
        <v>102</v>
      </c>
      <c r="E775" s="7" t="s">
        <v>24</v>
      </c>
      <c r="F775" s="7" t="s">
        <v>1146</v>
      </c>
      <c r="G775" s="7" t="s">
        <v>1104</v>
      </c>
      <c r="H775" s="7" t="s">
        <v>1123</v>
      </c>
      <c r="I775" s="7" t="s">
        <v>1153</v>
      </c>
      <c r="J775" s="7" t="s">
        <v>1272</v>
      </c>
      <c r="K775" s="7" t="s">
        <v>1100</v>
      </c>
      <c r="L775" s="7" t="s">
        <v>1514</v>
      </c>
      <c r="M775" s="7" t="s">
        <v>1092</v>
      </c>
      <c r="N775" s="7" t="s">
        <v>1085</v>
      </c>
      <c r="O775" s="7" t="s">
        <v>1083</v>
      </c>
      <c r="P775" s="7" t="s">
        <v>1083</v>
      </c>
      <c r="Q775" s="7" t="s">
        <v>1092</v>
      </c>
      <c r="R775" s="7" t="s">
        <v>1104</v>
      </c>
      <c r="S775" s="7" t="s">
        <v>1083</v>
      </c>
      <c r="T775" s="7" t="s">
        <v>1368</v>
      </c>
      <c r="U775" s="7" t="s">
        <v>2245</v>
      </c>
      <c r="V775" s="7" t="s">
        <v>2762</v>
      </c>
      <c r="W775" s="7" t="s">
        <v>3769</v>
      </c>
      <c r="X775" s="7" t="s">
        <v>1334</v>
      </c>
      <c r="Y775" s="7" t="s">
        <v>1206</v>
      </c>
      <c r="Z775" s="7" t="s">
        <v>1083</v>
      </c>
      <c r="AA775" s="7" t="s">
        <v>1083</v>
      </c>
      <c r="AB775" s="7"/>
    </row>
    <row r="776" spans="1:28" x14ac:dyDescent="0.3">
      <c r="A776" s="7" t="s">
        <v>1988</v>
      </c>
      <c r="B776" s="7" t="s">
        <v>1365</v>
      </c>
      <c r="C776" s="7" t="s">
        <v>1219</v>
      </c>
      <c r="D776" s="7" t="s">
        <v>130</v>
      </c>
      <c r="E776" s="7" t="s">
        <v>24</v>
      </c>
      <c r="F776" s="7" t="s">
        <v>1202</v>
      </c>
      <c r="G776" s="7" t="s">
        <v>1083</v>
      </c>
      <c r="H776" s="7" t="s">
        <v>1083</v>
      </c>
      <c r="I776" s="7" t="s">
        <v>1083</v>
      </c>
      <c r="J776" s="7" t="s">
        <v>1179</v>
      </c>
      <c r="K776" s="7" t="s">
        <v>1091</v>
      </c>
      <c r="L776" s="7" t="s">
        <v>1612</v>
      </c>
      <c r="M776" s="7" t="s">
        <v>1083</v>
      </c>
      <c r="N776" s="7" t="s">
        <v>1083</v>
      </c>
      <c r="O776" s="7" t="s">
        <v>1083</v>
      </c>
      <c r="P776" s="7" t="s">
        <v>1083</v>
      </c>
      <c r="Q776" s="7" t="s">
        <v>1083</v>
      </c>
      <c r="R776" s="7" t="s">
        <v>1083</v>
      </c>
      <c r="S776" s="7" t="s">
        <v>1083</v>
      </c>
      <c r="T776" s="7" t="s">
        <v>1153</v>
      </c>
      <c r="U776" s="7" t="s">
        <v>1461</v>
      </c>
      <c r="V776" s="7" t="s">
        <v>2212</v>
      </c>
      <c r="W776" s="7" t="s">
        <v>2233</v>
      </c>
      <c r="X776" s="7" t="s">
        <v>1112</v>
      </c>
      <c r="Y776" s="7" t="s">
        <v>1153</v>
      </c>
      <c r="Z776" s="7" t="s">
        <v>1083</v>
      </c>
      <c r="AA776" s="7" t="s">
        <v>1083</v>
      </c>
      <c r="AB776" s="7"/>
    </row>
    <row r="777" spans="1:28" x14ac:dyDescent="0.3">
      <c r="A777" s="7" t="s">
        <v>2772</v>
      </c>
      <c r="B777" s="7" t="s">
        <v>634</v>
      </c>
      <c r="C777" s="7" t="s">
        <v>1242</v>
      </c>
      <c r="D777" s="7" t="s">
        <v>1121</v>
      </c>
      <c r="E777" s="7" t="s">
        <v>1109</v>
      </c>
      <c r="F777" s="7" t="s">
        <v>1246</v>
      </c>
      <c r="G777" s="7" t="s">
        <v>1076</v>
      </c>
      <c r="H777" s="7" t="s">
        <v>1123</v>
      </c>
      <c r="I777" s="7" t="s">
        <v>1128</v>
      </c>
      <c r="J777" s="7" t="s">
        <v>1083</v>
      </c>
      <c r="K777" s="7" t="s">
        <v>1091</v>
      </c>
      <c r="L777" s="7" t="s">
        <v>1476</v>
      </c>
      <c r="M777" s="7" t="s">
        <v>1076</v>
      </c>
      <c r="N777" s="7" t="s">
        <v>1083</v>
      </c>
      <c r="O777" s="7" t="s">
        <v>1083</v>
      </c>
      <c r="P777" s="7" t="s">
        <v>1083</v>
      </c>
      <c r="Q777" s="7" t="s">
        <v>1123</v>
      </c>
      <c r="R777" s="7" t="s">
        <v>1083</v>
      </c>
      <c r="S777" s="7" t="s">
        <v>1083</v>
      </c>
      <c r="T777" s="7" t="s">
        <v>1229</v>
      </c>
      <c r="U777" s="7" t="s">
        <v>1992</v>
      </c>
      <c r="V777" s="7" t="s">
        <v>2364</v>
      </c>
      <c r="W777" s="7" t="s">
        <v>3076</v>
      </c>
      <c r="X777" s="7" t="s">
        <v>1178</v>
      </c>
      <c r="Y777" s="7" t="s">
        <v>1104</v>
      </c>
      <c r="Z777" s="7" t="s">
        <v>1076</v>
      </c>
      <c r="AA777" s="7" t="s">
        <v>1085</v>
      </c>
      <c r="AB777" s="7" t="s">
        <v>1530</v>
      </c>
    </row>
    <row r="778" spans="1:28" x14ac:dyDescent="0.3">
      <c r="A778" s="7" t="s">
        <v>2823</v>
      </c>
      <c r="B778" s="7" t="s">
        <v>326</v>
      </c>
      <c r="C778" s="7" t="s">
        <v>1229</v>
      </c>
      <c r="D778" s="7" t="s">
        <v>44</v>
      </c>
      <c r="E778" s="7" t="s">
        <v>1141</v>
      </c>
      <c r="F778" s="7" t="s">
        <v>1096</v>
      </c>
      <c r="G778" s="7" t="s">
        <v>1104</v>
      </c>
      <c r="H778" s="7" t="s">
        <v>1091</v>
      </c>
      <c r="I778" s="7" t="s">
        <v>1142</v>
      </c>
      <c r="J778" s="7" t="s">
        <v>1091</v>
      </c>
      <c r="K778" s="7" t="s">
        <v>1148</v>
      </c>
      <c r="L778" s="7" t="s">
        <v>1589</v>
      </c>
      <c r="M778" s="7" t="s">
        <v>1104</v>
      </c>
      <c r="N778" s="7" t="s">
        <v>1083</v>
      </c>
      <c r="O778" s="7" t="s">
        <v>1083</v>
      </c>
      <c r="P778" s="7" t="s">
        <v>1083</v>
      </c>
      <c r="Q778" s="7" t="s">
        <v>1091</v>
      </c>
      <c r="R778" s="7" t="s">
        <v>1083</v>
      </c>
      <c r="S778" s="7" t="s">
        <v>1083</v>
      </c>
      <c r="T778" s="7" t="s">
        <v>1368</v>
      </c>
      <c r="U778" s="7" t="s">
        <v>2245</v>
      </c>
      <c r="V778" s="7" t="s">
        <v>2279</v>
      </c>
      <c r="W778" s="7" t="s">
        <v>2557</v>
      </c>
      <c r="X778" s="7" t="s">
        <v>1097</v>
      </c>
      <c r="Y778" s="7" t="s">
        <v>1641</v>
      </c>
      <c r="Z778" s="7" t="s">
        <v>1128</v>
      </c>
      <c r="AA778" s="7" t="s">
        <v>1097</v>
      </c>
      <c r="AB778" s="7" t="s">
        <v>1936</v>
      </c>
    </row>
    <row r="779" spans="1:28" x14ac:dyDescent="0.3">
      <c r="A779" s="7" t="s">
        <v>2115</v>
      </c>
      <c r="B779" s="7" t="s">
        <v>2814</v>
      </c>
      <c r="C779" s="7" t="s">
        <v>1234</v>
      </c>
      <c r="D779" s="7" t="s">
        <v>28</v>
      </c>
      <c r="E779" s="7" t="s">
        <v>21</v>
      </c>
      <c r="F779" s="7" t="s">
        <v>1178</v>
      </c>
      <c r="G779" s="7" t="s">
        <v>1076</v>
      </c>
      <c r="H779" s="7" t="s">
        <v>1092</v>
      </c>
      <c r="I779" s="7" t="s">
        <v>1082</v>
      </c>
      <c r="J779" s="7" t="s">
        <v>1092</v>
      </c>
      <c r="K779" s="7" t="s">
        <v>1082</v>
      </c>
      <c r="L779" s="7" t="s">
        <v>1492</v>
      </c>
      <c r="M779" s="7" t="s">
        <v>1076</v>
      </c>
      <c r="N779" s="7" t="s">
        <v>1083</v>
      </c>
      <c r="O779" s="7" t="s">
        <v>1083</v>
      </c>
      <c r="P779" s="7" t="s">
        <v>1083</v>
      </c>
      <c r="Q779" s="7" t="s">
        <v>1092</v>
      </c>
      <c r="R779" s="7" t="s">
        <v>1083</v>
      </c>
      <c r="S779" s="7" t="s">
        <v>1083</v>
      </c>
      <c r="T779" s="7" t="s">
        <v>1097</v>
      </c>
      <c r="U779" s="7" t="s">
        <v>1914</v>
      </c>
      <c r="V779" s="7" t="s">
        <v>1995</v>
      </c>
      <c r="W779" s="7" t="s">
        <v>3770</v>
      </c>
      <c r="X779" s="7" t="s">
        <v>1128</v>
      </c>
      <c r="Y779" s="7" t="s">
        <v>1167</v>
      </c>
      <c r="Z779" s="7" t="s">
        <v>1148</v>
      </c>
      <c r="AA779" s="7" t="s">
        <v>1148</v>
      </c>
      <c r="AB779" s="7" t="s">
        <v>1526</v>
      </c>
    </row>
    <row r="780" spans="1:28" x14ac:dyDescent="0.3">
      <c r="A780" s="7" t="s">
        <v>2695</v>
      </c>
      <c r="B780" s="7" t="s">
        <v>288</v>
      </c>
      <c r="C780" s="7" t="s">
        <v>1219</v>
      </c>
      <c r="D780" s="7" t="s">
        <v>1139</v>
      </c>
      <c r="E780" s="7" t="s">
        <v>24</v>
      </c>
      <c r="F780" s="7" t="s">
        <v>1273</v>
      </c>
      <c r="G780" s="7" t="s">
        <v>1076</v>
      </c>
      <c r="H780" s="7" t="s">
        <v>1105</v>
      </c>
      <c r="I780" s="7" t="s">
        <v>1123</v>
      </c>
      <c r="J780" s="7" t="s">
        <v>1084</v>
      </c>
      <c r="K780" s="7" t="s">
        <v>1112</v>
      </c>
      <c r="L780" s="7" t="s">
        <v>1807</v>
      </c>
      <c r="M780" s="7" t="s">
        <v>1076</v>
      </c>
      <c r="N780" s="7" t="s">
        <v>1083</v>
      </c>
      <c r="O780" s="7" t="s">
        <v>1083</v>
      </c>
      <c r="P780" s="7" t="s">
        <v>1083</v>
      </c>
      <c r="Q780" s="7" t="s">
        <v>1105</v>
      </c>
      <c r="R780" s="7" t="s">
        <v>1083</v>
      </c>
      <c r="S780" s="7" t="s">
        <v>1083</v>
      </c>
      <c r="T780" s="7" t="s">
        <v>1303</v>
      </c>
      <c r="U780" s="7" t="s">
        <v>1732</v>
      </c>
      <c r="V780" s="7" t="s">
        <v>2408</v>
      </c>
      <c r="W780" s="7" t="s">
        <v>2684</v>
      </c>
      <c r="X780" s="7" t="s">
        <v>1355</v>
      </c>
      <c r="Y780" s="7" t="s">
        <v>1312</v>
      </c>
      <c r="Z780" s="7" t="s">
        <v>1083</v>
      </c>
      <c r="AA780" s="7" t="s">
        <v>1083</v>
      </c>
      <c r="AB780" s="7"/>
    </row>
    <row r="781" spans="1:28" x14ac:dyDescent="0.3">
      <c r="A781" s="7" t="s">
        <v>2825</v>
      </c>
      <c r="B781" s="7" t="s">
        <v>256</v>
      </c>
      <c r="C781" s="7" t="s">
        <v>1098</v>
      </c>
      <c r="D781" s="7" t="s">
        <v>26</v>
      </c>
      <c r="E781" s="7" t="s">
        <v>1109</v>
      </c>
      <c r="F781" s="7" t="s">
        <v>1316</v>
      </c>
      <c r="G781" s="7" t="s">
        <v>1104</v>
      </c>
      <c r="H781" s="7" t="s">
        <v>1123</v>
      </c>
      <c r="I781" s="7" t="s">
        <v>1153</v>
      </c>
      <c r="J781" s="7" t="s">
        <v>1104</v>
      </c>
      <c r="K781" s="7" t="s">
        <v>1111</v>
      </c>
      <c r="L781" s="7" t="s">
        <v>1589</v>
      </c>
      <c r="M781" s="7" t="s">
        <v>1104</v>
      </c>
      <c r="N781" s="7" t="s">
        <v>1083</v>
      </c>
      <c r="O781" s="7" t="s">
        <v>1083</v>
      </c>
      <c r="P781" s="7" t="s">
        <v>1076</v>
      </c>
      <c r="Q781" s="7" t="s">
        <v>1091</v>
      </c>
      <c r="R781" s="7" t="s">
        <v>1085</v>
      </c>
      <c r="S781" s="7" t="s">
        <v>1083</v>
      </c>
      <c r="T781" s="7" t="s">
        <v>1489</v>
      </c>
      <c r="U781" s="7" t="s">
        <v>1914</v>
      </c>
      <c r="V781" s="7" t="s">
        <v>2711</v>
      </c>
      <c r="W781" s="7" t="s">
        <v>3990</v>
      </c>
      <c r="X781" s="7" t="s">
        <v>1180</v>
      </c>
      <c r="Y781" s="7" t="s">
        <v>1128</v>
      </c>
      <c r="Z781" s="7" t="s">
        <v>1100</v>
      </c>
      <c r="AA781" s="7" t="s">
        <v>1100</v>
      </c>
      <c r="AB781" s="7" t="s">
        <v>1526</v>
      </c>
    </row>
    <row r="782" spans="1:28" x14ac:dyDescent="0.3">
      <c r="A782" s="7" t="s">
        <v>2032</v>
      </c>
      <c r="B782" s="7" t="s">
        <v>156</v>
      </c>
      <c r="C782" s="7" t="s">
        <v>1148</v>
      </c>
      <c r="D782" s="7" t="s">
        <v>20</v>
      </c>
      <c r="E782" s="7" t="s">
        <v>21</v>
      </c>
      <c r="F782" s="7" t="s">
        <v>1299</v>
      </c>
      <c r="G782" s="7" t="s">
        <v>1123</v>
      </c>
      <c r="H782" s="7" t="s">
        <v>1142</v>
      </c>
      <c r="I782" s="7" t="s">
        <v>1180</v>
      </c>
      <c r="J782" s="7" t="s">
        <v>1076</v>
      </c>
      <c r="K782" s="7" t="s">
        <v>1229</v>
      </c>
      <c r="L782" s="7" t="s">
        <v>1673</v>
      </c>
      <c r="M782" s="7" t="s">
        <v>1105</v>
      </c>
      <c r="N782" s="7" t="s">
        <v>1076</v>
      </c>
      <c r="O782" s="7" t="s">
        <v>1083</v>
      </c>
      <c r="P782" s="7" t="s">
        <v>1076</v>
      </c>
      <c r="Q782" s="7" t="s">
        <v>1142</v>
      </c>
      <c r="R782" s="7" t="s">
        <v>1083</v>
      </c>
      <c r="S782" s="7" t="s">
        <v>1083</v>
      </c>
      <c r="T782" s="7" t="s">
        <v>1773</v>
      </c>
      <c r="U782" s="7" t="s">
        <v>2330</v>
      </c>
      <c r="V782" s="7" t="s">
        <v>2051</v>
      </c>
      <c r="W782" s="7" t="s">
        <v>3086</v>
      </c>
      <c r="X782" s="7" t="s">
        <v>1312</v>
      </c>
      <c r="Y782" s="7" t="s">
        <v>1334</v>
      </c>
      <c r="Z782" s="7" t="s">
        <v>2114</v>
      </c>
      <c r="AA782" s="7" t="s">
        <v>1949</v>
      </c>
      <c r="AB782" s="7" t="s">
        <v>2168</v>
      </c>
    </row>
    <row r="783" spans="1:28" x14ac:dyDescent="0.3">
      <c r="A783" s="7" t="s">
        <v>1055</v>
      </c>
      <c r="B783" s="7" t="s">
        <v>0</v>
      </c>
      <c r="C783" s="7" t="s">
        <v>1057</v>
      </c>
      <c r="D783" s="7" t="s">
        <v>1059</v>
      </c>
      <c r="E783" s="7" t="s">
        <v>1063</v>
      </c>
      <c r="F783" s="7" t="s">
        <v>4</v>
      </c>
      <c r="G783" s="7" t="s">
        <v>781</v>
      </c>
      <c r="H783" s="7" t="s">
        <v>1190</v>
      </c>
      <c r="I783" s="7" t="s">
        <v>1191</v>
      </c>
      <c r="J783" s="7" t="s">
        <v>1192</v>
      </c>
      <c r="K783" s="7" t="s">
        <v>1193</v>
      </c>
      <c r="L783" s="7" t="s">
        <v>1444</v>
      </c>
      <c r="M783" s="7" t="s">
        <v>1445</v>
      </c>
      <c r="N783" s="7" t="s">
        <v>1544</v>
      </c>
      <c r="O783" s="7" t="s">
        <v>1545</v>
      </c>
      <c r="P783" s="7" t="s">
        <v>1448</v>
      </c>
      <c r="Q783" s="7" t="s">
        <v>1445</v>
      </c>
      <c r="R783" s="7" t="s">
        <v>1544</v>
      </c>
      <c r="S783" s="7" t="s">
        <v>1545</v>
      </c>
      <c r="T783" s="7" t="s">
        <v>1546</v>
      </c>
      <c r="U783" s="7" t="s">
        <v>1547</v>
      </c>
      <c r="V783" s="7" t="s">
        <v>1548</v>
      </c>
      <c r="W783" s="7" t="s">
        <v>1549</v>
      </c>
      <c r="X783" s="7" t="s">
        <v>1456</v>
      </c>
      <c r="Y783" s="7" t="s">
        <v>1457</v>
      </c>
      <c r="Z783" s="7" t="s">
        <v>1458</v>
      </c>
      <c r="AA783" s="7" t="s">
        <v>1459</v>
      </c>
      <c r="AB783" s="7" t="s">
        <v>1460</v>
      </c>
    </row>
    <row r="784" spans="1:28" x14ac:dyDescent="0.3">
      <c r="A784" s="7" t="s">
        <v>2826</v>
      </c>
      <c r="B784" s="7" t="s">
        <v>159</v>
      </c>
      <c r="C784" s="7" t="s">
        <v>1238</v>
      </c>
      <c r="D784" s="7" t="s">
        <v>44</v>
      </c>
      <c r="E784" s="7" t="s">
        <v>21</v>
      </c>
      <c r="F784" s="7" t="s">
        <v>1325</v>
      </c>
      <c r="G784" s="7" t="s">
        <v>1153</v>
      </c>
      <c r="H784" s="7" t="s">
        <v>1100</v>
      </c>
      <c r="I784" s="7" t="s">
        <v>1188</v>
      </c>
      <c r="J784" s="7" t="s">
        <v>1218</v>
      </c>
      <c r="K784" s="7" t="s">
        <v>1202</v>
      </c>
      <c r="L784" s="7" t="s">
        <v>1758</v>
      </c>
      <c r="M784" s="7" t="s">
        <v>1105</v>
      </c>
      <c r="N784" s="7" t="s">
        <v>1092</v>
      </c>
      <c r="O784" s="7" t="s">
        <v>1092</v>
      </c>
      <c r="P784" s="7" t="s">
        <v>1085</v>
      </c>
      <c r="Q784" s="7" t="s">
        <v>1105</v>
      </c>
      <c r="R784" s="7" t="s">
        <v>1082</v>
      </c>
      <c r="S784" s="7" t="s">
        <v>1076</v>
      </c>
      <c r="T784" s="7" t="s">
        <v>1518</v>
      </c>
      <c r="U784" s="7" t="s">
        <v>3219</v>
      </c>
      <c r="V784" s="7" t="s">
        <v>3053</v>
      </c>
      <c r="W784" s="7" t="s">
        <v>3771</v>
      </c>
      <c r="X784" s="7" t="s">
        <v>1273</v>
      </c>
      <c r="Y784" s="7" t="s">
        <v>1666</v>
      </c>
      <c r="Z784" s="7" t="s">
        <v>2401</v>
      </c>
      <c r="AA784" s="7" t="s">
        <v>1823</v>
      </c>
      <c r="AB784" s="7" t="s">
        <v>3991</v>
      </c>
    </row>
    <row r="785" spans="1:28" x14ac:dyDescent="0.3">
      <c r="A785" s="7" t="s">
        <v>1946</v>
      </c>
      <c r="B785" s="7" t="s">
        <v>269</v>
      </c>
      <c r="C785" s="7" t="s">
        <v>1242</v>
      </c>
      <c r="D785" s="7" t="s">
        <v>62</v>
      </c>
      <c r="E785" s="7" t="s">
        <v>1109</v>
      </c>
      <c r="F785" s="7" t="s">
        <v>1146</v>
      </c>
      <c r="G785" s="7" t="s">
        <v>1147</v>
      </c>
      <c r="H785" s="7" t="s">
        <v>1167</v>
      </c>
      <c r="I785" s="7" t="s">
        <v>1098</v>
      </c>
      <c r="J785" s="7" t="s">
        <v>1084</v>
      </c>
      <c r="K785" s="7" t="s">
        <v>1127</v>
      </c>
      <c r="L785" s="7" t="s">
        <v>1723</v>
      </c>
      <c r="M785" s="7" t="s">
        <v>1142</v>
      </c>
      <c r="N785" s="7" t="s">
        <v>1091</v>
      </c>
      <c r="O785" s="7" t="s">
        <v>1083</v>
      </c>
      <c r="P785" s="7" t="s">
        <v>1085</v>
      </c>
      <c r="Q785" s="7" t="s">
        <v>1097</v>
      </c>
      <c r="R785" s="7" t="s">
        <v>1076</v>
      </c>
      <c r="S785" s="7" t="s">
        <v>1083</v>
      </c>
      <c r="T785" s="7" t="s">
        <v>1921</v>
      </c>
      <c r="U785" s="7" t="s">
        <v>1592</v>
      </c>
      <c r="V785" s="7" t="s">
        <v>1988</v>
      </c>
      <c r="W785" s="7" t="s">
        <v>2817</v>
      </c>
      <c r="X785" s="7" t="s">
        <v>1123</v>
      </c>
      <c r="Y785" s="7" t="s">
        <v>1128</v>
      </c>
      <c r="Z785" s="7" t="s">
        <v>1242</v>
      </c>
      <c r="AA785" s="7" t="s">
        <v>1146</v>
      </c>
      <c r="AB785" s="7" t="s">
        <v>1832</v>
      </c>
    </row>
    <row r="786" spans="1:28" x14ac:dyDescent="0.3">
      <c r="A786" s="7" t="s">
        <v>2619</v>
      </c>
      <c r="B786" s="7" t="s">
        <v>104</v>
      </c>
      <c r="C786" s="7" t="s">
        <v>1234</v>
      </c>
      <c r="D786" s="7" t="s">
        <v>105</v>
      </c>
      <c r="E786" s="7" t="s">
        <v>24</v>
      </c>
      <c r="F786" s="7" t="s">
        <v>1312</v>
      </c>
      <c r="G786" s="7" t="s">
        <v>1105</v>
      </c>
      <c r="H786" s="7" t="s">
        <v>1148</v>
      </c>
      <c r="I786" s="7" t="s">
        <v>1223</v>
      </c>
      <c r="J786" s="7" t="s">
        <v>1092</v>
      </c>
      <c r="K786" s="7" t="s">
        <v>1202</v>
      </c>
      <c r="L786" s="7" t="s">
        <v>2008</v>
      </c>
      <c r="M786" s="7" t="s">
        <v>1104</v>
      </c>
      <c r="N786" s="7" t="s">
        <v>1076</v>
      </c>
      <c r="O786" s="7" t="s">
        <v>1076</v>
      </c>
      <c r="P786" s="7" t="s">
        <v>1076</v>
      </c>
      <c r="Q786" s="7" t="s">
        <v>1153</v>
      </c>
      <c r="R786" s="7" t="s">
        <v>1091</v>
      </c>
      <c r="S786" s="7" t="s">
        <v>1076</v>
      </c>
      <c r="T786" s="7" t="s">
        <v>1608</v>
      </c>
      <c r="U786" s="7" t="s">
        <v>1999</v>
      </c>
      <c r="V786" s="7" t="s">
        <v>3772</v>
      </c>
      <c r="W786" s="7" t="s">
        <v>3224</v>
      </c>
      <c r="X786" s="7" t="s">
        <v>1339</v>
      </c>
      <c r="Y786" s="7" t="s">
        <v>1229</v>
      </c>
      <c r="Z786" s="7" t="s">
        <v>1083</v>
      </c>
      <c r="AA786" s="7" t="s">
        <v>1083</v>
      </c>
      <c r="AB786" s="7"/>
    </row>
    <row r="787" spans="1:28" x14ac:dyDescent="0.3">
      <c r="A787" s="7" t="s">
        <v>2165</v>
      </c>
      <c r="B787" s="7" t="s">
        <v>305</v>
      </c>
      <c r="C787" s="7" t="s">
        <v>1180</v>
      </c>
      <c r="D787" s="7" t="s">
        <v>55</v>
      </c>
      <c r="E787" s="7" t="s">
        <v>1109</v>
      </c>
      <c r="F787" s="7" t="s">
        <v>1316</v>
      </c>
      <c r="G787" s="7" t="s">
        <v>1105</v>
      </c>
      <c r="H787" s="7" t="s">
        <v>1153</v>
      </c>
      <c r="I787" s="7" t="s">
        <v>1148</v>
      </c>
      <c r="J787" s="7" t="s">
        <v>1570</v>
      </c>
      <c r="K787" s="7" t="s">
        <v>1188</v>
      </c>
      <c r="L787" s="7" t="s">
        <v>1527</v>
      </c>
      <c r="M787" s="7" t="s">
        <v>1082</v>
      </c>
      <c r="N787" s="7" t="s">
        <v>1092</v>
      </c>
      <c r="O787" s="7" t="s">
        <v>1083</v>
      </c>
      <c r="P787" s="7" t="s">
        <v>1076</v>
      </c>
      <c r="Q787" s="7" t="s">
        <v>1111</v>
      </c>
      <c r="R787" s="7" t="s">
        <v>1092</v>
      </c>
      <c r="S787" s="7" t="s">
        <v>1083</v>
      </c>
      <c r="T787" s="7" t="s">
        <v>1418</v>
      </c>
      <c r="U787" s="7" t="s">
        <v>2612</v>
      </c>
      <c r="V787" s="7" t="s">
        <v>2922</v>
      </c>
      <c r="W787" s="7" t="s">
        <v>3543</v>
      </c>
      <c r="X787" s="7" t="s">
        <v>1237</v>
      </c>
      <c r="Y787" s="7" t="s">
        <v>1577</v>
      </c>
      <c r="Z787" s="7" t="s">
        <v>1091</v>
      </c>
      <c r="AA787" s="7" t="s">
        <v>1111</v>
      </c>
      <c r="AB787" s="7" t="s">
        <v>1936</v>
      </c>
    </row>
    <row r="788" spans="1:28" x14ac:dyDescent="0.3">
      <c r="A788" s="7" t="s">
        <v>2594</v>
      </c>
      <c r="B788" s="7" t="s">
        <v>236</v>
      </c>
      <c r="C788" s="7" t="s">
        <v>1234</v>
      </c>
      <c r="D788" s="7" t="s">
        <v>105</v>
      </c>
      <c r="E788" s="7" t="s">
        <v>24</v>
      </c>
      <c r="F788" s="7" t="s">
        <v>1312</v>
      </c>
      <c r="G788" s="7" t="s">
        <v>1082</v>
      </c>
      <c r="H788" s="7" t="s">
        <v>1167</v>
      </c>
      <c r="I788" s="7" t="s">
        <v>1148</v>
      </c>
      <c r="J788" s="7" t="s">
        <v>1142</v>
      </c>
      <c r="K788" s="7" t="s">
        <v>1091</v>
      </c>
      <c r="L788" s="7" t="s">
        <v>1804</v>
      </c>
      <c r="M788" s="7" t="s">
        <v>1085</v>
      </c>
      <c r="N788" s="7" t="s">
        <v>1083</v>
      </c>
      <c r="O788" s="7" t="s">
        <v>1085</v>
      </c>
      <c r="P788" s="7" t="s">
        <v>1083</v>
      </c>
      <c r="Q788" s="7" t="s">
        <v>1097</v>
      </c>
      <c r="R788" s="7" t="s">
        <v>1083</v>
      </c>
      <c r="S788" s="7" t="s">
        <v>1076</v>
      </c>
      <c r="T788" s="7" t="s">
        <v>1791</v>
      </c>
      <c r="U788" s="7" t="s">
        <v>1804</v>
      </c>
      <c r="V788" s="7" t="s">
        <v>3773</v>
      </c>
      <c r="W788" s="7" t="s">
        <v>3160</v>
      </c>
      <c r="X788" s="7" t="s">
        <v>1650</v>
      </c>
      <c r="Y788" s="7" t="s">
        <v>1202</v>
      </c>
      <c r="Z788" s="7" t="s">
        <v>1083</v>
      </c>
      <c r="AA788" s="7" t="s">
        <v>1083</v>
      </c>
      <c r="AB788" s="7"/>
    </row>
    <row r="789" spans="1:28" x14ac:dyDescent="0.3">
      <c r="A789" s="7" t="s">
        <v>1686</v>
      </c>
      <c r="B789" s="7" t="s">
        <v>1375</v>
      </c>
      <c r="C789" s="7" t="s">
        <v>1223</v>
      </c>
      <c r="D789" s="7" t="s">
        <v>107</v>
      </c>
      <c r="E789" s="7" t="s">
        <v>1228</v>
      </c>
      <c r="F789" s="7" t="s">
        <v>1128</v>
      </c>
      <c r="G789" s="7" t="s">
        <v>1083</v>
      </c>
      <c r="H789" s="7" t="s">
        <v>1076</v>
      </c>
      <c r="I789" s="7" t="s">
        <v>1076</v>
      </c>
      <c r="J789" s="7" t="s">
        <v>1179</v>
      </c>
      <c r="K789" s="7" t="s">
        <v>1083</v>
      </c>
      <c r="L789" s="7" t="s">
        <v>1571</v>
      </c>
      <c r="M789" s="7" t="s">
        <v>1083</v>
      </c>
      <c r="N789" s="7" t="s">
        <v>1083</v>
      </c>
      <c r="O789" s="7" t="s">
        <v>1083</v>
      </c>
      <c r="P789" s="7" t="s">
        <v>1083</v>
      </c>
      <c r="Q789" s="7" t="s">
        <v>1076</v>
      </c>
      <c r="R789" s="7" t="s">
        <v>1083</v>
      </c>
      <c r="S789" s="7" t="s">
        <v>1083</v>
      </c>
      <c r="T789" s="7" t="s">
        <v>1092</v>
      </c>
      <c r="U789" s="7" t="s">
        <v>1461</v>
      </c>
      <c r="V789" s="7" t="s">
        <v>1771</v>
      </c>
      <c r="W789" s="7" t="s">
        <v>2821</v>
      </c>
      <c r="X789" s="7" t="s">
        <v>1104</v>
      </c>
      <c r="Y789" s="7" t="s">
        <v>1142</v>
      </c>
      <c r="Z789" s="7" t="s">
        <v>1076</v>
      </c>
      <c r="AA789" s="7" t="s">
        <v>1092</v>
      </c>
      <c r="AB789" s="7" t="s">
        <v>1680</v>
      </c>
    </row>
    <row r="790" spans="1:28" x14ac:dyDescent="0.3">
      <c r="A790" s="7" t="s">
        <v>1593</v>
      </c>
      <c r="B790" s="7" t="s">
        <v>117</v>
      </c>
      <c r="C790" s="7" t="s">
        <v>1110</v>
      </c>
      <c r="D790" s="7" t="s">
        <v>1139</v>
      </c>
      <c r="E790" s="7" t="s">
        <v>24</v>
      </c>
      <c r="F790" s="7" t="s">
        <v>1110</v>
      </c>
      <c r="G790" s="7" t="s">
        <v>1076</v>
      </c>
      <c r="H790" s="7" t="s">
        <v>1082</v>
      </c>
      <c r="I790" s="7" t="s">
        <v>1104</v>
      </c>
      <c r="J790" s="7" t="s">
        <v>1085</v>
      </c>
      <c r="K790" s="7" t="s">
        <v>1307</v>
      </c>
      <c r="L790" s="7" t="s">
        <v>1589</v>
      </c>
      <c r="M790" s="7" t="s">
        <v>1076</v>
      </c>
      <c r="N790" s="7" t="s">
        <v>1083</v>
      </c>
      <c r="O790" s="7" t="s">
        <v>1083</v>
      </c>
      <c r="P790" s="7" t="s">
        <v>1083</v>
      </c>
      <c r="Q790" s="7" t="s">
        <v>1082</v>
      </c>
      <c r="R790" s="7" t="s">
        <v>1083</v>
      </c>
      <c r="S790" s="7" t="s">
        <v>1083</v>
      </c>
      <c r="T790" s="7" t="s">
        <v>1242</v>
      </c>
      <c r="U790" s="7" t="s">
        <v>1513</v>
      </c>
      <c r="V790" s="7" t="s">
        <v>2570</v>
      </c>
      <c r="W790" s="7" t="s">
        <v>1754</v>
      </c>
      <c r="X790" s="7" t="s">
        <v>1237</v>
      </c>
      <c r="Y790" s="7" t="s">
        <v>1312</v>
      </c>
      <c r="Z790" s="7" t="s">
        <v>1083</v>
      </c>
      <c r="AA790" s="7" t="s">
        <v>1083</v>
      </c>
      <c r="AB790" s="7"/>
    </row>
    <row r="791" spans="1:28" x14ac:dyDescent="0.3">
      <c r="A791" s="7" t="s">
        <v>2019</v>
      </c>
      <c r="B791" s="7" t="s">
        <v>157</v>
      </c>
      <c r="C791" s="7" t="s">
        <v>1229</v>
      </c>
      <c r="D791" s="7" t="s">
        <v>44</v>
      </c>
      <c r="E791" s="7" t="s">
        <v>1228</v>
      </c>
      <c r="F791" s="7" t="s">
        <v>1320</v>
      </c>
      <c r="G791" s="7" t="s">
        <v>1104</v>
      </c>
      <c r="H791" s="7" t="s">
        <v>1100</v>
      </c>
      <c r="I791" s="7" t="s">
        <v>1147</v>
      </c>
      <c r="J791" s="7" t="s">
        <v>1076</v>
      </c>
      <c r="K791" s="7" t="s">
        <v>1320</v>
      </c>
      <c r="L791" s="7" t="s">
        <v>1713</v>
      </c>
      <c r="M791" s="7" t="s">
        <v>1082</v>
      </c>
      <c r="N791" s="7" t="s">
        <v>1083</v>
      </c>
      <c r="O791" s="7" t="s">
        <v>1076</v>
      </c>
      <c r="P791" s="7" t="s">
        <v>1085</v>
      </c>
      <c r="Q791" s="7" t="s">
        <v>1111</v>
      </c>
      <c r="R791" s="7" t="s">
        <v>1083</v>
      </c>
      <c r="S791" s="7" t="s">
        <v>1085</v>
      </c>
      <c r="T791" s="7" t="s">
        <v>1510</v>
      </c>
      <c r="U791" s="7" t="s">
        <v>1562</v>
      </c>
      <c r="V791" s="7" t="s">
        <v>1872</v>
      </c>
      <c r="W791" s="7" t="s">
        <v>3992</v>
      </c>
      <c r="X791" s="7" t="s">
        <v>1202</v>
      </c>
      <c r="Y791" s="7" t="s">
        <v>1535</v>
      </c>
      <c r="Z791" s="7" t="s">
        <v>1104</v>
      </c>
      <c r="AA791" s="7" t="s">
        <v>1111</v>
      </c>
      <c r="AB791" s="7" t="s">
        <v>1530</v>
      </c>
    </row>
    <row r="792" spans="1:28" x14ac:dyDescent="0.3">
      <c r="A792" s="7" t="s">
        <v>2124</v>
      </c>
      <c r="B792" s="7" t="s">
        <v>888</v>
      </c>
      <c r="C792" s="7" t="s">
        <v>1110</v>
      </c>
      <c r="D792" s="7" t="s">
        <v>168</v>
      </c>
      <c r="E792" s="7" t="s">
        <v>21</v>
      </c>
      <c r="F792" s="7" t="s">
        <v>1299</v>
      </c>
      <c r="G792" s="7" t="s">
        <v>1091</v>
      </c>
      <c r="H792" s="7" t="s">
        <v>1092</v>
      </c>
      <c r="I792" s="7" t="s">
        <v>1128</v>
      </c>
      <c r="J792" s="7" t="s">
        <v>1092</v>
      </c>
      <c r="K792" s="7" t="s">
        <v>1206</v>
      </c>
      <c r="L792" s="7" t="s">
        <v>1669</v>
      </c>
      <c r="M792" s="7" t="s">
        <v>1091</v>
      </c>
      <c r="N792" s="7" t="s">
        <v>1083</v>
      </c>
      <c r="O792" s="7" t="s">
        <v>1083</v>
      </c>
      <c r="P792" s="7" t="s">
        <v>1083</v>
      </c>
      <c r="Q792" s="7" t="s">
        <v>1092</v>
      </c>
      <c r="R792" s="7" t="s">
        <v>1083</v>
      </c>
      <c r="S792" s="7" t="s">
        <v>1083</v>
      </c>
      <c r="T792" s="7" t="s">
        <v>1510</v>
      </c>
      <c r="U792" s="7" t="s">
        <v>1572</v>
      </c>
      <c r="V792" s="7" t="s">
        <v>2527</v>
      </c>
      <c r="W792" s="7" t="s">
        <v>3184</v>
      </c>
      <c r="X792" s="7" t="s">
        <v>1178</v>
      </c>
      <c r="Y792" s="7" t="s">
        <v>1127</v>
      </c>
      <c r="Z792" s="7" t="s">
        <v>1076</v>
      </c>
      <c r="AA792" s="7" t="s">
        <v>1076</v>
      </c>
      <c r="AB792" s="7" t="s">
        <v>1526</v>
      </c>
    </row>
    <row r="793" spans="1:28" x14ac:dyDescent="0.3">
      <c r="A793" s="7" t="s">
        <v>2273</v>
      </c>
      <c r="B793" s="7" t="s">
        <v>974</v>
      </c>
      <c r="C793" s="7" t="s">
        <v>1188</v>
      </c>
      <c r="D793" s="7" t="s">
        <v>1132</v>
      </c>
      <c r="E793" s="7" t="s">
        <v>1141</v>
      </c>
      <c r="F793" s="7" t="s">
        <v>1219</v>
      </c>
      <c r="G793" s="7" t="s">
        <v>1076</v>
      </c>
      <c r="H793" s="7" t="s">
        <v>1085</v>
      </c>
      <c r="I793" s="7" t="s">
        <v>1092</v>
      </c>
      <c r="J793" s="7" t="s">
        <v>1272</v>
      </c>
      <c r="K793" s="7" t="s">
        <v>1098</v>
      </c>
      <c r="L793" s="7" t="s">
        <v>1461</v>
      </c>
      <c r="M793" s="7" t="s">
        <v>1076</v>
      </c>
      <c r="N793" s="7" t="s">
        <v>1083</v>
      </c>
      <c r="O793" s="7" t="s">
        <v>1083</v>
      </c>
      <c r="P793" s="7" t="s">
        <v>1083</v>
      </c>
      <c r="Q793" s="7" t="s">
        <v>1085</v>
      </c>
      <c r="R793" s="7" t="s">
        <v>1083</v>
      </c>
      <c r="S793" s="7" t="s">
        <v>1083</v>
      </c>
      <c r="T793" s="7" t="s">
        <v>1223</v>
      </c>
      <c r="U793" s="7" t="s">
        <v>1723</v>
      </c>
      <c r="V793" s="7" t="s">
        <v>2080</v>
      </c>
      <c r="W793" s="7" t="s">
        <v>2822</v>
      </c>
      <c r="X793" s="7" t="s">
        <v>1128</v>
      </c>
      <c r="Y793" s="7" t="s">
        <v>1299</v>
      </c>
      <c r="Z793" s="7" t="s">
        <v>1076</v>
      </c>
      <c r="AA793" s="7" t="s">
        <v>1092</v>
      </c>
      <c r="AB793" s="7" t="s">
        <v>1680</v>
      </c>
    </row>
    <row r="794" spans="1:28" x14ac:dyDescent="0.3">
      <c r="A794" s="7" t="s">
        <v>1536</v>
      </c>
      <c r="B794" s="7" t="s">
        <v>461</v>
      </c>
      <c r="C794" s="7" t="s">
        <v>1246</v>
      </c>
      <c r="D794" s="7" t="s">
        <v>130</v>
      </c>
      <c r="E794" s="7" t="s">
        <v>1141</v>
      </c>
      <c r="F794" s="7" t="s">
        <v>1280</v>
      </c>
      <c r="G794" s="7" t="s">
        <v>1123</v>
      </c>
      <c r="H794" s="7" t="s">
        <v>1100</v>
      </c>
      <c r="I794" s="7" t="s">
        <v>1148</v>
      </c>
      <c r="J794" s="7" t="s">
        <v>1084</v>
      </c>
      <c r="K794" s="7" t="s">
        <v>1091</v>
      </c>
      <c r="L794" s="7" t="s">
        <v>1495</v>
      </c>
      <c r="M794" s="7" t="s">
        <v>1105</v>
      </c>
      <c r="N794" s="7" t="s">
        <v>1076</v>
      </c>
      <c r="O794" s="7" t="s">
        <v>1083</v>
      </c>
      <c r="P794" s="7" t="s">
        <v>1076</v>
      </c>
      <c r="Q794" s="7" t="s">
        <v>1105</v>
      </c>
      <c r="R794" s="7" t="s">
        <v>1104</v>
      </c>
      <c r="S794" s="7" t="s">
        <v>1083</v>
      </c>
      <c r="T794" s="7" t="s">
        <v>1666</v>
      </c>
      <c r="U794" s="7" t="s">
        <v>1697</v>
      </c>
      <c r="V794" s="7" t="s">
        <v>2760</v>
      </c>
      <c r="W794" s="7" t="s">
        <v>1989</v>
      </c>
      <c r="X794" s="7" t="s">
        <v>1111</v>
      </c>
      <c r="Y794" s="7" t="s">
        <v>1178</v>
      </c>
      <c r="Z794" s="7" t="s">
        <v>1092</v>
      </c>
      <c r="AA794" s="7" t="s">
        <v>1091</v>
      </c>
      <c r="AB794" s="7" t="s">
        <v>1530</v>
      </c>
    </row>
    <row r="795" spans="1:28" x14ac:dyDescent="0.3">
      <c r="A795" s="7" t="s">
        <v>2834</v>
      </c>
      <c r="B795" s="7" t="s">
        <v>2824</v>
      </c>
      <c r="C795" s="7" t="s">
        <v>1229</v>
      </c>
      <c r="D795" s="7" t="s">
        <v>57</v>
      </c>
      <c r="E795" s="7" t="s">
        <v>1228</v>
      </c>
      <c r="F795" s="7" t="s">
        <v>1092</v>
      </c>
      <c r="G795" s="7" t="s">
        <v>1083</v>
      </c>
      <c r="H795" s="7" t="s">
        <v>1083</v>
      </c>
      <c r="I795" s="7" t="s">
        <v>1083</v>
      </c>
      <c r="J795" s="7" t="s">
        <v>1084</v>
      </c>
      <c r="K795" s="7" t="s">
        <v>1083</v>
      </c>
      <c r="L795" s="7" t="s">
        <v>1571</v>
      </c>
      <c r="M795" s="7" t="s">
        <v>1083</v>
      </c>
      <c r="N795" s="7" t="s">
        <v>1083</v>
      </c>
      <c r="O795" s="7" t="s">
        <v>1083</v>
      </c>
      <c r="P795" s="7" t="s">
        <v>1083</v>
      </c>
      <c r="Q795" s="7" t="s">
        <v>1083</v>
      </c>
      <c r="R795" s="7" t="s">
        <v>1083</v>
      </c>
      <c r="S795" s="7" t="s">
        <v>1083</v>
      </c>
      <c r="T795" s="7" t="s">
        <v>1083</v>
      </c>
      <c r="U795" s="7"/>
      <c r="V795" s="7" t="s">
        <v>1188</v>
      </c>
      <c r="W795" s="7" t="s">
        <v>2350</v>
      </c>
      <c r="X795" s="7" t="s">
        <v>1083</v>
      </c>
      <c r="Y795" s="7" t="s">
        <v>1076</v>
      </c>
      <c r="Z795" s="7" t="s">
        <v>1083</v>
      </c>
      <c r="AA795" s="7" t="s">
        <v>1083</v>
      </c>
      <c r="AB795" s="7"/>
    </row>
    <row r="796" spans="1:28" x14ac:dyDescent="0.3">
      <c r="A796" s="7" t="s">
        <v>2835</v>
      </c>
      <c r="B796" s="7" t="s">
        <v>3774</v>
      </c>
      <c r="C796" s="7" t="s">
        <v>1202</v>
      </c>
      <c r="D796" s="7" t="s">
        <v>52</v>
      </c>
      <c r="E796" s="7" t="s">
        <v>24</v>
      </c>
      <c r="F796" s="7" t="s">
        <v>1076</v>
      </c>
      <c r="G796" s="7" t="s">
        <v>1083</v>
      </c>
      <c r="H796" s="7" t="s">
        <v>1083</v>
      </c>
      <c r="I796" s="7" t="s">
        <v>1083</v>
      </c>
      <c r="J796" s="7" t="s">
        <v>1083</v>
      </c>
      <c r="K796" s="7" t="s">
        <v>1083</v>
      </c>
      <c r="L796" s="7" t="s">
        <v>1461</v>
      </c>
      <c r="M796" s="7" t="s">
        <v>1083</v>
      </c>
      <c r="N796" s="7" t="s">
        <v>1083</v>
      </c>
      <c r="O796" s="7" t="s">
        <v>1083</v>
      </c>
      <c r="P796" s="7" t="s">
        <v>1083</v>
      </c>
      <c r="Q796" s="7" t="s">
        <v>1083</v>
      </c>
      <c r="R796" s="7" t="s">
        <v>1083</v>
      </c>
      <c r="S796" s="7" t="s">
        <v>1083</v>
      </c>
      <c r="T796" s="7" t="s">
        <v>1083</v>
      </c>
      <c r="U796" s="7"/>
      <c r="V796" s="7" t="s">
        <v>1153</v>
      </c>
      <c r="W796" s="7" t="s">
        <v>3627</v>
      </c>
      <c r="X796" s="7" t="s">
        <v>1076</v>
      </c>
      <c r="Y796" s="7" t="s">
        <v>1076</v>
      </c>
      <c r="Z796" s="7" t="s">
        <v>1083</v>
      </c>
      <c r="AA796" s="7" t="s">
        <v>1083</v>
      </c>
      <c r="AB796" s="7"/>
    </row>
    <row r="797" spans="1:28" x14ac:dyDescent="0.3">
      <c r="A797" s="7" t="s">
        <v>1887</v>
      </c>
      <c r="B797" s="7" t="s">
        <v>1380</v>
      </c>
      <c r="C797" s="7" t="s">
        <v>1206</v>
      </c>
      <c r="D797" s="7" t="s">
        <v>34</v>
      </c>
      <c r="E797" s="7" t="s">
        <v>24</v>
      </c>
      <c r="F797" s="7" t="s">
        <v>1091</v>
      </c>
      <c r="G797" s="7" t="s">
        <v>1083</v>
      </c>
      <c r="H797" s="7" t="s">
        <v>1085</v>
      </c>
      <c r="I797" s="7" t="s">
        <v>1085</v>
      </c>
      <c r="J797" s="7" t="s">
        <v>1264</v>
      </c>
      <c r="K797" s="7" t="s">
        <v>1082</v>
      </c>
      <c r="L797" s="7" t="s">
        <v>1612</v>
      </c>
      <c r="M797" s="7" t="s">
        <v>1083</v>
      </c>
      <c r="N797" s="7" t="s">
        <v>1083</v>
      </c>
      <c r="O797" s="7" t="s">
        <v>1083</v>
      </c>
      <c r="P797" s="7" t="s">
        <v>1083</v>
      </c>
      <c r="Q797" s="7" t="s">
        <v>1076</v>
      </c>
      <c r="R797" s="7" t="s">
        <v>1083</v>
      </c>
      <c r="S797" s="7" t="s">
        <v>1076</v>
      </c>
      <c r="T797" s="7" t="s">
        <v>1104</v>
      </c>
      <c r="U797" s="7" t="s">
        <v>1461</v>
      </c>
      <c r="V797" s="7" t="s">
        <v>1785</v>
      </c>
      <c r="W797" s="7" t="s">
        <v>1654</v>
      </c>
      <c r="X797" s="7" t="s">
        <v>1128</v>
      </c>
      <c r="Y797" s="7" t="s">
        <v>1091</v>
      </c>
      <c r="Z797" s="7" t="s">
        <v>1083</v>
      </c>
      <c r="AA797" s="7" t="s">
        <v>1083</v>
      </c>
      <c r="AB797" s="7"/>
    </row>
    <row r="798" spans="1:28" x14ac:dyDescent="0.3">
      <c r="A798" s="7" t="s">
        <v>2837</v>
      </c>
      <c r="B798" s="7" t="s">
        <v>140</v>
      </c>
      <c r="C798" s="7" t="s">
        <v>1234</v>
      </c>
      <c r="D798" s="7" t="s">
        <v>72</v>
      </c>
      <c r="E798" s="7" t="s">
        <v>24</v>
      </c>
      <c r="F798" s="7" t="s">
        <v>1178</v>
      </c>
      <c r="G798" s="7" t="s">
        <v>1085</v>
      </c>
      <c r="H798" s="7" t="s">
        <v>1082</v>
      </c>
      <c r="I798" s="7" t="s">
        <v>1091</v>
      </c>
      <c r="J798" s="7" t="s">
        <v>1091</v>
      </c>
      <c r="K798" s="7" t="s">
        <v>1082</v>
      </c>
      <c r="L798" s="7" t="s">
        <v>1807</v>
      </c>
      <c r="M798" s="7" t="s">
        <v>1076</v>
      </c>
      <c r="N798" s="7" t="s">
        <v>1076</v>
      </c>
      <c r="O798" s="7" t="s">
        <v>1083</v>
      </c>
      <c r="P798" s="7" t="s">
        <v>1083</v>
      </c>
      <c r="Q798" s="7" t="s">
        <v>1092</v>
      </c>
      <c r="R798" s="7" t="s">
        <v>1076</v>
      </c>
      <c r="S798" s="7" t="s">
        <v>1083</v>
      </c>
      <c r="T798" s="7" t="s">
        <v>1097</v>
      </c>
      <c r="U798" s="7" t="s">
        <v>1501</v>
      </c>
      <c r="V798" s="7" t="s">
        <v>1695</v>
      </c>
      <c r="W798" s="7" t="s">
        <v>2817</v>
      </c>
      <c r="X798" s="7" t="s">
        <v>1096</v>
      </c>
      <c r="Y798" s="7" t="s">
        <v>1178</v>
      </c>
      <c r="Z798" s="7" t="s">
        <v>1083</v>
      </c>
      <c r="AA798" s="7" t="s">
        <v>1083</v>
      </c>
      <c r="AB798" s="7"/>
    </row>
    <row r="799" spans="1:28" x14ac:dyDescent="0.3">
      <c r="A799" s="7" t="s">
        <v>2838</v>
      </c>
      <c r="B799" s="7" t="s">
        <v>1385</v>
      </c>
      <c r="C799" s="7" t="s">
        <v>1178</v>
      </c>
      <c r="D799" s="7" t="s">
        <v>41</v>
      </c>
      <c r="E799" s="7" t="s">
        <v>1141</v>
      </c>
      <c r="F799" s="7" t="s">
        <v>1092</v>
      </c>
      <c r="G799" s="7" t="s">
        <v>1083</v>
      </c>
      <c r="H799" s="7" t="s">
        <v>1083</v>
      </c>
      <c r="I799" s="7" t="s">
        <v>1083</v>
      </c>
      <c r="J799" s="7" t="s">
        <v>1083</v>
      </c>
      <c r="K799" s="7" t="s">
        <v>1083</v>
      </c>
      <c r="L799" s="7" t="s">
        <v>1461</v>
      </c>
      <c r="M799" s="7" t="s">
        <v>1083</v>
      </c>
      <c r="N799" s="7" t="s">
        <v>1083</v>
      </c>
      <c r="O799" s="7" t="s">
        <v>1083</v>
      </c>
      <c r="P799" s="7" t="s">
        <v>1083</v>
      </c>
      <c r="Q799" s="7" t="s">
        <v>1083</v>
      </c>
      <c r="R799" s="7" t="s">
        <v>1083</v>
      </c>
      <c r="S799" s="7" t="s">
        <v>1083</v>
      </c>
      <c r="T799" s="7" t="s">
        <v>1085</v>
      </c>
      <c r="U799" s="7" t="s">
        <v>1461</v>
      </c>
      <c r="V799" s="7" t="s">
        <v>1223</v>
      </c>
      <c r="W799" s="7" t="s">
        <v>1920</v>
      </c>
      <c r="X799" s="7" t="s">
        <v>1085</v>
      </c>
      <c r="Y799" s="7" t="s">
        <v>1104</v>
      </c>
      <c r="Z799" s="7" t="s">
        <v>1083</v>
      </c>
      <c r="AA799" s="7" t="s">
        <v>1083</v>
      </c>
      <c r="AB799" s="7"/>
    </row>
    <row r="800" spans="1:28" x14ac:dyDescent="0.3">
      <c r="A800" s="7" t="s">
        <v>2839</v>
      </c>
      <c r="B800" s="7" t="s">
        <v>297</v>
      </c>
      <c r="C800" s="7" t="s">
        <v>1202</v>
      </c>
      <c r="D800" s="7" t="s">
        <v>1262</v>
      </c>
      <c r="E800" s="7" t="s">
        <v>24</v>
      </c>
      <c r="F800" s="7" t="s">
        <v>1237</v>
      </c>
      <c r="G800" s="7" t="s">
        <v>1083</v>
      </c>
      <c r="H800" s="7" t="s">
        <v>1097</v>
      </c>
      <c r="I800" s="7" t="s">
        <v>1097</v>
      </c>
      <c r="J800" s="7" t="s">
        <v>1091</v>
      </c>
      <c r="K800" s="7" t="s">
        <v>1082</v>
      </c>
      <c r="L800" s="7" t="s">
        <v>1590</v>
      </c>
      <c r="M800" s="7" t="s">
        <v>1083</v>
      </c>
      <c r="N800" s="7" t="s">
        <v>1083</v>
      </c>
      <c r="O800" s="7" t="s">
        <v>1083</v>
      </c>
      <c r="P800" s="7" t="s">
        <v>1083</v>
      </c>
      <c r="Q800" s="7" t="s">
        <v>1153</v>
      </c>
      <c r="R800" s="7" t="s">
        <v>1085</v>
      </c>
      <c r="S800" s="7" t="s">
        <v>1083</v>
      </c>
      <c r="T800" s="7" t="s">
        <v>1325</v>
      </c>
      <c r="U800" s="7" t="s">
        <v>1461</v>
      </c>
      <c r="V800" s="7" t="s">
        <v>2739</v>
      </c>
      <c r="W800" s="7" t="s">
        <v>2222</v>
      </c>
      <c r="X800" s="7" t="s">
        <v>1110</v>
      </c>
      <c r="Y800" s="7" t="s">
        <v>1265</v>
      </c>
      <c r="Z800" s="7" t="s">
        <v>1083</v>
      </c>
      <c r="AA800" s="7" t="s">
        <v>1083</v>
      </c>
      <c r="AB800" s="7"/>
    </row>
    <row r="801" spans="1:28" x14ac:dyDescent="0.3">
      <c r="A801" s="7" t="s">
        <v>2841</v>
      </c>
      <c r="B801" s="7" t="s">
        <v>173</v>
      </c>
      <c r="C801" s="7" t="s">
        <v>1219</v>
      </c>
      <c r="D801" s="7" t="s">
        <v>46</v>
      </c>
      <c r="E801" s="7" t="s">
        <v>1141</v>
      </c>
      <c r="F801" s="7" t="s">
        <v>1320</v>
      </c>
      <c r="G801" s="7" t="s">
        <v>1153</v>
      </c>
      <c r="H801" s="7" t="s">
        <v>1180</v>
      </c>
      <c r="I801" s="7" t="s">
        <v>1246</v>
      </c>
      <c r="J801" s="7" t="s">
        <v>1082</v>
      </c>
      <c r="K801" s="7" t="s">
        <v>1202</v>
      </c>
      <c r="L801" s="7" t="s">
        <v>1792</v>
      </c>
      <c r="M801" s="7" t="s">
        <v>1142</v>
      </c>
      <c r="N801" s="7" t="s">
        <v>1085</v>
      </c>
      <c r="O801" s="7" t="s">
        <v>1083</v>
      </c>
      <c r="P801" s="7" t="s">
        <v>1076</v>
      </c>
      <c r="Q801" s="7" t="s">
        <v>1153</v>
      </c>
      <c r="R801" s="7" t="s">
        <v>1091</v>
      </c>
      <c r="S801" s="7" t="s">
        <v>1083</v>
      </c>
      <c r="T801" s="7" t="s">
        <v>1711</v>
      </c>
      <c r="U801" s="7" t="s">
        <v>2857</v>
      </c>
      <c r="V801" s="7" t="s">
        <v>2745</v>
      </c>
      <c r="W801" s="7" t="s">
        <v>1498</v>
      </c>
      <c r="X801" s="7" t="s">
        <v>1142</v>
      </c>
      <c r="Y801" s="7" t="s">
        <v>1167</v>
      </c>
      <c r="Z801" s="7" t="s">
        <v>1123</v>
      </c>
      <c r="AA801" s="7" t="s">
        <v>1082</v>
      </c>
      <c r="AB801" s="7" t="s">
        <v>2240</v>
      </c>
    </row>
    <row r="802" spans="1:28" x14ac:dyDescent="0.3">
      <c r="A802" s="7" t="s">
        <v>1881</v>
      </c>
      <c r="B802" s="7" t="s">
        <v>662</v>
      </c>
      <c r="C802" s="7" t="s">
        <v>1110</v>
      </c>
      <c r="D802" s="7" t="s">
        <v>110</v>
      </c>
      <c r="E802" s="7" t="s">
        <v>24</v>
      </c>
      <c r="F802" s="7" t="s">
        <v>1167</v>
      </c>
      <c r="G802" s="7" t="s">
        <v>1083</v>
      </c>
      <c r="H802" s="7" t="s">
        <v>1104</v>
      </c>
      <c r="I802" s="7" t="s">
        <v>1104</v>
      </c>
      <c r="J802" s="7" t="s">
        <v>1104</v>
      </c>
      <c r="K802" s="7" t="s">
        <v>1085</v>
      </c>
      <c r="L802" s="7" t="s">
        <v>1713</v>
      </c>
      <c r="M802" s="7" t="s">
        <v>1083</v>
      </c>
      <c r="N802" s="7" t="s">
        <v>1083</v>
      </c>
      <c r="O802" s="7" t="s">
        <v>1083</v>
      </c>
      <c r="P802" s="7" t="s">
        <v>1083</v>
      </c>
      <c r="Q802" s="7" t="s">
        <v>1085</v>
      </c>
      <c r="R802" s="7" t="s">
        <v>1092</v>
      </c>
      <c r="S802" s="7" t="s">
        <v>1083</v>
      </c>
      <c r="T802" s="7" t="s">
        <v>1178</v>
      </c>
      <c r="U802" s="7" t="s">
        <v>1461</v>
      </c>
      <c r="V802" s="7" t="s">
        <v>2399</v>
      </c>
      <c r="W802" s="7" t="s">
        <v>2249</v>
      </c>
      <c r="X802" s="7" t="s">
        <v>1234</v>
      </c>
      <c r="Y802" s="7" t="s">
        <v>1100</v>
      </c>
      <c r="Z802" s="7" t="s">
        <v>1083</v>
      </c>
      <c r="AA802" s="7" t="s">
        <v>1083</v>
      </c>
      <c r="AB802" s="7"/>
    </row>
    <row r="803" spans="1:28" x14ac:dyDescent="0.3">
      <c r="A803" s="7" t="s">
        <v>2387</v>
      </c>
      <c r="B803" s="7" t="s">
        <v>298</v>
      </c>
      <c r="C803" s="7" t="s">
        <v>1260</v>
      </c>
      <c r="D803" s="7" t="s">
        <v>105</v>
      </c>
      <c r="E803" s="7" t="s">
        <v>21</v>
      </c>
      <c r="F803" s="7" t="s">
        <v>1312</v>
      </c>
      <c r="G803" s="7" t="s">
        <v>1091</v>
      </c>
      <c r="H803" s="7" t="s">
        <v>1128</v>
      </c>
      <c r="I803" s="7" t="s">
        <v>1097</v>
      </c>
      <c r="J803" s="7" t="s">
        <v>1149</v>
      </c>
      <c r="K803" s="7" t="s">
        <v>1219</v>
      </c>
      <c r="L803" s="7" t="s">
        <v>1472</v>
      </c>
      <c r="M803" s="7" t="s">
        <v>1091</v>
      </c>
      <c r="N803" s="7" t="s">
        <v>1083</v>
      </c>
      <c r="O803" s="7" t="s">
        <v>1083</v>
      </c>
      <c r="P803" s="7" t="s">
        <v>1085</v>
      </c>
      <c r="Q803" s="7" t="s">
        <v>1105</v>
      </c>
      <c r="R803" s="7" t="s">
        <v>1076</v>
      </c>
      <c r="S803" s="7" t="s">
        <v>1076</v>
      </c>
      <c r="T803" s="7" t="s">
        <v>1605</v>
      </c>
      <c r="U803" s="7" t="s">
        <v>2398</v>
      </c>
      <c r="V803" s="7" t="s">
        <v>1651</v>
      </c>
      <c r="W803" s="7" t="s">
        <v>3705</v>
      </c>
      <c r="X803" s="7" t="s">
        <v>1127</v>
      </c>
      <c r="Y803" s="7" t="s">
        <v>1393</v>
      </c>
      <c r="Z803" s="7" t="s">
        <v>2468</v>
      </c>
      <c r="AA803" s="7" t="s">
        <v>2388</v>
      </c>
      <c r="AB803" s="7" t="s">
        <v>3213</v>
      </c>
    </row>
    <row r="804" spans="1:28" x14ac:dyDescent="0.3">
      <c r="A804" s="7" t="s">
        <v>1055</v>
      </c>
      <c r="B804" s="7" t="s">
        <v>0</v>
      </c>
      <c r="C804" s="7" t="s">
        <v>1057</v>
      </c>
      <c r="D804" s="7" t="s">
        <v>1059</v>
      </c>
      <c r="E804" s="7" t="s">
        <v>1063</v>
      </c>
      <c r="F804" s="7" t="s">
        <v>4</v>
      </c>
      <c r="G804" s="7" t="s">
        <v>781</v>
      </c>
      <c r="H804" s="7" t="s">
        <v>1190</v>
      </c>
      <c r="I804" s="7" t="s">
        <v>1191</v>
      </c>
      <c r="J804" s="7" t="s">
        <v>1192</v>
      </c>
      <c r="K804" s="7" t="s">
        <v>1193</v>
      </c>
      <c r="L804" s="7" t="s">
        <v>1444</v>
      </c>
      <c r="M804" s="7" t="s">
        <v>1445</v>
      </c>
      <c r="N804" s="7" t="s">
        <v>1544</v>
      </c>
      <c r="O804" s="7" t="s">
        <v>1545</v>
      </c>
      <c r="P804" s="7" t="s">
        <v>1448</v>
      </c>
      <c r="Q804" s="7" t="s">
        <v>1445</v>
      </c>
      <c r="R804" s="7" t="s">
        <v>1544</v>
      </c>
      <c r="S804" s="7" t="s">
        <v>1545</v>
      </c>
      <c r="T804" s="7" t="s">
        <v>1546</v>
      </c>
      <c r="U804" s="7" t="s">
        <v>1547</v>
      </c>
      <c r="V804" s="7" t="s">
        <v>1548</v>
      </c>
      <c r="W804" s="7" t="s">
        <v>1549</v>
      </c>
      <c r="X804" s="7" t="s">
        <v>1456</v>
      </c>
      <c r="Y804" s="7" t="s">
        <v>1457</v>
      </c>
      <c r="Z804" s="7" t="s">
        <v>1458</v>
      </c>
      <c r="AA804" s="7" t="s">
        <v>1459</v>
      </c>
      <c r="AB804" s="7" t="s">
        <v>1460</v>
      </c>
    </row>
    <row r="805" spans="1:28" x14ac:dyDescent="0.3">
      <c r="A805" s="7" t="s">
        <v>2845</v>
      </c>
      <c r="B805" s="7" t="s">
        <v>691</v>
      </c>
      <c r="C805" s="7" t="s">
        <v>1245</v>
      </c>
      <c r="D805" s="7" t="s">
        <v>98</v>
      </c>
      <c r="E805" s="7" t="s">
        <v>24</v>
      </c>
      <c r="F805" s="7" t="s">
        <v>1147</v>
      </c>
      <c r="G805" s="7" t="s">
        <v>1076</v>
      </c>
      <c r="H805" s="7" t="s">
        <v>1076</v>
      </c>
      <c r="I805" s="7" t="s">
        <v>1085</v>
      </c>
      <c r="J805" s="7" t="s">
        <v>1076</v>
      </c>
      <c r="K805" s="7" t="s">
        <v>1111</v>
      </c>
      <c r="L805" s="7" t="s">
        <v>1669</v>
      </c>
      <c r="M805" s="7" t="s">
        <v>1076</v>
      </c>
      <c r="N805" s="7" t="s">
        <v>1083</v>
      </c>
      <c r="O805" s="7" t="s">
        <v>1083</v>
      </c>
      <c r="P805" s="7" t="s">
        <v>1083</v>
      </c>
      <c r="Q805" s="7" t="s">
        <v>1076</v>
      </c>
      <c r="R805" s="7" t="s">
        <v>1083</v>
      </c>
      <c r="S805" s="7" t="s">
        <v>1083</v>
      </c>
      <c r="T805" s="7" t="s">
        <v>1105</v>
      </c>
      <c r="U805" s="7" t="s">
        <v>1657</v>
      </c>
      <c r="V805" s="7" t="s">
        <v>1818</v>
      </c>
      <c r="W805" s="7" t="s">
        <v>1648</v>
      </c>
      <c r="X805" s="7" t="s">
        <v>1178</v>
      </c>
      <c r="Y805" s="7" t="s">
        <v>1097</v>
      </c>
      <c r="Z805" s="7" t="s">
        <v>1083</v>
      </c>
      <c r="AA805" s="7" t="s">
        <v>1083</v>
      </c>
      <c r="AB805" s="7"/>
    </row>
    <row r="806" spans="1:28" x14ac:dyDescent="0.3">
      <c r="A806" s="7" t="s">
        <v>2494</v>
      </c>
      <c r="B806" s="7" t="s">
        <v>503</v>
      </c>
      <c r="C806" s="7" t="s">
        <v>1098</v>
      </c>
      <c r="D806" s="7" t="s">
        <v>1121</v>
      </c>
      <c r="E806" s="7" t="s">
        <v>21</v>
      </c>
      <c r="F806" s="7" t="s">
        <v>1307</v>
      </c>
      <c r="G806" s="7" t="s">
        <v>1178</v>
      </c>
      <c r="H806" s="7" t="s">
        <v>1219</v>
      </c>
      <c r="I806" s="7" t="s">
        <v>1307</v>
      </c>
      <c r="J806" s="7" t="s">
        <v>1189</v>
      </c>
      <c r="K806" s="7" t="s">
        <v>1202</v>
      </c>
      <c r="L806" s="7" t="s">
        <v>2248</v>
      </c>
      <c r="M806" s="7" t="s">
        <v>1111</v>
      </c>
      <c r="N806" s="7" t="s">
        <v>1142</v>
      </c>
      <c r="O806" s="7" t="s">
        <v>1083</v>
      </c>
      <c r="P806" s="7" t="s">
        <v>1092</v>
      </c>
      <c r="Q806" s="7" t="s">
        <v>1111</v>
      </c>
      <c r="R806" s="7" t="s">
        <v>1167</v>
      </c>
      <c r="S806" s="7" t="s">
        <v>1083</v>
      </c>
      <c r="T806" s="7" t="s">
        <v>1930</v>
      </c>
      <c r="U806" s="7" t="s">
        <v>2720</v>
      </c>
      <c r="V806" s="7" t="s">
        <v>3578</v>
      </c>
      <c r="W806" s="7" t="s">
        <v>3775</v>
      </c>
      <c r="X806" s="7" t="s">
        <v>1090</v>
      </c>
      <c r="Y806" s="7" t="s">
        <v>1246</v>
      </c>
      <c r="Z806" s="7" t="s">
        <v>2083</v>
      </c>
      <c r="AA806" s="7" t="s">
        <v>2052</v>
      </c>
      <c r="AB806" s="7" t="s">
        <v>1885</v>
      </c>
    </row>
    <row r="807" spans="1:28" x14ac:dyDescent="0.3">
      <c r="A807" s="7" t="s">
        <v>1839</v>
      </c>
      <c r="B807" s="7" t="s">
        <v>2828</v>
      </c>
      <c r="C807" s="7" t="s">
        <v>1188</v>
      </c>
      <c r="D807" s="7" t="s">
        <v>30</v>
      </c>
      <c r="E807" s="7" t="s">
        <v>24</v>
      </c>
      <c r="F807" s="7" t="s">
        <v>1105</v>
      </c>
      <c r="G807" s="7" t="s">
        <v>1083</v>
      </c>
      <c r="H807" s="7" t="s">
        <v>1083</v>
      </c>
      <c r="I807" s="7" t="s">
        <v>1083</v>
      </c>
      <c r="J807" s="7" t="s">
        <v>1076</v>
      </c>
      <c r="K807" s="7" t="s">
        <v>1082</v>
      </c>
      <c r="L807" s="7" t="s">
        <v>1612</v>
      </c>
      <c r="M807" s="7" t="s">
        <v>1083</v>
      </c>
      <c r="N807" s="7" t="s">
        <v>1083</v>
      </c>
      <c r="O807" s="7" t="s">
        <v>1083</v>
      </c>
      <c r="P807" s="7" t="s">
        <v>1083</v>
      </c>
      <c r="Q807" s="7" t="s">
        <v>1083</v>
      </c>
      <c r="R807" s="7" t="s">
        <v>1083</v>
      </c>
      <c r="S807" s="7" t="s">
        <v>1083</v>
      </c>
      <c r="T807" s="7" t="s">
        <v>1104</v>
      </c>
      <c r="U807" s="7" t="s">
        <v>1461</v>
      </c>
      <c r="V807" s="7" t="s">
        <v>1692</v>
      </c>
      <c r="W807" s="7" t="s">
        <v>2829</v>
      </c>
      <c r="X807" s="7" t="s">
        <v>1128</v>
      </c>
      <c r="Y807" s="7" t="s">
        <v>1105</v>
      </c>
      <c r="Z807" s="7" t="s">
        <v>1083</v>
      </c>
      <c r="AA807" s="7" t="s">
        <v>1083</v>
      </c>
      <c r="AB807" s="7"/>
    </row>
    <row r="808" spans="1:28" x14ac:dyDescent="0.3">
      <c r="A808" s="7" t="s">
        <v>1626</v>
      </c>
      <c r="B808" s="7" t="s">
        <v>2830</v>
      </c>
      <c r="C808" s="7" t="s">
        <v>1127</v>
      </c>
      <c r="D808" s="7" t="s">
        <v>44</v>
      </c>
      <c r="E808" s="7" t="s">
        <v>24</v>
      </c>
      <c r="F808" s="7" t="s">
        <v>1128</v>
      </c>
      <c r="G808" s="7" t="s">
        <v>1076</v>
      </c>
      <c r="H808" s="7" t="s">
        <v>1083</v>
      </c>
      <c r="I808" s="7" t="s">
        <v>1076</v>
      </c>
      <c r="J808" s="7" t="s">
        <v>1091</v>
      </c>
      <c r="K808" s="7" t="s">
        <v>1082</v>
      </c>
      <c r="L808" s="7" t="s">
        <v>1527</v>
      </c>
      <c r="M808" s="7" t="s">
        <v>1076</v>
      </c>
      <c r="N808" s="7" t="s">
        <v>1083</v>
      </c>
      <c r="O808" s="7" t="s">
        <v>1083</v>
      </c>
      <c r="P808" s="7" t="s">
        <v>1076</v>
      </c>
      <c r="Q808" s="7" t="s">
        <v>1083</v>
      </c>
      <c r="R808" s="7" t="s">
        <v>1083</v>
      </c>
      <c r="S808" s="7" t="s">
        <v>1083</v>
      </c>
      <c r="T808" s="7" t="s">
        <v>1104</v>
      </c>
      <c r="U808" s="7" t="s">
        <v>1670</v>
      </c>
      <c r="V808" s="7" t="s">
        <v>1926</v>
      </c>
      <c r="W808" s="7" t="s">
        <v>2831</v>
      </c>
      <c r="X808" s="7" t="s">
        <v>1167</v>
      </c>
      <c r="Y808" s="7" t="s">
        <v>1076</v>
      </c>
      <c r="Z808" s="7" t="s">
        <v>1083</v>
      </c>
      <c r="AA808" s="7" t="s">
        <v>1083</v>
      </c>
      <c r="AB808" s="7"/>
    </row>
    <row r="809" spans="1:28" x14ac:dyDescent="0.3">
      <c r="A809" s="7" t="s">
        <v>2227</v>
      </c>
      <c r="B809" s="7" t="s">
        <v>531</v>
      </c>
      <c r="C809" s="7" t="s">
        <v>1234</v>
      </c>
      <c r="D809" s="7" t="s">
        <v>52</v>
      </c>
      <c r="E809" s="7" t="s">
        <v>24</v>
      </c>
      <c r="F809" s="7" t="s">
        <v>1237</v>
      </c>
      <c r="G809" s="7" t="s">
        <v>1076</v>
      </c>
      <c r="H809" s="7" t="s">
        <v>1082</v>
      </c>
      <c r="I809" s="7" t="s">
        <v>1104</v>
      </c>
      <c r="J809" s="7" t="s">
        <v>1105</v>
      </c>
      <c r="K809" s="7" t="s">
        <v>1148</v>
      </c>
      <c r="L809" s="7" t="s">
        <v>1514</v>
      </c>
      <c r="M809" s="7" t="s">
        <v>1076</v>
      </c>
      <c r="N809" s="7" t="s">
        <v>1083</v>
      </c>
      <c r="O809" s="7" t="s">
        <v>1083</v>
      </c>
      <c r="P809" s="7" t="s">
        <v>1083</v>
      </c>
      <c r="Q809" s="7" t="s">
        <v>1082</v>
      </c>
      <c r="R809" s="7" t="s">
        <v>1083</v>
      </c>
      <c r="S809" s="7" t="s">
        <v>1083</v>
      </c>
      <c r="T809" s="7" t="s">
        <v>1146</v>
      </c>
      <c r="U809" s="7" t="s">
        <v>1714</v>
      </c>
      <c r="V809" s="7" t="s">
        <v>1481</v>
      </c>
      <c r="W809" s="7" t="s">
        <v>2641</v>
      </c>
      <c r="X809" s="7" t="s">
        <v>1351</v>
      </c>
      <c r="Y809" s="7" t="s">
        <v>1280</v>
      </c>
      <c r="Z809" s="7" t="s">
        <v>1083</v>
      </c>
      <c r="AA809" s="7" t="s">
        <v>1083</v>
      </c>
      <c r="AB809" s="7"/>
    </row>
    <row r="810" spans="1:28" x14ac:dyDescent="0.3">
      <c r="A810" s="7" t="s">
        <v>1694</v>
      </c>
      <c r="B810" s="7" t="s">
        <v>744</v>
      </c>
      <c r="C810" s="7" t="s">
        <v>1188</v>
      </c>
      <c r="D810" s="7" t="s">
        <v>168</v>
      </c>
      <c r="E810" s="7" t="s">
        <v>21</v>
      </c>
      <c r="F810" s="7" t="s">
        <v>1187</v>
      </c>
      <c r="G810" s="7" t="s">
        <v>1104</v>
      </c>
      <c r="H810" s="7" t="s">
        <v>1111</v>
      </c>
      <c r="I810" s="7" t="s">
        <v>1097</v>
      </c>
      <c r="J810" s="7" t="s">
        <v>1092</v>
      </c>
      <c r="K810" s="7" t="s">
        <v>1178</v>
      </c>
      <c r="L810" s="7" t="s">
        <v>1468</v>
      </c>
      <c r="M810" s="7" t="s">
        <v>1092</v>
      </c>
      <c r="N810" s="7" t="s">
        <v>1083</v>
      </c>
      <c r="O810" s="7" t="s">
        <v>1085</v>
      </c>
      <c r="P810" s="7" t="s">
        <v>1083</v>
      </c>
      <c r="Q810" s="7" t="s">
        <v>1128</v>
      </c>
      <c r="R810" s="7" t="s">
        <v>1083</v>
      </c>
      <c r="S810" s="7" t="s">
        <v>1076</v>
      </c>
      <c r="T810" s="7" t="s">
        <v>1312</v>
      </c>
      <c r="U810" s="7" t="s">
        <v>3253</v>
      </c>
      <c r="V810" s="7" t="s">
        <v>2683</v>
      </c>
      <c r="W810" s="7" t="s">
        <v>3776</v>
      </c>
      <c r="X810" s="7" t="s">
        <v>1180</v>
      </c>
      <c r="Y810" s="7" t="s">
        <v>1178</v>
      </c>
      <c r="Z810" s="7" t="s">
        <v>1237</v>
      </c>
      <c r="AA810" s="7" t="s">
        <v>1331</v>
      </c>
      <c r="AB810" s="7" t="s">
        <v>3375</v>
      </c>
    </row>
    <row r="811" spans="1:28" x14ac:dyDescent="0.3">
      <c r="A811" s="7" t="s">
        <v>2706</v>
      </c>
      <c r="B811" s="7" t="s">
        <v>2833</v>
      </c>
      <c r="C811" s="7" t="s">
        <v>1188</v>
      </c>
      <c r="D811" s="7" t="s">
        <v>102</v>
      </c>
      <c r="E811" s="7" t="s">
        <v>21</v>
      </c>
      <c r="F811" s="7" t="s">
        <v>1238</v>
      </c>
      <c r="G811" s="7" t="s">
        <v>1076</v>
      </c>
      <c r="H811" s="7" t="s">
        <v>1083</v>
      </c>
      <c r="I811" s="7" t="s">
        <v>1076</v>
      </c>
      <c r="J811" s="7" t="s">
        <v>1179</v>
      </c>
      <c r="K811" s="7" t="s">
        <v>1082</v>
      </c>
      <c r="L811" s="7" t="s">
        <v>1845</v>
      </c>
      <c r="M811" s="7" t="s">
        <v>1076</v>
      </c>
      <c r="N811" s="7" t="s">
        <v>1083</v>
      </c>
      <c r="O811" s="7" t="s">
        <v>1083</v>
      </c>
      <c r="P811" s="7" t="s">
        <v>1083</v>
      </c>
      <c r="Q811" s="7" t="s">
        <v>1083</v>
      </c>
      <c r="R811" s="7" t="s">
        <v>1083</v>
      </c>
      <c r="S811" s="7" t="s">
        <v>1083</v>
      </c>
      <c r="T811" s="7" t="s">
        <v>1202</v>
      </c>
      <c r="U811" s="7" t="s">
        <v>2067</v>
      </c>
      <c r="V811" s="7" t="s">
        <v>2012</v>
      </c>
      <c r="W811" s="7" t="s">
        <v>2224</v>
      </c>
      <c r="X811" s="7" t="s">
        <v>1090</v>
      </c>
      <c r="Y811" s="7" t="s">
        <v>1334</v>
      </c>
      <c r="Z811" s="7" t="s">
        <v>1083</v>
      </c>
      <c r="AA811" s="7" t="s">
        <v>1092</v>
      </c>
      <c r="AB811" s="7" t="s">
        <v>1461</v>
      </c>
    </row>
    <row r="812" spans="1:28" x14ac:dyDescent="0.3">
      <c r="A812" s="7" t="s">
        <v>2849</v>
      </c>
      <c r="B812" s="7" t="s">
        <v>325</v>
      </c>
      <c r="C812" s="7" t="s">
        <v>1223</v>
      </c>
      <c r="D812" s="7" t="s">
        <v>41</v>
      </c>
      <c r="E812" s="7" t="s">
        <v>21</v>
      </c>
      <c r="F812" s="7" t="s">
        <v>1316</v>
      </c>
      <c r="G812" s="7" t="s">
        <v>1123</v>
      </c>
      <c r="H812" s="7" t="s">
        <v>1092</v>
      </c>
      <c r="I812" s="7" t="s">
        <v>1142</v>
      </c>
      <c r="J812" s="7" t="s">
        <v>1106</v>
      </c>
      <c r="K812" s="7" t="s">
        <v>1237</v>
      </c>
      <c r="L812" s="7" t="s">
        <v>1669</v>
      </c>
      <c r="M812" s="7" t="s">
        <v>1123</v>
      </c>
      <c r="N812" s="7" t="s">
        <v>1083</v>
      </c>
      <c r="O812" s="7" t="s">
        <v>1083</v>
      </c>
      <c r="P812" s="7" t="s">
        <v>1085</v>
      </c>
      <c r="Q812" s="7" t="s">
        <v>1092</v>
      </c>
      <c r="R812" s="7" t="s">
        <v>1083</v>
      </c>
      <c r="S812" s="7" t="s">
        <v>1083</v>
      </c>
      <c r="T812" s="7" t="s">
        <v>1320</v>
      </c>
      <c r="U812" s="7" t="s">
        <v>1637</v>
      </c>
      <c r="V812" s="7" t="s">
        <v>2381</v>
      </c>
      <c r="W812" s="7" t="s">
        <v>2798</v>
      </c>
      <c r="X812" s="7" t="s">
        <v>1238</v>
      </c>
      <c r="Y812" s="7" t="s">
        <v>1273</v>
      </c>
      <c r="Z812" s="7" t="s">
        <v>2231</v>
      </c>
      <c r="AA812" s="7" t="s">
        <v>2146</v>
      </c>
      <c r="AB812" s="7" t="s">
        <v>3174</v>
      </c>
    </row>
    <row r="813" spans="1:28" x14ac:dyDescent="0.3">
      <c r="A813" s="7" t="s">
        <v>2850</v>
      </c>
      <c r="B813" s="7" t="s">
        <v>2836</v>
      </c>
      <c r="C813" s="7" t="s">
        <v>1219</v>
      </c>
      <c r="D813" s="7" t="s">
        <v>55</v>
      </c>
      <c r="E813" s="7" t="s">
        <v>21</v>
      </c>
      <c r="F813" s="7" t="s">
        <v>1206</v>
      </c>
      <c r="G813" s="7" t="s">
        <v>1085</v>
      </c>
      <c r="H813" s="7" t="s">
        <v>1076</v>
      </c>
      <c r="I813" s="7" t="s">
        <v>1092</v>
      </c>
      <c r="J813" s="7" t="s">
        <v>1085</v>
      </c>
      <c r="K813" s="7" t="s">
        <v>1082</v>
      </c>
      <c r="L813" s="7" t="s">
        <v>1500</v>
      </c>
      <c r="M813" s="7" t="s">
        <v>1085</v>
      </c>
      <c r="N813" s="7" t="s">
        <v>1083</v>
      </c>
      <c r="O813" s="7" t="s">
        <v>1083</v>
      </c>
      <c r="P813" s="7" t="s">
        <v>1083</v>
      </c>
      <c r="Q813" s="7" t="s">
        <v>1076</v>
      </c>
      <c r="R813" s="7" t="s">
        <v>1083</v>
      </c>
      <c r="S813" s="7" t="s">
        <v>1083</v>
      </c>
      <c r="T813" s="7" t="s">
        <v>1167</v>
      </c>
      <c r="U813" s="7" t="s">
        <v>1540</v>
      </c>
      <c r="V813" s="7" t="s">
        <v>1633</v>
      </c>
      <c r="W813" s="7" t="s">
        <v>2224</v>
      </c>
      <c r="X813" s="7" t="s">
        <v>1105</v>
      </c>
      <c r="Y813" s="7" t="s">
        <v>1091</v>
      </c>
      <c r="Z813" s="7" t="s">
        <v>1489</v>
      </c>
      <c r="AA813" s="7" t="s">
        <v>1364</v>
      </c>
      <c r="AB813" s="7" t="s">
        <v>2447</v>
      </c>
    </row>
    <row r="814" spans="1:28" x14ac:dyDescent="0.3">
      <c r="A814" s="7" t="s">
        <v>2851</v>
      </c>
      <c r="B814" s="7" t="s">
        <v>145</v>
      </c>
      <c r="C814" s="7" t="s">
        <v>1234</v>
      </c>
      <c r="D814" s="7" t="s">
        <v>1116</v>
      </c>
      <c r="E814" s="7" t="s">
        <v>21</v>
      </c>
      <c r="F814" s="7" t="s">
        <v>1303</v>
      </c>
      <c r="G814" s="7" t="s">
        <v>1123</v>
      </c>
      <c r="H814" s="7" t="s">
        <v>1090</v>
      </c>
      <c r="I814" s="7" t="s">
        <v>1219</v>
      </c>
      <c r="J814" s="7" t="s">
        <v>1106</v>
      </c>
      <c r="K814" s="7" t="s">
        <v>1178</v>
      </c>
      <c r="L814" s="7" t="s">
        <v>1939</v>
      </c>
      <c r="M814" s="7" t="s">
        <v>1104</v>
      </c>
      <c r="N814" s="7" t="s">
        <v>1085</v>
      </c>
      <c r="O814" s="7" t="s">
        <v>1076</v>
      </c>
      <c r="P814" s="7" t="s">
        <v>1085</v>
      </c>
      <c r="Q814" s="7" t="s">
        <v>1142</v>
      </c>
      <c r="R814" s="7" t="s">
        <v>1091</v>
      </c>
      <c r="S814" s="7" t="s">
        <v>1076</v>
      </c>
      <c r="T814" s="7" t="s">
        <v>1389</v>
      </c>
      <c r="U814" s="7" t="s">
        <v>2278</v>
      </c>
      <c r="V814" s="7" t="s">
        <v>3355</v>
      </c>
      <c r="W814" s="7" t="s">
        <v>3777</v>
      </c>
      <c r="X814" s="7" t="s">
        <v>1188</v>
      </c>
      <c r="Y814" s="7" t="s">
        <v>1127</v>
      </c>
      <c r="Z814" s="7" t="s">
        <v>2409</v>
      </c>
      <c r="AA814" s="7" t="s">
        <v>2353</v>
      </c>
      <c r="AB814" s="7" t="s">
        <v>1558</v>
      </c>
    </row>
    <row r="815" spans="1:28" x14ac:dyDescent="0.3">
      <c r="A815" s="7" t="s">
        <v>2135</v>
      </c>
      <c r="B815" s="7" t="s">
        <v>357</v>
      </c>
      <c r="C815" s="7" t="s">
        <v>1242</v>
      </c>
      <c r="D815" s="7" t="s">
        <v>1116</v>
      </c>
      <c r="E815" s="7" t="s">
        <v>1141</v>
      </c>
      <c r="F815" s="7" t="s">
        <v>1320</v>
      </c>
      <c r="G815" s="7" t="s">
        <v>1097</v>
      </c>
      <c r="H815" s="7" t="s">
        <v>1110</v>
      </c>
      <c r="I815" s="7" t="s">
        <v>1316</v>
      </c>
      <c r="J815" s="7" t="s">
        <v>1076</v>
      </c>
      <c r="K815" s="7" t="s">
        <v>1202</v>
      </c>
      <c r="L815" s="7" t="s">
        <v>2248</v>
      </c>
      <c r="M815" s="7" t="s">
        <v>1128</v>
      </c>
      <c r="N815" s="7" t="s">
        <v>1082</v>
      </c>
      <c r="O815" s="7" t="s">
        <v>1085</v>
      </c>
      <c r="P815" s="7" t="s">
        <v>1104</v>
      </c>
      <c r="Q815" s="7" t="s">
        <v>1202</v>
      </c>
      <c r="R815" s="7" t="s">
        <v>1111</v>
      </c>
      <c r="S815" s="7" t="s">
        <v>1085</v>
      </c>
      <c r="T815" s="7" t="s">
        <v>1520</v>
      </c>
      <c r="U815" s="7" t="s">
        <v>1657</v>
      </c>
      <c r="V815" s="7" t="s">
        <v>3430</v>
      </c>
      <c r="W815" s="7" t="s">
        <v>3778</v>
      </c>
      <c r="X815" s="7" t="s">
        <v>1098</v>
      </c>
      <c r="Y815" s="7" t="s">
        <v>1206</v>
      </c>
      <c r="Z815" s="7" t="s">
        <v>1083</v>
      </c>
      <c r="AA815" s="7" t="s">
        <v>1082</v>
      </c>
      <c r="AB815" s="7" t="s">
        <v>1461</v>
      </c>
    </row>
    <row r="816" spans="1:28" x14ac:dyDescent="0.3">
      <c r="A816" s="7" t="s">
        <v>2808</v>
      </c>
      <c r="B816" s="7" t="s">
        <v>198</v>
      </c>
      <c r="C816" s="7" t="s">
        <v>1219</v>
      </c>
      <c r="D816" s="7" t="s">
        <v>57</v>
      </c>
      <c r="E816" s="7" t="s">
        <v>21</v>
      </c>
      <c r="F816" s="7" t="s">
        <v>1307</v>
      </c>
      <c r="G816" s="7" t="s">
        <v>1180</v>
      </c>
      <c r="H816" s="7" t="s">
        <v>1100</v>
      </c>
      <c r="I816" s="7" t="s">
        <v>1242</v>
      </c>
      <c r="J816" s="7" t="s">
        <v>1431</v>
      </c>
      <c r="K816" s="7" t="s">
        <v>1111</v>
      </c>
      <c r="L816" s="7" t="s">
        <v>1607</v>
      </c>
      <c r="M816" s="7" t="s">
        <v>1112</v>
      </c>
      <c r="N816" s="7" t="s">
        <v>1104</v>
      </c>
      <c r="O816" s="7" t="s">
        <v>1083</v>
      </c>
      <c r="P816" s="7" t="s">
        <v>1092</v>
      </c>
      <c r="Q816" s="7" t="s">
        <v>1123</v>
      </c>
      <c r="R816" s="7" t="s">
        <v>1082</v>
      </c>
      <c r="S816" s="7" t="s">
        <v>1083</v>
      </c>
      <c r="T816" s="7" t="s">
        <v>1719</v>
      </c>
      <c r="U816" s="7" t="s">
        <v>2287</v>
      </c>
      <c r="V816" s="7" t="s">
        <v>2343</v>
      </c>
      <c r="W816" s="7" t="s">
        <v>3779</v>
      </c>
      <c r="X816" s="7" t="s">
        <v>1098</v>
      </c>
      <c r="Y816" s="7" t="s">
        <v>1091</v>
      </c>
      <c r="Z816" s="7" t="s">
        <v>2380</v>
      </c>
      <c r="AA816" s="7" t="s">
        <v>2324</v>
      </c>
      <c r="AB816" s="7" t="s">
        <v>1885</v>
      </c>
    </row>
    <row r="817" spans="1:28" x14ac:dyDescent="0.3">
      <c r="A817" s="7" t="s">
        <v>2832</v>
      </c>
      <c r="B817" s="7" t="s">
        <v>479</v>
      </c>
      <c r="C817" s="7" t="s">
        <v>1238</v>
      </c>
      <c r="D817" s="7" t="s">
        <v>26</v>
      </c>
      <c r="E817" s="7" t="s">
        <v>21</v>
      </c>
      <c r="F817" s="7" t="s">
        <v>1307</v>
      </c>
      <c r="G817" s="7" t="s">
        <v>1091</v>
      </c>
      <c r="H817" s="7" t="s">
        <v>1090</v>
      </c>
      <c r="I817" s="7" t="s">
        <v>1127</v>
      </c>
      <c r="J817" s="7" t="s">
        <v>1149</v>
      </c>
      <c r="K817" s="7" t="s">
        <v>1379</v>
      </c>
      <c r="L817" s="7" t="s">
        <v>1595</v>
      </c>
      <c r="M817" s="7" t="s">
        <v>1104</v>
      </c>
      <c r="N817" s="7" t="s">
        <v>1076</v>
      </c>
      <c r="O817" s="7" t="s">
        <v>1083</v>
      </c>
      <c r="P817" s="7" t="s">
        <v>1083</v>
      </c>
      <c r="Q817" s="7" t="s">
        <v>1153</v>
      </c>
      <c r="R817" s="7" t="s">
        <v>1104</v>
      </c>
      <c r="S817" s="7" t="s">
        <v>1083</v>
      </c>
      <c r="T817" s="7" t="s">
        <v>1676</v>
      </c>
      <c r="U817" s="7" t="s">
        <v>1677</v>
      </c>
      <c r="V817" s="7" t="s">
        <v>2494</v>
      </c>
      <c r="W817" s="7" t="s">
        <v>3227</v>
      </c>
      <c r="X817" s="7" t="s">
        <v>1112</v>
      </c>
      <c r="Y817" s="7" t="s">
        <v>1229</v>
      </c>
      <c r="Z817" s="7" t="s">
        <v>1773</v>
      </c>
      <c r="AA817" s="7" t="s">
        <v>1556</v>
      </c>
      <c r="AB817" s="7" t="s">
        <v>1543</v>
      </c>
    </row>
    <row r="818" spans="1:28" x14ac:dyDescent="0.3">
      <c r="A818" s="7" t="s">
        <v>2855</v>
      </c>
      <c r="B818" s="7" t="s">
        <v>1028</v>
      </c>
      <c r="C818" s="7" t="s">
        <v>1202</v>
      </c>
      <c r="D818" s="7" t="s">
        <v>55</v>
      </c>
      <c r="E818" s="7" t="s">
        <v>24</v>
      </c>
      <c r="F818" s="7" t="s">
        <v>1242</v>
      </c>
      <c r="G818" s="7" t="s">
        <v>1085</v>
      </c>
      <c r="H818" s="7" t="s">
        <v>1085</v>
      </c>
      <c r="I818" s="7" t="s">
        <v>1082</v>
      </c>
      <c r="J818" s="7" t="s">
        <v>1084</v>
      </c>
      <c r="K818" s="7" t="s">
        <v>1142</v>
      </c>
      <c r="L818" s="7" t="s">
        <v>1468</v>
      </c>
      <c r="M818" s="7" t="s">
        <v>1085</v>
      </c>
      <c r="N818" s="7" t="s">
        <v>1083</v>
      </c>
      <c r="O818" s="7" t="s">
        <v>1083</v>
      </c>
      <c r="P818" s="7" t="s">
        <v>1083</v>
      </c>
      <c r="Q818" s="7" t="s">
        <v>1085</v>
      </c>
      <c r="R818" s="7" t="s">
        <v>1083</v>
      </c>
      <c r="S818" s="7" t="s">
        <v>1083</v>
      </c>
      <c r="T818" s="7" t="s">
        <v>1219</v>
      </c>
      <c r="U818" s="7" t="s">
        <v>1462</v>
      </c>
      <c r="V818" s="7" t="s">
        <v>2567</v>
      </c>
      <c r="W818" s="7" t="s">
        <v>3207</v>
      </c>
      <c r="X818" s="7" t="s">
        <v>1242</v>
      </c>
      <c r="Y818" s="7" t="s">
        <v>1320</v>
      </c>
      <c r="Z818" s="7" t="s">
        <v>1083</v>
      </c>
      <c r="AA818" s="7" t="s">
        <v>1083</v>
      </c>
      <c r="AB818" s="7"/>
    </row>
    <row r="819" spans="1:28" x14ac:dyDescent="0.3">
      <c r="A819" s="7" t="s">
        <v>1651</v>
      </c>
      <c r="B819" s="7" t="s">
        <v>2842</v>
      </c>
      <c r="C819" s="7" t="s">
        <v>1188</v>
      </c>
      <c r="D819" s="7" t="s">
        <v>28</v>
      </c>
      <c r="E819" s="7" t="s">
        <v>1141</v>
      </c>
      <c r="F819" s="7" t="s">
        <v>1085</v>
      </c>
      <c r="G819" s="7" t="s">
        <v>1083</v>
      </c>
      <c r="H819" s="7" t="s">
        <v>1083</v>
      </c>
      <c r="I819" s="7" t="s">
        <v>1083</v>
      </c>
      <c r="J819" s="7" t="s">
        <v>1084</v>
      </c>
      <c r="K819" s="7" t="s">
        <v>1085</v>
      </c>
      <c r="L819" s="7" t="s">
        <v>1571</v>
      </c>
      <c r="M819" s="7" t="s">
        <v>1083</v>
      </c>
      <c r="N819" s="7" t="s">
        <v>1083</v>
      </c>
      <c r="O819" s="7" t="s">
        <v>1083</v>
      </c>
      <c r="P819" s="7" t="s">
        <v>1083</v>
      </c>
      <c r="Q819" s="7" t="s">
        <v>1083</v>
      </c>
      <c r="R819" s="7" t="s">
        <v>1083</v>
      </c>
      <c r="S819" s="7" t="s">
        <v>1083</v>
      </c>
      <c r="T819" s="7" t="s">
        <v>1076</v>
      </c>
      <c r="U819" s="7" t="s">
        <v>1461</v>
      </c>
      <c r="V819" s="7" t="s">
        <v>1167</v>
      </c>
      <c r="W819" s="7" t="s">
        <v>2843</v>
      </c>
      <c r="X819" s="7" t="s">
        <v>1083</v>
      </c>
      <c r="Y819" s="7" t="s">
        <v>1082</v>
      </c>
      <c r="Z819" s="7" t="s">
        <v>1083</v>
      </c>
      <c r="AA819" s="7" t="s">
        <v>1083</v>
      </c>
      <c r="AB819" s="7"/>
    </row>
    <row r="820" spans="1:28" x14ac:dyDescent="0.3">
      <c r="A820" s="7" t="s">
        <v>2408</v>
      </c>
      <c r="B820" s="7" t="s">
        <v>660</v>
      </c>
      <c r="C820" s="7" t="s">
        <v>1127</v>
      </c>
      <c r="D820" s="7" t="s">
        <v>1467</v>
      </c>
      <c r="E820" s="7" t="s">
        <v>21</v>
      </c>
      <c r="F820" s="7" t="s">
        <v>1112</v>
      </c>
      <c r="G820" s="7" t="s">
        <v>1076</v>
      </c>
      <c r="H820" s="7" t="s">
        <v>1083</v>
      </c>
      <c r="I820" s="7" t="s">
        <v>1076</v>
      </c>
      <c r="J820" s="7" t="s">
        <v>1272</v>
      </c>
      <c r="K820" s="7" t="s">
        <v>1085</v>
      </c>
      <c r="L820" s="7" t="s">
        <v>1488</v>
      </c>
      <c r="M820" s="7" t="s">
        <v>1076</v>
      </c>
      <c r="N820" s="7" t="s">
        <v>1083</v>
      </c>
      <c r="O820" s="7" t="s">
        <v>1083</v>
      </c>
      <c r="P820" s="7" t="s">
        <v>1083</v>
      </c>
      <c r="Q820" s="7" t="s">
        <v>1083</v>
      </c>
      <c r="R820" s="7" t="s">
        <v>1083</v>
      </c>
      <c r="S820" s="7" t="s">
        <v>1083</v>
      </c>
      <c r="T820" s="7" t="s">
        <v>1142</v>
      </c>
      <c r="U820" s="7" t="s">
        <v>1822</v>
      </c>
      <c r="V820" s="7" t="s">
        <v>1950</v>
      </c>
      <c r="W820" s="7" t="s">
        <v>1503</v>
      </c>
      <c r="X820" s="7" t="s">
        <v>1104</v>
      </c>
      <c r="Y820" s="7" t="s">
        <v>1167</v>
      </c>
      <c r="Z820" s="7" t="s">
        <v>1260</v>
      </c>
      <c r="AA820" s="7" t="s">
        <v>1374</v>
      </c>
      <c r="AB820" s="7" t="s">
        <v>2722</v>
      </c>
    </row>
    <row r="821" spans="1:28" x14ac:dyDescent="0.3">
      <c r="A821" s="7" t="s">
        <v>2408</v>
      </c>
      <c r="B821" s="7" t="s">
        <v>660</v>
      </c>
      <c r="C821" s="7" t="s">
        <v>1127</v>
      </c>
      <c r="D821" s="7" t="s">
        <v>1132</v>
      </c>
      <c r="E821" s="7" t="s">
        <v>21</v>
      </c>
      <c r="F821" s="7" t="s">
        <v>1128</v>
      </c>
      <c r="G821" s="7" t="s">
        <v>1083</v>
      </c>
      <c r="H821" s="7" t="s">
        <v>1083</v>
      </c>
      <c r="I821" s="7" t="s">
        <v>1083</v>
      </c>
      <c r="J821" s="7" t="s">
        <v>1106</v>
      </c>
      <c r="K821" s="7" t="s">
        <v>1085</v>
      </c>
      <c r="L821" s="7" t="s">
        <v>1845</v>
      </c>
      <c r="M821" s="7" t="s">
        <v>1083</v>
      </c>
      <c r="N821" s="7" t="s">
        <v>1083</v>
      </c>
      <c r="O821" s="7" t="s">
        <v>1083</v>
      </c>
      <c r="P821" s="7" t="s">
        <v>1083</v>
      </c>
      <c r="Q821" s="7" t="s">
        <v>1083</v>
      </c>
      <c r="R821" s="7" t="s">
        <v>1083</v>
      </c>
      <c r="S821" s="7" t="s">
        <v>1083</v>
      </c>
      <c r="T821" s="7" t="s">
        <v>1105</v>
      </c>
      <c r="U821" s="7" t="s">
        <v>1461</v>
      </c>
      <c r="V821" s="7" t="s">
        <v>1734</v>
      </c>
      <c r="W821" s="7" t="s">
        <v>2535</v>
      </c>
      <c r="X821" s="7" t="s">
        <v>1082</v>
      </c>
      <c r="Y821" s="7" t="s">
        <v>1111</v>
      </c>
      <c r="Z821" s="7" t="s">
        <v>1242</v>
      </c>
      <c r="AA821" s="7" t="s">
        <v>1344</v>
      </c>
      <c r="AB821" s="7" t="s">
        <v>2844</v>
      </c>
    </row>
    <row r="822" spans="1:28" x14ac:dyDescent="0.3">
      <c r="A822" s="7" t="s">
        <v>2408</v>
      </c>
      <c r="B822" s="7" t="s">
        <v>660</v>
      </c>
      <c r="C822" s="7" t="s">
        <v>1127</v>
      </c>
      <c r="D822" s="7" t="s">
        <v>72</v>
      </c>
      <c r="E822" s="7" t="s">
        <v>21</v>
      </c>
      <c r="F822" s="7" t="s">
        <v>1104</v>
      </c>
      <c r="G822" s="7" t="s">
        <v>1076</v>
      </c>
      <c r="H822" s="7" t="s">
        <v>1083</v>
      </c>
      <c r="I822" s="7" t="s">
        <v>1076</v>
      </c>
      <c r="J822" s="7" t="s">
        <v>1085</v>
      </c>
      <c r="K822" s="7" t="s">
        <v>1083</v>
      </c>
      <c r="L822" s="7" t="s">
        <v>1500</v>
      </c>
      <c r="M822" s="7" t="s">
        <v>1076</v>
      </c>
      <c r="N822" s="7" t="s">
        <v>1083</v>
      </c>
      <c r="O822" s="7" t="s">
        <v>1083</v>
      </c>
      <c r="P822" s="7" t="s">
        <v>1083</v>
      </c>
      <c r="Q822" s="7" t="s">
        <v>1083</v>
      </c>
      <c r="R822" s="7" t="s">
        <v>1083</v>
      </c>
      <c r="S822" s="7" t="s">
        <v>1083</v>
      </c>
      <c r="T822" s="7" t="s">
        <v>1082</v>
      </c>
      <c r="U822" s="7" t="s">
        <v>1680</v>
      </c>
      <c r="V822" s="7" t="s">
        <v>1325</v>
      </c>
      <c r="W822" s="7" t="s">
        <v>2040</v>
      </c>
      <c r="X822" s="7" t="s">
        <v>1076</v>
      </c>
      <c r="Y822" s="7" t="s">
        <v>1091</v>
      </c>
      <c r="Z822" s="7" t="s">
        <v>1082</v>
      </c>
      <c r="AA822" s="7" t="s">
        <v>1105</v>
      </c>
      <c r="AB822" s="7" t="s">
        <v>1825</v>
      </c>
    </row>
    <row r="823" spans="1:28" x14ac:dyDescent="0.3">
      <c r="A823" s="7" t="s">
        <v>2451</v>
      </c>
      <c r="B823" s="7" t="s">
        <v>416</v>
      </c>
      <c r="C823" s="7" t="s">
        <v>1229</v>
      </c>
      <c r="D823" s="7" t="s">
        <v>1132</v>
      </c>
      <c r="E823" s="7" t="s">
        <v>21</v>
      </c>
      <c r="F823" s="7" t="s">
        <v>1246</v>
      </c>
      <c r="G823" s="7" t="s">
        <v>1092</v>
      </c>
      <c r="H823" s="7" t="s">
        <v>1082</v>
      </c>
      <c r="I823" s="7" t="s">
        <v>1105</v>
      </c>
      <c r="J823" s="7" t="s">
        <v>1484</v>
      </c>
      <c r="K823" s="7" t="s">
        <v>1100</v>
      </c>
      <c r="L823" s="7" t="s">
        <v>1461</v>
      </c>
      <c r="M823" s="7" t="s">
        <v>1092</v>
      </c>
      <c r="N823" s="7" t="s">
        <v>1083</v>
      </c>
      <c r="O823" s="7" t="s">
        <v>1083</v>
      </c>
      <c r="P823" s="7" t="s">
        <v>1083</v>
      </c>
      <c r="Q823" s="7" t="s">
        <v>1082</v>
      </c>
      <c r="R823" s="7" t="s">
        <v>1083</v>
      </c>
      <c r="S823" s="7" t="s">
        <v>1083</v>
      </c>
      <c r="T823" s="7" t="s">
        <v>1098</v>
      </c>
      <c r="U823" s="7" t="s">
        <v>1822</v>
      </c>
      <c r="V823" s="7" t="s">
        <v>1904</v>
      </c>
      <c r="W823" s="7" t="s">
        <v>2681</v>
      </c>
      <c r="X823" s="7" t="s">
        <v>1202</v>
      </c>
      <c r="Y823" s="7" t="s">
        <v>1090</v>
      </c>
      <c r="Z823" s="7" t="s">
        <v>2180</v>
      </c>
      <c r="AA823" s="7" t="s">
        <v>1784</v>
      </c>
      <c r="AB823" s="7" t="s">
        <v>3993</v>
      </c>
    </row>
    <row r="824" spans="1:28" x14ac:dyDescent="0.3">
      <c r="A824" s="7" t="s">
        <v>2551</v>
      </c>
      <c r="B824" s="7" t="s">
        <v>2846</v>
      </c>
      <c r="C824" s="7" t="s">
        <v>1202</v>
      </c>
      <c r="D824" s="7" t="s">
        <v>107</v>
      </c>
      <c r="E824" s="7" t="s">
        <v>1109</v>
      </c>
      <c r="F824" s="7" t="s">
        <v>1307</v>
      </c>
      <c r="G824" s="7" t="s">
        <v>1142</v>
      </c>
      <c r="H824" s="7" t="s">
        <v>1265</v>
      </c>
      <c r="I824" s="7" t="s">
        <v>1307</v>
      </c>
      <c r="J824" s="7" t="s">
        <v>1272</v>
      </c>
      <c r="K824" s="7" t="s">
        <v>1167</v>
      </c>
      <c r="L824" s="7" t="s">
        <v>1992</v>
      </c>
      <c r="M824" s="7" t="s">
        <v>1142</v>
      </c>
      <c r="N824" s="7" t="s">
        <v>1083</v>
      </c>
      <c r="O824" s="7" t="s">
        <v>1083</v>
      </c>
      <c r="P824" s="7" t="s">
        <v>1085</v>
      </c>
      <c r="Q824" s="7" t="s">
        <v>1223</v>
      </c>
      <c r="R824" s="7" t="s">
        <v>1128</v>
      </c>
      <c r="S824" s="7" t="s">
        <v>1083</v>
      </c>
      <c r="T824" s="7" t="s">
        <v>1535</v>
      </c>
      <c r="U824" s="7" t="s">
        <v>2311</v>
      </c>
      <c r="V824" s="7" t="s">
        <v>3994</v>
      </c>
      <c r="W824" s="7" t="s">
        <v>3995</v>
      </c>
      <c r="X824" s="7" t="s">
        <v>1127</v>
      </c>
      <c r="Y824" s="7" t="s">
        <v>1299</v>
      </c>
      <c r="Z824" s="7" t="s">
        <v>1986</v>
      </c>
      <c r="AA824" s="7" t="s">
        <v>1709</v>
      </c>
      <c r="AB824" s="7" t="s">
        <v>2403</v>
      </c>
    </row>
    <row r="825" spans="1:28" x14ac:dyDescent="0.3">
      <c r="A825" s="7" t="s">
        <v>2860</v>
      </c>
      <c r="B825" s="7" t="s">
        <v>436</v>
      </c>
      <c r="C825" s="7" t="s">
        <v>1234</v>
      </c>
      <c r="D825" s="7" t="s">
        <v>67</v>
      </c>
      <c r="E825" s="7" t="s">
        <v>21</v>
      </c>
      <c r="F825" s="7" t="s">
        <v>1316</v>
      </c>
      <c r="G825" s="7" t="s">
        <v>1091</v>
      </c>
      <c r="H825" s="7" t="s">
        <v>1100</v>
      </c>
      <c r="I825" s="7" t="s">
        <v>1090</v>
      </c>
      <c r="J825" s="7" t="s">
        <v>1264</v>
      </c>
      <c r="K825" s="7" t="s">
        <v>1112</v>
      </c>
      <c r="L825" s="7" t="s">
        <v>1807</v>
      </c>
      <c r="M825" s="7" t="s">
        <v>1085</v>
      </c>
      <c r="N825" s="7" t="s">
        <v>1092</v>
      </c>
      <c r="O825" s="7" t="s">
        <v>1076</v>
      </c>
      <c r="P825" s="7" t="s">
        <v>1083</v>
      </c>
      <c r="Q825" s="7" t="s">
        <v>1111</v>
      </c>
      <c r="R825" s="7" t="s">
        <v>1083</v>
      </c>
      <c r="S825" s="7" t="s">
        <v>1085</v>
      </c>
      <c r="T825" s="7" t="s">
        <v>1320</v>
      </c>
      <c r="U825" s="7" t="s">
        <v>1592</v>
      </c>
      <c r="V825" s="7" t="s">
        <v>2457</v>
      </c>
      <c r="W825" s="7" t="s">
        <v>1648</v>
      </c>
      <c r="X825" s="7" t="s">
        <v>1273</v>
      </c>
      <c r="Y825" s="7" t="s">
        <v>1303</v>
      </c>
      <c r="Z825" s="7" t="s">
        <v>1980</v>
      </c>
      <c r="AA825" s="7" t="s">
        <v>2134</v>
      </c>
      <c r="AB825" s="7" t="s">
        <v>3996</v>
      </c>
    </row>
    <row r="826" spans="1:28" x14ac:dyDescent="0.3">
      <c r="A826" s="7" t="s">
        <v>2755</v>
      </c>
      <c r="B826" s="7" t="s">
        <v>451</v>
      </c>
      <c r="C826" s="7" t="s">
        <v>1223</v>
      </c>
      <c r="D826" s="7" t="s">
        <v>72</v>
      </c>
      <c r="E826" s="7" t="s">
        <v>1228</v>
      </c>
      <c r="F826" s="7" t="s">
        <v>1260</v>
      </c>
      <c r="G826" s="7" t="s">
        <v>1100</v>
      </c>
      <c r="H826" s="7" t="s">
        <v>1091</v>
      </c>
      <c r="I826" s="7" t="s">
        <v>1090</v>
      </c>
      <c r="J826" s="7" t="s">
        <v>1100</v>
      </c>
      <c r="K826" s="7" t="s">
        <v>1123</v>
      </c>
      <c r="L826" s="7" t="s">
        <v>1732</v>
      </c>
      <c r="M826" s="7" t="s">
        <v>1111</v>
      </c>
      <c r="N826" s="7" t="s">
        <v>1085</v>
      </c>
      <c r="O826" s="7" t="s">
        <v>1083</v>
      </c>
      <c r="P826" s="7" t="s">
        <v>1085</v>
      </c>
      <c r="Q826" s="7" t="s">
        <v>1104</v>
      </c>
      <c r="R826" s="7" t="s">
        <v>1076</v>
      </c>
      <c r="S826" s="7" t="s">
        <v>1083</v>
      </c>
      <c r="T826" s="7" t="s">
        <v>1359</v>
      </c>
      <c r="U826" s="7" t="s">
        <v>3780</v>
      </c>
      <c r="V826" s="7" t="s">
        <v>1974</v>
      </c>
      <c r="W826" s="7" t="s">
        <v>3365</v>
      </c>
      <c r="X826" s="7" t="s">
        <v>1111</v>
      </c>
      <c r="Y826" s="7" t="s">
        <v>1180</v>
      </c>
      <c r="Z826" s="7" t="s">
        <v>1614</v>
      </c>
      <c r="AA826" s="7" t="s">
        <v>1961</v>
      </c>
      <c r="AB826" s="7" t="s">
        <v>3369</v>
      </c>
    </row>
    <row r="827" spans="1:28" x14ac:dyDescent="0.3">
      <c r="A827" s="7" t="s">
        <v>1055</v>
      </c>
      <c r="B827" s="7" t="s">
        <v>0</v>
      </c>
      <c r="C827" s="7" t="s">
        <v>1057</v>
      </c>
      <c r="D827" s="7" t="s">
        <v>1059</v>
      </c>
      <c r="E827" s="7" t="s">
        <v>1063</v>
      </c>
      <c r="F827" s="7" t="s">
        <v>4</v>
      </c>
      <c r="G827" s="7" t="s">
        <v>781</v>
      </c>
      <c r="H827" s="7" t="s">
        <v>1190</v>
      </c>
      <c r="I827" s="7" t="s">
        <v>1191</v>
      </c>
      <c r="J827" s="7" t="s">
        <v>1192</v>
      </c>
      <c r="K827" s="7" t="s">
        <v>1193</v>
      </c>
      <c r="L827" s="7" t="s">
        <v>1444</v>
      </c>
      <c r="M827" s="7" t="s">
        <v>1445</v>
      </c>
      <c r="N827" s="7" t="s">
        <v>1544</v>
      </c>
      <c r="O827" s="7" t="s">
        <v>1545</v>
      </c>
      <c r="P827" s="7" t="s">
        <v>1448</v>
      </c>
      <c r="Q827" s="7" t="s">
        <v>1445</v>
      </c>
      <c r="R827" s="7" t="s">
        <v>1544</v>
      </c>
      <c r="S827" s="7" t="s">
        <v>1545</v>
      </c>
      <c r="T827" s="7" t="s">
        <v>1546</v>
      </c>
      <c r="U827" s="7" t="s">
        <v>1547</v>
      </c>
      <c r="V827" s="7" t="s">
        <v>1548</v>
      </c>
      <c r="W827" s="7" t="s">
        <v>1549</v>
      </c>
      <c r="X827" s="7" t="s">
        <v>1456</v>
      </c>
      <c r="Y827" s="7" t="s">
        <v>1457</v>
      </c>
      <c r="Z827" s="7" t="s">
        <v>1458</v>
      </c>
      <c r="AA827" s="7" t="s">
        <v>1459</v>
      </c>
      <c r="AB827" s="7" t="s">
        <v>1460</v>
      </c>
    </row>
    <row r="828" spans="1:28" x14ac:dyDescent="0.3">
      <c r="A828" s="7" t="s">
        <v>2421</v>
      </c>
      <c r="B828" s="7" t="s">
        <v>480</v>
      </c>
      <c r="C828" s="7" t="s">
        <v>1096</v>
      </c>
      <c r="D828" s="7" t="s">
        <v>168</v>
      </c>
      <c r="E828" s="7" t="s">
        <v>24</v>
      </c>
      <c r="F828" s="7" t="s">
        <v>1316</v>
      </c>
      <c r="G828" s="7" t="s">
        <v>1076</v>
      </c>
      <c r="H828" s="7" t="s">
        <v>1128</v>
      </c>
      <c r="I828" s="7" t="s">
        <v>1111</v>
      </c>
      <c r="J828" s="7" t="s">
        <v>1104</v>
      </c>
      <c r="K828" s="7" t="s">
        <v>1167</v>
      </c>
      <c r="L828" s="7" t="s">
        <v>1939</v>
      </c>
      <c r="M828" s="7" t="s">
        <v>1076</v>
      </c>
      <c r="N828" s="7" t="s">
        <v>1083</v>
      </c>
      <c r="O828" s="7" t="s">
        <v>1083</v>
      </c>
      <c r="P828" s="7" t="s">
        <v>1076</v>
      </c>
      <c r="Q828" s="7" t="s">
        <v>1123</v>
      </c>
      <c r="R828" s="7" t="s">
        <v>1083</v>
      </c>
      <c r="S828" s="7" t="s">
        <v>1076</v>
      </c>
      <c r="T828" s="7" t="s">
        <v>1389</v>
      </c>
      <c r="U828" s="7" t="s">
        <v>1673</v>
      </c>
      <c r="V828" s="7" t="s">
        <v>3223</v>
      </c>
      <c r="W828" s="7" t="s">
        <v>3105</v>
      </c>
      <c r="X828" s="7" t="s">
        <v>1397</v>
      </c>
      <c r="Y828" s="7" t="s">
        <v>1096</v>
      </c>
      <c r="Z828" s="7" t="s">
        <v>1083</v>
      </c>
      <c r="AA828" s="7" t="s">
        <v>1083</v>
      </c>
      <c r="AB828" s="7"/>
    </row>
    <row r="829" spans="1:28" x14ac:dyDescent="0.3">
      <c r="A829" s="7" t="s">
        <v>2862</v>
      </c>
      <c r="B829" s="7" t="s">
        <v>415</v>
      </c>
      <c r="C829" s="7" t="s">
        <v>1127</v>
      </c>
      <c r="D829" s="7" t="s">
        <v>55</v>
      </c>
      <c r="E829" s="7" t="s">
        <v>21</v>
      </c>
      <c r="F829" s="7" t="s">
        <v>1316</v>
      </c>
      <c r="G829" s="7" t="s">
        <v>1153</v>
      </c>
      <c r="H829" s="7" t="s">
        <v>1234</v>
      </c>
      <c r="I829" s="7" t="s">
        <v>1237</v>
      </c>
      <c r="J829" s="7" t="s">
        <v>1570</v>
      </c>
      <c r="K829" s="7" t="s">
        <v>1090</v>
      </c>
      <c r="L829" s="7" t="s">
        <v>1513</v>
      </c>
      <c r="M829" s="7" t="s">
        <v>1091</v>
      </c>
      <c r="N829" s="7" t="s">
        <v>1105</v>
      </c>
      <c r="O829" s="7" t="s">
        <v>1083</v>
      </c>
      <c r="P829" s="7" t="s">
        <v>1083</v>
      </c>
      <c r="Q829" s="7" t="s">
        <v>1112</v>
      </c>
      <c r="R829" s="7" t="s">
        <v>1097</v>
      </c>
      <c r="S829" s="7" t="s">
        <v>1083</v>
      </c>
      <c r="T829" s="7" t="s">
        <v>1841</v>
      </c>
      <c r="U829" s="7" t="s">
        <v>2034</v>
      </c>
      <c r="V829" s="7" t="s">
        <v>3559</v>
      </c>
      <c r="W829" s="7" t="s">
        <v>3376</v>
      </c>
      <c r="X829" s="7" t="s">
        <v>1206</v>
      </c>
      <c r="Y829" s="7" t="s">
        <v>1245</v>
      </c>
      <c r="Z829" s="7" t="s">
        <v>2369</v>
      </c>
      <c r="AA829" s="7" t="s">
        <v>2318</v>
      </c>
      <c r="AB829" s="7" t="s">
        <v>3125</v>
      </c>
    </row>
    <row r="830" spans="1:28" x14ac:dyDescent="0.3">
      <c r="A830" s="7" t="s">
        <v>2864</v>
      </c>
      <c r="B830" s="7" t="s">
        <v>612</v>
      </c>
      <c r="C830" s="7" t="s">
        <v>1206</v>
      </c>
      <c r="D830" s="7" t="s">
        <v>105</v>
      </c>
      <c r="E830" s="7" t="s">
        <v>1141</v>
      </c>
      <c r="F830" s="7" t="s">
        <v>1234</v>
      </c>
      <c r="G830" s="7" t="s">
        <v>1142</v>
      </c>
      <c r="H830" s="7" t="s">
        <v>1180</v>
      </c>
      <c r="I830" s="7" t="s">
        <v>1238</v>
      </c>
      <c r="J830" s="7" t="s">
        <v>1092</v>
      </c>
      <c r="K830" s="7" t="s">
        <v>1238</v>
      </c>
      <c r="L830" s="7" t="s">
        <v>1607</v>
      </c>
      <c r="M830" s="7" t="s">
        <v>1091</v>
      </c>
      <c r="N830" s="7" t="s">
        <v>1104</v>
      </c>
      <c r="O830" s="7" t="s">
        <v>1083</v>
      </c>
      <c r="P830" s="7" t="s">
        <v>1091</v>
      </c>
      <c r="Q830" s="7" t="s">
        <v>1111</v>
      </c>
      <c r="R830" s="7" t="s">
        <v>1128</v>
      </c>
      <c r="S830" s="7" t="s">
        <v>1083</v>
      </c>
      <c r="T830" s="7" t="s">
        <v>1418</v>
      </c>
      <c r="U830" s="7" t="s">
        <v>1609</v>
      </c>
      <c r="V830" s="7" t="s">
        <v>2578</v>
      </c>
      <c r="W830" s="7" t="s">
        <v>3121</v>
      </c>
      <c r="X830" s="7" t="s">
        <v>1123</v>
      </c>
      <c r="Y830" s="7" t="s">
        <v>1393</v>
      </c>
      <c r="Z830" s="7" t="s">
        <v>1083</v>
      </c>
      <c r="AA830" s="7" t="s">
        <v>1083</v>
      </c>
      <c r="AB830" s="7"/>
    </row>
    <row r="831" spans="1:28" x14ac:dyDescent="0.3">
      <c r="A831" s="7" t="s">
        <v>2865</v>
      </c>
      <c r="B831" s="7" t="s">
        <v>623</v>
      </c>
      <c r="C831" s="7" t="s">
        <v>1246</v>
      </c>
      <c r="D831" s="7" t="s">
        <v>28</v>
      </c>
      <c r="E831" s="7" t="s">
        <v>1109</v>
      </c>
      <c r="F831" s="7" t="s">
        <v>1110</v>
      </c>
      <c r="G831" s="7" t="s">
        <v>1104</v>
      </c>
      <c r="H831" s="7" t="s">
        <v>1082</v>
      </c>
      <c r="I831" s="7" t="s">
        <v>1128</v>
      </c>
      <c r="J831" s="7" t="s">
        <v>1091</v>
      </c>
      <c r="K831" s="7" t="s">
        <v>1127</v>
      </c>
      <c r="L831" s="7" t="s">
        <v>1527</v>
      </c>
      <c r="M831" s="7" t="s">
        <v>1104</v>
      </c>
      <c r="N831" s="7" t="s">
        <v>1083</v>
      </c>
      <c r="O831" s="7" t="s">
        <v>1083</v>
      </c>
      <c r="P831" s="7" t="s">
        <v>1083</v>
      </c>
      <c r="Q831" s="7" t="s">
        <v>1082</v>
      </c>
      <c r="R831" s="7" t="s">
        <v>1083</v>
      </c>
      <c r="S831" s="7" t="s">
        <v>1083</v>
      </c>
      <c r="T831" s="7" t="s">
        <v>1273</v>
      </c>
      <c r="U831" s="7" t="s">
        <v>1959</v>
      </c>
      <c r="V831" s="7" t="s">
        <v>2597</v>
      </c>
      <c r="W831" s="7" t="s">
        <v>3544</v>
      </c>
      <c r="X831" s="7" t="s">
        <v>1260</v>
      </c>
      <c r="Y831" s="7" t="s">
        <v>1312</v>
      </c>
      <c r="Z831" s="7" t="s">
        <v>1105</v>
      </c>
      <c r="AA831" s="7" t="s">
        <v>1104</v>
      </c>
      <c r="AB831" s="7" t="s">
        <v>3667</v>
      </c>
    </row>
    <row r="832" spans="1:28" x14ac:dyDescent="0.3">
      <c r="A832" s="7" t="s">
        <v>2866</v>
      </c>
      <c r="B832" s="7" t="s">
        <v>149</v>
      </c>
      <c r="C832" s="7" t="s">
        <v>1110</v>
      </c>
      <c r="D832" s="7" t="s">
        <v>34</v>
      </c>
      <c r="E832" s="7" t="s">
        <v>24</v>
      </c>
      <c r="F832" s="7" t="s">
        <v>1303</v>
      </c>
      <c r="G832" s="7" t="s">
        <v>1076</v>
      </c>
      <c r="H832" s="7" t="s">
        <v>1123</v>
      </c>
      <c r="I832" s="7" t="s">
        <v>1128</v>
      </c>
      <c r="J832" s="7" t="s">
        <v>1105</v>
      </c>
      <c r="K832" s="7" t="s">
        <v>1111</v>
      </c>
      <c r="L832" s="7" t="s">
        <v>1732</v>
      </c>
      <c r="M832" s="7" t="s">
        <v>1076</v>
      </c>
      <c r="N832" s="7" t="s">
        <v>1083</v>
      </c>
      <c r="O832" s="7" t="s">
        <v>1083</v>
      </c>
      <c r="P832" s="7" t="s">
        <v>1083</v>
      </c>
      <c r="Q832" s="7" t="s">
        <v>1123</v>
      </c>
      <c r="R832" s="7" t="s">
        <v>1083</v>
      </c>
      <c r="S832" s="7" t="s">
        <v>1083</v>
      </c>
      <c r="T832" s="7" t="s">
        <v>1245</v>
      </c>
      <c r="U832" s="7" t="s">
        <v>1764</v>
      </c>
      <c r="V832" s="7" t="s">
        <v>3781</v>
      </c>
      <c r="W832" s="7" t="s">
        <v>3351</v>
      </c>
      <c r="X832" s="7" t="s">
        <v>1900</v>
      </c>
      <c r="Y832" s="7" t="s">
        <v>1147</v>
      </c>
      <c r="Z832" s="7" t="s">
        <v>1083</v>
      </c>
      <c r="AA832" s="7" t="s">
        <v>1083</v>
      </c>
      <c r="AB832" s="7"/>
    </row>
    <row r="833" spans="1:28" x14ac:dyDescent="0.3">
      <c r="A833" s="7" t="s">
        <v>2867</v>
      </c>
      <c r="B833" s="7" t="s">
        <v>548</v>
      </c>
      <c r="C833" s="7" t="s">
        <v>1246</v>
      </c>
      <c r="D833" s="7" t="s">
        <v>107</v>
      </c>
      <c r="E833" s="7" t="s">
        <v>1141</v>
      </c>
      <c r="F833" s="7" t="s">
        <v>1299</v>
      </c>
      <c r="G833" s="7" t="s">
        <v>1153</v>
      </c>
      <c r="H833" s="7" t="s">
        <v>1148</v>
      </c>
      <c r="I833" s="7" t="s">
        <v>1098</v>
      </c>
      <c r="J833" s="7" t="s">
        <v>1142</v>
      </c>
      <c r="K833" s="7" t="s">
        <v>1100</v>
      </c>
      <c r="L833" s="7" t="s">
        <v>1792</v>
      </c>
      <c r="M833" s="7" t="s">
        <v>1142</v>
      </c>
      <c r="N833" s="7" t="s">
        <v>1085</v>
      </c>
      <c r="O833" s="7" t="s">
        <v>1083</v>
      </c>
      <c r="P833" s="7" t="s">
        <v>1082</v>
      </c>
      <c r="Q833" s="7" t="s">
        <v>1167</v>
      </c>
      <c r="R833" s="7" t="s">
        <v>1082</v>
      </c>
      <c r="S833" s="7" t="s">
        <v>1083</v>
      </c>
      <c r="T833" s="7" t="s">
        <v>1782</v>
      </c>
      <c r="U833" s="7" t="s">
        <v>2368</v>
      </c>
      <c r="V833" s="7" t="s">
        <v>1559</v>
      </c>
      <c r="W833" s="7" t="s">
        <v>2840</v>
      </c>
      <c r="X833" s="7" t="s">
        <v>1180</v>
      </c>
      <c r="Y833" s="7" t="s">
        <v>1260</v>
      </c>
      <c r="Z833" s="7" t="s">
        <v>1092</v>
      </c>
      <c r="AA833" s="7" t="s">
        <v>1085</v>
      </c>
      <c r="AB833" s="7" t="s">
        <v>1606</v>
      </c>
    </row>
    <row r="834" spans="1:28" x14ac:dyDescent="0.3">
      <c r="A834" s="7" t="s">
        <v>2678</v>
      </c>
      <c r="B834" s="7" t="s">
        <v>2852</v>
      </c>
      <c r="C834" s="7" t="s">
        <v>1098</v>
      </c>
      <c r="D834" s="7" t="s">
        <v>1467</v>
      </c>
      <c r="E834" s="7" t="s">
        <v>1109</v>
      </c>
      <c r="F834" s="7" t="s">
        <v>1303</v>
      </c>
      <c r="G834" s="7" t="s">
        <v>1091</v>
      </c>
      <c r="H834" s="7" t="s">
        <v>1153</v>
      </c>
      <c r="I834" s="7" t="s">
        <v>1180</v>
      </c>
      <c r="J834" s="7" t="s">
        <v>1100</v>
      </c>
      <c r="K834" s="7" t="s">
        <v>1167</v>
      </c>
      <c r="L834" s="7" t="s">
        <v>1514</v>
      </c>
      <c r="M834" s="7" t="s">
        <v>1091</v>
      </c>
      <c r="N834" s="7" t="s">
        <v>1083</v>
      </c>
      <c r="O834" s="7" t="s">
        <v>1083</v>
      </c>
      <c r="P834" s="7" t="s">
        <v>1085</v>
      </c>
      <c r="Q834" s="7" t="s">
        <v>1100</v>
      </c>
      <c r="R834" s="7" t="s">
        <v>1076</v>
      </c>
      <c r="S834" s="7" t="s">
        <v>1083</v>
      </c>
      <c r="T834" s="7" t="s">
        <v>1320</v>
      </c>
      <c r="U834" s="7" t="s">
        <v>1592</v>
      </c>
      <c r="V834" s="7" t="s">
        <v>2247</v>
      </c>
      <c r="W834" s="7" t="s">
        <v>2484</v>
      </c>
      <c r="X834" s="7" t="s">
        <v>1167</v>
      </c>
      <c r="Y834" s="7" t="s">
        <v>1202</v>
      </c>
      <c r="Z834" s="7" t="s">
        <v>1082</v>
      </c>
      <c r="AA834" s="7" t="s">
        <v>1111</v>
      </c>
      <c r="AB834" s="7" t="s">
        <v>2041</v>
      </c>
    </row>
    <row r="835" spans="1:28" x14ac:dyDescent="0.3">
      <c r="A835" s="7" t="s">
        <v>2678</v>
      </c>
      <c r="B835" s="7" t="s">
        <v>2852</v>
      </c>
      <c r="C835" s="7" t="s">
        <v>1098</v>
      </c>
      <c r="D835" s="7" t="s">
        <v>85</v>
      </c>
      <c r="E835" s="7" t="s">
        <v>1109</v>
      </c>
      <c r="F835" s="7" t="s">
        <v>1223</v>
      </c>
      <c r="G835" s="7" t="s">
        <v>1076</v>
      </c>
      <c r="H835" s="7" t="s">
        <v>1123</v>
      </c>
      <c r="I835" s="7" t="s">
        <v>1128</v>
      </c>
      <c r="J835" s="7" t="s">
        <v>1083</v>
      </c>
      <c r="K835" s="7" t="s">
        <v>1111</v>
      </c>
      <c r="L835" s="7" t="s">
        <v>1476</v>
      </c>
      <c r="M835" s="7" t="s">
        <v>1076</v>
      </c>
      <c r="N835" s="7" t="s">
        <v>1083</v>
      </c>
      <c r="O835" s="7" t="s">
        <v>1083</v>
      </c>
      <c r="P835" s="7" t="s">
        <v>1083</v>
      </c>
      <c r="Q835" s="7" t="s">
        <v>1105</v>
      </c>
      <c r="R835" s="7" t="s">
        <v>1076</v>
      </c>
      <c r="S835" s="7" t="s">
        <v>1083</v>
      </c>
      <c r="T835" s="7" t="s">
        <v>1180</v>
      </c>
      <c r="U835" s="7" t="s">
        <v>1769</v>
      </c>
      <c r="V835" s="7" t="s">
        <v>1990</v>
      </c>
      <c r="W835" s="7" t="s">
        <v>2853</v>
      </c>
      <c r="X835" s="7" t="s">
        <v>1111</v>
      </c>
      <c r="Y835" s="7" t="s">
        <v>1112</v>
      </c>
      <c r="Z835" s="7" t="s">
        <v>1092</v>
      </c>
      <c r="AA835" s="7" t="s">
        <v>1091</v>
      </c>
      <c r="AB835" s="7" t="s">
        <v>1530</v>
      </c>
    </row>
    <row r="836" spans="1:28" x14ac:dyDescent="0.3">
      <c r="A836" s="7" t="s">
        <v>2678</v>
      </c>
      <c r="B836" s="7" t="s">
        <v>2852</v>
      </c>
      <c r="C836" s="7" t="s">
        <v>1098</v>
      </c>
      <c r="D836" s="7" t="s">
        <v>28</v>
      </c>
      <c r="E836" s="7" t="s">
        <v>1109</v>
      </c>
      <c r="F836" s="7" t="s">
        <v>1180</v>
      </c>
      <c r="G836" s="7" t="s">
        <v>1104</v>
      </c>
      <c r="H836" s="7" t="s">
        <v>1104</v>
      </c>
      <c r="I836" s="7" t="s">
        <v>1111</v>
      </c>
      <c r="J836" s="7" t="s">
        <v>1100</v>
      </c>
      <c r="K836" s="7" t="s">
        <v>1091</v>
      </c>
      <c r="L836" s="7" t="s">
        <v>1673</v>
      </c>
      <c r="M836" s="7" t="s">
        <v>1104</v>
      </c>
      <c r="N836" s="7" t="s">
        <v>1083</v>
      </c>
      <c r="O836" s="7" t="s">
        <v>1083</v>
      </c>
      <c r="P836" s="7" t="s">
        <v>1085</v>
      </c>
      <c r="Q836" s="7" t="s">
        <v>1104</v>
      </c>
      <c r="R836" s="7" t="s">
        <v>1083</v>
      </c>
      <c r="S836" s="7" t="s">
        <v>1083</v>
      </c>
      <c r="T836" s="7" t="s">
        <v>1242</v>
      </c>
      <c r="U836" s="7" t="s">
        <v>2018</v>
      </c>
      <c r="V836" s="7" t="s">
        <v>1888</v>
      </c>
      <c r="W836" s="7" t="s">
        <v>1780</v>
      </c>
      <c r="X836" s="7" t="s">
        <v>1091</v>
      </c>
      <c r="Y836" s="7" t="s">
        <v>1123</v>
      </c>
      <c r="Z836" s="7" t="s">
        <v>1076</v>
      </c>
      <c r="AA836" s="7" t="s">
        <v>1082</v>
      </c>
      <c r="AB836" s="7" t="s">
        <v>1670</v>
      </c>
    </row>
    <row r="837" spans="1:28" x14ac:dyDescent="0.3">
      <c r="A837" s="7" t="s">
        <v>2328</v>
      </c>
      <c r="B837" s="7" t="s">
        <v>283</v>
      </c>
      <c r="C837" s="7" t="s">
        <v>1098</v>
      </c>
      <c r="D837" s="7" t="s">
        <v>87</v>
      </c>
      <c r="E837" s="7" t="s">
        <v>21</v>
      </c>
      <c r="F837" s="7" t="s">
        <v>1312</v>
      </c>
      <c r="G837" s="7" t="s">
        <v>1112</v>
      </c>
      <c r="H837" s="7" t="s">
        <v>1206</v>
      </c>
      <c r="I837" s="7" t="s">
        <v>1245</v>
      </c>
      <c r="J837" s="7" t="s">
        <v>1179</v>
      </c>
      <c r="K837" s="7" t="s">
        <v>1100</v>
      </c>
      <c r="L837" s="7" t="s">
        <v>1607</v>
      </c>
      <c r="M837" s="7" t="s">
        <v>1123</v>
      </c>
      <c r="N837" s="7" t="s">
        <v>1091</v>
      </c>
      <c r="O837" s="7" t="s">
        <v>1083</v>
      </c>
      <c r="P837" s="7" t="s">
        <v>1082</v>
      </c>
      <c r="Q837" s="7" t="s">
        <v>1147</v>
      </c>
      <c r="R837" s="7" t="s">
        <v>1091</v>
      </c>
      <c r="S837" s="7" t="s">
        <v>1083</v>
      </c>
      <c r="T837" s="7" t="s">
        <v>2031</v>
      </c>
      <c r="U837" s="7" t="s">
        <v>2159</v>
      </c>
      <c r="V837" s="7" t="s">
        <v>3912</v>
      </c>
      <c r="W837" s="7" t="s">
        <v>4134</v>
      </c>
      <c r="X837" s="7" t="s">
        <v>1219</v>
      </c>
      <c r="Y837" s="7" t="s">
        <v>1331</v>
      </c>
      <c r="Z837" s="7" t="s">
        <v>1658</v>
      </c>
      <c r="AA837" s="7" t="s">
        <v>2310</v>
      </c>
      <c r="AB837" s="7" t="s">
        <v>3981</v>
      </c>
    </row>
    <row r="838" spans="1:28" x14ac:dyDescent="0.3">
      <c r="A838" s="7" t="s">
        <v>2869</v>
      </c>
      <c r="B838" s="7" t="s">
        <v>2854</v>
      </c>
      <c r="C838" s="7" t="s">
        <v>1234</v>
      </c>
      <c r="D838" s="7" t="s">
        <v>105</v>
      </c>
      <c r="E838" s="7" t="s">
        <v>1228</v>
      </c>
      <c r="F838" s="7" t="s">
        <v>1312</v>
      </c>
      <c r="G838" s="7" t="s">
        <v>1167</v>
      </c>
      <c r="H838" s="7" t="s">
        <v>1153</v>
      </c>
      <c r="I838" s="7" t="s">
        <v>1234</v>
      </c>
      <c r="J838" s="7" t="s">
        <v>1092</v>
      </c>
      <c r="K838" s="7" t="s">
        <v>1082</v>
      </c>
      <c r="L838" s="7" t="s">
        <v>1513</v>
      </c>
      <c r="M838" s="7" t="s">
        <v>1123</v>
      </c>
      <c r="N838" s="7" t="s">
        <v>1105</v>
      </c>
      <c r="O838" s="7" t="s">
        <v>1076</v>
      </c>
      <c r="P838" s="7" t="s">
        <v>1092</v>
      </c>
      <c r="Q838" s="7" t="s">
        <v>1123</v>
      </c>
      <c r="R838" s="7" t="s">
        <v>1082</v>
      </c>
      <c r="S838" s="7" t="s">
        <v>1076</v>
      </c>
      <c r="T838" s="7" t="s">
        <v>1791</v>
      </c>
      <c r="U838" s="7" t="s">
        <v>3618</v>
      </c>
      <c r="V838" s="7" t="s">
        <v>2917</v>
      </c>
      <c r="W838" s="7" t="s">
        <v>1537</v>
      </c>
      <c r="X838" s="7" t="s">
        <v>1097</v>
      </c>
      <c r="Y838" s="7" t="s">
        <v>1123</v>
      </c>
      <c r="Z838" s="7" t="s">
        <v>1368</v>
      </c>
      <c r="AA838" s="7" t="s">
        <v>1379</v>
      </c>
      <c r="AB838" s="7" t="s">
        <v>3164</v>
      </c>
    </row>
    <row r="839" spans="1:28" x14ac:dyDescent="0.3">
      <c r="A839" s="7" t="s">
        <v>2870</v>
      </c>
      <c r="B839" s="7" t="s">
        <v>532</v>
      </c>
      <c r="C839" s="7" t="s">
        <v>1219</v>
      </c>
      <c r="D839" s="7" t="s">
        <v>26</v>
      </c>
      <c r="E839" s="7" t="s">
        <v>21</v>
      </c>
      <c r="F839" s="7" t="s">
        <v>1307</v>
      </c>
      <c r="G839" s="7" t="s">
        <v>1097</v>
      </c>
      <c r="H839" s="7" t="s">
        <v>1202</v>
      </c>
      <c r="I839" s="7" t="s">
        <v>1245</v>
      </c>
      <c r="J839" s="7" t="s">
        <v>1179</v>
      </c>
      <c r="K839" s="7" t="s">
        <v>1148</v>
      </c>
      <c r="L839" s="7" t="s">
        <v>1723</v>
      </c>
      <c r="M839" s="7" t="s">
        <v>1100</v>
      </c>
      <c r="N839" s="7" t="s">
        <v>1092</v>
      </c>
      <c r="O839" s="7" t="s">
        <v>1083</v>
      </c>
      <c r="P839" s="7" t="s">
        <v>1082</v>
      </c>
      <c r="Q839" s="7" t="s">
        <v>1097</v>
      </c>
      <c r="R839" s="7" t="s">
        <v>1105</v>
      </c>
      <c r="S839" s="7" t="s">
        <v>1083</v>
      </c>
      <c r="T839" s="7" t="s">
        <v>1624</v>
      </c>
      <c r="U839" s="7" t="s">
        <v>1625</v>
      </c>
      <c r="V839" s="7" t="s">
        <v>3308</v>
      </c>
      <c r="W839" s="7" t="s">
        <v>3167</v>
      </c>
      <c r="X839" s="7" t="s">
        <v>1097</v>
      </c>
      <c r="Y839" s="7" t="s">
        <v>1105</v>
      </c>
      <c r="Z839" s="7" t="s">
        <v>1082</v>
      </c>
      <c r="AA839" s="7" t="s">
        <v>1082</v>
      </c>
      <c r="AB839" s="7" t="s">
        <v>1526</v>
      </c>
    </row>
    <row r="840" spans="1:28" x14ac:dyDescent="0.3">
      <c r="A840" s="7" t="s">
        <v>2473</v>
      </c>
      <c r="B840" s="7" t="s">
        <v>2856</v>
      </c>
      <c r="C840" s="7" t="s">
        <v>1127</v>
      </c>
      <c r="D840" s="7" t="s">
        <v>20</v>
      </c>
      <c r="E840" s="7" t="s">
        <v>21</v>
      </c>
      <c r="F840" s="7" t="s">
        <v>1312</v>
      </c>
      <c r="G840" s="7" t="s">
        <v>1123</v>
      </c>
      <c r="H840" s="7" t="s">
        <v>1123</v>
      </c>
      <c r="I840" s="7" t="s">
        <v>1167</v>
      </c>
      <c r="J840" s="7" t="s">
        <v>1431</v>
      </c>
      <c r="K840" s="7" t="s">
        <v>1202</v>
      </c>
      <c r="L840" s="7" t="s">
        <v>1468</v>
      </c>
      <c r="M840" s="7" t="s">
        <v>1091</v>
      </c>
      <c r="N840" s="7" t="s">
        <v>1083</v>
      </c>
      <c r="O840" s="7" t="s">
        <v>1085</v>
      </c>
      <c r="P840" s="7" t="s">
        <v>1076</v>
      </c>
      <c r="Q840" s="7" t="s">
        <v>1105</v>
      </c>
      <c r="R840" s="7" t="s">
        <v>1076</v>
      </c>
      <c r="S840" s="7" t="s">
        <v>1083</v>
      </c>
      <c r="T840" s="7" t="s">
        <v>1379</v>
      </c>
      <c r="U840" s="7" t="s">
        <v>1625</v>
      </c>
      <c r="V840" s="7" t="s">
        <v>2805</v>
      </c>
      <c r="W840" s="7" t="s">
        <v>3997</v>
      </c>
      <c r="X840" s="7" t="s">
        <v>1188</v>
      </c>
      <c r="Y840" s="7" t="s">
        <v>1178</v>
      </c>
      <c r="Z840" s="7" t="s">
        <v>1082</v>
      </c>
      <c r="AA840" s="7" t="s">
        <v>1105</v>
      </c>
      <c r="AB840" s="7" t="s">
        <v>1825</v>
      </c>
    </row>
    <row r="841" spans="1:28" x14ac:dyDescent="0.3">
      <c r="A841" s="7" t="s">
        <v>1733</v>
      </c>
      <c r="B841" s="7" t="s">
        <v>498</v>
      </c>
      <c r="C841" s="7" t="s">
        <v>1229</v>
      </c>
      <c r="D841" s="7" t="s">
        <v>1116</v>
      </c>
      <c r="E841" s="7" t="s">
        <v>24</v>
      </c>
      <c r="F841" s="7" t="s">
        <v>1148</v>
      </c>
      <c r="G841" s="7" t="s">
        <v>1082</v>
      </c>
      <c r="H841" s="7" t="s">
        <v>1112</v>
      </c>
      <c r="I841" s="7" t="s">
        <v>1090</v>
      </c>
      <c r="J841" s="7" t="s">
        <v>1085</v>
      </c>
      <c r="K841" s="7" t="s">
        <v>1083</v>
      </c>
      <c r="L841" s="7" t="s">
        <v>1764</v>
      </c>
      <c r="M841" s="7" t="s">
        <v>1085</v>
      </c>
      <c r="N841" s="7" t="s">
        <v>1085</v>
      </c>
      <c r="O841" s="7" t="s">
        <v>1083</v>
      </c>
      <c r="P841" s="7" t="s">
        <v>1076</v>
      </c>
      <c r="Q841" s="7" t="s">
        <v>1091</v>
      </c>
      <c r="R841" s="7" t="s">
        <v>1123</v>
      </c>
      <c r="S841" s="7" t="s">
        <v>1083</v>
      </c>
      <c r="T841" s="7" t="s">
        <v>1331</v>
      </c>
      <c r="U841" s="7" t="s">
        <v>1462</v>
      </c>
      <c r="V841" s="7" t="s">
        <v>2202</v>
      </c>
      <c r="W841" s="7" t="s">
        <v>2858</v>
      </c>
      <c r="X841" s="7" t="s">
        <v>1219</v>
      </c>
      <c r="Y841" s="7" t="s">
        <v>1082</v>
      </c>
      <c r="Z841" s="7" t="s">
        <v>1083</v>
      </c>
      <c r="AA841" s="7" t="s">
        <v>1083</v>
      </c>
      <c r="AB841" s="7"/>
    </row>
    <row r="842" spans="1:28" x14ac:dyDescent="0.3">
      <c r="A842" s="7" t="s">
        <v>2873</v>
      </c>
      <c r="B842" s="7" t="s">
        <v>463</v>
      </c>
      <c r="C842" s="7" t="s">
        <v>1127</v>
      </c>
      <c r="D842" s="7" t="s">
        <v>67</v>
      </c>
      <c r="E842" s="7" t="s">
        <v>21</v>
      </c>
      <c r="F842" s="7" t="s">
        <v>1316</v>
      </c>
      <c r="G842" s="7" t="s">
        <v>1147</v>
      </c>
      <c r="H842" s="7" t="s">
        <v>1260</v>
      </c>
      <c r="I842" s="7" t="s">
        <v>1331</v>
      </c>
      <c r="J842" s="7" t="s">
        <v>1097</v>
      </c>
      <c r="K842" s="7" t="s">
        <v>1110</v>
      </c>
      <c r="L842" s="7" t="s">
        <v>2128</v>
      </c>
      <c r="M842" s="7" t="s">
        <v>1112</v>
      </c>
      <c r="N842" s="7" t="s">
        <v>1085</v>
      </c>
      <c r="O842" s="7" t="s">
        <v>1076</v>
      </c>
      <c r="P842" s="7" t="s">
        <v>1085</v>
      </c>
      <c r="Q842" s="7" t="s">
        <v>1188</v>
      </c>
      <c r="R842" s="7" t="s">
        <v>1123</v>
      </c>
      <c r="S842" s="7" t="s">
        <v>1085</v>
      </c>
      <c r="T842" s="7" t="s">
        <v>1806</v>
      </c>
      <c r="U842" s="7" t="s">
        <v>2663</v>
      </c>
      <c r="V842" s="7" t="s">
        <v>3772</v>
      </c>
      <c r="W842" s="7" t="s">
        <v>3998</v>
      </c>
      <c r="X842" s="7" t="s">
        <v>1219</v>
      </c>
      <c r="Y842" s="7" t="s">
        <v>1128</v>
      </c>
      <c r="Z842" s="7" t="s">
        <v>2468</v>
      </c>
      <c r="AA842" s="7" t="s">
        <v>2507</v>
      </c>
      <c r="AB842" s="7" t="s">
        <v>1819</v>
      </c>
    </row>
    <row r="843" spans="1:28" x14ac:dyDescent="0.3">
      <c r="A843" s="7" t="s">
        <v>1581</v>
      </c>
      <c r="B843" s="7" t="s">
        <v>1394</v>
      </c>
      <c r="C843" s="7" t="s">
        <v>1178</v>
      </c>
      <c r="D843" s="7" t="s">
        <v>1121</v>
      </c>
      <c r="E843" s="7" t="s">
        <v>24</v>
      </c>
      <c r="F843" s="7" t="s">
        <v>1076</v>
      </c>
      <c r="G843" s="7" t="s">
        <v>1083</v>
      </c>
      <c r="H843" s="7" t="s">
        <v>1083</v>
      </c>
      <c r="I843" s="7" t="s">
        <v>1083</v>
      </c>
      <c r="J843" s="7" t="s">
        <v>1083</v>
      </c>
      <c r="K843" s="7" t="s">
        <v>1083</v>
      </c>
      <c r="L843" s="7" t="s">
        <v>1461</v>
      </c>
      <c r="M843" s="7" t="s">
        <v>1083</v>
      </c>
      <c r="N843" s="7" t="s">
        <v>1083</v>
      </c>
      <c r="O843" s="7" t="s">
        <v>1083</v>
      </c>
      <c r="P843" s="7" t="s">
        <v>1083</v>
      </c>
      <c r="Q843" s="7" t="s">
        <v>1083</v>
      </c>
      <c r="R843" s="7" t="s">
        <v>1083</v>
      </c>
      <c r="S843" s="7" t="s">
        <v>1083</v>
      </c>
      <c r="T843" s="7" t="s">
        <v>1076</v>
      </c>
      <c r="U843" s="7" t="s">
        <v>1461</v>
      </c>
      <c r="V843" s="7" t="s">
        <v>1100</v>
      </c>
      <c r="W843" s="7" t="s">
        <v>2859</v>
      </c>
      <c r="X843" s="7" t="s">
        <v>1083</v>
      </c>
      <c r="Y843" s="7" t="s">
        <v>1085</v>
      </c>
      <c r="Z843" s="7" t="s">
        <v>1083</v>
      </c>
      <c r="AA843" s="7" t="s">
        <v>1083</v>
      </c>
      <c r="AB843" s="7"/>
    </row>
    <row r="844" spans="1:28" x14ac:dyDescent="0.3">
      <c r="A844" s="7" t="s">
        <v>2874</v>
      </c>
      <c r="B844" s="7" t="s">
        <v>505</v>
      </c>
      <c r="C844" s="7" t="s">
        <v>1219</v>
      </c>
      <c r="D844" s="7" t="s">
        <v>62</v>
      </c>
      <c r="E844" s="7" t="s">
        <v>21</v>
      </c>
      <c r="F844" s="7" t="s">
        <v>1096</v>
      </c>
      <c r="G844" s="7" t="s">
        <v>1112</v>
      </c>
      <c r="H844" s="7" t="s">
        <v>1112</v>
      </c>
      <c r="I844" s="7" t="s">
        <v>1229</v>
      </c>
      <c r="J844" s="7" t="s">
        <v>1506</v>
      </c>
      <c r="K844" s="7" t="s">
        <v>1148</v>
      </c>
      <c r="L844" s="7" t="s">
        <v>1590</v>
      </c>
      <c r="M844" s="7" t="s">
        <v>1128</v>
      </c>
      <c r="N844" s="7" t="s">
        <v>1092</v>
      </c>
      <c r="O844" s="7" t="s">
        <v>1085</v>
      </c>
      <c r="P844" s="7" t="s">
        <v>1085</v>
      </c>
      <c r="Q844" s="7" t="s">
        <v>1128</v>
      </c>
      <c r="R844" s="7" t="s">
        <v>1104</v>
      </c>
      <c r="S844" s="7" t="s">
        <v>1083</v>
      </c>
      <c r="T844" s="7" t="s">
        <v>1599</v>
      </c>
      <c r="U844" s="7" t="s">
        <v>2313</v>
      </c>
      <c r="V844" s="7" t="s">
        <v>1988</v>
      </c>
      <c r="W844" s="7" t="s">
        <v>3191</v>
      </c>
      <c r="X844" s="7" t="s">
        <v>1153</v>
      </c>
      <c r="Y844" s="7" t="s">
        <v>1096</v>
      </c>
      <c r="Z844" s="7" t="s">
        <v>1868</v>
      </c>
      <c r="AA844" s="7" t="s">
        <v>2137</v>
      </c>
      <c r="AB844" s="7" t="s">
        <v>3276</v>
      </c>
    </row>
    <row r="845" spans="1:28" x14ac:dyDescent="0.3">
      <c r="A845" s="7" t="s">
        <v>1861</v>
      </c>
      <c r="B845" s="7" t="s">
        <v>1027</v>
      </c>
      <c r="C845" s="7" t="s">
        <v>1202</v>
      </c>
      <c r="D845" s="7" t="s">
        <v>1132</v>
      </c>
      <c r="E845" s="7" t="s">
        <v>24</v>
      </c>
      <c r="F845" s="7" t="s">
        <v>1206</v>
      </c>
      <c r="G845" s="7" t="s">
        <v>1076</v>
      </c>
      <c r="H845" s="7" t="s">
        <v>1085</v>
      </c>
      <c r="I845" s="7" t="s">
        <v>1092</v>
      </c>
      <c r="J845" s="7" t="s">
        <v>1158</v>
      </c>
      <c r="K845" s="7" t="s">
        <v>1082</v>
      </c>
      <c r="L845" s="7" t="s">
        <v>1472</v>
      </c>
      <c r="M845" s="7" t="s">
        <v>1083</v>
      </c>
      <c r="N845" s="7" t="s">
        <v>1076</v>
      </c>
      <c r="O845" s="7" t="s">
        <v>1083</v>
      </c>
      <c r="P845" s="7" t="s">
        <v>1083</v>
      </c>
      <c r="Q845" s="7" t="s">
        <v>1076</v>
      </c>
      <c r="R845" s="7" t="s">
        <v>1076</v>
      </c>
      <c r="S845" s="7" t="s">
        <v>1083</v>
      </c>
      <c r="T845" s="7" t="s">
        <v>1229</v>
      </c>
      <c r="U845" s="7" t="s">
        <v>1992</v>
      </c>
      <c r="V845" s="7" t="s">
        <v>2513</v>
      </c>
      <c r="W845" s="7" t="s">
        <v>2529</v>
      </c>
      <c r="X845" s="7" t="s">
        <v>1096</v>
      </c>
      <c r="Y845" s="7" t="s">
        <v>1153</v>
      </c>
      <c r="Z845" s="7" t="s">
        <v>1083</v>
      </c>
      <c r="AA845" s="7" t="s">
        <v>1083</v>
      </c>
      <c r="AB845" s="7"/>
    </row>
    <row r="846" spans="1:28" x14ac:dyDescent="0.3">
      <c r="A846" s="7" t="s">
        <v>2876</v>
      </c>
      <c r="B846" s="7" t="s">
        <v>2861</v>
      </c>
      <c r="C846" s="7" t="s">
        <v>1234</v>
      </c>
      <c r="D846" s="7" t="s">
        <v>1139</v>
      </c>
      <c r="E846" s="7" t="s">
        <v>21</v>
      </c>
      <c r="F846" s="7" t="s">
        <v>1223</v>
      </c>
      <c r="G846" s="7" t="s">
        <v>1083</v>
      </c>
      <c r="H846" s="7" t="s">
        <v>1082</v>
      </c>
      <c r="I846" s="7" t="s">
        <v>1082</v>
      </c>
      <c r="J846" s="7" t="s">
        <v>1076</v>
      </c>
      <c r="K846" s="7" t="s">
        <v>1085</v>
      </c>
      <c r="L846" s="7" t="s">
        <v>1461</v>
      </c>
      <c r="M846" s="7" t="s">
        <v>1083</v>
      </c>
      <c r="N846" s="7" t="s">
        <v>1083</v>
      </c>
      <c r="O846" s="7" t="s">
        <v>1083</v>
      </c>
      <c r="P846" s="7" t="s">
        <v>1083</v>
      </c>
      <c r="Q846" s="7" t="s">
        <v>1082</v>
      </c>
      <c r="R846" s="7" t="s">
        <v>1083</v>
      </c>
      <c r="S846" s="7" t="s">
        <v>1083</v>
      </c>
      <c r="T846" s="7" t="s">
        <v>1097</v>
      </c>
      <c r="U846" s="7" t="s">
        <v>1461</v>
      </c>
      <c r="V846" s="7" t="s">
        <v>1863</v>
      </c>
      <c r="W846" s="7" t="s">
        <v>3782</v>
      </c>
      <c r="X846" s="7" t="s">
        <v>1091</v>
      </c>
      <c r="Y846" s="7" t="s">
        <v>1128</v>
      </c>
      <c r="Z846" s="7" t="s">
        <v>1389</v>
      </c>
      <c r="AA846" s="7" t="s">
        <v>1325</v>
      </c>
      <c r="AB846" s="7" t="s">
        <v>1588</v>
      </c>
    </row>
    <row r="847" spans="1:28" x14ac:dyDescent="0.3">
      <c r="A847" s="7" t="s">
        <v>2879</v>
      </c>
      <c r="B847" s="7" t="s">
        <v>2863</v>
      </c>
      <c r="C847" s="7" t="s">
        <v>1188</v>
      </c>
      <c r="D847" s="7" t="s">
        <v>87</v>
      </c>
      <c r="E847" s="7" t="s">
        <v>24</v>
      </c>
      <c r="F847" s="7" t="s">
        <v>1167</v>
      </c>
      <c r="G847" s="7" t="s">
        <v>1076</v>
      </c>
      <c r="H847" s="7" t="s">
        <v>1104</v>
      </c>
      <c r="I847" s="7" t="s">
        <v>1091</v>
      </c>
      <c r="J847" s="7" t="s">
        <v>1104</v>
      </c>
      <c r="K847" s="7" t="s">
        <v>1123</v>
      </c>
      <c r="L847" s="7" t="s">
        <v>1539</v>
      </c>
      <c r="M847" s="7" t="s">
        <v>1076</v>
      </c>
      <c r="N847" s="7" t="s">
        <v>1083</v>
      </c>
      <c r="O847" s="7" t="s">
        <v>1083</v>
      </c>
      <c r="P847" s="7" t="s">
        <v>1083</v>
      </c>
      <c r="Q847" s="7" t="s">
        <v>1092</v>
      </c>
      <c r="R847" s="7" t="s">
        <v>1085</v>
      </c>
      <c r="S847" s="7" t="s">
        <v>1083</v>
      </c>
      <c r="T847" s="7" t="s">
        <v>1112</v>
      </c>
      <c r="U847" s="7" t="s">
        <v>2003</v>
      </c>
      <c r="V847" s="7" t="s">
        <v>2170</v>
      </c>
      <c r="W847" s="7" t="s">
        <v>3074</v>
      </c>
      <c r="X847" s="7" t="s">
        <v>1147</v>
      </c>
      <c r="Y847" s="7" t="s">
        <v>1167</v>
      </c>
      <c r="Z847" s="7" t="s">
        <v>1083</v>
      </c>
      <c r="AA847" s="7" t="s">
        <v>1083</v>
      </c>
      <c r="AB847" s="7"/>
    </row>
    <row r="848" spans="1:28" x14ac:dyDescent="0.3">
      <c r="A848" s="7" t="s">
        <v>2764</v>
      </c>
      <c r="B848" s="7" t="s">
        <v>664</v>
      </c>
      <c r="C848" s="7" t="s">
        <v>1242</v>
      </c>
      <c r="D848" s="7" t="s">
        <v>64</v>
      </c>
      <c r="E848" s="7" t="s">
        <v>24</v>
      </c>
      <c r="F848" s="7" t="s">
        <v>1234</v>
      </c>
      <c r="G848" s="7" t="s">
        <v>1083</v>
      </c>
      <c r="H848" s="7" t="s">
        <v>1091</v>
      </c>
      <c r="I848" s="7" t="s">
        <v>1091</v>
      </c>
      <c r="J848" s="7" t="s">
        <v>2150</v>
      </c>
      <c r="K848" s="7" t="s">
        <v>1260</v>
      </c>
      <c r="L848" s="7" t="s">
        <v>1461</v>
      </c>
      <c r="M848" s="7" t="s">
        <v>1083</v>
      </c>
      <c r="N848" s="7" t="s">
        <v>1083</v>
      </c>
      <c r="O848" s="7" t="s">
        <v>1083</v>
      </c>
      <c r="P848" s="7" t="s">
        <v>1083</v>
      </c>
      <c r="Q848" s="7" t="s">
        <v>1104</v>
      </c>
      <c r="R848" s="7" t="s">
        <v>1083</v>
      </c>
      <c r="S848" s="7" t="s">
        <v>1076</v>
      </c>
      <c r="T848" s="7" t="s">
        <v>1148</v>
      </c>
      <c r="U848" s="7" t="s">
        <v>1461</v>
      </c>
      <c r="V848" s="7" t="s">
        <v>1708</v>
      </c>
      <c r="W848" s="7" t="s">
        <v>3769</v>
      </c>
      <c r="X848" s="7" t="s">
        <v>1368</v>
      </c>
      <c r="Y848" s="7" t="s">
        <v>1666</v>
      </c>
      <c r="Z848" s="7" t="s">
        <v>1083</v>
      </c>
      <c r="AA848" s="7" t="s">
        <v>1083</v>
      </c>
      <c r="AB848" s="7"/>
    </row>
    <row r="849" spans="1:28" x14ac:dyDescent="0.3">
      <c r="A849" s="7" t="s">
        <v>2881</v>
      </c>
      <c r="B849" s="7" t="s">
        <v>438</v>
      </c>
      <c r="C849" s="7" t="s">
        <v>1127</v>
      </c>
      <c r="D849" s="7" t="s">
        <v>98</v>
      </c>
      <c r="E849" s="7" t="s">
        <v>1141</v>
      </c>
      <c r="F849" s="7" t="s">
        <v>1303</v>
      </c>
      <c r="G849" s="7" t="s">
        <v>1090</v>
      </c>
      <c r="H849" s="7" t="s">
        <v>1100</v>
      </c>
      <c r="I849" s="7" t="s">
        <v>1238</v>
      </c>
      <c r="J849" s="7" t="s">
        <v>1264</v>
      </c>
      <c r="K849" s="7" t="s">
        <v>1085</v>
      </c>
      <c r="L849" s="7" t="s">
        <v>1992</v>
      </c>
      <c r="M849" s="7" t="s">
        <v>1167</v>
      </c>
      <c r="N849" s="7" t="s">
        <v>1085</v>
      </c>
      <c r="O849" s="7" t="s">
        <v>1083</v>
      </c>
      <c r="P849" s="7" t="s">
        <v>1092</v>
      </c>
      <c r="Q849" s="7" t="s">
        <v>1111</v>
      </c>
      <c r="R849" s="7" t="s">
        <v>1085</v>
      </c>
      <c r="S849" s="7" t="s">
        <v>1083</v>
      </c>
      <c r="T849" s="7" t="s">
        <v>1784</v>
      </c>
      <c r="U849" s="7" t="s">
        <v>2125</v>
      </c>
      <c r="V849" s="7" t="s">
        <v>2124</v>
      </c>
      <c r="W849" s="7" t="s">
        <v>3154</v>
      </c>
      <c r="X849" s="7" t="s">
        <v>1206</v>
      </c>
      <c r="Y849" s="7" t="s">
        <v>1403</v>
      </c>
      <c r="Z849" s="7" t="s">
        <v>1112</v>
      </c>
      <c r="AA849" s="7" t="s">
        <v>1178</v>
      </c>
      <c r="AB849" s="7" t="s">
        <v>1668</v>
      </c>
    </row>
    <row r="850" spans="1:28" x14ac:dyDescent="0.3">
      <c r="A850" s="7" t="s">
        <v>1055</v>
      </c>
      <c r="B850" s="7" t="s">
        <v>0</v>
      </c>
      <c r="C850" s="7" t="s">
        <v>1057</v>
      </c>
      <c r="D850" s="7" t="s">
        <v>1059</v>
      </c>
      <c r="E850" s="7" t="s">
        <v>1063</v>
      </c>
      <c r="F850" s="7" t="s">
        <v>4</v>
      </c>
      <c r="G850" s="7" t="s">
        <v>781</v>
      </c>
      <c r="H850" s="7" t="s">
        <v>1190</v>
      </c>
      <c r="I850" s="7" t="s">
        <v>1191</v>
      </c>
      <c r="J850" s="7" t="s">
        <v>1192</v>
      </c>
      <c r="K850" s="7" t="s">
        <v>1193</v>
      </c>
      <c r="L850" s="7" t="s">
        <v>1444</v>
      </c>
      <c r="M850" s="7" t="s">
        <v>1445</v>
      </c>
      <c r="N850" s="7" t="s">
        <v>1544</v>
      </c>
      <c r="O850" s="7" t="s">
        <v>1545</v>
      </c>
      <c r="P850" s="7" t="s">
        <v>1448</v>
      </c>
      <c r="Q850" s="7" t="s">
        <v>1445</v>
      </c>
      <c r="R850" s="7" t="s">
        <v>1544</v>
      </c>
      <c r="S850" s="7" t="s">
        <v>1545</v>
      </c>
      <c r="T850" s="7" t="s">
        <v>1546</v>
      </c>
      <c r="U850" s="7" t="s">
        <v>1547</v>
      </c>
      <c r="V850" s="7" t="s">
        <v>1548</v>
      </c>
      <c r="W850" s="7" t="s">
        <v>1549</v>
      </c>
      <c r="X850" s="7" t="s">
        <v>1456</v>
      </c>
      <c r="Y850" s="7" t="s">
        <v>1457</v>
      </c>
      <c r="Z850" s="7" t="s">
        <v>1458</v>
      </c>
      <c r="AA850" s="7" t="s">
        <v>1459</v>
      </c>
      <c r="AB850" s="7" t="s">
        <v>1460</v>
      </c>
    </row>
    <row r="851" spans="1:28" x14ac:dyDescent="0.3">
      <c r="A851" s="7" t="s">
        <v>2883</v>
      </c>
      <c r="B851" s="7" t="s">
        <v>106</v>
      </c>
      <c r="C851" s="7" t="s">
        <v>1127</v>
      </c>
      <c r="D851" s="7" t="s">
        <v>107</v>
      </c>
      <c r="E851" s="7" t="s">
        <v>1109</v>
      </c>
      <c r="F851" s="7" t="s">
        <v>1307</v>
      </c>
      <c r="G851" s="7" t="s">
        <v>1202</v>
      </c>
      <c r="H851" s="7" t="s">
        <v>1180</v>
      </c>
      <c r="I851" s="7" t="s">
        <v>1146</v>
      </c>
      <c r="J851" s="7" t="s">
        <v>1179</v>
      </c>
      <c r="K851" s="7" t="s">
        <v>1820</v>
      </c>
      <c r="L851" s="7" t="s">
        <v>1943</v>
      </c>
      <c r="M851" s="7" t="s">
        <v>1147</v>
      </c>
      <c r="N851" s="7" t="s">
        <v>1104</v>
      </c>
      <c r="O851" s="7" t="s">
        <v>1083</v>
      </c>
      <c r="P851" s="7" t="s">
        <v>1083</v>
      </c>
      <c r="Q851" s="7" t="s">
        <v>1167</v>
      </c>
      <c r="R851" s="7" t="s">
        <v>1092</v>
      </c>
      <c r="S851" s="7" t="s">
        <v>1083</v>
      </c>
      <c r="T851" s="7" t="s">
        <v>1709</v>
      </c>
      <c r="U851" s="7" t="s">
        <v>2125</v>
      </c>
      <c r="V851" s="7" t="s">
        <v>3912</v>
      </c>
      <c r="W851" s="7" t="s">
        <v>3999</v>
      </c>
      <c r="X851" s="7" t="s">
        <v>1148</v>
      </c>
      <c r="Y851" s="7" t="s">
        <v>1640</v>
      </c>
      <c r="Z851" s="7" t="s">
        <v>1848</v>
      </c>
      <c r="AA851" s="7" t="s">
        <v>1782</v>
      </c>
      <c r="AB851" s="7" t="s">
        <v>3249</v>
      </c>
    </row>
    <row r="852" spans="1:28" x14ac:dyDescent="0.3">
      <c r="A852" s="7" t="s">
        <v>1751</v>
      </c>
      <c r="B852" s="7" t="s">
        <v>374</v>
      </c>
      <c r="C852" s="7" t="s">
        <v>1219</v>
      </c>
      <c r="D852" s="7" t="s">
        <v>41</v>
      </c>
      <c r="E852" s="7" t="s">
        <v>1109</v>
      </c>
      <c r="F852" s="7" t="s">
        <v>1316</v>
      </c>
      <c r="G852" s="7" t="s">
        <v>1167</v>
      </c>
      <c r="H852" s="7" t="s">
        <v>1260</v>
      </c>
      <c r="I852" s="7" t="s">
        <v>1325</v>
      </c>
      <c r="J852" s="7" t="s">
        <v>1128</v>
      </c>
      <c r="K852" s="7" t="s">
        <v>1312</v>
      </c>
      <c r="L852" s="7" t="s">
        <v>1610</v>
      </c>
      <c r="M852" s="7" t="s">
        <v>1112</v>
      </c>
      <c r="N852" s="7" t="s">
        <v>1085</v>
      </c>
      <c r="O852" s="7" t="s">
        <v>1083</v>
      </c>
      <c r="P852" s="7" t="s">
        <v>1076</v>
      </c>
      <c r="Q852" s="7" t="s">
        <v>1090</v>
      </c>
      <c r="R852" s="7" t="s">
        <v>1147</v>
      </c>
      <c r="S852" s="7" t="s">
        <v>1083</v>
      </c>
      <c r="T852" s="7" t="s">
        <v>2033</v>
      </c>
      <c r="U852" s="7" t="s">
        <v>1901</v>
      </c>
      <c r="V852" s="7" t="s">
        <v>3251</v>
      </c>
      <c r="W852" s="7" t="s">
        <v>3620</v>
      </c>
      <c r="X852" s="7" t="s">
        <v>1167</v>
      </c>
      <c r="Y852" s="7" t="s">
        <v>1364</v>
      </c>
      <c r="Z852" s="7" t="s">
        <v>1092</v>
      </c>
      <c r="AA852" s="7" t="s">
        <v>1104</v>
      </c>
      <c r="AB852" s="7" t="s">
        <v>1936</v>
      </c>
    </row>
    <row r="853" spans="1:28" x14ac:dyDescent="0.3">
      <c r="A853" s="7" t="s">
        <v>2213</v>
      </c>
      <c r="B853" s="7" t="s">
        <v>184</v>
      </c>
      <c r="C853" s="7" t="s">
        <v>1234</v>
      </c>
      <c r="D853" s="7" t="s">
        <v>85</v>
      </c>
      <c r="E853" s="7" t="s">
        <v>24</v>
      </c>
      <c r="F853" s="7" t="s">
        <v>1320</v>
      </c>
      <c r="G853" s="7" t="s">
        <v>1123</v>
      </c>
      <c r="H853" s="7" t="s">
        <v>1178</v>
      </c>
      <c r="I853" s="7" t="s">
        <v>1234</v>
      </c>
      <c r="J853" s="7" t="s">
        <v>1112</v>
      </c>
      <c r="K853" s="7" t="s">
        <v>1100</v>
      </c>
      <c r="L853" s="7" t="s">
        <v>1578</v>
      </c>
      <c r="M853" s="7" t="s">
        <v>1123</v>
      </c>
      <c r="N853" s="7" t="s">
        <v>1083</v>
      </c>
      <c r="O853" s="7" t="s">
        <v>1083</v>
      </c>
      <c r="P853" s="7" t="s">
        <v>1076</v>
      </c>
      <c r="Q853" s="7" t="s">
        <v>1112</v>
      </c>
      <c r="R853" s="7" t="s">
        <v>1104</v>
      </c>
      <c r="S853" s="7" t="s">
        <v>1085</v>
      </c>
      <c r="T853" s="7" t="s">
        <v>1759</v>
      </c>
      <c r="U853" s="7" t="s">
        <v>2109</v>
      </c>
      <c r="V853" s="7" t="s">
        <v>4135</v>
      </c>
      <c r="W853" s="7" t="s">
        <v>4136</v>
      </c>
      <c r="X853" s="7" t="s">
        <v>1560</v>
      </c>
      <c r="Y853" s="7" t="s">
        <v>1280</v>
      </c>
      <c r="Z853" s="7" t="s">
        <v>1083</v>
      </c>
      <c r="AA853" s="7" t="s">
        <v>1083</v>
      </c>
      <c r="AB853" s="7"/>
    </row>
    <row r="854" spans="1:28" x14ac:dyDescent="0.3">
      <c r="A854" s="7" t="s">
        <v>2178</v>
      </c>
      <c r="B854" s="7" t="s">
        <v>539</v>
      </c>
      <c r="C854" s="7" t="s">
        <v>1242</v>
      </c>
      <c r="D854" s="7" t="s">
        <v>1139</v>
      </c>
      <c r="E854" s="7" t="s">
        <v>21</v>
      </c>
      <c r="F854" s="7" t="s">
        <v>1307</v>
      </c>
      <c r="G854" s="7" t="s">
        <v>1178</v>
      </c>
      <c r="H854" s="7" t="s">
        <v>1153</v>
      </c>
      <c r="I854" s="7" t="s">
        <v>1110</v>
      </c>
      <c r="J854" s="7" t="s">
        <v>1484</v>
      </c>
      <c r="K854" s="7" t="s">
        <v>1100</v>
      </c>
      <c r="L854" s="7" t="s">
        <v>1717</v>
      </c>
      <c r="M854" s="7" t="s">
        <v>1147</v>
      </c>
      <c r="N854" s="7" t="s">
        <v>1082</v>
      </c>
      <c r="O854" s="7" t="s">
        <v>1083</v>
      </c>
      <c r="P854" s="7" t="s">
        <v>1085</v>
      </c>
      <c r="Q854" s="7" t="s">
        <v>1123</v>
      </c>
      <c r="R854" s="7" t="s">
        <v>1104</v>
      </c>
      <c r="S854" s="7" t="s">
        <v>1083</v>
      </c>
      <c r="T854" s="7" t="s">
        <v>1900</v>
      </c>
      <c r="U854" s="7" t="s">
        <v>1528</v>
      </c>
      <c r="V854" s="7" t="s">
        <v>2911</v>
      </c>
      <c r="W854" s="7" t="s">
        <v>1897</v>
      </c>
      <c r="X854" s="7" t="s">
        <v>1091</v>
      </c>
      <c r="Y854" s="7" t="s">
        <v>1238</v>
      </c>
      <c r="Z854" s="7" t="s">
        <v>1167</v>
      </c>
      <c r="AA854" s="7" t="s">
        <v>1219</v>
      </c>
      <c r="AB854" s="7" t="s">
        <v>3232</v>
      </c>
    </row>
    <row r="855" spans="1:28" x14ac:dyDescent="0.3">
      <c r="A855" s="7" t="s">
        <v>1481</v>
      </c>
      <c r="B855" s="7" t="s">
        <v>199</v>
      </c>
      <c r="C855" s="7" t="s">
        <v>1127</v>
      </c>
      <c r="D855" s="7" t="s">
        <v>28</v>
      </c>
      <c r="E855" s="7" t="s">
        <v>1141</v>
      </c>
      <c r="F855" s="7" t="s">
        <v>1320</v>
      </c>
      <c r="G855" s="7" t="s">
        <v>1153</v>
      </c>
      <c r="H855" s="7" t="s">
        <v>1147</v>
      </c>
      <c r="I855" s="7" t="s">
        <v>1238</v>
      </c>
      <c r="J855" s="7" t="s">
        <v>1264</v>
      </c>
      <c r="K855" s="7" t="s">
        <v>1100</v>
      </c>
      <c r="L855" s="7" t="s">
        <v>1485</v>
      </c>
      <c r="M855" s="7" t="s">
        <v>1153</v>
      </c>
      <c r="N855" s="7" t="s">
        <v>1083</v>
      </c>
      <c r="O855" s="7" t="s">
        <v>1083</v>
      </c>
      <c r="P855" s="7" t="s">
        <v>1076</v>
      </c>
      <c r="Q855" s="7" t="s">
        <v>1142</v>
      </c>
      <c r="R855" s="7" t="s">
        <v>1091</v>
      </c>
      <c r="S855" s="7" t="s">
        <v>1083</v>
      </c>
      <c r="T855" s="7" t="s">
        <v>1719</v>
      </c>
      <c r="U855" s="7" t="s">
        <v>1501</v>
      </c>
      <c r="V855" s="7" t="s">
        <v>2898</v>
      </c>
      <c r="W855" s="7" t="s">
        <v>3986</v>
      </c>
      <c r="X855" s="7" t="s">
        <v>1331</v>
      </c>
      <c r="Y855" s="7" t="s">
        <v>1815</v>
      </c>
      <c r="Z855" s="7" t="s">
        <v>1128</v>
      </c>
      <c r="AA855" s="7" t="s">
        <v>1112</v>
      </c>
      <c r="AB855" s="7" t="s">
        <v>2429</v>
      </c>
    </row>
    <row r="856" spans="1:28" x14ac:dyDescent="0.3">
      <c r="A856" s="7" t="s">
        <v>2481</v>
      </c>
      <c r="B856" s="7" t="s">
        <v>730</v>
      </c>
      <c r="C856" s="7" t="s">
        <v>1202</v>
      </c>
      <c r="D856" s="7" t="s">
        <v>44</v>
      </c>
      <c r="E856" s="7" t="s">
        <v>21</v>
      </c>
      <c r="F856" s="7" t="s">
        <v>1280</v>
      </c>
      <c r="G856" s="7" t="s">
        <v>1105</v>
      </c>
      <c r="H856" s="7" t="s">
        <v>1153</v>
      </c>
      <c r="I856" s="7" t="s">
        <v>1148</v>
      </c>
      <c r="J856" s="7" t="s">
        <v>1218</v>
      </c>
      <c r="K856" s="7" t="s">
        <v>1188</v>
      </c>
      <c r="L856" s="7" t="s">
        <v>1495</v>
      </c>
      <c r="M856" s="7" t="s">
        <v>1105</v>
      </c>
      <c r="N856" s="7" t="s">
        <v>1083</v>
      </c>
      <c r="O856" s="7" t="s">
        <v>1083</v>
      </c>
      <c r="P856" s="7" t="s">
        <v>1085</v>
      </c>
      <c r="Q856" s="7" t="s">
        <v>1128</v>
      </c>
      <c r="R856" s="7" t="s">
        <v>1082</v>
      </c>
      <c r="S856" s="7" t="s">
        <v>1083</v>
      </c>
      <c r="T856" s="7" t="s">
        <v>1374</v>
      </c>
      <c r="U856" s="7" t="s">
        <v>1523</v>
      </c>
      <c r="V856" s="7" t="s">
        <v>2181</v>
      </c>
      <c r="W856" s="7" t="s">
        <v>4000</v>
      </c>
      <c r="X856" s="7" t="s">
        <v>1147</v>
      </c>
      <c r="Y856" s="7" t="s">
        <v>1123</v>
      </c>
      <c r="Z856" s="7" t="s">
        <v>1092</v>
      </c>
      <c r="AA856" s="7" t="s">
        <v>1167</v>
      </c>
      <c r="AB856" s="7" t="s">
        <v>3967</v>
      </c>
    </row>
    <row r="857" spans="1:28" x14ac:dyDescent="0.3">
      <c r="A857" s="7" t="s">
        <v>2888</v>
      </c>
      <c r="B857" s="7" t="s">
        <v>2871</v>
      </c>
      <c r="C857" s="7" t="s">
        <v>1234</v>
      </c>
      <c r="D857" s="7" t="s">
        <v>30</v>
      </c>
      <c r="E857" s="7" t="s">
        <v>21</v>
      </c>
      <c r="F857" s="7" t="s">
        <v>1097</v>
      </c>
      <c r="G857" s="7" t="s">
        <v>1076</v>
      </c>
      <c r="H857" s="7" t="s">
        <v>1082</v>
      </c>
      <c r="I857" s="7" t="s">
        <v>1104</v>
      </c>
      <c r="J857" s="7" t="s">
        <v>1105</v>
      </c>
      <c r="K857" s="7" t="s">
        <v>1091</v>
      </c>
      <c r="L857" s="7" t="s">
        <v>1565</v>
      </c>
      <c r="M857" s="7" t="s">
        <v>1076</v>
      </c>
      <c r="N857" s="7" t="s">
        <v>1083</v>
      </c>
      <c r="O857" s="7" t="s">
        <v>1083</v>
      </c>
      <c r="P857" s="7" t="s">
        <v>1076</v>
      </c>
      <c r="Q857" s="7" t="s">
        <v>1082</v>
      </c>
      <c r="R857" s="7" t="s">
        <v>1083</v>
      </c>
      <c r="S857" s="7" t="s">
        <v>1083</v>
      </c>
      <c r="T857" s="7" t="s">
        <v>1100</v>
      </c>
      <c r="U857" s="7" t="s">
        <v>1572</v>
      </c>
      <c r="V857" s="7" t="s">
        <v>1954</v>
      </c>
      <c r="W857" s="7" t="s">
        <v>2040</v>
      </c>
      <c r="X857" s="7" t="s">
        <v>1128</v>
      </c>
      <c r="Y857" s="7" t="s">
        <v>1206</v>
      </c>
      <c r="Z857" s="7" t="s">
        <v>1331</v>
      </c>
      <c r="AA857" s="7" t="s">
        <v>1351</v>
      </c>
      <c r="AB857" s="7" t="s">
        <v>3785</v>
      </c>
    </row>
    <row r="858" spans="1:28" x14ac:dyDescent="0.3">
      <c r="A858" s="7" t="s">
        <v>2889</v>
      </c>
      <c r="B858" s="7" t="s">
        <v>2872</v>
      </c>
      <c r="C858" s="7" t="s">
        <v>1127</v>
      </c>
      <c r="D858" s="7" t="s">
        <v>67</v>
      </c>
      <c r="E858" s="7" t="s">
        <v>1141</v>
      </c>
      <c r="F858" s="7" t="s">
        <v>1316</v>
      </c>
      <c r="G858" s="7" t="s">
        <v>1105</v>
      </c>
      <c r="H858" s="7" t="s">
        <v>1082</v>
      </c>
      <c r="I858" s="7" t="s">
        <v>1142</v>
      </c>
      <c r="J858" s="7" t="s">
        <v>1272</v>
      </c>
      <c r="K858" s="7" t="s">
        <v>1219</v>
      </c>
      <c r="L858" s="7" t="s">
        <v>1669</v>
      </c>
      <c r="M858" s="7" t="s">
        <v>1104</v>
      </c>
      <c r="N858" s="7" t="s">
        <v>1083</v>
      </c>
      <c r="O858" s="7" t="s">
        <v>1085</v>
      </c>
      <c r="P858" s="7" t="s">
        <v>1076</v>
      </c>
      <c r="Q858" s="7" t="s">
        <v>1082</v>
      </c>
      <c r="R858" s="7" t="s">
        <v>1083</v>
      </c>
      <c r="S858" s="7" t="s">
        <v>1083</v>
      </c>
      <c r="T858" s="7" t="s">
        <v>1347</v>
      </c>
      <c r="U858" s="7" t="s">
        <v>1540</v>
      </c>
      <c r="V858" s="7" t="s">
        <v>2543</v>
      </c>
      <c r="W858" s="7" t="s">
        <v>2415</v>
      </c>
      <c r="X858" s="7" t="s">
        <v>1238</v>
      </c>
      <c r="Y858" s="7" t="s">
        <v>1406</v>
      </c>
      <c r="Z858" s="7" t="s">
        <v>1083</v>
      </c>
      <c r="AA858" s="7" t="s">
        <v>1085</v>
      </c>
      <c r="AB858" s="7" t="s">
        <v>1461</v>
      </c>
    </row>
    <row r="859" spans="1:28" x14ac:dyDescent="0.3">
      <c r="A859" s="7" t="s">
        <v>2890</v>
      </c>
      <c r="B859" s="7" t="s">
        <v>560</v>
      </c>
      <c r="C859" s="7" t="s">
        <v>1223</v>
      </c>
      <c r="D859" s="7" t="s">
        <v>44</v>
      </c>
      <c r="E859" s="7" t="s">
        <v>21</v>
      </c>
      <c r="F859" s="7" t="s">
        <v>1312</v>
      </c>
      <c r="G859" s="7" t="s">
        <v>1123</v>
      </c>
      <c r="H859" s="7" t="s">
        <v>1092</v>
      </c>
      <c r="I859" s="7" t="s">
        <v>1142</v>
      </c>
      <c r="J859" s="7" t="s">
        <v>1092</v>
      </c>
      <c r="K859" s="7" t="s">
        <v>1246</v>
      </c>
      <c r="L859" s="7" t="s">
        <v>1527</v>
      </c>
      <c r="M859" s="7" t="s">
        <v>1123</v>
      </c>
      <c r="N859" s="7" t="s">
        <v>1083</v>
      </c>
      <c r="O859" s="7" t="s">
        <v>1083</v>
      </c>
      <c r="P859" s="7" t="s">
        <v>1085</v>
      </c>
      <c r="Q859" s="7" t="s">
        <v>1085</v>
      </c>
      <c r="R859" s="7" t="s">
        <v>1083</v>
      </c>
      <c r="S859" s="7" t="s">
        <v>1076</v>
      </c>
      <c r="T859" s="7" t="s">
        <v>1418</v>
      </c>
      <c r="U859" s="7" t="s">
        <v>1523</v>
      </c>
      <c r="V859" s="7" t="s">
        <v>2273</v>
      </c>
      <c r="W859" s="7" t="s">
        <v>2407</v>
      </c>
      <c r="X859" s="7" t="s">
        <v>1202</v>
      </c>
      <c r="Y859" s="7" t="s">
        <v>1812</v>
      </c>
      <c r="Z859" s="7" t="s">
        <v>1178</v>
      </c>
      <c r="AA859" s="7" t="s">
        <v>1127</v>
      </c>
      <c r="AB859" s="7" t="s">
        <v>1767</v>
      </c>
    </row>
    <row r="860" spans="1:28" x14ac:dyDescent="0.3">
      <c r="A860" s="7" t="s">
        <v>2893</v>
      </c>
      <c r="B860" s="7" t="s">
        <v>547</v>
      </c>
      <c r="C860" s="7" t="s">
        <v>1238</v>
      </c>
      <c r="D860" s="7" t="s">
        <v>23</v>
      </c>
      <c r="E860" s="7" t="s">
        <v>21</v>
      </c>
      <c r="F860" s="7" t="s">
        <v>1320</v>
      </c>
      <c r="G860" s="7" t="s">
        <v>1097</v>
      </c>
      <c r="H860" s="7" t="s">
        <v>1242</v>
      </c>
      <c r="I860" s="7" t="s">
        <v>1303</v>
      </c>
      <c r="J860" s="7" t="s">
        <v>1083</v>
      </c>
      <c r="K860" s="7" t="s">
        <v>1146</v>
      </c>
      <c r="L860" s="7" t="s">
        <v>1804</v>
      </c>
      <c r="M860" s="7" t="s">
        <v>1091</v>
      </c>
      <c r="N860" s="7" t="s">
        <v>1128</v>
      </c>
      <c r="O860" s="7" t="s">
        <v>1083</v>
      </c>
      <c r="P860" s="7" t="s">
        <v>1092</v>
      </c>
      <c r="Q860" s="7" t="s">
        <v>1206</v>
      </c>
      <c r="R860" s="7" t="s">
        <v>1123</v>
      </c>
      <c r="S860" s="7" t="s">
        <v>1083</v>
      </c>
      <c r="T860" s="7" t="s">
        <v>1711</v>
      </c>
      <c r="U860" s="7" t="s">
        <v>2278</v>
      </c>
      <c r="V860" s="7" t="s">
        <v>4137</v>
      </c>
      <c r="W860" s="7" t="s">
        <v>4138</v>
      </c>
      <c r="X860" s="7" t="s">
        <v>1187</v>
      </c>
      <c r="Y860" s="7" t="s">
        <v>1397</v>
      </c>
      <c r="Z860" s="7" t="s">
        <v>2660</v>
      </c>
      <c r="AA860" s="7" t="s">
        <v>2063</v>
      </c>
      <c r="AB860" s="7" t="s">
        <v>3787</v>
      </c>
    </row>
    <row r="861" spans="1:28" x14ac:dyDescent="0.3">
      <c r="A861" s="7" t="s">
        <v>1805</v>
      </c>
      <c r="B861" s="7" t="s">
        <v>245</v>
      </c>
      <c r="C861" s="7" t="s">
        <v>1234</v>
      </c>
      <c r="D861" s="7" t="s">
        <v>23</v>
      </c>
      <c r="E861" s="7" t="s">
        <v>24</v>
      </c>
      <c r="F861" s="7" t="s">
        <v>1312</v>
      </c>
      <c r="G861" s="7" t="s">
        <v>1092</v>
      </c>
      <c r="H861" s="7" t="s">
        <v>1167</v>
      </c>
      <c r="I861" s="7" t="s">
        <v>1180</v>
      </c>
      <c r="J861" s="7" t="s">
        <v>1085</v>
      </c>
      <c r="K861" s="7" t="s">
        <v>1096</v>
      </c>
      <c r="L861" s="7" t="s">
        <v>1792</v>
      </c>
      <c r="M861" s="7" t="s">
        <v>1092</v>
      </c>
      <c r="N861" s="7" t="s">
        <v>1083</v>
      </c>
      <c r="O861" s="7" t="s">
        <v>1083</v>
      </c>
      <c r="P861" s="7" t="s">
        <v>1083</v>
      </c>
      <c r="Q861" s="7" t="s">
        <v>1097</v>
      </c>
      <c r="R861" s="7" t="s">
        <v>1083</v>
      </c>
      <c r="S861" s="7" t="s">
        <v>1076</v>
      </c>
      <c r="T861" s="7" t="s">
        <v>1785</v>
      </c>
      <c r="U861" s="7" t="s">
        <v>1607</v>
      </c>
      <c r="V861" s="7" t="s">
        <v>3788</v>
      </c>
      <c r="W861" s="7" t="s">
        <v>3789</v>
      </c>
      <c r="X861" s="7" t="s">
        <v>1921</v>
      </c>
      <c r="Y861" s="7" t="s">
        <v>1848</v>
      </c>
      <c r="Z861" s="7" t="s">
        <v>1083</v>
      </c>
      <c r="AA861" s="7" t="s">
        <v>1083</v>
      </c>
      <c r="AB861" s="7"/>
    </row>
    <row r="862" spans="1:28" x14ac:dyDescent="0.3">
      <c r="A862" s="7" t="s">
        <v>2642</v>
      </c>
      <c r="B862" s="7" t="s">
        <v>61</v>
      </c>
      <c r="C862" s="7" t="s">
        <v>1223</v>
      </c>
      <c r="D862" s="7" t="s">
        <v>62</v>
      </c>
      <c r="E862" s="7" t="s">
        <v>1141</v>
      </c>
      <c r="F862" s="7" t="s">
        <v>1237</v>
      </c>
      <c r="G862" s="7" t="s">
        <v>1112</v>
      </c>
      <c r="H862" s="7" t="s">
        <v>1148</v>
      </c>
      <c r="I862" s="7" t="s">
        <v>1110</v>
      </c>
      <c r="J862" s="7" t="s">
        <v>1084</v>
      </c>
      <c r="K862" s="7" t="s">
        <v>1246</v>
      </c>
      <c r="L862" s="7" t="s">
        <v>1774</v>
      </c>
      <c r="M862" s="7" t="s">
        <v>1100</v>
      </c>
      <c r="N862" s="7" t="s">
        <v>1085</v>
      </c>
      <c r="O862" s="7" t="s">
        <v>1083</v>
      </c>
      <c r="P862" s="7" t="s">
        <v>1104</v>
      </c>
      <c r="Q862" s="7" t="s">
        <v>1112</v>
      </c>
      <c r="R862" s="7" t="s">
        <v>1091</v>
      </c>
      <c r="S862" s="7" t="s">
        <v>1083</v>
      </c>
      <c r="T862" s="7" t="s">
        <v>1703</v>
      </c>
      <c r="U862" s="7" t="s">
        <v>3277</v>
      </c>
      <c r="V862" s="7" t="s">
        <v>2900</v>
      </c>
      <c r="W862" s="7" t="s">
        <v>1840</v>
      </c>
      <c r="X862" s="7" t="s">
        <v>1299</v>
      </c>
      <c r="Y862" s="7" t="s">
        <v>1246</v>
      </c>
      <c r="Z862" s="7" t="s">
        <v>1167</v>
      </c>
      <c r="AA862" s="7" t="s">
        <v>1100</v>
      </c>
      <c r="AB862" s="7" t="s">
        <v>2016</v>
      </c>
    </row>
    <row r="863" spans="1:28" x14ac:dyDescent="0.3">
      <c r="A863" s="7" t="s">
        <v>1796</v>
      </c>
      <c r="B863" s="7" t="s">
        <v>2877</v>
      </c>
      <c r="C863" s="7" t="s">
        <v>1206</v>
      </c>
      <c r="D863" s="7" t="s">
        <v>67</v>
      </c>
      <c r="E863" s="7" t="s">
        <v>24</v>
      </c>
      <c r="F863" s="7" t="s">
        <v>1167</v>
      </c>
      <c r="G863" s="7" t="s">
        <v>1076</v>
      </c>
      <c r="H863" s="7" t="s">
        <v>1076</v>
      </c>
      <c r="I863" s="7" t="s">
        <v>1085</v>
      </c>
      <c r="J863" s="7" t="s">
        <v>1076</v>
      </c>
      <c r="K863" s="7" t="s">
        <v>1223</v>
      </c>
      <c r="L863" s="7" t="s">
        <v>1565</v>
      </c>
      <c r="M863" s="7" t="s">
        <v>1076</v>
      </c>
      <c r="N863" s="7" t="s">
        <v>1083</v>
      </c>
      <c r="O863" s="7" t="s">
        <v>1083</v>
      </c>
      <c r="P863" s="7" t="s">
        <v>1083</v>
      </c>
      <c r="Q863" s="7" t="s">
        <v>1076</v>
      </c>
      <c r="R863" s="7" t="s">
        <v>1083</v>
      </c>
      <c r="S863" s="7" t="s">
        <v>1083</v>
      </c>
      <c r="T863" s="7" t="s">
        <v>1111</v>
      </c>
      <c r="U863" s="7" t="s">
        <v>1697</v>
      </c>
      <c r="V863" s="7" t="s">
        <v>1628</v>
      </c>
      <c r="W863" s="7" t="s">
        <v>4001</v>
      </c>
      <c r="X863" s="7" t="s">
        <v>1097</v>
      </c>
      <c r="Y863" s="7" t="s">
        <v>1229</v>
      </c>
      <c r="Z863" s="7" t="s">
        <v>1083</v>
      </c>
      <c r="AA863" s="7" t="s">
        <v>1083</v>
      </c>
      <c r="AB863" s="7"/>
    </row>
    <row r="864" spans="1:28" x14ac:dyDescent="0.3">
      <c r="A864" s="7" t="s">
        <v>2896</v>
      </c>
      <c r="B864" s="7" t="s">
        <v>2880</v>
      </c>
      <c r="C864" s="7" t="s">
        <v>1188</v>
      </c>
      <c r="D864" s="7" t="s">
        <v>85</v>
      </c>
      <c r="E864" s="7" t="s">
        <v>1109</v>
      </c>
      <c r="F864" s="7" t="s">
        <v>1104</v>
      </c>
      <c r="G864" s="7" t="s">
        <v>1076</v>
      </c>
      <c r="H864" s="7" t="s">
        <v>1076</v>
      </c>
      <c r="I864" s="7" t="s">
        <v>1085</v>
      </c>
      <c r="J864" s="7" t="s">
        <v>1179</v>
      </c>
      <c r="K864" s="7" t="s">
        <v>1085</v>
      </c>
      <c r="L864" s="7" t="s">
        <v>1612</v>
      </c>
      <c r="M864" s="7" t="s">
        <v>1076</v>
      </c>
      <c r="N864" s="7" t="s">
        <v>1083</v>
      </c>
      <c r="O864" s="7" t="s">
        <v>1083</v>
      </c>
      <c r="P864" s="7" t="s">
        <v>1076</v>
      </c>
      <c r="Q864" s="7" t="s">
        <v>1076</v>
      </c>
      <c r="R864" s="7" t="s">
        <v>1083</v>
      </c>
      <c r="S864" s="7" t="s">
        <v>1083</v>
      </c>
      <c r="T864" s="7" t="s">
        <v>1105</v>
      </c>
      <c r="U864" s="7" t="s">
        <v>1657</v>
      </c>
      <c r="V864" s="7" t="s">
        <v>1347</v>
      </c>
      <c r="W864" s="7" t="s">
        <v>1597</v>
      </c>
      <c r="X864" s="7" t="s">
        <v>1085</v>
      </c>
      <c r="Y864" s="7" t="s">
        <v>1105</v>
      </c>
      <c r="Z864" s="7" t="s">
        <v>1076</v>
      </c>
      <c r="AA864" s="7" t="s">
        <v>1076</v>
      </c>
      <c r="AB864" s="7" t="s">
        <v>1526</v>
      </c>
    </row>
    <row r="865" spans="1:28" x14ac:dyDescent="0.3">
      <c r="A865" s="7" t="s">
        <v>1777</v>
      </c>
      <c r="B865" s="7" t="s">
        <v>3790</v>
      </c>
      <c r="C865" s="7" t="s">
        <v>1202</v>
      </c>
      <c r="D865" s="7" t="s">
        <v>1262</v>
      </c>
      <c r="E865" s="7" t="s">
        <v>21</v>
      </c>
      <c r="F865" s="7" t="s">
        <v>1085</v>
      </c>
      <c r="G865" s="7" t="s">
        <v>1076</v>
      </c>
      <c r="H865" s="7" t="s">
        <v>1076</v>
      </c>
      <c r="I865" s="7" t="s">
        <v>1085</v>
      </c>
      <c r="J865" s="7" t="s">
        <v>1092</v>
      </c>
      <c r="K865" s="7" t="s">
        <v>1083</v>
      </c>
      <c r="L865" s="7" t="s">
        <v>1476</v>
      </c>
      <c r="M865" s="7" t="s">
        <v>1076</v>
      </c>
      <c r="N865" s="7" t="s">
        <v>1083</v>
      </c>
      <c r="O865" s="7" t="s">
        <v>1083</v>
      </c>
      <c r="P865" s="7" t="s">
        <v>1083</v>
      </c>
      <c r="Q865" s="7" t="s">
        <v>1076</v>
      </c>
      <c r="R865" s="7" t="s">
        <v>1083</v>
      </c>
      <c r="S865" s="7" t="s">
        <v>1083</v>
      </c>
      <c r="T865" s="7" t="s">
        <v>1085</v>
      </c>
      <c r="U865" s="7" t="s">
        <v>1526</v>
      </c>
      <c r="V865" s="7" t="s">
        <v>1090</v>
      </c>
      <c r="W865" s="7" t="s">
        <v>4002</v>
      </c>
      <c r="X865" s="7" t="s">
        <v>1076</v>
      </c>
      <c r="Y865" s="7" t="s">
        <v>1076</v>
      </c>
      <c r="Z865" s="7" t="s">
        <v>1104</v>
      </c>
      <c r="AA865" s="7" t="s">
        <v>1091</v>
      </c>
      <c r="AB865" s="7" t="s">
        <v>1564</v>
      </c>
    </row>
    <row r="866" spans="1:28" x14ac:dyDescent="0.3">
      <c r="A866" s="7" t="s">
        <v>2445</v>
      </c>
      <c r="B866" s="7" t="s">
        <v>542</v>
      </c>
      <c r="C866" s="7" t="s">
        <v>1188</v>
      </c>
      <c r="D866" s="7" t="s">
        <v>26</v>
      </c>
      <c r="E866" s="7" t="s">
        <v>24</v>
      </c>
      <c r="F866" s="7" t="s">
        <v>1237</v>
      </c>
      <c r="G866" s="7" t="s">
        <v>1076</v>
      </c>
      <c r="H866" s="7" t="s">
        <v>1123</v>
      </c>
      <c r="I866" s="7" t="s">
        <v>1128</v>
      </c>
      <c r="J866" s="7" t="s">
        <v>1091</v>
      </c>
      <c r="K866" s="7" t="s">
        <v>1112</v>
      </c>
      <c r="L866" s="7" t="s">
        <v>1732</v>
      </c>
      <c r="M866" s="7" t="s">
        <v>1076</v>
      </c>
      <c r="N866" s="7" t="s">
        <v>1083</v>
      </c>
      <c r="O866" s="7" t="s">
        <v>1083</v>
      </c>
      <c r="P866" s="7" t="s">
        <v>1083</v>
      </c>
      <c r="Q866" s="7" t="s">
        <v>1123</v>
      </c>
      <c r="R866" s="7" t="s">
        <v>1083</v>
      </c>
      <c r="S866" s="7" t="s">
        <v>1083</v>
      </c>
      <c r="T866" s="7" t="s">
        <v>1291</v>
      </c>
      <c r="U866" s="7" t="s">
        <v>1550</v>
      </c>
      <c r="V866" s="7" t="s">
        <v>2816</v>
      </c>
      <c r="W866" s="7" t="s">
        <v>3543</v>
      </c>
      <c r="X866" s="7" t="s">
        <v>1307</v>
      </c>
      <c r="Y866" s="7" t="s">
        <v>1148</v>
      </c>
      <c r="Z866" s="7" t="s">
        <v>1083</v>
      </c>
      <c r="AA866" s="7" t="s">
        <v>1083</v>
      </c>
      <c r="AB866" s="7"/>
    </row>
    <row r="867" spans="1:28" x14ac:dyDescent="0.3">
      <c r="A867" s="7" t="s">
        <v>2568</v>
      </c>
      <c r="B867" s="7" t="s">
        <v>2882</v>
      </c>
      <c r="C867" s="7" t="s">
        <v>1188</v>
      </c>
      <c r="D867" s="7" t="s">
        <v>52</v>
      </c>
      <c r="E867" s="7" t="s">
        <v>24</v>
      </c>
      <c r="F867" s="7" t="s">
        <v>1110</v>
      </c>
      <c r="G867" s="7" t="s">
        <v>1076</v>
      </c>
      <c r="H867" s="7" t="s">
        <v>1091</v>
      </c>
      <c r="I867" s="7" t="s">
        <v>1105</v>
      </c>
      <c r="J867" s="7" t="s">
        <v>1179</v>
      </c>
      <c r="K867" s="7" t="s">
        <v>1091</v>
      </c>
      <c r="L867" s="7" t="s">
        <v>1807</v>
      </c>
      <c r="M867" s="7" t="s">
        <v>1076</v>
      </c>
      <c r="N867" s="7" t="s">
        <v>1083</v>
      </c>
      <c r="O867" s="7" t="s">
        <v>1083</v>
      </c>
      <c r="P867" s="7" t="s">
        <v>1083</v>
      </c>
      <c r="Q867" s="7" t="s">
        <v>1085</v>
      </c>
      <c r="R867" s="7" t="s">
        <v>1082</v>
      </c>
      <c r="S867" s="7" t="s">
        <v>1083</v>
      </c>
      <c r="T867" s="7" t="s">
        <v>1219</v>
      </c>
      <c r="U867" s="7" t="s">
        <v>1717</v>
      </c>
      <c r="V867" s="7" t="s">
        <v>2747</v>
      </c>
      <c r="W867" s="7" t="s">
        <v>3274</v>
      </c>
      <c r="X867" s="7" t="s">
        <v>1096</v>
      </c>
      <c r="Y867" s="7" t="s">
        <v>1219</v>
      </c>
      <c r="Z867" s="7" t="s">
        <v>1083</v>
      </c>
      <c r="AA867" s="7" t="s">
        <v>1083</v>
      </c>
      <c r="AB867" s="7"/>
    </row>
    <row r="868" spans="1:28" x14ac:dyDescent="0.3">
      <c r="A868" s="7" t="s">
        <v>2601</v>
      </c>
      <c r="B868" s="7" t="s">
        <v>2884</v>
      </c>
      <c r="C868" s="7" t="s">
        <v>1110</v>
      </c>
      <c r="D868" s="7" t="s">
        <v>102</v>
      </c>
      <c r="E868" s="7" t="s">
        <v>1109</v>
      </c>
      <c r="F868" s="7" t="s">
        <v>1299</v>
      </c>
      <c r="G868" s="7" t="s">
        <v>1123</v>
      </c>
      <c r="H868" s="7" t="s">
        <v>1127</v>
      </c>
      <c r="I868" s="7" t="s">
        <v>1246</v>
      </c>
      <c r="J868" s="7" t="s">
        <v>1123</v>
      </c>
      <c r="K868" s="7" t="s">
        <v>1123</v>
      </c>
      <c r="L868" s="7" t="s">
        <v>1473</v>
      </c>
      <c r="M868" s="7" t="s">
        <v>1092</v>
      </c>
      <c r="N868" s="7" t="s">
        <v>1104</v>
      </c>
      <c r="O868" s="7" t="s">
        <v>1083</v>
      </c>
      <c r="P868" s="7" t="s">
        <v>1092</v>
      </c>
      <c r="Q868" s="7" t="s">
        <v>1090</v>
      </c>
      <c r="R868" s="7" t="s">
        <v>1091</v>
      </c>
      <c r="S868" s="7" t="s">
        <v>1083</v>
      </c>
      <c r="T868" s="7" t="s">
        <v>1815</v>
      </c>
      <c r="U868" s="7" t="s">
        <v>2704</v>
      </c>
      <c r="V868" s="7" t="s">
        <v>2721</v>
      </c>
      <c r="W868" s="7" t="s">
        <v>3104</v>
      </c>
      <c r="X868" s="7" t="s">
        <v>1100</v>
      </c>
      <c r="Y868" s="7" t="s">
        <v>1153</v>
      </c>
      <c r="Z868" s="7" t="s">
        <v>1091</v>
      </c>
      <c r="AA868" s="7" t="s">
        <v>1105</v>
      </c>
      <c r="AB868" s="7" t="s">
        <v>1601</v>
      </c>
    </row>
    <row r="869" spans="1:28" x14ac:dyDescent="0.3">
      <c r="A869" s="7" t="s">
        <v>2898</v>
      </c>
      <c r="B869" s="7" t="s">
        <v>2886</v>
      </c>
      <c r="C869" s="7" t="s">
        <v>1246</v>
      </c>
      <c r="D869" s="7" t="s">
        <v>57</v>
      </c>
      <c r="E869" s="7" t="s">
        <v>24</v>
      </c>
      <c r="F869" s="7" t="s">
        <v>1096</v>
      </c>
      <c r="G869" s="7" t="s">
        <v>1083</v>
      </c>
      <c r="H869" s="7" t="s">
        <v>1123</v>
      </c>
      <c r="I869" s="7" t="s">
        <v>1123</v>
      </c>
      <c r="J869" s="7" t="s">
        <v>1484</v>
      </c>
      <c r="K869" s="7" t="s">
        <v>1100</v>
      </c>
      <c r="L869" s="7" t="s">
        <v>1539</v>
      </c>
      <c r="M869" s="7" t="s">
        <v>1083</v>
      </c>
      <c r="N869" s="7" t="s">
        <v>1083</v>
      </c>
      <c r="O869" s="7" t="s">
        <v>1083</v>
      </c>
      <c r="P869" s="7" t="s">
        <v>1083</v>
      </c>
      <c r="Q869" s="7" t="s">
        <v>1105</v>
      </c>
      <c r="R869" s="7" t="s">
        <v>1083</v>
      </c>
      <c r="S869" s="7" t="s">
        <v>1076</v>
      </c>
      <c r="T869" s="7" t="s">
        <v>1237</v>
      </c>
      <c r="U869" s="7" t="s">
        <v>1461</v>
      </c>
      <c r="V869" s="7" t="s">
        <v>2032</v>
      </c>
      <c r="W869" s="7" t="s">
        <v>3791</v>
      </c>
      <c r="X869" s="7" t="s">
        <v>1339</v>
      </c>
      <c r="Y869" s="7" t="s">
        <v>1104</v>
      </c>
      <c r="Z869" s="7" t="s">
        <v>1083</v>
      </c>
      <c r="AA869" s="7" t="s">
        <v>1083</v>
      </c>
      <c r="AB869" s="7"/>
    </row>
    <row r="870" spans="1:28" x14ac:dyDescent="0.3">
      <c r="A870" s="7" t="s">
        <v>2900</v>
      </c>
      <c r="B870" s="7" t="s">
        <v>222</v>
      </c>
      <c r="C870" s="7" t="s">
        <v>1234</v>
      </c>
      <c r="D870" s="7" t="s">
        <v>26</v>
      </c>
      <c r="E870" s="7" t="s">
        <v>1109</v>
      </c>
      <c r="F870" s="7" t="s">
        <v>1320</v>
      </c>
      <c r="G870" s="7" t="s">
        <v>1202</v>
      </c>
      <c r="H870" s="7" t="s">
        <v>1112</v>
      </c>
      <c r="I870" s="7" t="s">
        <v>1265</v>
      </c>
      <c r="J870" s="7" t="s">
        <v>2026</v>
      </c>
      <c r="K870" s="7" t="s">
        <v>1344</v>
      </c>
      <c r="L870" s="7" t="s">
        <v>1717</v>
      </c>
      <c r="M870" s="7" t="s">
        <v>1100</v>
      </c>
      <c r="N870" s="7" t="s">
        <v>1123</v>
      </c>
      <c r="O870" s="7" t="s">
        <v>1085</v>
      </c>
      <c r="P870" s="7" t="s">
        <v>1104</v>
      </c>
      <c r="Q870" s="7" t="s">
        <v>1111</v>
      </c>
      <c r="R870" s="7" t="s">
        <v>1092</v>
      </c>
      <c r="S870" s="7" t="s">
        <v>1076</v>
      </c>
      <c r="T870" s="7" t="s">
        <v>1859</v>
      </c>
      <c r="U870" s="7" t="s">
        <v>1879</v>
      </c>
      <c r="V870" s="7" t="s">
        <v>3968</v>
      </c>
      <c r="W870" s="7" t="s">
        <v>2887</v>
      </c>
      <c r="X870" s="7" t="s">
        <v>1344</v>
      </c>
      <c r="Y870" s="7" t="s">
        <v>1755</v>
      </c>
      <c r="Z870" s="7" t="s">
        <v>1082</v>
      </c>
      <c r="AA870" s="7" t="s">
        <v>1123</v>
      </c>
      <c r="AB870" s="7" t="s">
        <v>1530</v>
      </c>
    </row>
    <row r="871" spans="1:28" x14ac:dyDescent="0.3">
      <c r="A871" s="7" t="s">
        <v>1055</v>
      </c>
      <c r="B871" s="7" t="s">
        <v>0</v>
      </c>
      <c r="C871" s="7" t="s">
        <v>1057</v>
      </c>
      <c r="D871" s="7" t="s">
        <v>1059</v>
      </c>
      <c r="E871" s="7" t="s">
        <v>1063</v>
      </c>
      <c r="F871" s="7" t="s">
        <v>4</v>
      </c>
      <c r="G871" s="7" t="s">
        <v>781</v>
      </c>
      <c r="H871" s="7" t="s">
        <v>1190</v>
      </c>
      <c r="I871" s="7" t="s">
        <v>1191</v>
      </c>
      <c r="J871" s="7" t="s">
        <v>1192</v>
      </c>
      <c r="K871" s="7" t="s">
        <v>1193</v>
      </c>
      <c r="L871" s="7" t="s">
        <v>1444</v>
      </c>
      <c r="M871" s="7" t="s">
        <v>1445</v>
      </c>
      <c r="N871" s="7" t="s">
        <v>1544</v>
      </c>
      <c r="O871" s="7" t="s">
        <v>1545</v>
      </c>
      <c r="P871" s="7" t="s">
        <v>1448</v>
      </c>
      <c r="Q871" s="7" t="s">
        <v>1445</v>
      </c>
      <c r="R871" s="7" t="s">
        <v>1544</v>
      </c>
      <c r="S871" s="7" t="s">
        <v>1545</v>
      </c>
      <c r="T871" s="7" t="s">
        <v>1546</v>
      </c>
      <c r="U871" s="7" t="s">
        <v>1547</v>
      </c>
      <c r="V871" s="7" t="s">
        <v>1548</v>
      </c>
      <c r="W871" s="7" t="s">
        <v>1549</v>
      </c>
      <c r="X871" s="7" t="s">
        <v>1456</v>
      </c>
      <c r="Y871" s="7" t="s">
        <v>1457</v>
      </c>
      <c r="Z871" s="7" t="s">
        <v>1458</v>
      </c>
      <c r="AA871" s="7" t="s">
        <v>1459</v>
      </c>
      <c r="AB871" s="7" t="s">
        <v>1460</v>
      </c>
    </row>
    <row r="872" spans="1:28" x14ac:dyDescent="0.3">
      <c r="A872" s="7" t="s">
        <v>2787</v>
      </c>
      <c r="B872" s="7" t="s">
        <v>276</v>
      </c>
      <c r="C872" s="7" t="s">
        <v>1127</v>
      </c>
      <c r="D872" s="7" t="s">
        <v>46</v>
      </c>
      <c r="E872" s="7" t="s">
        <v>21</v>
      </c>
      <c r="F872" s="7" t="s">
        <v>1312</v>
      </c>
      <c r="G872" s="7" t="s">
        <v>1128</v>
      </c>
      <c r="H872" s="7" t="s">
        <v>1142</v>
      </c>
      <c r="I872" s="7" t="s">
        <v>1148</v>
      </c>
      <c r="J872" s="7" t="s">
        <v>1306</v>
      </c>
      <c r="K872" s="7" t="s">
        <v>1091</v>
      </c>
      <c r="L872" s="7" t="s">
        <v>1807</v>
      </c>
      <c r="M872" s="7" t="s">
        <v>1105</v>
      </c>
      <c r="N872" s="7" t="s">
        <v>1085</v>
      </c>
      <c r="O872" s="7" t="s">
        <v>1083</v>
      </c>
      <c r="P872" s="7" t="s">
        <v>1076</v>
      </c>
      <c r="Q872" s="7" t="s">
        <v>1128</v>
      </c>
      <c r="R872" s="7" t="s">
        <v>1076</v>
      </c>
      <c r="S872" s="7" t="s">
        <v>1076</v>
      </c>
      <c r="T872" s="7" t="s">
        <v>1347</v>
      </c>
      <c r="U872" s="7" t="s">
        <v>2018</v>
      </c>
      <c r="V872" s="7" t="s">
        <v>2816</v>
      </c>
      <c r="W872" s="7" t="s">
        <v>3209</v>
      </c>
      <c r="X872" s="7" t="s">
        <v>1202</v>
      </c>
      <c r="Y872" s="7" t="s">
        <v>1146</v>
      </c>
      <c r="Z872" s="7" t="s">
        <v>2083</v>
      </c>
      <c r="AA872" s="7" t="s">
        <v>2078</v>
      </c>
      <c r="AB872" s="7" t="s">
        <v>2191</v>
      </c>
    </row>
    <row r="873" spans="1:28" x14ac:dyDescent="0.3">
      <c r="A873" s="7" t="s">
        <v>1906</v>
      </c>
      <c r="B873" s="7" t="s">
        <v>141</v>
      </c>
      <c r="C873" s="7" t="s">
        <v>1229</v>
      </c>
      <c r="D873" s="7" t="s">
        <v>41</v>
      </c>
      <c r="E873" s="7" t="s">
        <v>21</v>
      </c>
      <c r="F873" s="7" t="s">
        <v>1316</v>
      </c>
      <c r="G873" s="7" t="s">
        <v>1127</v>
      </c>
      <c r="H873" s="7" t="s">
        <v>1219</v>
      </c>
      <c r="I873" s="7" t="s">
        <v>1320</v>
      </c>
      <c r="J873" s="7" t="s">
        <v>1153</v>
      </c>
      <c r="K873" s="7" t="s">
        <v>1202</v>
      </c>
      <c r="L873" s="7" t="s">
        <v>2154</v>
      </c>
      <c r="M873" s="7" t="s">
        <v>1090</v>
      </c>
      <c r="N873" s="7" t="s">
        <v>1091</v>
      </c>
      <c r="O873" s="7" t="s">
        <v>1083</v>
      </c>
      <c r="P873" s="7" t="s">
        <v>1104</v>
      </c>
      <c r="Q873" s="7" t="s">
        <v>1178</v>
      </c>
      <c r="R873" s="7" t="s">
        <v>1104</v>
      </c>
      <c r="S873" s="7" t="s">
        <v>1083</v>
      </c>
      <c r="T873" s="7" t="s">
        <v>1971</v>
      </c>
      <c r="U873" s="7" t="s">
        <v>1993</v>
      </c>
      <c r="V873" s="7" t="s">
        <v>3675</v>
      </c>
      <c r="W873" s="7" t="s">
        <v>2548</v>
      </c>
      <c r="X873" s="7" t="s">
        <v>1097</v>
      </c>
      <c r="Y873" s="7" t="s">
        <v>1223</v>
      </c>
      <c r="Z873" s="7" t="s">
        <v>1206</v>
      </c>
      <c r="AA873" s="7" t="s">
        <v>1260</v>
      </c>
      <c r="AB873" s="7" t="s">
        <v>2394</v>
      </c>
    </row>
    <row r="874" spans="1:28" x14ac:dyDescent="0.3">
      <c r="A874" s="7" t="s">
        <v>2354</v>
      </c>
      <c r="B874" s="7" t="s">
        <v>671</v>
      </c>
      <c r="C874" s="7" t="s">
        <v>1238</v>
      </c>
      <c r="D874" s="7" t="s">
        <v>23</v>
      </c>
      <c r="E874" s="7" t="s">
        <v>1109</v>
      </c>
      <c r="F874" s="7" t="s">
        <v>1312</v>
      </c>
      <c r="G874" s="7" t="s">
        <v>1128</v>
      </c>
      <c r="H874" s="7" t="s">
        <v>1104</v>
      </c>
      <c r="I874" s="7" t="s">
        <v>1112</v>
      </c>
      <c r="J874" s="7" t="s">
        <v>1084</v>
      </c>
      <c r="K874" s="7" t="s">
        <v>1142</v>
      </c>
      <c r="L874" s="7" t="s">
        <v>1807</v>
      </c>
      <c r="M874" s="7" t="s">
        <v>1128</v>
      </c>
      <c r="N874" s="7" t="s">
        <v>1083</v>
      </c>
      <c r="O874" s="7" t="s">
        <v>1083</v>
      </c>
      <c r="P874" s="7" t="s">
        <v>1082</v>
      </c>
      <c r="Q874" s="7" t="s">
        <v>1104</v>
      </c>
      <c r="R874" s="7" t="s">
        <v>1083</v>
      </c>
      <c r="S874" s="7" t="s">
        <v>1083</v>
      </c>
      <c r="T874" s="7" t="s">
        <v>1676</v>
      </c>
      <c r="U874" s="7" t="s">
        <v>2125</v>
      </c>
      <c r="V874" s="7" t="s">
        <v>2698</v>
      </c>
      <c r="W874" s="7" t="s">
        <v>4139</v>
      </c>
      <c r="X874" s="7" t="s">
        <v>1148</v>
      </c>
      <c r="Y874" s="7" t="s">
        <v>1110</v>
      </c>
      <c r="Z874" s="7" t="s">
        <v>1105</v>
      </c>
      <c r="AA874" s="7" t="s">
        <v>1091</v>
      </c>
      <c r="AB874" s="7" t="s">
        <v>2300</v>
      </c>
    </row>
    <row r="875" spans="1:28" x14ac:dyDescent="0.3">
      <c r="A875" s="7" t="s">
        <v>2047</v>
      </c>
      <c r="B875" s="7" t="s">
        <v>652</v>
      </c>
      <c r="C875" s="7" t="s">
        <v>1127</v>
      </c>
      <c r="D875" s="7" t="s">
        <v>30</v>
      </c>
      <c r="E875" s="7" t="s">
        <v>21</v>
      </c>
      <c r="F875" s="7" t="s">
        <v>1223</v>
      </c>
      <c r="G875" s="7" t="s">
        <v>1142</v>
      </c>
      <c r="H875" s="7" t="s">
        <v>1128</v>
      </c>
      <c r="I875" s="7" t="s">
        <v>1148</v>
      </c>
      <c r="J875" s="7" t="s">
        <v>1147</v>
      </c>
      <c r="K875" s="7" t="s">
        <v>1091</v>
      </c>
      <c r="L875" s="7" t="s">
        <v>1987</v>
      </c>
      <c r="M875" s="7" t="s">
        <v>1128</v>
      </c>
      <c r="N875" s="7" t="s">
        <v>1085</v>
      </c>
      <c r="O875" s="7" t="s">
        <v>1083</v>
      </c>
      <c r="P875" s="7" t="s">
        <v>1092</v>
      </c>
      <c r="Q875" s="7" t="s">
        <v>1123</v>
      </c>
      <c r="R875" s="7" t="s">
        <v>1076</v>
      </c>
      <c r="S875" s="7" t="s">
        <v>1083</v>
      </c>
      <c r="T875" s="7" t="s">
        <v>1418</v>
      </c>
      <c r="U875" s="7" t="s">
        <v>1609</v>
      </c>
      <c r="V875" s="7" t="s">
        <v>2531</v>
      </c>
      <c r="W875" s="7" t="s">
        <v>3793</v>
      </c>
      <c r="X875" s="7" t="s">
        <v>1153</v>
      </c>
      <c r="Y875" s="7" t="s">
        <v>1091</v>
      </c>
      <c r="Z875" s="7" t="s">
        <v>1202</v>
      </c>
      <c r="AA875" s="7" t="s">
        <v>1229</v>
      </c>
      <c r="AB875" s="7" t="s">
        <v>1877</v>
      </c>
    </row>
    <row r="876" spans="1:28" x14ac:dyDescent="0.3">
      <c r="A876" s="7" t="s">
        <v>2903</v>
      </c>
      <c r="B876" s="7" t="s">
        <v>63</v>
      </c>
      <c r="C876" s="7" t="s">
        <v>1202</v>
      </c>
      <c r="D876" s="7" t="s">
        <v>64</v>
      </c>
      <c r="E876" s="7" t="s">
        <v>24</v>
      </c>
      <c r="F876" s="7" t="s">
        <v>1187</v>
      </c>
      <c r="G876" s="7" t="s">
        <v>1076</v>
      </c>
      <c r="H876" s="7" t="s">
        <v>1128</v>
      </c>
      <c r="I876" s="7" t="s">
        <v>1111</v>
      </c>
      <c r="J876" s="7" t="s">
        <v>1085</v>
      </c>
      <c r="K876" s="7" t="s">
        <v>1223</v>
      </c>
      <c r="L876" s="7" t="s">
        <v>1764</v>
      </c>
      <c r="M876" s="7" t="s">
        <v>1076</v>
      </c>
      <c r="N876" s="7" t="s">
        <v>1083</v>
      </c>
      <c r="O876" s="7" t="s">
        <v>1083</v>
      </c>
      <c r="P876" s="7" t="s">
        <v>1076</v>
      </c>
      <c r="Q876" s="7" t="s">
        <v>1123</v>
      </c>
      <c r="R876" s="7" t="s">
        <v>1076</v>
      </c>
      <c r="S876" s="7" t="s">
        <v>1083</v>
      </c>
      <c r="T876" s="7" t="s">
        <v>1096</v>
      </c>
      <c r="U876" s="7" t="s">
        <v>1590</v>
      </c>
      <c r="V876" s="7" t="s">
        <v>3794</v>
      </c>
      <c r="W876" s="7" t="s">
        <v>3795</v>
      </c>
      <c r="X876" s="7" t="s">
        <v>1768</v>
      </c>
      <c r="Y876" s="7" t="s">
        <v>1219</v>
      </c>
      <c r="Z876" s="7" t="s">
        <v>1083</v>
      </c>
      <c r="AA876" s="7" t="s">
        <v>1083</v>
      </c>
      <c r="AB876" s="7"/>
    </row>
    <row r="877" spans="1:28" x14ac:dyDescent="0.3">
      <c r="A877" s="7" t="s">
        <v>1836</v>
      </c>
      <c r="B877" s="7" t="s">
        <v>2891</v>
      </c>
      <c r="C877" s="7" t="s">
        <v>1265</v>
      </c>
      <c r="D877" s="7" t="s">
        <v>1132</v>
      </c>
      <c r="E877" s="7" t="s">
        <v>24</v>
      </c>
      <c r="F877" s="7" t="s">
        <v>1234</v>
      </c>
      <c r="G877" s="7" t="s">
        <v>1104</v>
      </c>
      <c r="H877" s="7" t="s">
        <v>1076</v>
      </c>
      <c r="I877" s="7" t="s">
        <v>1091</v>
      </c>
      <c r="J877" s="7" t="s">
        <v>1306</v>
      </c>
      <c r="K877" s="7" t="s">
        <v>1091</v>
      </c>
      <c r="L877" s="7" t="s">
        <v>1468</v>
      </c>
      <c r="M877" s="7" t="s">
        <v>1104</v>
      </c>
      <c r="N877" s="7" t="s">
        <v>1083</v>
      </c>
      <c r="O877" s="7" t="s">
        <v>1083</v>
      </c>
      <c r="P877" s="7" t="s">
        <v>1076</v>
      </c>
      <c r="Q877" s="7" t="s">
        <v>1076</v>
      </c>
      <c r="R877" s="7" t="s">
        <v>1083</v>
      </c>
      <c r="S877" s="7" t="s">
        <v>1083</v>
      </c>
      <c r="T877" s="7" t="s">
        <v>1280</v>
      </c>
      <c r="U877" s="7" t="s">
        <v>1540</v>
      </c>
      <c r="V877" s="7" t="s">
        <v>2255</v>
      </c>
      <c r="W877" s="7" t="s">
        <v>3227</v>
      </c>
      <c r="X877" s="7" t="s">
        <v>1334</v>
      </c>
      <c r="Y877" s="7" t="s">
        <v>1167</v>
      </c>
      <c r="Z877" s="7" t="s">
        <v>1083</v>
      </c>
      <c r="AA877" s="7" t="s">
        <v>1083</v>
      </c>
      <c r="AB877" s="7"/>
    </row>
    <row r="878" spans="1:28" x14ac:dyDescent="0.3">
      <c r="A878" s="7" t="s">
        <v>1994</v>
      </c>
      <c r="B878" s="7" t="s">
        <v>186</v>
      </c>
      <c r="C878" s="7" t="s">
        <v>1206</v>
      </c>
      <c r="D878" s="7" t="s">
        <v>20</v>
      </c>
      <c r="E878" s="7" t="s">
        <v>1109</v>
      </c>
      <c r="F878" s="7" t="s">
        <v>1187</v>
      </c>
      <c r="G878" s="7" t="s">
        <v>1100</v>
      </c>
      <c r="H878" s="7" t="s">
        <v>1153</v>
      </c>
      <c r="I878" s="7" t="s">
        <v>1188</v>
      </c>
      <c r="J878" s="7" t="s">
        <v>1104</v>
      </c>
      <c r="K878" s="7" t="s">
        <v>1260</v>
      </c>
      <c r="L878" s="7" t="s">
        <v>1485</v>
      </c>
      <c r="M878" s="7" t="s">
        <v>1128</v>
      </c>
      <c r="N878" s="7" t="s">
        <v>1092</v>
      </c>
      <c r="O878" s="7" t="s">
        <v>1083</v>
      </c>
      <c r="P878" s="7" t="s">
        <v>1076</v>
      </c>
      <c r="Q878" s="7" t="s">
        <v>1100</v>
      </c>
      <c r="R878" s="7" t="s">
        <v>1076</v>
      </c>
      <c r="S878" s="7" t="s">
        <v>1083</v>
      </c>
      <c r="T878" s="7" t="s">
        <v>1650</v>
      </c>
      <c r="U878" s="7" t="s">
        <v>1852</v>
      </c>
      <c r="V878" s="7" t="s">
        <v>2693</v>
      </c>
      <c r="W878" s="7" t="s">
        <v>3330</v>
      </c>
      <c r="X878" s="7" t="s">
        <v>1238</v>
      </c>
      <c r="Y878" s="7" t="s">
        <v>1237</v>
      </c>
      <c r="Z878" s="7" t="s">
        <v>1945</v>
      </c>
      <c r="AA878" s="7" t="s">
        <v>1465</v>
      </c>
      <c r="AB878" s="7" t="s">
        <v>2004</v>
      </c>
    </row>
    <row r="879" spans="1:28" x14ac:dyDescent="0.3">
      <c r="A879" s="7" t="s">
        <v>2905</v>
      </c>
      <c r="B879" s="7" t="s">
        <v>2894</v>
      </c>
      <c r="C879" s="7" t="s">
        <v>1223</v>
      </c>
      <c r="D879" s="7" t="s">
        <v>67</v>
      </c>
      <c r="E879" s="7" t="s">
        <v>1109</v>
      </c>
      <c r="F879" s="7" t="s">
        <v>1178</v>
      </c>
      <c r="G879" s="7" t="s">
        <v>1085</v>
      </c>
      <c r="H879" s="7" t="s">
        <v>1082</v>
      </c>
      <c r="I879" s="7" t="s">
        <v>1091</v>
      </c>
      <c r="J879" s="7" t="s">
        <v>1158</v>
      </c>
      <c r="K879" s="7" t="s">
        <v>1123</v>
      </c>
      <c r="L879" s="7" t="s">
        <v>1612</v>
      </c>
      <c r="M879" s="7" t="s">
        <v>1085</v>
      </c>
      <c r="N879" s="7" t="s">
        <v>1083</v>
      </c>
      <c r="O879" s="7" t="s">
        <v>1083</v>
      </c>
      <c r="P879" s="7" t="s">
        <v>1083</v>
      </c>
      <c r="Q879" s="7" t="s">
        <v>1082</v>
      </c>
      <c r="R879" s="7" t="s">
        <v>1083</v>
      </c>
      <c r="S879" s="7" t="s">
        <v>1083</v>
      </c>
      <c r="T879" s="7" t="s">
        <v>1237</v>
      </c>
      <c r="U879" s="7" t="s">
        <v>1700</v>
      </c>
      <c r="V879" s="7" t="s">
        <v>2177</v>
      </c>
      <c r="W879" s="7" t="s">
        <v>2415</v>
      </c>
      <c r="X879" s="7" t="s">
        <v>1082</v>
      </c>
      <c r="Y879" s="7" t="s">
        <v>1105</v>
      </c>
      <c r="Z879" s="7" t="s">
        <v>1083</v>
      </c>
      <c r="AA879" s="7" t="s">
        <v>1153</v>
      </c>
      <c r="AB879" s="7" t="s">
        <v>1461</v>
      </c>
    </row>
    <row r="880" spans="1:28" x14ac:dyDescent="0.3">
      <c r="A880" s="7" t="s">
        <v>2907</v>
      </c>
      <c r="B880" s="7" t="s">
        <v>2895</v>
      </c>
      <c r="C880" s="7" t="s">
        <v>1206</v>
      </c>
      <c r="D880" s="7" t="s">
        <v>32</v>
      </c>
      <c r="E880" s="7" t="s">
        <v>1141</v>
      </c>
      <c r="F880" s="7" t="s">
        <v>1127</v>
      </c>
      <c r="G880" s="7" t="s">
        <v>1085</v>
      </c>
      <c r="H880" s="7" t="s">
        <v>1082</v>
      </c>
      <c r="I880" s="7" t="s">
        <v>1091</v>
      </c>
      <c r="J880" s="7" t="s">
        <v>1158</v>
      </c>
      <c r="K880" s="7" t="s">
        <v>1091</v>
      </c>
      <c r="L880" s="7" t="s">
        <v>1612</v>
      </c>
      <c r="M880" s="7" t="s">
        <v>1076</v>
      </c>
      <c r="N880" s="7" t="s">
        <v>1076</v>
      </c>
      <c r="O880" s="7" t="s">
        <v>1083</v>
      </c>
      <c r="P880" s="7" t="s">
        <v>1083</v>
      </c>
      <c r="Q880" s="7" t="s">
        <v>1092</v>
      </c>
      <c r="R880" s="7" t="s">
        <v>1076</v>
      </c>
      <c r="S880" s="7" t="s">
        <v>1083</v>
      </c>
      <c r="T880" s="7" t="s">
        <v>1246</v>
      </c>
      <c r="U880" s="7" t="s">
        <v>1613</v>
      </c>
      <c r="V880" s="7" t="s">
        <v>2011</v>
      </c>
      <c r="W880" s="7" t="s">
        <v>1847</v>
      </c>
      <c r="X880" s="7" t="s">
        <v>1147</v>
      </c>
      <c r="Y880" s="7" t="s">
        <v>1202</v>
      </c>
      <c r="Z880" s="7" t="s">
        <v>1104</v>
      </c>
      <c r="AA880" s="7" t="s">
        <v>1104</v>
      </c>
      <c r="AB880" s="7" t="s">
        <v>1526</v>
      </c>
    </row>
    <row r="881" spans="1:28" x14ac:dyDescent="0.3">
      <c r="A881" s="7" t="s">
        <v>2910</v>
      </c>
      <c r="B881" s="7" t="s">
        <v>709</v>
      </c>
      <c r="C881" s="7" t="s">
        <v>1234</v>
      </c>
      <c r="D881" s="7" t="s">
        <v>67</v>
      </c>
      <c r="E881" s="7" t="s">
        <v>21</v>
      </c>
      <c r="F881" s="7" t="s">
        <v>1153</v>
      </c>
      <c r="G881" s="7" t="s">
        <v>1092</v>
      </c>
      <c r="H881" s="7" t="s">
        <v>1076</v>
      </c>
      <c r="I881" s="7" t="s">
        <v>1082</v>
      </c>
      <c r="J881" s="7" t="s">
        <v>1085</v>
      </c>
      <c r="K881" s="7" t="s">
        <v>1085</v>
      </c>
      <c r="L881" s="7" t="s">
        <v>1472</v>
      </c>
      <c r="M881" s="7" t="s">
        <v>1092</v>
      </c>
      <c r="N881" s="7" t="s">
        <v>1083</v>
      </c>
      <c r="O881" s="7" t="s">
        <v>1083</v>
      </c>
      <c r="P881" s="7" t="s">
        <v>1083</v>
      </c>
      <c r="Q881" s="7" t="s">
        <v>1076</v>
      </c>
      <c r="R881" s="7" t="s">
        <v>1083</v>
      </c>
      <c r="S881" s="7" t="s">
        <v>1083</v>
      </c>
      <c r="T881" s="7" t="s">
        <v>1112</v>
      </c>
      <c r="U881" s="7" t="s">
        <v>2623</v>
      </c>
      <c r="V881" s="7" t="s">
        <v>1926</v>
      </c>
      <c r="W881" s="7" t="s">
        <v>4003</v>
      </c>
      <c r="X881" s="7" t="s">
        <v>1153</v>
      </c>
      <c r="Y881" s="7" t="s">
        <v>1219</v>
      </c>
      <c r="Z881" s="7" t="s">
        <v>1104</v>
      </c>
      <c r="AA881" s="7" t="s">
        <v>1085</v>
      </c>
      <c r="AB881" s="7" t="s">
        <v>2913</v>
      </c>
    </row>
    <row r="882" spans="1:28" x14ac:dyDescent="0.3">
      <c r="A882" s="7" t="s">
        <v>2187</v>
      </c>
      <c r="B882" s="7" t="s">
        <v>2897</v>
      </c>
      <c r="C882" s="7" t="s">
        <v>1127</v>
      </c>
      <c r="D882" s="7" t="s">
        <v>110</v>
      </c>
      <c r="E882" s="7" t="s">
        <v>21</v>
      </c>
      <c r="F882" s="7" t="s">
        <v>1082</v>
      </c>
      <c r="G882" s="7" t="s">
        <v>1083</v>
      </c>
      <c r="H882" s="7" t="s">
        <v>1083</v>
      </c>
      <c r="I882" s="7" t="s">
        <v>1083</v>
      </c>
      <c r="J882" s="7" t="s">
        <v>1264</v>
      </c>
      <c r="K882" s="7" t="s">
        <v>1083</v>
      </c>
      <c r="L882" s="7" t="s">
        <v>1488</v>
      </c>
      <c r="M882" s="7" t="s">
        <v>1083</v>
      </c>
      <c r="N882" s="7" t="s">
        <v>1083</v>
      </c>
      <c r="O882" s="7" t="s">
        <v>1083</v>
      </c>
      <c r="P882" s="7" t="s">
        <v>1083</v>
      </c>
      <c r="Q882" s="7" t="s">
        <v>1083</v>
      </c>
      <c r="R882" s="7" t="s">
        <v>1083</v>
      </c>
      <c r="S882" s="7" t="s">
        <v>1083</v>
      </c>
      <c r="T882" s="7" t="s">
        <v>1092</v>
      </c>
      <c r="U882" s="7" t="s">
        <v>1461</v>
      </c>
      <c r="V882" s="7" t="s">
        <v>1245</v>
      </c>
      <c r="W882" s="7" t="s">
        <v>2672</v>
      </c>
      <c r="X882" s="7" t="s">
        <v>1076</v>
      </c>
      <c r="Y882" s="7" t="s">
        <v>1085</v>
      </c>
      <c r="Z882" s="7" t="s">
        <v>1083</v>
      </c>
      <c r="AA882" s="7" t="s">
        <v>1076</v>
      </c>
      <c r="AB882" s="7" t="s">
        <v>1461</v>
      </c>
    </row>
    <row r="883" spans="1:28" x14ac:dyDescent="0.3">
      <c r="A883" s="7" t="s">
        <v>2911</v>
      </c>
      <c r="B883" s="7" t="s">
        <v>492</v>
      </c>
      <c r="C883" s="7" t="s">
        <v>1234</v>
      </c>
      <c r="D883" s="7" t="s">
        <v>98</v>
      </c>
      <c r="E883" s="7" t="s">
        <v>24</v>
      </c>
      <c r="F883" s="7" t="s">
        <v>1320</v>
      </c>
      <c r="G883" s="7" t="s">
        <v>1104</v>
      </c>
      <c r="H883" s="7" t="s">
        <v>1100</v>
      </c>
      <c r="I883" s="7" t="s">
        <v>1147</v>
      </c>
      <c r="J883" s="7" t="s">
        <v>1091</v>
      </c>
      <c r="K883" s="7" t="s">
        <v>1219</v>
      </c>
      <c r="L883" s="7" t="s">
        <v>1517</v>
      </c>
      <c r="M883" s="7" t="s">
        <v>1092</v>
      </c>
      <c r="N883" s="7" t="s">
        <v>1083</v>
      </c>
      <c r="O883" s="7" t="s">
        <v>1085</v>
      </c>
      <c r="P883" s="7" t="s">
        <v>1076</v>
      </c>
      <c r="Q883" s="7" t="s">
        <v>1111</v>
      </c>
      <c r="R883" s="7" t="s">
        <v>1076</v>
      </c>
      <c r="S883" s="7" t="s">
        <v>1076</v>
      </c>
      <c r="T883" s="7" t="s">
        <v>1768</v>
      </c>
      <c r="U883" s="7" t="s">
        <v>1997</v>
      </c>
      <c r="V883" s="7" t="s">
        <v>3368</v>
      </c>
      <c r="W883" s="7" t="s">
        <v>3105</v>
      </c>
      <c r="X883" s="7" t="s">
        <v>1406</v>
      </c>
      <c r="Y883" s="7" t="s">
        <v>1334</v>
      </c>
      <c r="Z883" s="7" t="s">
        <v>1083</v>
      </c>
      <c r="AA883" s="7" t="s">
        <v>1083</v>
      </c>
      <c r="AB883" s="7"/>
    </row>
    <row r="884" spans="1:28" x14ac:dyDescent="0.3">
      <c r="A884" s="7" t="s">
        <v>2914</v>
      </c>
      <c r="B884" s="7" t="s">
        <v>254</v>
      </c>
      <c r="C884" s="7" t="s">
        <v>1223</v>
      </c>
      <c r="D884" s="7" t="s">
        <v>46</v>
      </c>
      <c r="E884" s="7" t="s">
        <v>24</v>
      </c>
      <c r="F884" s="7" t="s">
        <v>1187</v>
      </c>
      <c r="G884" s="7" t="s">
        <v>1111</v>
      </c>
      <c r="H884" s="7" t="s">
        <v>1123</v>
      </c>
      <c r="I884" s="7" t="s">
        <v>1090</v>
      </c>
      <c r="J884" s="7" t="s">
        <v>1104</v>
      </c>
      <c r="K884" s="7" t="s">
        <v>1127</v>
      </c>
      <c r="L884" s="7" t="s">
        <v>1723</v>
      </c>
      <c r="M884" s="7" t="s">
        <v>1128</v>
      </c>
      <c r="N884" s="7" t="s">
        <v>1076</v>
      </c>
      <c r="O884" s="7" t="s">
        <v>1083</v>
      </c>
      <c r="P884" s="7" t="s">
        <v>1085</v>
      </c>
      <c r="Q884" s="7" t="s">
        <v>1082</v>
      </c>
      <c r="R884" s="7" t="s">
        <v>1092</v>
      </c>
      <c r="S884" s="7" t="s">
        <v>1076</v>
      </c>
      <c r="T884" s="7" t="s">
        <v>1577</v>
      </c>
      <c r="U884" s="7" t="s">
        <v>3219</v>
      </c>
      <c r="V884" s="7" t="s">
        <v>3912</v>
      </c>
      <c r="W884" s="7" t="s">
        <v>3295</v>
      </c>
      <c r="X884" s="7" t="s">
        <v>1551</v>
      </c>
      <c r="Y884" s="7" t="s">
        <v>1178</v>
      </c>
      <c r="Z884" s="7" t="s">
        <v>1083</v>
      </c>
      <c r="AA884" s="7" t="s">
        <v>1083</v>
      </c>
      <c r="AB884" s="7"/>
    </row>
    <row r="885" spans="1:28" x14ac:dyDescent="0.3">
      <c r="A885" s="7" t="s">
        <v>2196</v>
      </c>
      <c r="B885" s="7" t="s">
        <v>617</v>
      </c>
      <c r="C885" s="7" t="s">
        <v>1246</v>
      </c>
      <c r="D885" s="7" t="s">
        <v>1121</v>
      </c>
      <c r="E885" s="7" t="s">
        <v>1109</v>
      </c>
      <c r="F885" s="7" t="s">
        <v>1219</v>
      </c>
      <c r="G885" s="7" t="s">
        <v>1085</v>
      </c>
      <c r="H885" s="7" t="s">
        <v>1076</v>
      </c>
      <c r="I885" s="7" t="s">
        <v>1092</v>
      </c>
      <c r="J885" s="7" t="s">
        <v>1085</v>
      </c>
      <c r="K885" s="7" t="s">
        <v>1406</v>
      </c>
      <c r="L885" s="7" t="s">
        <v>1492</v>
      </c>
      <c r="M885" s="7" t="s">
        <v>1085</v>
      </c>
      <c r="N885" s="7" t="s">
        <v>1083</v>
      </c>
      <c r="O885" s="7" t="s">
        <v>1083</v>
      </c>
      <c r="P885" s="7" t="s">
        <v>1083</v>
      </c>
      <c r="Q885" s="7" t="s">
        <v>1076</v>
      </c>
      <c r="R885" s="7" t="s">
        <v>1083</v>
      </c>
      <c r="S885" s="7" t="s">
        <v>1083</v>
      </c>
      <c r="T885" s="7" t="s">
        <v>1112</v>
      </c>
      <c r="U885" s="7" t="s">
        <v>1657</v>
      </c>
      <c r="V885" s="7" t="s">
        <v>2013</v>
      </c>
      <c r="W885" s="7" t="s">
        <v>3236</v>
      </c>
      <c r="X885" s="7" t="s">
        <v>1153</v>
      </c>
      <c r="Y885" s="7" t="s">
        <v>1368</v>
      </c>
      <c r="Z885" s="7" t="s">
        <v>1083</v>
      </c>
      <c r="AA885" s="7" t="s">
        <v>1085</v>
      </c>
      <c r="AB885" s="7" t="s">
        <v>1461</v>
      </c>
    </row>
    <row r="886" spans="1:28" x14ac:dyDescent="0.3">
      <c r="A886" s="7" t="s">
        <v>2916</v>
      </c>
      <c r="B886" s="7" t="s">
        <v>347</v>
      </c>
      <c r="C886" s="7" t="s">
        <v>1238</v>
      </c>
      <c r="D886" s="7" t="s">
        <v>34</v>
      </c>
      <c r="E886" s="7" t="s">
        <v>24</v>
      </c>
      <c r="F886" s="7" t="s">
        <v>1316</v>
      </c>
      <c r="G886" s="7" t="s">
        <v>1100</v>
      </c>
      <c r="H886" s="7" t="s">
        <v>1147</v>
      </c>
      <c r="I886" s="7" t="s">
        <v>1234</v>
      </c>
      <c r="J886" s="7" t="s">
        <v>1128</v>
      </c>
      <c r="K886" s="7" t="s">
        <v>1246</v>
      </c>
      <c r="L886" s="7" t="s">
        <v>1566</v>
      </c>
      <c r="M886" s="7" t="s">
        <v>1142</v>
      </c>
      <c r="N886" s="7" t="s">
        <v>1076</v>
      </c>
      <c r="O886" s="7" t="s">
        <v>1083</v>
      </c>
      <c r="P886" s="7" t="s">
        <v>1076</v>
      </c>
      <c r="Q886" s="7" t="s">
        <v>1111</v>
      </c>
      <c r="R886" s="7" t="s">
        <v>1104</v>
      </c>
      <c r="S886" s="7" t="s">
        <v>1085</v>
      </c>
      <c r="T886" s="7" t="s">
        <v>1480</v>
      </c>
      <c r="U886" s="7" t="s">
        <v>2612</v>
      </c>
      <c r="V886" s="7" t="s">
        <v>3279</v>
      </c>
      <c r="W886" s="7" t="s">
        <v>2112</v>
      </c>
      <c r="X886" s="7" t="s">
        <v>1624</v>
      </c>
      <c r="Y886" s="7" t="s">
        <v>1768</v>
      </c>
      <c r="Z886" s="7" t="s">
        <v>1083</v>
      </c>
      <c r="AA886" s="7" t="s">
        <v>1083</v>
      </c>
      <c r="AB886" s="7"/>
    </row>
    <row r="887" spans="1:28" x14ac:dyDescent="0.3">
      <c r="A887" s="7" t="s">
        <v>2917</v>
      </c>
      <c r="B887" s="7" t="s">
        <v>2899</v>
      </c>
      <c r="C887" s="7" t="s">
        <v>1234</v>
      </c>
      <c r="D887" s="7" t="s">
        <v>28</v>
      </c>
      <c r="E887" s="7" t="s">
        <v>21</v>
      </c>
      <c r="F887" s="7" t="s">
        <v>1320</v>
      </c>
      <c r="G887" s="7" t="s">
        <v>1123</v>
      </c>
      <c r="H887" s="7" t="s">
        <v>1100</v>
      </c>
      <c r="I887" s="7" t="s">
        <v>1148</v>
      </c>
      <c r="J887" s="7" t="s">
        <v>1076</v>
      </c>
      <c r="K887" s="7" t="s">
        <v>1100</v>
      </c>
      <c r="L887" s="7" t="s">
        <v>1595</v>
      </c>
      <c r="M887" s="7" t="s">
        <v>1091</v>
      </c>
      <c r="N887" s="7" t="s">
        <v>1076</v>
      </c>
      <c r="O887" s="7" t="s">
        <v>1076</v>
      </c>
      <c r="P887" s="7" t="s">
        <v>1082</v>
      </c>
      <c r="Q887" s="7" t="s">
        <v>1111</v>
      </c>
      <c r="R887" s="7" t="s">
        <v>1085</v>
      </c>
      <c r="S887" s="7" t="s">
        <v>1083</v>
      </c>
      <c r="T887" s="7" t="s">
        <v>1389</v>
      </c>
      <c r="U887" s="7" t="s">
        <v>2278</v>
      </c>
      <c r="V887" s="7" t="s">
        <v>3146</v>
      </c>
      <c r="W887" s="7" t="s">
        <v>3960</v>
      </c>
      <c r="X887" s="7" t="s">
        <v>1344</v>
      </c>
      <c r="Y887" s="7" t="s">
        <v>1148</v>
      </c>
      <c r="Z887" s="7" t="s">
        <v>1718</v>
      </c>
      <c r="AA887" s="7" t="s">
        <v>2086</v>
      </c>
      <c r="AB887" s="7" t="s">
        <v>4004</v>
      </c>
    </row>
    <row r="888" spans="1:28" x14ac:dyDescent="0.3">
      <c r="A888" s="7" t="s">
        <v>2237</v>
      </c>
      <c r="B888" s="7" t="s">
        <v>564</v>
      </c>
      <c r="C888" s="7" t="s">
        <v>1219</v>
      </c>
      <c r="D888" s="7" t="s">
        <v>20</v>
      </c>
      <c r="E888" s="7" t="s">
        <v>24</v>
      </c>
      <c r="F888" s="7" t="s">
        <v>1273</v>
      </c>
      <c r="G888" s="7" t="s">
        <v>1076</v>
      </c>
      <c r="H888" s="7" t="s">
        <v>1223</v>
      </c>
      <c r="I888" s="7" t="s">
        <v>1229</v>
      </c>
      <c r="J888" s="7" t="s">
        <v>1104</v>
      </c>
      <c r="K888" s="7" t="s">
        <v>1100</v>
      </c>
      <c r="L888" s="7" t="s">
        <v>1517</v>
      </c>
      <c r="M888" s="7" t="s">
        <v>1076</v>
      </c>
      <c r="N888" s="7" t="s">
        <v>1083</v>
      </c>
      <c r="O888" s="7" t="s">
        <v>1083</v>
      </c>
      <c r="P888" s="7" t="s">
        <v>1083</v>
      </c>
      <c r="Q888" s="7" t="s">
        <v>1178</v>
      </c>
      <c r="R888" s="7" t="s">
        <v>1091</v>
      </c>
      <c r="S888" s="7" t="s">
        <v>1083</v>
      </c>
      <c r="T888" s="7" t="s">
        <v>1806</v>
      </c>
      <c r="U888" s="7" t="s">
        <v>1589</v>
      </c>
      <c r="V888" s="7" t="s">
        <v>3222</v>
      </c>
      <c r="W888" s="7" t="s">
        <v>3318</v>
      </c>
      <c r="X888" s="7" t="s">
        <v>1393</v>
      </c>
      <c r="Y888" s="7" t="s">
        <v>1123</v>
      </c>
      <c r="Z888" s="7" t="s">
        <v>1083</v>
      </c>
      <c r="AA888" s="7" t="s">
        <v>1083</v>
      </c>
      <c r="AB888" s="7"/>
    </row>
    <row r="889" spans="1:28" x14ac:dyDescent="0.3">
      <c r="A889" s="7" t="s">
        <v>2068</v>
      </c>
      <c r="B889" s="7" t="s">
        <v>95</v>
      </c>
      <c r="C889" s="7" t="s">
        <v>1245</v>
      </c>
      <c r="D889" s="7" t="s">
        <v>23</v>
      </c>
      <c r="E889" s="7" t="s">
        <v>1141</v>
      </c>
      <c r="F889" s="7" t="s">
        <v>1320</v>
      </c>
      <c r="G889" s="7" t="s">
        <v>1128</v>
      </c>
      <c r="H889" s="7" t="s">
        <v>1142</v>
      </c>
      <c r="I889" s="7" t="s">
        <v>1148</v>
      </c>
      <c r="J889" s="7" t="s">
        <v>1083</v>
      </c>
      <c r="K889" s="7" t="s">
        <v>1206</v>
      </c>
      <c r="L889" s="7" t="s">
        <v>1514</v>
      </c>
      <c r="M889" s="7" t="s">
        <v>1123</v>
      </c>
      <c r="N889" s="7" t="s">
        <v>1076</v>
      </c>
      <c r="O889" s="7" t="s">
        <v>1083</v>
      </c>
      <c r="P889" s="7" t="s">
        <v>1076</v>
      </c>
      <c r="Q889" s="7" t="s">
        <v>1142</v>
      </c>
      <c r="R889" s="7" t="s">
        <v>1083</v>
      </c>
      <c r="S889" s="7" t="s">
        <v>1083</v>
      </c>
      <c r="T889" s="7" t="s">
        <v>1577</v>
      </c>
      <c r="U889" s="7" t="s">
        <v>2278</v>
      </c>
      <c r="V889" s="7" t="s">
        <v>1953</v>
      </c>
      <c r="W889" s="7" t="s">
        <v>4100</v>
      </c>
      <c r="X889" s="7" t="s">
        <v>1234</v>
      </c>
      <c r="Y889" s="7" t="s">
        <v>1202</v>
      </c>
      <c r="Z889" s="7" t="s">
        <v>1245</v>
      </c>
      <c r="AA889" s="7" t="s">
        <v>1178</v>
      </c>
      <c r="AB889" s="7" t="s">
        <v>3796</v>
      </c>
    </row>
    <row r="890" spans="1:28" x14ac:dyDescent="0.3">
      <c r="A890" s="7" t="s">
        <v>2343</v>
      </c>
      <c r="B890" s="7" t="s">
        <v>2901</v>
      </c>
      <c r="C890" s="7" t="s">
        <v>1223</v>
      </c>
      <c r="D890" s="7" t="s">
        <v>130</v>
      </c>
      <c r="E890" s="7" t="s">
        <v>21</v>
      </c>
      <c r="F890" s="7" t="s">
        <v>1104</v>
      </c>
      <c r="G890" s="7" t="s">
        <v>1083</v>
      </c>
      <c r="H890" s="7" t="s">
        <v>1083</v>
      </c>
      <c r="I890" s="7" t="s">
        <v>1083</v>
      </c>
      <c r="J890" s="7" t="s">
        <v>1076</v>
      </c>
      <c r="K890" s="7" t="s">
        <v>1083</v>
      </c>
      <c r="L890" s="7" t="s">
        <v>1461</v>
      </c>
      <c r="M890" s="7" t="s">
        <v>1083</v>
      </c>
      <c r="N890" s="7" t="s">
        <v>1083</v>
      </c>
      <c r="O890" s="7" t="s">
        <v>1083</v>
      </c>
      <c r="P890" s="7" t="s">
        <v>1083</v>
      </c>
      <c r="Q890" s="7" t="s">
        <v>1083</v>
      </c>
      <c r="R890" s="7" t="s">
        <v>1083</v>
      </c>
      <c r="S890" s="7" t="s">
        <v>1083</v>
      </c>
      <c r="T890" s="7" t="s">
        <v>1092</v>
      </c>
      <c r="U890" s="7" t="s">
        <v>1461</v>
      </c>
      <c r="V890" s="7" t="s">
        <v>1312</v>
      </c>
      <c r="W890" s="7" t="s">
        <v>3102</v>
      </c>
      <c r="X890" s="7" t="s">
        <v>1085</v>
      </c>
      <c r="Y890" s="7" t="s">
        <v>1104</v>
      </c>
      <c r="Z890" s="7" t="s">
        <v>1105</v>
      </c>
      <c r="AA890" s="7" t="s">
        <v>1092</v>
      </c>
      <c r="AB890" s="7" t="s">
        <v>3640</v>
      </c>
    </row>
    <row r="891" spans="1:28" x14ac:dyDescent="0.3">
      <c r="A891" s="7" t="s">
        <v>2803</v>
      </c>
      <c r="B891" s="7" t="s">
        <v>767</v>
      </c>
      <c r="C891" s="7" t="s">
        <v>1223</v>
      </c>
      <c r="D891" s="7" t="s">
        <v>1116</v>
      </c>
      <c r="E891" s="7" t="s">
        <v>24</v>
      </c>
      <c r="F891" s="7" t="s">
        <v>1260</v>
      </c>
      <c r="G891" s="7" t="s">
        <v>1085</v>
      </c>
      <c r="H891" s="7" t="s">
        <v>1092</v>
      </c>
      <c r="I891" s="7" t="s">
        <v>1104</v>
      </c>
      <c r="J891" s="7" t="s">
        <v>1083</v>
      </c>
      <c r="K891" s="7" t="s">
        <v>1202</v>
      </c>
      <c r="L891" s="7" t="s">
        <v>1807</v>
      </c>
      <c r="M891" s="7" t="s">
        <v>1085</v>
      </c>
      <c r="N891" s="7" t="s">
        <v>1083</v>
      </c>
      <c r="O891" s="7" t="s">
        <v>1083</v>
      </c>
      <c r="P891" s="7" t="s">
        <v>1076</v>
      </c>
      <c r="Q891" s="7" t="s">
        <v>1092</v>
      </c>
      <c r="R891" s="7" t="s">
        <v>1083</v>
      </c>
      <c r="S891" s="7" t="s">
        <v>1083</v>
      </c>
      <c r="T891" s="7" t="s">
        <v>1242</v>
      </c>
      <c r="U891" s="7" t="s">
        <v>2610</v>
      </c>
      <c r="V891" s="7" t="s">
        <v>2753</v>
      </c>
      <c r="W891" s="7" t="s">
        <v>3167</v>
      </c>
      <c r="X891" s="7" t="s">
        <v>1347</v>
      </c>
      <c r="Y891" s="7" t="s">
        <v>1384</v>
      </c>
      <c r="Z891" s="7" t="s">
        <v>1083</v>
      </c>
      <c r="AA891" s="7" t="s">
        <v>1083</v>
      </c>
      <c r="AB891" s="7"/>
    </row>
    <row r="892" spans="1:28" x14ac:dyDescent="0.3">
      <c r="A892" s="7" t="s">
        <v>1055</v>
      </c>
      <c r="B892" s="7" t="s">
        <v>0</v>
      </c>
      <c r="C892" s="7" t="s">
        <v>1057</v>
      </c>
      <c r="D892" s="7" t="s">
        <v>1059</v>
      </c>
      <c r="E892" s="7" t="s">
        <v>1063</v>
      </c>
      <c r="F892" s="7" t="s">
        <v>4</v>
      </c>
      <c r="G892" s="7" t="s">
        <v>781</v>
      </c>
      <c r="H892" s="7" t="s">
        <v>1190</v>
      </c>
      <c r="I892" s="7" t="s">
        <v>1191</v>
      </c>
      <c r="J892" s="7" t="s">
        <v>1192</v>
      </c>
      <c r="K892" s="7" t="s">
        <v>1193</v>
      </c>
      <c r="L892" s="7" t="s">
        <v>1444</v>
      </c>
      <c r="M892" s="7" t="s">
        <v>1445</v>
      </c>
      <c r="N892" s="7" t="s">
        <v>1544</v>
      </c>
      <c r="O892" s="7" t="s">
        <v>1545</v>
      </c>
      <c r="P892" s="7" t="s">
        <v>1448</v>
      </c>
      <c r="Q892" s="7" t="s">
        <v>1445</v>
      </c>
      <c r="R892" s="7" t="s">
        <v>1544</v>
      </c>
      <c r="S892" s="7" t="s">
        <v>1545</v>
      </c>
      <c r="T892" s="7" t="s">
        <v>1546</v>
      </c>
      <c r="U892" s="7" t="s">
        <v>1547</v>
      </c>
      <c r="V892" s="7" t="s">
        <v>1548</v>
      </c>
      <c r="W892" s="7" t="s">
        <v>1549</v>
      </c>
      <c r="X892" s="7" t="s">
        <v>1456</v>
      </c>
      <c r="Y892" s="7" t="s">
        <v>1457</v>
      </c>
      <c r="Z892" s="7" t="s">
        <v>1458</v>
      </c>
      <c r="AA892" s="7" t="s">
        <v>1459</v>
      </c>
      <c r="AB892" s="7" t="s">
        <v>1460</v>
      </c>
    </row>
    <row r="893" spans="1:28" x14ac:dyDescent="0.3">
      <c r="A893" s="7" t="s">
        <v>2528</v>
      </c>
      <c r="B893" s="7" t="s">
        <v>2902</v>
      </c>
      <c r="C893" s="7" t="s">
        <v>1229</v>
      </c>
      <c r="D893" s="7" t="s">
        <v>1139</v>
      </c>
      <c r="E893" s="7" t="s">
        <v>21</v>
      </c>
      <c r="F893" s="7" t="s">
        <v>1100</v>
      </c>
      <c r="G893" s="7" t="s">
        <v>1076</v>
      </c>
      <c r="H893" s="7" t="s">
        <v>1076</v>
      </c>
      <c r="I893" s="7" t="s">
        <v>1085</v>
      </c>
      <c r="J893" s="7" t="s">
        <v>1076</v>
      </c>
      <c r="K893" s="7" t="s">
        <v>1085</v>
      </c>
      <c r="L893" s="7" t="s">
        <v>1500</v>
      </c>
      <c r="M893" s="7" t="s">
        <v>1076</v>
      </c>
      <c r="N893" s="7" t="s">
        <v>1083</v>
      </c>
      <c r="O893" s="7" t="s">
        <v>1083</v>
      </c>
      <c r="P893" s="7" t="s">
        <v>1083</v>
      </c>
      <c r="Q893" s="7" t="s">
        <v>1076</v>
      </c>
      <c r="R893" s="7" t="s">
        <v>1083</v>
      </c>
      <c r="S893" s="7" t="s">
        <v>1083</v>
      </c>
      <c r="T893" s="7" t="s">
        <v>1153</v>
      </c>
      <c r="U893" s="7" t="s">
        <v>1462</v>
      </c>
      <c r="V893" s="7" t="s">
        <v>1788</v>
      </c>
      <c r="W893" s="7" t="s">
        <v>3782</v>
      </c>
      <c r="X893" s="7" t="s">
        <v>1082</v>
      </c>
      <c r="Y893" s="7" t="s">
        <v>1142</v>
      </c>
      <c r="Z893" s="7" t="s">
        <v>1076</v>
      </c>
      <c r="AA893" s="7" t="s">
        <v>1092</v>
      </c>
      <c r="AB893" s="7" t="s">
        <v>1680</v>
      </c>
    </row>
    <row r="894" spans="1:28" x14ac:dyDescent="0.3">
      <c r="A894" s="7" t="s">
        <v>2640</v>
      </c>
      <c r="B894" s="7" t="s">
        <v>518</v>
      </c>
      <c r="C894" s="7" t="s">
        <v>1234</v>
      </c>
      <c r="D894" s="7" t="s">
        <v>57</v>
      </c>
      <c r="E894" s="7" t="s">
        <v>1141</v>
      </c>
      <c r="F894" s="7" t="s">
        <v>1303</v>
      </c>
      <c r="G894" s="7" t="s">
        <v>1100</v>
      </c>
      <c r="H894" s="7" t="s">
        <v>1128</v>
      </c>
      <c r="I894" s="7" t="s">
        <v>1178</v>
      </c>
      <c r="J894" s="7" t="s">
        <v>1149</v>
      </c>
      <c r="K894" s="7" t="s">
        <v>1692</v>
      </c>
      <c r="L894" s="7" t="s">
        <v>1673</v>
      </c>
      <c r="M894" s="7" t="s">
        <v>1123</v>
      </c>
      <c r="N894" s="7" t="s">
        <v>1092</v>
      </c>
      <c r="O894" s="7" t="s">
        <v>1076</v>
      </c>
      <c r="P894" s="7" t="s">
        <v>1085</v>
      </c>
      <c r="Q894" s="7" t="s">
        <v>1123</v>
      </c>
      <c r="R894" s="7" t="s">
        <v>1076</v>
      </c>
      <c r="S894" s="7" t="s">
        <v>1083</v>
      </c>
      <c r="T894" s="7" t="s">
        <v>1812</v>
      </c>
      <c r="U894" s="7" t="s">
        <v>1693</v>
      </c>
      <c r="V894" s="7" t="s">
        <v>3797</v>
      </c>
      <c r="W894" s="7" t="s">
        <v>2887</v>
      </c>
      <c r="X894" s="7" t="s">
        <v>1273</v>
      </c>
      <c r="Y894" s="7" t="s">
        <v>1878</v>
      </c>
      <c r="Z894" s="7" t="s">
        <v>1128</v>
      </c>
      <c r="AA894" s="7" t="s">
        <v>1178</v>
      </c>
      <c r="AB894" s="7" t="s">
        <v>1781</v>
      </c>
    </row>
    <row r="895" spans="1:28" x14ac:dyDescent="0.3">
      <c r="A895" s="7" t="s">
        <v>2111</v>
      </c>
      <c r="B895" s="7" t="s">
        <v>1414</v>
      </c>
      <c r="C895" s="7" t="s">
        <v>1148</v>
      </c>
      <c r="D895" s="7" t="s">
        <v>28</v>
      </c>
      <c r="E895" s="7" t="s">
        <v>21</v>
      </c>
      <c r="F895" s="7" t="s">
        <v>1092</v>
      </c>
      <c r="G895" s="7" t="s">
        <v>1083</v>
      </c>
      <c r="H895" s="7" t="s">
        <v>1083</v>
      </c>
      <c r="I895" s="7" t="s">
        <v>1083</v>
      </c>
      <c r="J895" s="7" t="s">
        <v>1084</v>
      </c>
      <c r="K895" s="7" t="s">
        <v>1083</v>
      </c>
      <c r="L895" s="7" t="s">
        <v>1571</v>
      </c>
      <c r="M895" s="7" t="s">
        <v>1083</v>
      </c>
      <c r="N895" s="7" t="s">
        <v>1083</v>
      </c>
      <c r="O895" s="7" t="s">
        <v>1083</v>
      </c>
      <c r="P895" s="7" t="s">
        <v>1083</v>
      </c>
      <c r="Q895" s="7" t="s">
        <v>1083</v>
      </c>
      <c r="R895" s="7" t="s">
        <v>1083</v>
      </c>
      <c r="S895" s="7" t="s">
        <v>1083</v>
      </c>
      <c r="T895" s="7" t="s">
        <v>1076</v>
      </c>
      <c r="U895" s="7" t="s">
        <v>1461</v>
      </c>
      <c r="V895" s="7" t="s">
        <v>1188</v>
      </c>
      <c r="W895" s="7" t="s">
        <v>2904</v>
      </c>
      <c r="X895" s="7" t="s">
        <v>1076</v>
      </c>
      <c r="Y895" s="7" t="s">
        <v>1076</v>
      </c>
      <c r="Z895" s="7" t="s">
        <v>1083</v>
      </c>
      <c r="AA895" s="7" t="s">
        <v>1083</v>
      </c>
      <c r="AB895" s="7"/>
    </row>
    <row r="896" spans="1:28" x14ac:dyDescent="0.3">
      <c r="A896" s="7" t="s">
        <v>2922</v>
      </c>
      <c r="B896" s="7" t="s">
        <v>394</v>
      </c>
      <c r="C896" s="7" t="s">
        <v>1229</v>
      </c>
      <c r="D896" s="7" t="s">
        <v>85</v>
      </c>
      <c r="E896" s="7" t="s">
        <v>1109</v>
      </c>
      <c r="F896" s="7" t="s">
        <v>1299</v>
      </c>
      <c r="G896" s="7" t="s">
        <v>1123</v>
      </c>
      <c r="H896" s="7" t="s">
        <v>1111</v>
      </c>
      <c r="I896" s="7" t="s">
        <v>1090</v>
      </c>
      <c r="J896" s="7" t="s">
        <v>1082</v>
      </c>
      <c r="K896" s="7" t="s">
        <v>1359</v>
      </c>
      <c r="L896" s="7" t="s">
        <v>1495</v>
      </c>
      <c r="M896" s="7" t="s">
        <v>1105</v>
      </c>
      <c r="N896" s="7" t="s">
        <v>1083</v>
      </c>
      <c r="O896" s="7" t="s">
        <v>1076</v>
      </c>
      <c r="P896" s="7" t="s">
        <v>1076</v>
      </c>
      <c r="Q896" s="7" t="s">
        <v>1111</v>
      </c>
      <c r="R896" s="7" t="s">
        <v>1083</v>
      </c>
      <c r="S896" s="7" t="s">
        <v>1083</v>
      </c>
      <c r="T896" s="7" t="s">
        <v>1518</v>
      </c>
      <c r="U896" s="7" t="s">
        <v>2885</v>
      </c>
      <c r="V896" s="7" t="s">
        <v>2716</v>
      </c>
      <c r="W896" s="7" t="s">
        <v>3992</v>
      </c>
      <c r="X896" s="7" t="s">
        <v>1148</v>
      </c>
      <c r="Y896" s="7" t="s">
        <v>1331</v>
      </c>
      <c r="Z896" s="7" t="s">
        <v>1123</v>
      </c>
      <c r="AA896" s="7" t="s">
        <v>1090</v>
      </c>
      <c r="AB896" s="7" t="s">
        <v>1742</v>
      </c>
    </row>
    <row r="897" spans="1:28" x14ac:dyDescent="0.3">
      <c r="A897" s="7" t="s">
        <v>2074</v>
      </c>
      <c r="B897" s="7" t="s">
        <v>2906</v>
      </c>
      <c r="C897" s="7" t="s">
        <v>1219</v>
      </c>
      <c r="D897" s="7" t="s">
        <v>102</v>
      </c>
      <c r="E897" s="7" t="s">
        <v>24</v>
      </c>
      <c r="F897" s="7" t="s">
        <v>1148</v>
      </c>
      <c r="G897" s="7" t="s">
        <v>1083</v>
      </c>
      <c r="H897" s="7" t="s">
        <v>1092</v>
      </c>
      <c r="I897" s="7" t="s">
        <v>1092</v>
      </c>
      <c r="J897" s="7" t="s">
        <v>1092</v>
      </c>
      <c r="K897" s="7" t="s">
        <v>1153</v>
      </c>
      <c r="L897" s="7" t="s">
        <v>1669</v>
      </c>
      <c r="M897" s="7" t="s">
        <v>1083</v>
      </c>
      <c r="N897" s="7" t="s">
        <v>1083</v>
      </c>
      <c r="O897" s="7" t="s">
        <v>1083</v>
      </c>
      <c r="P897" s="7" t="s">
        <v>1083</v>
      </c>
      <c r="Q897" s="7" t="s">
        <v>1092</v>
      </c>
      <c r="R897" s="7" t="s">
        <v>1083</v>
      </c>
      <c r="S897" s="7" t="s">
        <v>1083</v>
      </c>
      <c r="T897" s="7" t="s">
        <v>1112</v>
      </c>
      <c r="U897" s="7" t="s">
        <v>1461</v>
      </c>
      <c r="V897" s="7" t="s">
        <v>2063</v>
      </c>
      <c r="W897" s="7" t="s">
        <v>2920</v>
      </c>
      <c r="X897" s="7" t="s">
        <v>1280</v>
      </c>
      <c r="Y897" s="7" t="s">
        <v>1110</v>
      </c>
      <c r="Z897" s="7" t="s">
        <v>1083</v>
      </c>
      <c r="AA897" s="7" t="s">
        <v>1083</v>
      </c>
      <c r="AB897" s="7"/>
    </row>
    <row r="898" spans="1:28" x14ac:dyDescent="0.3">
      <c r="A898" s="7" t="s">
        <v>1712</v>
      </c>
      <c r="B898" s="7" t="s">
        <v>2908</v>
      </c>
      <c r="C898" s="7" t="s">
        <v>1148</v>
      </c>
      <c r="D898" s="7" t="s">
        <v>28</v>
      </c>
      <c r="E898" s="7" t="s">
        <v>21</v>
      </c>
      <c r="F898" s="7" t="s">
        <v>1092</v>
      </c>
      <c r="G898" s="7" t="s">
        <v>1083</v>
      </c>
      <c r="H898" s="7" t="s">
        <v>1083</v>
      </c>
      <c r="I898" s="7" t="s">
        <v>1083</v>
      </c>
      <c r="J898" s="7" t="s">
        <v>1084</v>
      </c>
      <c r="K898" s="7" t="s">
        <v>1083</v>
      </c>
      <c r="L898" s="7" t="s">
        <v>1571</v>
      </c>
      <c r="M898" s="7" t="s">
        <v>1083</v>
      </c>
      <c r="N898" s="7" t="s">
        <v>1083</v>
      </c>
      <c r="O898" s="7" t="s">
        <v>1083</v>
      </c>
      <c r="P898" s="7" t="s">
        <v>1083</v>
      </c>
      <c r="Q898" s="7" t="s">
        <v>1083</v>
      </c>
      <c r="R898" s="7" t="s">
        <v>1083</v>
      </c>
      <c r="S898" s="7" t="s">
        <v>1083</v>
      </c>
      <c r="T898" s="7" t="s">
        <v>1076</v>
      </c>
      <c r="U898" s="7" t="s">
        <v>1461</v>
      </c>
      <c r="V898" s="7" t="s">
        <v>1234</v>
      </c>
      <c r="W898" s="7" t="s">
        <v>2909</v>
      </c>
      <c r="X898" s="7" t="s">
        <v>1092</v>
      </c>
      <c r="Y898" s="7" t="s">
        <v>1076</v>
      </c>
      <c r="Z898" s="7" t="s">
        <v>1123</v>
      </c>
      <c r="AA898" s="7" t="s">
        <v>1092</v>
      </c>
      <c r="AB898" s="7" t="s">
        <v>2827</v>
      </c>
    </row>
    <row r="899" spans="1:28" x14ac:dyDescent="0.3">
      <c r="A899" s="7" t="s">
        <v>2129</v>
      </c>
      <c r="B899" s="7" t="s">
        <v>81</v>
      </c>
      <c r="C899" s="7" t="s">
        <v>1206</v>
      </c>
      <c r="D899" s="7" t="s">
        <v>55</v>
      </c>
      <c r="E899" s="7" t="s">
        <v>24</v>
      </c>
      <c r="F899" s="7" t="s">
        <v>1180</v>
      </c>
      <c r="G899" s="7" t="s">
        <v>1076</v>
      </c>
      <c r="H899" s="7" t="s">
        <v>1085</v>
      </c>
      <c r="I899" s="7" t="s">
        <v>1092</v>
      </c>
      <c r="J899" s="7" t="s">
        <v>1085</v>
      </c>
      <c r="K899" s="7" t="s">
        <v>1334</v>
      </c>
      <c r="L899" s="7" t="s">
        <v>1527</v>
      </c>
      <c r="M899" s="7" t="s">
        <v>1076</v>
      </c>
      <c r="N899" s="7" t="s">
        <v>1083</v>
      </c>
      <c r="O899" s="7" t="s">
        <v>1083</v>
      </c>
      <c r="P899" s="7" t="s">
        <v>1083</v>
      </c>
      <c r="Q899" s="7" t="s">
        <v>1085</v>
      </c>
      <c r="R899" s="7" t="s">
        <v>1083</v>
      </c>
      <c r="S899" s="7" t="s">
        <v>1083</v>
      </c>
      <c r="T899" s="7" t="s">
        <v>1167</v>
      </c>
      <c r="U899" s="7" t="s">
        <v>1613</v>
      </c>
      <c r="V899" s="7" t="s">
        <v>1888</v>
      </c>
      <c r="W899" s="7" t="s">
        <v>3300</v>
      </c>
      <c r="X899" s="7" t="s">
        <v>1097</v>
      </c>
      <c r="Y899" s="7" t="s">
        <v>1299</v>
      </c>
      <c r="Z899" s="7" t="s">
        <v>1083</v>
      </c>
      <c r="AA899" s="7" t="s">
        <v>1083</v>
      </c>
      <c r="AB899" s="7"/>
    </row>
    <row r="900" spans="1:28" x14ac:dyDescent="0.3">
      <c r="A900" s="7" t="s">
        <v>1835</v>
      </c>
      <c r="B900" s="7" t="s">
        <v>316</v>
      </c>
      <c r="C900" s="7" t="s">
        <v>1188</v>
      </c>
      <c r="D900" s="7" t="s">
        <v>28</v>
      </c>
      <c r="E900" s="7" t="s">
        <v>1141</v>
      </c>
      <c r="F900" s="7" t="s">
        <v>1291</v>
      </c>
      <c r="G900" s="7" t="s">
        <v>1105</v>
      </c>
      <c r="H900" s="7" t="s">
        <v>1104</v>
      </c>
      <c r="I900" s="7" t="s">
        <v>1100</v>
      </c>
      <c r="J900" s="7" t="s">
        <v>1218</v>
      </c>
      <c r="K900" s="7" t="s">
        <v>1100</v>
      </c>
      <c r="L900" s="7" t="s">
        <v>1468</v>
      </c>
      <c r="M900" s="7" t="s">
        <v>1104</v>
      </c>
      <c r="N900" s="7" t="s">
        <v>1085</v>
      </c>
      <c r="O900" s="7" t="s">
        <v>1083</v>
      </c>
      <c r="P900" s="7" t="s">
        <v>1085</v>
      </c>
      <c r="Q900" s="7" t="s">
        <v>1092</v>
      </c>
      <c r="R900" s="7" t="s">
        <v>1085</v>
      </c>
      <c r="S900" s="7" t="s">
        <v>1083</v>
      </c>
      <c r="T900" s="7" t="s">
        <v>1299</v>
      </c>
      <c r="U900" s="7" t="s">
        <v>1528</v>
      </c>
      <c r="V900" s="7" t="s">
        <v>2553</v>
      </c>
      <c r="W900" s="7" t="s">
        <v>1977</v>
      </c>
      <c r="X900" s="7" t="s">
        <v>1097</v>
      </c>
      <c r="Y900" s="7" t="s">
        <v>1097</v>
      </c>
      <c r="Z900" s="7" t="s">
        <v>1167</v>
      </c>
      <c r="AA900" s="7" t="s">
        <v>1178</v>
      </c>
      <c r="AB900" s="7" t="s">
        <v>3083</v>
      </c>
    </row>
    <row r="901" spans="1:28" x14ac:dyDescent="0.3">
      <c r="A901" s="7" t="s">
        <v>2953</v>
      </c>
      <c r="B901" s="7" t="s">
        <v>2912</v>
      </c>
      <c r="C901" s="7" t="s">
        <v>1127</v>
      </c>
      <c r="D901" s="7" t="s">
        <v>55</v>
      </c>
      <c r="E901" s="7" t="s">
        <v>1141</v>
      </c>
      <c r="F901" s="7" t="s">
        <v>1096</v>
      </c>
      <c r="G901" s="7" t="s">
        <v>1092</v>
      </c>
      <c r="H901" s="7" t="s">
        <v>1082</v>
      </c>
      <c r="I901" s="7" t="s">
        <v>1105</v>
      </c>
      <c r="J901" s="7" t="s">
        <v>1076</v>
      </c>
      <c r="K901" s="7" t="s">
        <v>1123</v>
      </c>
      <c r="L901" s="7" t="s">
        <v>1476</v>
      </c>
      <c r="M901" s="7" t="s">
        <v>1092</v>
      </c>
      <c r="N901" s="7" t="s">
        <v>1083</v>
      </c>
      <c r="O901" s="7" t="s">
        <v>1083</v>
      </c>
      <c r="P901" s="7" t="s">
        <v>1083</v>
      </c>
      <c r="Q901" s="7" t="s">
        <v>1082</v>
      </c>
      <c r="R901" s="7" t="s">
        <v>1083</v>
      </c>
      <c r="S901" s="7" t="s">
        <v>1083</v>
      </c>
      <c r="T901" s="7" t="s">
        <v>1110</v>
      </c>
      <c r="U901" s="7" t="s">
        <v>1901</v>
      </c>
      <c r="V901" s="7" t="s">
        <v>1631</v>
      </c>
      <c r="W901" s="7" t="s">
        <v>1632</v>
      </c>
      <c r="X901" s="7" t="s">
        <v>1188</v>
      </c>
      <c r="Y901" s="7" t="s">
        <v>1178</v>
      </c>
      <c r="Z901" s="7" t="s">
        <v>1104</v>
      </c>
      <c r="AA901" s="7" t="s">
        <v>1085</v>
      </c>
      <c r="AB901" s="7" t="s">
        <v>2913</v>
      </c>
    </row>
    <row r="902" spans="1:28" x14ac:dyDescent="0.3">
      <c r="A902" s="7" t="s">
        <v>3058</v>
      </c>
      <c r="B902" s="7" t="s">
        <v>2915</v>
      </c>
      <c r="C902" s="7" t="s">
        <v>1206</v>
      </c>
      <c r="D902" s="7" t="s">
        <v>98</v>
      </c>
      <c r="E902" s="7" t="s">
        <v>24</v>
      </c>
      <c r="F902" s="7" t="s">
        <v>1320</v>
      </c>
      <c r="G902" s="7" t="s">
        <v>1091</v>
      </c>
      <c r="H902" s="7" t="s">
        <v>1142</v>
      </c>
      <c r="I902" s="7" t="s">
        <v>1147</v>
      </c>
      <c r="J902" s="7" t="s">
        <v>2026</v>
      </c>
      <c r="K902" s="7" t="s">
        <v>1219</v>
      </c>
      <c r="L902" s="7" t="s">
        <v>1764</v>
      </c>
      <c r="M902" s="7" t="s">
        <v>1091</v>
      </c>
      <c r="N902" s="7" t="s">
        <v>1083</v>
      </c>
      <c r="O902" s="7" t="s">
        <v>1083</v>
      </c>
      <c r="P902" s="7" t="s">
        <v>1076</v>
      </c>
      <c r="Q902" s="7" t="s">
        <v>1091</v>
      </c>
      <c r="R902" s="7" t="s">
        <v>1082</v>
      </c>
      <c r="S902" s="7" t="s">
        <v>1076</v>
      </c>
      <c r="T902" s="7" t="s">
        <v>1413</v>
      </c>
      <c r="U902" s="7" t="s">
        <v>2319</v>
      </c>
      <c r="V902" s="7" t="s">
        <v>4140</v>
      </c>
      <c r="W902" s="7" t="s">
        <v>3798</v>
      </c>
      <c r="X902" s="7" t="s">
        <v>1778</v>
      </c>
      <c r="Y902" s="7" t="s">
        <v>1110</v>
      </c>
      <c r="Z902" s="7" t="s">
        <v>1083</v>
      </c>
      <c r="AA902" s="7" t="s">
        <v>1083</v>
      </c>
      <c r="AB902" s="7"/>
    </row>
    <row r="903" spans="1:28" x14ac:dyDescent="0.3">
      <c r="A903" s="7" t="s">
        <v>2800</v>
      </c>
      <c r="B903" s="7" t="s">
        <v>443</v>
      </c>
      <c r="C903" s="7" t="s">
        <v>1219</v>
      </c>
      <c r="D903" s="7" t="s">
        <v>102</v>
      </c>
      <c r="E903" s="7" t="s">
        <v>21</v>
      </c>
      <c r="F903" s="7" t="s">
        <v>1299</v>
      </c>
      <c r="G903" s="7" t="s">
        <v>1111</v>
      </c>
      <c r="H903" s="7" t="s">
        <v>1148</v>
      </c>
      <c r="I903" s="7" t="s">
        <v>1238</v>
      </c>
      <c r="J903" s="7" t="s">
        <v>1123</v>
      </c>
      <c r="K903" s="7" t="s">
        <v>1100</v>
      </c>
      <c r="L903" s="7" t="s">
        <v>1987</v>
      </c>
      <c r="M903" s="7" t="s">
        <v>1123</v>
      </c>
      <c r="N903" s="7" t="s">
        <v>1085</v>
      </c>
      <c r="O903" s="7" t="s">
        <v>1083</v>
      </c>
      <c r="P903" s="7" t="s">
        <v>1092</v>
      </c>
      <c r="Q903" s="7" t="s">
        <v>1153</v>
      </c>
      <c r="R903" s="7" t="s">
        <v>1105</v>
      </c>
      <c r="S903" s="7" t="s">
        <v>1083</v>
      </c>
      <c r="T903" s="7" t="s">
        <v>1676</v>
      </c>
      <c r="U903" s="7" t="s">
        <v>1592</v>
      </c>
      <c r="V903" s="7" t="s">
        <v>2640</v>
      </c>
      <c r="W903" s="7" t="s">
        <v>1960</v>
      </c>
      <c r="X903" s="7" t="s">
        <v>1167</v>
      </c>
      <c r="Y903" s="7" t="s">
        <v>1307</v>
      </c>
      <c r="Z903" s="7" t="s">
        <v>2297</v>
      </c>
      <c r="AA903" s="7" t="s">
        <v>2216</v>
      </c>
      <c r="AB903" s="7" t="s">
        <v>1745</v>
      </c>
    </row>
    <row r="904" spans="1:28" x14ac:dyDescent="0.3">
      <c r="A904" s="7" t="s">
        <v>3193</v>
      </c>
      <c r="B904" s="7" t="s">
        <v>221</v>
      </c>
      <c r="C904" s="7" t="s">
        <v>1127</v>
      </c>
      <c r="D904" s="7" t="s">
        <v>1132</v>
      </c>
      <c r="E904" s="7" t="s">
        <v>1141</v>
      </c>
      <c r="F904" s="7" t="s">
        <v>1303</v>
      </c>
      <c r="G904" s="7" t="s">
        <v>1104</v>
      </c>
      <c r="H904" s="7" t="s">
        <v>1123</v>
      </c>
      <c r="I904" s="7" t="s">
        <v>1153</v>
      </c>
      <c r="J904" s="7" t="s">
        <v>2277</v>
      </c>
      <c r="K904" s="7" t="s">
        <v>1123</v>
      </c>
      <c r="L904" s="7" t="s">
        <v>1461</v>
      </c>
      <c r="M904" s="7" t="s">
        <v>1082</v>
      </c>
      <c r="N904" s="7" t="s">
        <v>1076</v>
      </c>
      <c r="O904" s="7" t="s">
        <v>1083</v>
      </c>
      <c r="P904" s="7" t="s">
        <v>1076</v>
      </c>
      <c r="Q904" s="7" t="s">
        <v>1105</v>
      </c>
      <c r="R904" s="7" t="s">
        <v>1076</v>
      </c>
      <c r="S904" s="7" t="s">
        <v>1083</v>
      </c>
      <c r="T904" s="7" t="s">
        <v>1760</v>
      </c>
      <c r="U904" s="7" t="s">
        <v>1739</v>
      </c>
      <c r="V904" s="7" t="s">
        <v>2694</v>
      </c>
      <c r="W904" s="7" t="s">
        <v>3563</v>
      </c>
      <c r="X904" s="7" t="s">
        <v>1180</v>
      </c>
      <c r="Y904" s="7" t="s">
        <v>1127</v>
      </c>
      <c r="Z904" s="7" t="s">
        <v>1112</v>
      </c>
      <c r="AA904" s="7" t="s">
        <v>1291</v>
      </c>
      <c r="AB904" s="7" t="s">
        <v>4005</v>
      </c>
    </row>
    <row r="905" spans="1:28" x14ac:dyDescent="0.3">
      <c r="A905" s="7" t="s">
        <v>3237</v>
      </c>
      <c r="B905" s="7" t="s">
        <v>421</v>
      </c>
      <c r="C905" s="7" t="s">
        <v>1229</v>
      </c>
      <c r="D905" s="7" t="s">
        <v>1467</v>
      </c>
      <c r="E905" s="7" t="s">
        <v>24</v>
      </c>
      <c r="F905" s="7" t="s">
        <v>1299</v>
      </c>
      <c r="G905" s="7" t="s">
        <v>1076</v>
      </c>
      <c r="H905" s="7" t="s">
        <v>1128</v>
      </c>
      <c r="I905" s="7" t="s">
        <v>1111</v>
      </c>
      <c r="J905" s="7" t="s">
        <v>1083</v>
      </c>
      <c r="K905" s="7" t="s">
        <v>1374</v>
      </c>
      <c r="L905" s="7" t="s">
        <v>1673</v>
      </c>
      <c r="M905" s="7" t="s">
        <v>1076</v>
      </c>
      <c r="N905" s="7" t="s">
        <v>1083</v>
      </c>
      <c r="O905" s="7" t="s">
        <v>1083</v>
      </c>
      <c r="P905" s="7" t="s">
        <v>1083</v>
      </c>
      <c r="Q905" s="7" t="s">
        <v>1128</v>
      </c>
      <c r="R905" s="7" t="s">
        <v>1083</v>
      </c>
      <c r="S905" s="7" t="s">
        <v>1083</v>
      </c>
      <c r="T905" s="7" t="s">
        <v>1331</v>
      </c>
      <c r="U905" s="7" t="s">
        <v>1514</v>
      </c>
      <c r="V905" s="7" t="s">
        <v>2914</v>
      </c>
      <c r="W905" s="7" t="s">
        <v>3619</v>
      </c>
      <c r="X905" s="7" t="s">
        <v>1307</v>
      </c>
      <c r="Y905" s="7" t="s">
        <v>1773</v>
      </c>
      <c r="Z905" s="7" t="s">
        <v>1083</v>
      </c>
      <c r="AA905" s="7" t="s">
        <v>1083</v>
      </c>
      <c r="AB905" s="7"/>
    </row>
    <row r="906" spans="1:28" x14ac:dyDescent="0.3">
      <c r="A906" s="7" t="s">
        <v>3237</v>
      </c>
      <c r="B906" s="7" t="s">
        <v>421</v>
      </c>
      <c r="C906" s="7" t="s">
        <v>1229</v>
      </c>
      <c r="D906" s="7" t="s">
        <v>72</v>
      </c>
      <c r="E906" s="7" t="s">
        <v>24</v>
      </c>
      <c r="F906" s="7" t="s">
        <v>1127</v>
      </c>
      <c r="G906" s="7" t="s">
        <v>1083</v>
      </c>
      <c r="H906" s="7" t="s">
        <v>1082</v>
      </c>
      <c r="I906" s="7" t="s">
        <v>1082</v>
      </c>
      <c r="J906" s="7" t="s">
        <v>1091</v>
      </c>
      <c r="K906" s="7" t="s">
        <v>1096</v>
      </c>
      <c r="L906" s="7" t="s">
        <v>1468</v>
      </c>
      <c r="M906" s="7" t="s">
        <v>1083</v>
      </c>
      <c r="N906" s="7" t="s">
        <v>1083</v>
      </c>
      <c r="O906" s="7" t="s">
        <v>1083</v>
      </c>
      <c r="P906" s="7" t="s">
        <v>1083</v>
      </c>
      <c r="Q906" s="7" t="s">
        <v>1082</v>
      </c>
      <c r="R906" s="7" t="s">
        <v>1083</v>
      </c>
      <c r="S906" s="7" t="s">
        <v>1083</v>
      </c>
      <c r="T906" s="7" t="s">
        <v>1206</v>
      </c>
      <c r="U906" s="7" t="s">
        <v>1461</v>
      </c>
      <c r="V906" s="7" t="s">
        <v>2117</v>
      </c>
      <c r="W906" s="7" t="s">
        <v>3151</v>
      </c>
      <c r="X906" s="7" t="s">
        <v>1229</v>
      </c>
      <c r="Y906" s="7" t="s">
        <v>1303</v>
      </c>
      <c r="Z906" s="7" t="s">
        <v>1083</v>
      </c>
      <c r="AA906" s="7" t="s">
        <v>1083</v>
      </c>
      <c r="AB906" s="7"/>
    </row>
    <row r="907" spans="1:28" x14ac:dyDescent="0.3">
      <c r="A907" s="7" t="s">
        <v>3237</v>
      </c>
      <c r="B907" s="7" t="s">
        <v>421</v>
      </c>
      <c r="C907" s="7" t="s">
        <v>1229</v>
      </c>
      <c r="D907" s="7" t="s">
        <v>34</v>
      </c>
      <c r="E907" s="7" t="s">
        <v>24</v>
      </c>
      <c r="F907" s="7" t="s">
        <v>1178</v>
      </c>
      <c r="G907" s="7" t="s">
        <v>1076</v>
      </c>
      <c r="H907" s="7" t="s">
        <v>1104</v>
      </c>
      <c r="I907" s="7" t="s">
        <v>1091</v>
      </c>
      <c r="J907" s="7" t="s">
        <v>1106</v>
      </c>
      <c r="K907" s="7" t="s">
        <v>1206</v>
      </c>
      <c r="L907" s="7" t="s">
        <v>1565</v>
      </c>
      <c r="M907" s="7" t="s">
        <v>1076</v>
      </c>
      <c r="N907" s="7" t="s">
        <v>1083</v>
      </c>
      <c r="O907" s="7" t="s">
        <v>1083</v>
      </c>
      <c r="P907" s="7" t="s">
        <v>1083</v>
      </c>
      <c r="Q907" s="7" t="s">
        <v>1104</v>
      </c>
      <c r="R907" s="7" t="s">
        <v>1083</v>
      </c>
      <c r="S907" s="7" t="s">
        <v>1083</v>
      </c>
      <c r="T907" s="7" t="s">
        <v>1234</v>
      </c>
      <c r="U907" s="7" t="s">
        <v>1774</v>
      </c>
      <c r="V907" s="7" t="s">
        <v>1529</v>
      </c>
      <c r="W907" s="7" t="s">
        <v>2918</v>
      </c>
      <c r="X907" s="7" t="s">
        <v>1180</v>
      </c>
      <c r="Y907" s="7" t="s">
        <v>1146</v>
      </c>
      <c r="Z907" s="7" t="s">
        <v>1083</v>
      </c>
      <c r="AA907" s="7" t="s">
        <v>1083</v>
      </c>
      <c r="AB907" s="7"/>
    </row>
    <row r="908" spans="1:28" x14ac:dyDescent="0.3">
      <c r="A908" s="7" t="s">
        <v>3309</v>
      </c>
      <c r="B908" s="7" t="s">
        <v>718</v>
      </c>
      <c r="C908" s="7" t="s">
        <v>1246</v>
      </c>
      <c r="D908" s="7" t="s">
        <v>64</v>
      </c>
      <c r="E908" s="7" t="s">
        <v>24</v>
      </c>
      <c r="F908" s="7" t="s">
        <v>1219</v>
      </c>
      <c r="G908" s="7" t="s">
        <v>1085</v>
      </c>
      <c r="H908" s="7" t="s">
        <v>1104</v>
      </c>
      <c r="I908" s="7" t="s">
        <v>1105</v>
      </c>
      <c r="J908" s="7" t="s">
        <v>1085</v>
      </c>
      <c r="K908" s="7" t="s">
        <v>1111</v>
      </c>
      <c r="L908" s="7" t="s">
        <v>1939</v>
      </c>
      <c r="M908" s="7" t="s">
        <v>1085</v>
      </c>
      <c r="N908" s="7" t="s">
        <v>1083</v>
      </c>
      <c r="O908" s="7" t="s">
        <v>1083</v>
      </c>
      <c r="P908" s="7" t="s">
        <v>1083</v>
      </c>
      <c r="Q908" s="7" t="s">
        <v>1092</v>
      </c>
      <c r="R908" s="7" t="s">
        <v>1085</v>
      </c>
      <c r="S908" s="7" t="s">
        <v>1083</v>
      </c>
      <c r="T908" s="7" t="s">
        <v>1090</v>
      </c>
      <c r="U908" s="7" t="s">
        <v>1707</v>
      </c>
      <c r="V908" s="7" t="s">
        <v>2461</v>
      </c>
      <c r="W908" s="7" t="s">
        <v>1857</v>
      </c>
      <c r="X908" s="7" t="s">
        <v>1331</v>
      </c>
      <c r="Y908" s="7" t="s">
        <v>1096</v>
      </c>
      <c r="Z908" s="7" t="s">
        <v>1083</v>
      </c>
      <c r="AA908" s="7" t="s">
        <v>1083</v>
      </c>
      <c r="AB908" s="7"/>
    </row>
    <row r="909" spans="1:28" x14ac:dyDescent="0.3">
      <c r="A909" s="7" t="s">
        <v>2160</v>
      </c>
      <c r="B909" s="7" t="s">
        <v>2919</v>
      </c>
      <c r="C909" s="7" t="s">
        <v>1206</v>
      </c>
      <c r="D909" s="7" t="s">
        <v>98</v>
      </c>
      <c r="E909" s="7" t="s">
        <v>24</v>
      </c>
      <c r="F909" s="7" t="s">
        <v>1280</v>
      </c>
      <c r="G909" s="7" t="s">
        <v>1104</v>
      </c>
      <c r="H909" s="7" t="s">
        <v>1111</v>
      </c>
      <c r="I909" s="7" t="s">
        <v>1097</v>
      </c>
      <c r="J909" s="7" t="s">
        <v>1123</v>
      </c>
      <c r="K909" s="7" t="s">
        <v>1202</v>
      </c>
      <c r="L909" s="7" t="s">
        <v>1774</v>
      </c>
      <c r="M909" s="7" t="s">
        <v>1092</v>
      </c>
      <c r="N909" s="7" t="s">
        <v>1085</v>
      </c>
      <c r="O909" s="7" t="s">
        <v>1083</v>
      </c>
      <c r="P909" s="7" t="s">
        <v>1076</v>
      </c>
      <c r="Q909" s="7" t="s">
        <v>1104</v>
      </c>
      <c r="R909" s="7" t="s">
        <v>1082</v>
      </c>
      <c r="S909" s="7" t="s">
        <v>1076</v>
      </c>
      <c r="T909" s="7" t="s">
        <v>1280</v>
      </c>
      <c r="U909" s="7" t="s">
        <v>1540</v>
      </c>
      <c r="V909" s="7" t="s">
        <v>2362</v>
      </c>
      <c r="W909" s="7" t="s">
        <v>3227</v>
      </c>
      <c r="X909" s="7" t="s">
        <v>1303</v>
      </c>
      <c r="Y909" s="7" t="s">
        <v>1100</v>
      </c>
      <c r="Z909" s="7" t="s">
        <v>1083</v>
      </c>
      <c r="AA909" s="7" t="s">
        <v>1083</v>
      </c>
      <c r="AB909" s="7"/>
    </row>
    <row r="910" spans="1:28" x14ac:dyDescent="0.3">
      <c r="A910" s="7" t="s">
        <v>3188</v>
      </c>
      <c r="B910" s="7" t="s">
        <v>885</v>
      </c>
      <c r="C910" s="7" t="s">
        <v>1202</v>
      </c>
      <c r="D910" s="7" t="s">
        <v>34</v>
      </c>
      <c r="E910" s="7" t="s">
        <v>21</v>
      </c>
      <c r="F910" s="7" t="s">
        <v>1096</v>
      </c>
      <c r="G910" s="7" t="s">
        <v>1111</v>
      </c>
      <c r="H910" s="7" t="s">
        <v>1153</v>
      </c>
      <c r="I910" s="7" t="s">
        <v>1206</v>
      </c>
      <c r="J910" s="7" t="s">
        <v>1112</v>
      </c>
      <c r="K910" s="7" t="s">
        <v>1111</v>
      </c>
      <c r="L910" s="7" t="s">
        <v>1764</v>
      </c>
      <c r="M910" s="7" t="s">
        <v>1128</v>
      </c>
      <c r="N910" s="7" t="s">
        <v>1076</v>
      </c>
      <c r="O910" s="7" t="s">
        <v>1083</v>
      </c>
      <c r="P910" s="7" t="s">
        <v>1076</v>
      </c>
      <c r="Q910" s="7" t="s">
        <v>1142</v>
      </c>
      <c r="R910" s="7" t="s">
        <v>1085</v>
      </c>
      <c r="S910" s="7" t="s">
        <v>1083</v>
      </c>
      <c r="T910" s="7" t="s">
        <v>1316</v>
      </c>
      <c r="U910" s="7" t="s">
        <v>3278</v>
      </c>
      <c r="V910" s="7" t="s">
        <v>2713</v>
      </c>
      <c r="W910" s="7" t="s">
        <v>3086</v>
      </c>
      <c r="X910" s="7" t="s">
        <v>1097</v>
      </c>
      <c r="Y910" s="7" t="s">
        <v>1123</v>
      </c>
      <c r="Z910" s="7" t="s">
        <v>1091</v>
      </c>
      <c r="AA910" s="7" t="s">
        <v>1097</v>
      </c>
      <c r="AB910" s="7" t="s">
        <v>2041</v>
      </c>
    </row>
    <row r="911" spans="1:28" x14ac:dyDescent="0.3">
      <c r="A911" s="7" t="s">
        <v>3094</v>
      </c>
      <c r="B911" s="7" t="s">
        <v>530</v>
      </c>
      <c r="C911" s="7" t="s">
        <v>1202</v>
      </c>
      <c r="D911" s="7" t="s">
        <v>26</v>
      </c>
      <c r="E911" s="7" t="s">
        <v>21</v>
      </c>
      <c r="F911" s="7" t="s">
        <v>1148</v>
      </c>
      <c r="G911" s="7" t="s">
        <v>1082</v>
      </c>
      <c r="H911" s="7" t="s">
        <v>1092</v>
      </c>
      <c r="I911" s="7" t="s">
        <v>1105</v>
      </c>
      <c r="J911" s="7" t="s">
        <v>1218</v>
      </c>
      <c r="K911" s="7" t="s">
        <v>1127</v>
      </c>
      <c r="L911" s="7" t="s">
        <v>1476</v>
      </c>
      <c r="M911" s="7" t="s">
        <v>1092</v>
      </c>
      <c r="N911" s="7" t="s">
        <v>1076</v>
      </c>
      <c r="O911" s="7" t="s">
        <v>1083</v>
      </c>
      <c r="P911" s="7" t="s">
        <v>1076</v>
      </c>
      <c r="Q911" s="7" t="s">
        <v>1092</v>
      </c>
      <c r="R911" s="7" t="s">
        <v>1083</v>
      </c>
      <c r="S911" s="7" t="s">
        <v>1083</v>
      </c>
      <c r="T911" s="7" t="s">
        <v>1316</v>
      </c>
      <c r="U911" s="7" t="s">
        <v>2245</v>
      </c>
      <c r="V911" s="7" t="s">
        <v>2063</v>
      </c>
      <c r="W911" s="7" t="s">
        <v>2920</v>
      </c>
      <c r="X911" s="7" t="s">
        <v>1153</v>
      </c>
      <c r="Y911" s="7" t="s">
        <v>1105</v>
      </c>
      <c r="Z911" s="7" t="s">
        <v>1245</v>
      </c>
      <c r="AA911" s="7" t="s">
        <v>1344</v>
      </c>
      <c r="AB911" s="7" t="s">
        <v>2921</v>
      </c>
    </row>
    <row r="912" spans="1:28" x14ac:dyDescent="0.3">
      <c r="A912" s="7" t="s">
        <v>3768</v>
      </c>
      <c r="B912" s="7" t="s">
        <v>3314</v>
      </c>
      <c r="C912" s="7" t="s">
        <v>1148</v>
      </c>
      <c r="D912" s="7" t="s">
        <v>26</v>
      </c>
      <c r="E912" s="7" t="s">
        <v>24</v>
      </c>
      <c r="F912" s="7" t="s">
        <v>1082</v>
      </c>
      <c r="G912" s="7" t="s">
        <v>1083</v>
      </c>
      <c r="H912" s="7" t="s">
        <v>1076</v>
      </c>
      <c r="I912" s="7" t="s">
        <v>1076</v>
      </c>
      <c r="J912" s="7" t="s">
        <v>1085</v>
      </c>
      <c r="K912" s="7" t="s">
        <v>1083</v>
      </c>
      <c r="L912" s="7" t="s">
        <v>1492</v>
      </c>
      <c r="M912" s="7" t="s">
        <v>1083</v>
      </c>
      <c r="N912" s="7" t="s">
        <v>1083</v>
      </c>
      <c r="O912" s="7" t="s">
        <v>1083</v>
      </c>
      <c r="P912" s="7" t="s">
        <v>1083</v>
      </c>
      <c r="Q912" s="7" t="s">
        <v>1083</v>
      </c>
      <c r="R912" s="7" t="s">
        <v>1076</v>
      </c>
      <c r="S912" s="7" t="s">
        <v>1083</v>
      </c>
      <c r="T912" s="7" t="s">
        <v>1091</v>
      </c>
      <c r="U912" s="7" t="s">
        <v>1461</v>
      </c>
      <c r="V912" s="7" t="s">
        <v>1389</v>
      </c>
      <c r="W912" s="7" t="s">
        <v>2239</v>
      </c>
      <c r="X912" s="7" t="s">
        <v>1104</v>
      </c>
      <c r="Y912" s="7" t="s">
        <v>1082</v>
      </c>
      <c r="Z912" s="7" t="s">
        <v>1083</v>
      </c>
      <c r="AA912" s="7" t="s">
        <v>1083</v>
      </c>
      <c r="AB912" s="7"/>
    </row>
    <row r="913" spans="1:28" x14ac:dyDescent="0.3">
      <c r="A913" s="7" t="s">
        <v>3586</v>
      </c>
      <c r="B913" s="7" t="s">
        <v>218</v>
      </c>
      <c r="C913" s="7" t="s">
        <v>1127</v>
      </c>
      <c r="D913" s="7" t="s">
        <v>1132</v>
      </c>
      <c r="E913" s="7" t="s">
        <v>1194</v>
      </c>
      <c r="F913" s="7" t="s">
        <v>1325</v>
      </c>
      <c r="G913" s="7" t="s">
        <v>1112</v>
      </c>
      <c r="H913" s="7" t="s">
        <v>1105</v>
      </c>
      <c r="I913" s="7" t="s">
        <v>1178</v>
      </c>
      <c r="J913" s="7" t="s">
        <v>2150</v>
      </c>
      <c r="K913" s="7" t="s">
        <v>1178</v>
      </c>
      <c r="L913" s="7" t="s">
        <v>1595</v>
      </c>
      <c r="M913" s="7" t="s">
        <v>1142</v>
      </c>
      <c r="N913" s="7" t="s">
        <v>1085</v>
      </c>
      <c r="O913" s="7" t="s">
        <v>1076</v>
      </c>
      <c r="P913" s="7" t="s">
        <v>1083</v>
      </c>
      <c r="Q913" s="7" t="s">
        <v>1104</v>
      </c>
      <c r="R913" s="7" t="s">
        <v>1085</v>
      </c>
      <c r="S913" s="7" t="s">
        <v>1083</v>
      </c>
      <c r="T913" s="7" t="s">
        <v>1711</v>
      </c>
      <c r="U913" s="7" t="s">
        <v>2059</v>
      </c>
      <c r="V913" s="7" t="s">
        <v>3534</v>
      </c>
      <c r="W913" s="7" t="s">
        <v>4006</v>
      </c>
      <c r="X913" s="7" t="s">
        <v>1303</v>
      </c>
      <c r="Y913" s="7" t="s">
        <v>1316</v>
      </c>
      <c r="Z913" s="7" t="s">
        <v>1153</v>
      </c>
      <c r="AA913" s="7" t="s">
        <v>1178</v>
      </c>
      <c r="AB913" s="7" t="s">
        <v>3385</v>
      </c>
    </row>
    <row r="914" spans="1:28" x14ac:dyDescent="0.3">
      <c r="A914" s="7" t="s">
        <v>3797</v>
      </c>
      <c r="B914" s="7" t="s">
        <v>386</v>
      </c>
      <c r="C914" s="7" t="s">
        <v>1238</v>
      </c>
      <c r="D914" s="7" t="s">
        <v>23</v>
      </c>
      <c r="E914" s="7" t="s">
        <v>21</v>
      </c>
      <c r="F914" s="7" t="s">
        <v>1316</v>
      </c>
      <c r="G914" s="7" t="s">
        <v>1097</v>
      </c>
      <c r="H914" s="7" t="s">
        <v>1246</v>
      </c>
      <c r="I914" s="7" t="s">
        <v>1307</v>
      </c>
      <c r="J914" s="7" t="s">
        <v>1142</v>
      </c>
      <c r="K914" s="7" t="s">
        <v>1229</v>
      </c>
      <c r="L914" s="7" t="s">
        <v>1851</v>
      </c>
      <c r="M914" s="7" t="s">
        <v>1105</v>
      </c>
      <c r="N914" s="7" t="s">
        <v>1105</v>
      </c>
      <c r="O914" s="7" t="s">
        <v>1076</v>
      </c>
      <c r="P914" s="7" t="s">
        <v>1076</v>
      </c>
      <c r="Q914" s="7" t="s">
        <v>1147</v>
      </c>
      <c r="R914" s="7" t="s">
        <v>1112</v>
      </c>
      <c r="S914" s="7" t="s">
        <v>1076</v>
      </c>
      <c r="T914" s="7" t="s">
        <v>1624</v>
      </c>
      <c r="U914" s="7" t="s">
        <v>1625</v>
      </c>
      <c r="V914" s="7" t="s">
        <v>4141</v>
      </c>
      <c r="W914" s="7" t="s">
        <v>2529</v>
      </c>
      <c r="X914" s="7" t="s">
        <v>1260</v>
      </c>
      <c r="Y914" s="7" t="s">
        <v>1090</v>
      </c>
      <c r="Z914" s="7" t="s">
        <v>2348</v>
      </c>
      <c r="AA914" s="7" t="s">
        <v>1811</v>
      </c>
      <c r="AB914" s="7" t="s">
        <v>2544</v>
      </c>
    </row>
    <row r="915" spans="1:28" x14ac:dyDescent="0.3">
      <c r="A915" s="7" t="s">
        <v>1055</v>
      </c>
      <c r="B915" s="7" t="s">
        <v>0</v>
      </c>
      <c r="C915" s="7" t="s">
        <v>1057</v>
      </c>
      <c r="D915" s="7" t="s">
        <v>1059</v>
      </c>
      <c r="E915" s="7" t="s">
        <v>1063</v>
      </c>
      <c r="F915" s="7" t="s">
        <v>4</v>
      </c>
      <c r="G915" s="7" t="s">
        <v>781</v>
      </c>
      <c r="H915" s="7" t="s">
        <v>1190</v>
      </c>
      <c r="I915" s="7" t="s">
        <v>1191</v>
      </c>
      <c r="J915" s="7" t="s">
        <v>1192</v>
      </c>
      <c r="K915" s="7" t="s">
        <v>1193</v>
      </c>
      <c r="L915" s="7" t="s">
        <v>1444</v>
      </c>
      <c r="M915" s="7" t="s">
        <v>1445</v>
      </c>
      <c r="N915" s="7" t="s">
        <v>1544</v>
      </c>
      <c r="O915" s="7" t="s">
        <v>1545</v>
      </c>
      <c r="P915" s="7" t="s">
        <v>1448</v>
      </c>
      <c r="Q915" s="7" t="s">
        <v>1445</v>
      </c>
      <c r="R915" s="7" t="s">
        <v>1544</v>
      </c>
      <c r="S915" s="7" t="s">
        <v>1545</v>
      </c>
      <c r="T915" s="7" t="s">
        <v>1546</v>
      </c>
      <c r="U915" s="7" t="s">
        <v>1547</v>
      </c>
      <c r="V915" s="7" t="s">
        <v>1548</v>
      </c>
      <c r="W915" s="7" t="s">
        <v>1549</v>
      </c>
      <c r="X915" s="7" t="s">
        <v>1456</v>
      </c>
      <c r="Y915" s="7" t="s">
        <v>1457</v>
      </c>
      <c r="Z915" s="7" t="s">
        <v>1458</v>
      </c>
      <c r="AA915" s="7" t="s">
        <v>1459</v>
      </c>
      <c r="AB915" s="7" t="s">
        <v>1460</v>
      </c>
    </row>
    <row r="916" spans="1:28" x14ac:dyDescent="0.3">
      <c r="A916" s="7" t="s">
        <v>2574</v>
      </c>
      <c r="B916" s="7" t="s">
        <v>886</v>
      </c>
      <c r="C916" s="7" t="s">
        <v>1223</v>
      </c>
      <c r="D916" s="7" t="s">
        <v>130</v>
      </c>
      <c r="E916" s="7" t="s">
        <v>1228</v>
      </c>
      <c r="F916" s="7" t="s">
        <v>1242</v>
      </c>
      <c r="G916" s="7" t="s">
        <v>1082</v>
      </c>
      <c r="H916" s="7" t="s">
        <v>1092</v>
      </c>
      <c r="I916" s="7" t="s">
        <v>1105</v>
      </c>
      <c r="J916" s="7" t="s">
        <v>1083</v>
      </c>
      <c r="K916" s="7" t="s">
        <v>1167</v>
      </c>
      <c r="L916" s="7" t="s">
        <v>1472</v>
      </c>
      <c r="M916" s="7" t="s">
        <v>1082</v>
      </c>
      <c r="N916" s="7" t="s">
        <v>1083</v>
      </c>
      <c r="O916" s="7" t="s">
        <v>1083</v>
      </c>
      <c r="P916" s="7" t="s">
        <v>1076</v>
      </c>
      <c r="Q916" s="7" t="s">
        <v>1092</v>
      </c>
      <c r="R916" s="7" t="s">
        <v>1083</v>
      </c>
      <c r="S916" s="7" t="s">
        <v>1083</v>
      </c>
      <c r="T916" s="7" t="s">
        <v>1273</v>
      </c>
      <c r="U916" s="7" t="s">
        <v>1693</v>
      </c>
      <c r="V916" s="7" t="s">
        <v>1652</v>
      </c>
      <c r="W916" s="7" t="s">
        <v>1728</v>
      </c>
      <c r="X916" s="7" t="s">
        <v>1104</v>
      </c>
      <c r="Y916" s="7" t="s">
        <v>1110</v>
      </c>
      <c r="Z916" s="7" t="s">
        <v>1082</v>
      </c>
      <c r="AA916" s="7" t="s">
        <v>1104</v>
      </c>
      <c r="AB916" s="7" t="s">
        <v>1979</v>
      </c>
    </row>
    <row r="917" spans="1:28" x14ac:dyDescent="0.3">
      <c r="A917" s="7" t="s">
        <v>3234</v>
      </c>
      <c r="B917" s="7" t="s">
        <v>616</v>
      </c>
      <c r="C917" s="7" t="s">
        <v>1229</v>
      </c>
      <c r="D917" s="7" t="s">
        <v>107</v>
      </c>
      <c r="E917" s="7" t="s">
        <v>24</v>
      </c>
      <c r="F917" s="7" t="s">
        <v>1096</v>
      </c>
      <c r="G917" s="7" t="s">
        <v>1092</v>
      </c>
      <c r="H917" s="7" t="s">
        <v>1112</v>
      </c>
      <c r="I917" s="7" t="s">
        <v>1147</v>
      </c>
      <c r="J917" s="7" t="s">
        <v>1104</v>
      </c>
      <c r="K917" s="7" t="s">
        <v>1090</v>
      </c>
      <c r="L917" s="7" t="s">
        <v>1691</v>
      </c>
      <c r="M917" s="7" t="s">
        <v>1092</v>
      </c>
      <c r="N917" s="7" t="s">
        <v>1083</v>
      </c>
      <c r="O917" s="7" t="s">
        <v>1083</v>
      </c>
      <c r="P917" s="7" t="s">
        <v>1083</v>
      </c>
      <c r="Q917" s="7" t="s">
        <v>1112</v>
      </c>
      <c r="R917" s="7" t="s">
        <v>1083</v>
      </c>
      <c r="S917" s="7" t="s">
        <v>1083</v>
      </c>
      <c r="T917" s="7" t="s">
        <v>1299</v>
      </c>
      <c r="U917" s="7" t="s">
        <v>1914</v>
      </c>
      <c r="V917" s="7" t="s">
        <v>2917</v>
      </c>
      <c r="W917" s="7" t="s">
        <v>4007</v>
      </c>
      <c r="X917" s="7" t="s">
        <v>1393</v>
      </c>
      <c r="Y917" s="7" t="s">
        <v>1374</v>
      </c>
      <c r="Z917" s="7" t="s">
        <v>1083</v>
      </c>
      <c r="AA917" s="7" t="s">
        <v>1083</v>
      </c>
      <c r="AB917" s="7"/>
    </row>
    <row r="918" spans="1:28" x14ac:dyDescent="0.3">
      <c r="A918" s="7" t="s">
        <v>3176</v>
      </c>
      <c r="B918" s="7" t="s">
        <v>366</v>
      </c>
      <c r="C918" s="7" t="s">
        <v>1265</v>
      </c>
      <c r="D918" s="7" t="s">
        <v>110</v>
      </c>
      <c r="E918" s="7" t="s">
        <v>1109</v>
      </c>
      <c r="F918" s="7" t="s">
        <v>1280</v>
      </c>
      <c r="G918" s="7" t="s">
        <v>1123</v>
      </c>
      <c r="H918" s="7" t="s">
        <v>1242</v>
      </c>
      <c r="I918" s="7" t="s">
        <v>1096</v>
      </c>
      <c r="J918" s="7" t="s">
        <v>1179</v>
      </c>
      <c r="K918" s="7" t="s">
        <v>1167</v>
      </c>
      <c r="L918" s="7" t="s">
        <v>1513</v>
      </c>
      <c r="M918" s="7" t="s">
        <v>1104</v>
      </c>
      <c r="N918" s="7" t="s">
        <v>1092</v>
      </c>
      <c r="O918" s="7" t="s">
        <v>1083</v>
      </c>
      <c r="P918" s="7" t="s">
        <v>1076</v>
      </c>
      <c r="Q918" s="7" t="s">
        <v>1112</v>
      </c>
      <c r="R918" s="7" t="s">
        <v>1147</v>
      </c>
      <c r="S918" s="7" t="s">
        <v>1083</v>
      </c>
      <c r="T918" s="7" t="s">
        <v>1815</v>
      </c>
      <c r="U918" s="7" t="s">
        <v>2704</v>
      </c>
      <c r="V918" s="7" t="s">
        <v>2135</v>
      </c>
      <c r="W918" s="7" t="s">
        <v>2079</v>
      </c>
      <c r="X918" s="7" t="s">
        <v>1234</v>
      </c>
      <c r="Y918" s="7" t="s">
        <v>1128</v>
      </c>
      <c r="Z918" s="7" t="s">
        <v>1112</v>
      </c>
      <c r="AA918" s="7" t="s">
        <v>1242</v>
      </c>
      <c r="AB918" s="7" t="s">
        <v>3799</v>
      </c>
    </row>
    <row r="919" spans="1:28" x14ac:dyDescent="0.3">
      <c r="A919" s="7" t="s">
        <v>4142</v>
      </c>
      <c r="B919" s="7" t="s">
        <v>665</v>
      </c>
      <c r="C919" s="7" t="s">
        <v>1246</v>
      </c>
      <c r="D919" s="7" t="s">
        <v>52</v>
      </c>
      <c r="E919" s="7" t="s">
        <v>1109</v>
      </c>
      <c r="F919" s="7" t="s">
        <v>1273</v>
      </c>
      <c r="G919" s="7" t="s">
        <v>1105</v>
      </c>
      <c r="H919" s="7" t="s">
        <v>1111</v>
      </c>
      <c r="I919" s="7" t="s">
        <v>1147</v>
      </c>
      <c r="J919" s="7" t="s">
        <v>1092</v>
      </c>
      <c r="K919" s="7" t="s">
        <v>1187</v>
      </c>
      <c r="L919" s="7" t="s">
        <v>1495</v>
      </c>
      <c r="M919" s="7" t="s">
        <v>1082</v>
      </c>
      <c r="N919" s="7" t="s">
        <v>1092</v>
      </c>
      <c r="O919" s="7" t="s">
        <v>1083</v>
      </c>
      <c r="P919" s="7" t="s">
        <v>1083</v>
      </c>
      <c r="Q919" s="7" t="s">
        <v>1123</v>
      </c>
      <c r="R919" s="7" t="s">
        <v>1085</v>
      </c>
      <c r="S919" s="7" t="s">
        <v>1083</v>
      </c>
      <c r="T919" s="7" t="s">
        <v>1760</v>
      </c>
      <c r="U919" s="7" t="s">
        <v>2319</v>
      </c>
      <c r="V919" s="7" t="s">
        <v>2645</v>
      </c>
      <c r="W919" s="7" t="s">
        <v>2923</v>
      </c>
      <c r="X919" s="7" t="s">
        <v>1100</v>
      </c>
      <c r="Y919" s="7" t="s">
        <v>1299</v>
      </c>
      <c r="Z919" s="7" t="s">
        <v>1111</v>
      </c>
      <c r="AA919" s="7" t="s">
        <v>1147</v>
      </c>
      <c r="AB919" s="7" t="s">
        <v>2335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2024-02-07T05:39:13Z</dcterms:modified>
</cp:coreProperties>
</file>