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820G2\AppData\Roaming\Microsoft\Windows\Network Shortcuts\"/>
    </mc:Choice>
  </mc:AlternateContent>
  <bookViews>
    <workbookView xWindow="0" yWindow="0" windowWidth="9165" windowHeight="7710"/>
  </bookViews>
  <sheets>
    <sheet name="Visuals" sheetId="3" r:id="rId1"/>
    <sheet name="Insurance vs Actual Costs (2)" sheetId="4" r:id="rId2"/>
    <sheet name="Insurance vs Actual Costs" sheetId="1" r:id="rId3"/>
    <sheet name="Out-of-Pocket Costs Analysi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2" i="2"/>
  <c r="D2" i="2"/>
  <c r="E15" i="2" l="1"/>
  <c r="C11" i="4" l="1"/>
  <c r="D11" i="4"/>
  <c r="B11" i="4"/>
  <c r="C16" i="2"/>
  <c r="C15" i="2"/>
  <c r="C12" i="2"/>
  <c r="B12" i="2"/>
  <c r="E5" i="2" l="1"/>
  <c r="E6" i="2"/>
  <c r="E9" i="2"/>
  <c r="E3" i="2"/>
  <c r="D4" i="2"/>
  <c r="E4" i="2" s="1"/>
  <c r="D11" i="2"/>
  <c r="E11" i="2" s="1"/>
  <c r="D5" i="2"/>
  <c r="D6" i="2"/>
  <c r="D7" i="2"/>
  <c r="E7" i="2" s="1"/>
  <c r="D8" i="2"/>
  <c r="E8" i="2" s="1"/>
  <c r="D9" i="2"/>
  <c r="D3" i="2"/>
  <c r="E2" i="2"/>
  <c r="D10" i="2"/>
  <c r="E10" i="2" s="1"/>
</calcChain>
</file>

<file path=xl/sharedStrings.xml><?xml version="1.0" encoding="utf-8"?>
<sst xmlns="http://schemas.openxmlformats.org/spreadsheetml/2006/main" count="36" uniqueCount="24">
  <si>
    <t>Service</t>
  </si>
  <si>
    <t>NHIS Reimbursement (₦)</t>
  </si>
  <si>
    <t>Average Market Cost (₦)</t>
  </si>
  <si>
    <t>HMO Coverage (Average ₦)</t>
  </si>
  <si>
    <t>Manual Refraction</t>
  </si>
  <si>
    <t>Auto Refraction</t>
  </si>
  <si>
    <t>Tonometry</t>
  </si>
  <si>
    <t>Cataract Surgery (Unilateral)</t>
  </si>
  <si>
    <t>Total Cost (₦)</t>
  </si>
  <si>
    <t>Insurance Coverage (₦)</t>
  </si>
  <si>
    <t>Out-of-Pocket (₦)</t>
  </si>
  <si>
    <t>% Out-of-Pocket</t>
  </si>
  <si>
    <t>Glasses</t>
  </si>
  <si>
    <t>Pupillary Dilation</t>
  </si>
  <si>
    <t>Ophthalmoscopy</t>
  </si>
  <si>
    <t>Visual Field Exam</t>
  </si>
  <si>
    <t>Slit Lamp Exam</t>
  </si>
  <si>
    <t>Wet Refraction</t>
  </si>
  <si>
    <t>Cataract Surgery</t>
  </si>
  <si>
    <t>NHIS</t>
  </si>
  <si>
    <t>Clinic price</t>
  </si>
  <si>
    <t>HMO</t>
  </si>
  <si>
    <t>total</t>
  </si>
  <si>
    <t>Health Insurance And Your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</si>
</sst>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1" applyNumberFormat="1" applyFont="1"/>
    <xf numFmtId="2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Clinic</a:t>
            </a:r>
            <a:r>
              <a:rPr lang="en-US" b="1" baseline="0">
                <a:solidFill>
                  <a:sysClr val="windowText" lastClr="000000"/>
                </a:solidFill>
              </a:rPr>
              <a:t> Price vs Insurance Price (₦)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Clinic Price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'Insurance vs Actual Costs (2)'!$A$3:$A$11</c15:sqref>
                  </c15:fullRef>
                </c:ext>
              </c:extLst>
              <c:f>'Insurance vs Actual Costs (2)'!$A$3:$A$10</c:f>
              <c:strCache>
                <c:ptCount val="8"/>
                <c:pt idx="0">
                  <c:v>Auto Refraction</c:v>
                </c:pt>
                <c:pt idx="1">
                  <c:v>Tonometry</c:v>
                </c:pt>
                <c:pt idx="2">
                  <c:v>Pupillary Dilation</c:v>
                </c:pt>
                <c:pt idx="3">
                  <c:v>Ophthalmoscopy</c:v>
                </c:pt>
                <c:pt idx="4">
                  <c:v>Visual Field Exam</c:v>
                </c:pt>
                <c:pt idx="5">
                  <c:v>Slit Lamp Exam</c:v>
                </c:pt>
                <c:pt idx="6">
                  <c:v>Wet Refraction</c:v>
                </c:pt>
                <c:pt idx="7">
                  <c:v>Glasses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'Insurance vs Actual Costs (2)'!$C$3:$C$11</c15:sqref>
                  </c15:fullRef>
                </c:ext>
              </c:extLst>
              <c:f>'Insurance vs Actual Costs (2)'!$C$3:$C$10</c:f>
              <c:numCache>
                <c:formatCode>General</c:formatCode>
                <c:ptCount val="8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10000</c:v>
                </c:pt>
                <c:pt idx="4">
                  <c:v>10000</c:v>
                </c:pt>
                <c:pt idx="5">
                  <c:v>5000</c:v>
                </c:pt>
                <c:pt idx="6">
                  <c:v>5000</c:v>
                </c:pt>
                <c:pt idx="7">
                  <c:v>25000</c:v>
                </c:pt>
              </c:numCache>
            </c:numRef>
          </c:val>
        </c:ser>
        <c:ser>
          <c:idx val="0"/>
          <c:order val="1"/>
          <c:tx>
            <c:v>NHIS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'Insurance vs Actual Costs (2)'!$A$3:$A$11</c15:sqref>
                  </c15:fullRef>
                </c:ext>
              </c:extLst>
              <c:f>'Insurance vs Actual Costs (2)'!$A$3:$A$10</c:f>
              <c:strCache>
                <c:ptCount val="8"/>
                <c:pt idx="0">
                  <c:v>Auto Refraction</c:v>
                </c:pt>
                <c:pt idx="1">
                  <c:v>Tonometry</c:v>
                </c:pt>
                <c:pt idx="2">
                  <c:v>Pupillary Dilation</c:v>
                </c:pt>
                <c:pt idx="3">
                  <c:v>Ophthalmoscopy</c:v>
                </c:pt>
                <c:pt idx="4">
                  <c:v>Visual Field Exam</c:v>
                </c:pt>
                <c:pt idx="5">
                  <c:v>Slit Lamp Exam</c:v>
                </c:pt>
                <c:pt idx="6">
                  <c:v>Wet Refraction</c:v>
                </c:pt>
                <c:pt idx="7">
                  <c:v>Glasses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'Insurance vs Actual Costs (2)'!$B$3:$B$11</c15:sqref>
                  </c15:fullRef>
                </c:ext>
              </c:extLst>
              <c:f>'Insurance vs Actual Costs (2)'!$B$3:$B$10</c:f>
              <c:numCache>
                <c:formatCode>General</c:formatCode>
                <c:ptCount val="8"/>
                <c:pt idx="0">
                  <c:v>2500</c:v>
                </c:pt>
                <c:pt idx="1">
                  <c:v>4000</c:v>
                </c:pt>
                <c:pt idx="2">
                  <c:v>2500</c:v>
                </c:pt>
                <c:pt idx="3">
                  <c:v>5000</c:v>
                </c:pt>
                <c:pt idx="4">
                  <c:v>5000</c:v>
                </c:pt>
                <c:pt idx="5">
                  <c:v>3000</c:v>
                </c:pt>
                <c:pt idx="6">
                  <c:v>3000</c:v>
                </c:pt>
                <c:pt idx="7">
                  <c:v>10000</c:v>
                </c:pt>
              </c:numCache>
            </c:numRef>
          </c:val>
        </c:ser>
        <c:ser>
          <c:idx val="2"/>
          <c:order val="2"/>
          <c:tx>
            <c:v>HMO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'Insurance vs Actual Costs (2)'!$A$3:$A$11</c15:sqref>
                  </c15:fullRef>
                </c:ext>
              </c:extLst>
              <c:f>'Insurance vs Actual Costs (2)'!$A$3:$A$10</c:f>
              <c:strCache>
                <c:ptCount val="8"/>
                <c:pt idx="0">
                  <c:v>Auto Refraction</c:v>
                </c:pt>
                <c:pt idx="1">
                  <c:v>Tonometry</c:v>
                </c:pt>
                <c:pt idx="2">
                  <c:v>Pupillary Dilation</c:v>
                </c:pt>
                <c:pt idx="3">
                  <c:v>Ophthalmoscopy</c:v>
                </c:pt>
                <c:pt idx="4">
                  <c:v>Visual Field Exam</c:v>
                </c:pt>
                <c:pt idx="5">
                  <c:v>Slit Lamp Exam</c:v>
                </c:pt>
                <c:pt idx="6">
                  <c:v>Wet Refraction</c:v>
                </c:pt>
                <c:pt idx="7">
                  <c:v>Glasses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'Insurance vs Actual Costs (2)'!$D$3:$D$11</c15:sqref>
                  </c15:fullRef>
                </c:ext>
              </c:extLst>
              <c:f>'Insurance vs Actual Costs (2)'!$D$3:$D$10</c:f>
              <c:numCache>
                <c:formatCode>General</c:formatCode>
                <c:ptCount val="8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10500</c:v>
                </c:pt>
                <c:pt idx="4">
                  <c:v>10500</c:v>
                </c:pt>
                <c:pt idx="5">
                  <c:v>7500</c:v>
                </c:pt>
                <c:pt idx="6">
                  <c:v>7500</c:v>
                </c:pt>
                <c:pt idx="7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15792"/>
        <c:axId val="309617752"/>
      </c:barChart>
      <c:catAx>
        <c:axId val="3096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7752"/>
        <c:crosses val="autoZero"/>
        <c:auto val="1"/>
        <c:lblAlgn val="ctr"/>
        <c:lblOffset val="100"/>
        <c:noMultiLvlLbl val="0"/>
      </c:catAx>
      <c:valAx>
        <c:axId val="3096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86166703120443"/>
          <c:y val="0.9309169036162146"/>
          <c:w val="0.36960074001166521"/>
          <c:h val="4.8828466754155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Cataract Surgery Price</a:t>
            </a:r>
            <a:r>
              <a:rPr lang="en-US" b="1" baseline="0">
                <a:solidFill>
                  <a:schemeClr val="tx1"/>
                </a:solidFill>
              </a:rPr>
              <a:t>s (₦)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769438976377953"/>
          <c:y val="2.4140146544181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'Insurance vs Actual Costs'!$A$2</c:f>
              <c:strCache>
                <c:ptCount val="1"/>
                <c:pt idx="0">
                  <c:v>Cataract Surgery (Unilateral)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'Insurance vs Actual Costs'!$B$1:$D$1</c:f>
              <c:strCache>
                <c:ptCount val="3"/>
                <c:pt idx="0">
                  <c:v>NHIS</c:v>
                </c:pt>
                <c:pt idx="1">
                  <c:v>Clinic price</c:v>
                </c:pt>
                <c:pt idx="2">
                  <c:v>HMO</c:v>
                </c:pt>
              </c:strCache>
            </c:strRef>
          </c:cat>
          <c:val>
            <c:numRef>
              <c:f>'Insurance vs Actual Costs'!$B$2:$D$2</c:f>
              <c:numCache>
                <c:formatCode>General</c:formatCode>
                <c:ptCount val="3"/>
                <c:pt idx="0">
                  <c:v>50000</c:v>
                </c:pt>
                <c:pt idx="1">
                  <c:v>300000</c:v>
                </c:pt>
                <c:pt idx="2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16184"/>
        <c:axId val="309621280"/>
      </c:barChart>
      <c:catAx>
        <c:axId val="3096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21280"/>
        <c:crosses val="autoZero"/>
        <c:auto val="1"/>
        <c:lblAlgn val="ctr"/>
        <c:lblOffset val="100"/>
        <c:noMultiLvlLbl val="0"/>
      </c:catAx>
      <c:valAx>
        <c:axId val="309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% Patient</a:t>
            </a:r>
            <a:r>
              <a:rPr lang="en-US" b="1" baseline="0">
                <a:solidFill>
                  <a:schemeClr val="tx1"/>
                </a:solidFill>
              </a:rPr>
              <a:t> Payments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'Out-of-Pocket Costs Analysis'!$E$1</c:f>
              <c:strCache>
                <c:ptCount val="1"/>
                <c:pt idx="0">
                  <c:v>% Out-of-Pocket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'Out-of-Pocket Costs Analysis'!$A$2:$A$11</c:f>
              <c:strCache>
                <c:ptCount val="10"/>
                <c:pt idx="0">
                  <c:v>Cataract Surgery</c:v>
                </c:pt>
                <c:pt idx="1">
                  <c:v>Glasses</c:v>
                </c:pt>
                <c:pt idx="2">
                  <c:v>Auto Refraction</c:v>
                </c:pt>
                <c:pt idx="3">
                  <c:v>Pupillary Dilation</c:v>
                </c:pt>
                <c:pt idx="4">
                  <c:v>Ophthalmoscopy</c:v>
                </c:pt>
                <c:pt idx="5">
                  <c:v>Visual Field Exam</c:v>
                </c:pt>
                <c:pt idx="6">
                  <c:v>Slit Lamp Exam</c:v>
                </c:pt>
                <c:pt idx="7">
                  <c:v>Wet Refraction</c:v>
                </c:pt>
                <c:pt idx="8">
                  <c:v>Manual Refraction</c:v>
                </c:pt>
                <c:pt idx="9">
                  <c:v>Tonometry</c:v>
                </c:pt>
              </c:strCache>
            </c:strRef>
          </c:cat>
          <c:val>
            <c:numRef>
              <c:f>'Out-of-Pocket Costs Analysis'!$E$2:$E$11</c:f>
              <c:numCache>
                <c:formatCode>0%</c:formatCode>
                <c:ptCount val="10"/>
                <c:pt idx="0">
                  <c:v>0.83333333333333337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09616576"/>
        <c:axId val="309616968"/>
      </c:barChart>
      <c:catAx>
        <c:axId val="3096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6968"/>
        <c:crosses val="autoZero"/>
        <c:auto val="1"/>
        <c:lblAlgn val="ctr"/>
        <c:lblOffset val="100"/>
        <c:noMultiLvlLbl val="0"/>
      </c:catAx>
      <c:valAx>
        <c:axId val="3096169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096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'Insurance vs Actual Costs (2)'!$B$1</c:f>
              <c:strCache>
                <c:ptCount val="1"/>
                <c:pt idx="0">
                  <c:v>NHIS Reimbursement (₦)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'Insurance vs Actual Costs (2)'!$A$3:$A$11</c15:sqref>
                  </c15:fullRef>
                </c:ext>
              </c:extLst>
              <c:f>'Insurance vs Actual Costs (2)'!$A$3:$A$10</c:f>
              <c:strCache>
                <c:ptCount val="8"/>
                <c:pt idx="0">
                  <c:v>Auto Refraction</c:v>
                </c:pt>
                <c:pt idx="1">
                  <c:v>Tonometry</c:v>
                </c:pt>
                <c:pt idx="2">
                  <c:v>Pupillary Dilation</c:v>
                </c:pt>
                <c:pt idx="3">
                  <c:v>Ophthalmoscopy</c:v>
                </c:pt>
                <c:pt idx="4">
                  <c:v>Visual Field Exam</c:v>
                </c:pt>
                <c:pt idx="5">
                  <c:v>Slit Lamp Exam</c:v>
                </c:pt>
                <c:pt idx="6">
                  <c:v>Wet Refraction</c:v>
                </c:pt>
                <c:pt idx="7">
                  <c:v>Glasses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'Insurance vs Actual Costs (2)'!$B$3:$B$11</c15:sqref>
                  </c15:fullRef>
                </c:ext>
              </c:extLst>
              <c:f>'Insurance vs Actual Costs (2)'!$B$3:$B$10</c:f>
              <c:numCache>
                <c:formatCode>General</c:formatCode>
                <c:ptCount val="8"/>
                <c:pt idx="0">
                  <c:v>2500</c:v>
                </c:pt>
                <c:pt idx="1">
                  <c:v>4000</c:v>
                </c:pt>
                <c:pt idx="2">
                  <c:v>2500</c:v>
                </c:pt>
                <c:pt idx="3">
                  <c:v>5000</c:v>
                </c:pt>
                <c:pt idx="4">
                  <c:v>5000</c:v>
                </c:pt>
                <c:pt idx="5">
                  <c:v>3000</c:v>
                </c:pt>
                <c:pt idx="6">
                  <c:v>3000</c:v>
                </c:pt>
                <c:pt idx="7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'Insurance vs Actual Costs (2)'!$C$1</c:f>
              <c:strCache>
                <c:ptCount val="1"/>
                <c:pt idx="0">
                  <c:v>Average Market Cost (₦)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'Insurance vs Actual Costs (2)'!$A$3:$A$11</c15:sqref>
                  </c15:fullRef>
                </c:ext>
              </c:extLst>
              <c:f>'Insurance vs Actual Costs (2)'!$A$3:$A$10</c:f>
              <c:strCache>
                <c:ptCount val="8"/>
                <c:pt idx="0">
                  <c:v>Auto Refraction</c:v>
                </c:pt>
                <c:pt idx="1">
                  <c:v>Tonometry</c:v>
                </c:pt>
                <c:pt idx="2">
                  <c:v>Pupillary Dilation</c:v>
                </c:pt>
                <c:pt idx="3">
                  <c:v>Ophthalmoscopy</c:v>
                </c:pt>
                <c:pt idx="4">
                  <c:v>Visual Field Exam</c:v>
                </c:pt>
                <c:pt idx="5">
                  <c:v>Slit Lamp Exam</c:v>
                </c:pt>
                <c:pt idx="6">
                  <c:v>Wet Refraction</c:v>
                </c:pt>
                <c:pt idx="7">
                  <c:v>Glasses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'Insurance vs Actual Costs (2)'!$C$3:$C$11</c15:sqref>
                  </c15:fullRef>
                </c:ext>
              </c:extLst>
              <c:f>'Insurance vs Actual Costs (2)'!$C$3:$C$10</c:f>
              <c:numCache>
                <c:formatCode>General</c:formatCode>
                <c:ptCount val="8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10000</c:v>
                </c:pt>
                <c:pt idx="4">
                  <c:v>10000</c:v>
                </c:pt>
                <c:pt idx="5">
                  <c:v>5000</c:v>
                </c:pt>
                <c:pt idx="6">
                  <c:v>5000</c:v>
                </c:pt>
                <c:pt idx="7">
                  <c:v>25000</c:v>
                </c:pt>
              </c:numCache>
            </c:numRef>
          </c:val>
        </c:ser>
        <c:ser>
          <c:idx val="2"/>
          <c:order val="2"/>
          <c:tx>
            <c:strRef>
              <c:f>'Insurance vs Actual Costs (2)'!$D$1</c:f>
              <c:strCache>
                <c:ptCount val="1"/>
                <c:pt idx="0">
                  <c:v>HMO Coverage (Average ₦)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'Insurance vs Actual Costs (2)'!$A$3:$A$11</c15:sqref>
                  </c15:fullRef>
                </c:ext>
              </c:extLst>
              <c:f>'Insurance vs Actual Costs (2)'!$A$3:$A$10</c:f>
              <c:strCache>
                <c:ptCount val="8"/>
                <c:pt idx="0">
                  <c:v>Auto Refraction</c:v>
                </c:pt>
                <c:pt idx="1">
                  <c:v>Tonometry</c:v>
                </c:pt>
                <c:pt idx="2">
                  <c:v>Pupillary Dilation</c:v>
                </c:pt>
                <c:pt idx="3">
                  <c:v>Ophthalmoscopy</c:v>
                </c:pt>
                <c:pt idx="4">
                  <c:v>Visual Field Exam</c:v>
                </c:pt>
                <c:pt idx="5">
                  <c:v>Slit Lamp Exam</c:v>
                </c:pt>
                <c:pt idx="6">
                  <c:v>Wet Refraction</c:v>
                </c:pt>
                <c:pt idx="7">
                  <c:v>Glasses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'Insurance vs Actual Costs (2)'!$D$3:$D$11</c15:sqref>
                  </c15:fullRef>
                </c:ext>
              </c:extLst>
              <c:f>'Insurance vs Actual Costs (2)'!$D$3:$D$10</c:f>
              <c:numCache>
                <c:formatCode>General</c:formatCode>
                <c:ptCount val="8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10500</c:v>
                </c:pt>
                <c:pt idx="4">
                  <c:v>10500</c:v>
                </c:pt>
                <c:pt idx="5">
                  <c:v>7500</c:v>
                </c:pt>
                <c:pt idx="6">
                  <c:v>7500</c:v>
                </c:pt>
                <c:pt idx="7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18144"/>
        <c:axId val="309619320"/>
      </c:barChart>
      <c:catAx>
        <c:axId val="3096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9320"/>
        <c:crosses val="autoZero"/>
        <c:auto val="1"/>
        <c:lblAlgn val="ctr"/>
        <c:lblOffset val="100"/>
        <c:noMultiLvlLbl val="0"/>
      </c:catAx>
      <c:valAx>
        <c:axId val="309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'Insurance vs Actual Costs'!$A$2</c:f>
              <c:strCache>
                <c:ptCount val="1"/>
                <c:pt idx="0">
                  <c:v>Cataract Surgery (Unilateral)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'Insurance vs Actual Costs'!$B$1:$D$1</c:f>
              <c:strCache>
                <c:ptCount val="3"/>
                <c:pt idx="0">
                  <c:v>NHIS</c:v>
                </c:pt>
                <c:pt idx="1">
                  <c:v>Clinic price</c:v>
                </c:pt>
                <c:pt idx="2">
                  <c:v>HMO</c:v>
                </c:pt>
              </c:strCache>
            </c:strRef>
          </c:cat>
          <c:val>
            <c:numRef>
              <c:f>'Insurance vs Actual Costs'!$B$2:$D$2</c:f>
              <c:numCache>
                <c:formatCode>General</c:formatCode>
                <c:ptCount val="3"/>
                <c:pt idx="0">
                  <c:v>50000</c:v>
                </c:pt>
                <c:pt idx="1">
                  <c:v>300000</c:v>
                </c:pt>
                <c:pt idx="2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20104"/>
        <c:axId val="309620888"/>
      </c:barChart>
      <c:catAx>
        <c:axId val="30962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20888"/>
        <c:crosses val="autoZero"/>
        <c:auto val="1"/>
        <c:lblAlgn val="ctr"/>
        <c:lblOffset val="100"/>
        <c:noMultiLvlLbl val="0"/>
      </c:catAx>
      <c:valAx>
        <c:axId val="3096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2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'Out-of-Pocket Costs Analysis'!$E$1</c:f>
              <c:strCache>
                <c:ptCount val="1"/>
                <c:pt idx="0">
                  <c:v>% Out-of-Pocket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'Out-of-Pocket Costs Analysis'!$A$3:$A$12</c:f>
              <c:strCache>
                <c:ptCount val="10"/>
                <c:pt idx="0">
                  <c:v>Glasses</c:v>
                </c:pt>
                <c:pt idx="1">
                  <c:v>Auto Refraction</c:v>
                </c:pt>
                <c:pt idx="2">
                  <c:v>Pupillary Dilation</c:v>
                </c:pt>
                <c:pt idx="3">
                  <c:v>Ophthalmoscopy</c:v>
                </c:pt>
                <c:pt idx="4">
                  <c:v>Visual Field Exam</c:v>
                </c:pt>
                <c:pt idx="5">
                  <c:v>Slit Lamp Exam</c:v>
                </c:pt>
                <c:pt idx="6">
                  <c:v>Wet Refraction</c:v>
                </c:pt>
                <c:pt idx="7">
                  <c:v>Manual Refraction</c:v>
                </c:pt>
                <c:pt idx="8">
                  <c:v>Tonometry</c:v>
                </c:pt>
                <c:pt idx="9">
                  <c:v>total</c:v>
                </c:pt>
              </c:strCache>
            </c:strRef>
          </c:cat>
          <c:val>
            <c:numRef>
              <c:f>'Out-of-Pocket Costs Analysis'!$E$3:$E$12</c:f>
              <c:numCache>
                <c:formatCode>0%</c:formatCode>
                <c:ptCount val="10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0.4</c:v>
                </c:pt>
                <c:pt idx="6">
                  <c:v>0.4</c:v>
                </c:pt>
                <c:pt idx="7">
                  <c:v>0.25</c:v>
                </c:pt>
                <c:pt idx="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1991624"/>
        <c:axId val="311986136"/>
      </c:barChart>
      <c:catAx>
        <c:axId val="311991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86136"/>
        <c:crosses val="autoZero"/>
        <c:auto val="1"/>
        <c:lblAlgn val="ctr"/>
        <c:lblOffset val="100"/>
        <c:noMultiLvlLbl val="0"/>
      </c:catAx>
      <c:valAx>
        <c:axId val="3119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9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180975</xdr:rowOff>
    </xdr:from>
    <xdr:to>
      <xdr:col>7</xdr:col>
      <xdr:colOff>150495</xdr:colOff>
      <xdr:row>24</xdr:row>
      <xdr:rowOff>36195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329565</xdr:colOff>
      <xdr:row>5</xdr:row>
      <xdr:rowOff>171448</xdr:rowOff>
    </xdr:from>
    <xdr:to>
      <xdr:col>20</xdr:col>
      <xdr:colOff>329565</xdr:colOff>
      <xdr:row>24</xdr:row>
      <xdr:rowOff>26668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179070</xdr:colOff>
      <xdr:row>5</xdr:row>
      <xdr:rowOff>180974</xdr:rowOff>
    </xdr:from>
    <xdr:to>
      <xdr:col>14</xdr:col>
      <xdr:colOff>300990</xdr:colOff>
      <xdr:row>24</xdr:row>
      <xdr:rowOff>36194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20</xdr:row>
      <xdr:rowOff>171450</xdr:rowOff>
    </xdr:from>
    <xdr:to>
      <xdr:col>14</xdr:col>
      <xdr:colOff>76200</xdr:colOff>
      <xdr:row>21</xdr:row>
      <xdr:rowOff>123825</xdr:rowOff>
    </xdr:to>
    <xdr:sp macro="" textlink="">
      <xdr:nvSpPr>
        <xdr:cNvPr id="10" name="Left Arrow 9"/>
        <xdr:cNvSpPr/>
      </xdr:nvSpPr>
      <xdr:spPr>
        <a:xfrm>
          <a:off x="8001000" y="3790950"/>
          <a:ext cx="609600" cy="1428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304800</xdr:colOff>
      <xdr:row>5</xdr:row>
      <xdr:rowOff>152400</xdr:rowOff>
    </xdr:to>
    <xdr:sp macro="" textlink="">
      <xdr:nvSpPr>
        <xdr:cNvPr id="5" name="Rectangle 4"/>
        <xdr:cNvSpPr/>
      </xdr:nvSpPr>
      <xdr:spPr>
        <a:xfrm>
          <a:off x="0" y="0"/>
          <a:ext cx="2743200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Average Patient Payments</a:t>
          </a:r>
        </a:p>
        <a:p>
          <a:pPr algn="ctr"/>
          <a:endParaRPr lang="en-US" sz="1200" b="1">
            <a:solidFill>
              <a:sysClr val="windowText" lastClr="000000"/>
            </a:solidFill>
          </a:endParaRPr>
        </a:p>
        <a:p>
          <a:pPr algn="ctr"/>
          <a:r>
            <a:rPr lang="en-US" sz="2000" b="1">
              <a:solidFill>
                <a:sysClr val="windowText" lastClr="000000"/>
              </a:solidFill>
            </a:rPr>
            <a:t>#28,550</a:t>
          </a:r>
        </a:p>
      </xdr:txBody>
    </xdr:sp>
    <xdr:clientData/>
  </xdr:twoCellAnchor>
  <xdr:twoCellAnchor>
    <xdr:from>
      <xdr:col>5</xdr:col>
      <xdr:colOff>222250</xdr:colOff>
      <xdr:row>1</xdr:row>
      <xdr:rowOff>0</xdr:rowOff>
    </xdr:from>
    <xdr:to>
      <xdr:col>9</xdr:col>
      <xdr:colOff>527050</xdr:colOff>
      <xdr:row>5</xdr:row>
      <xdr:rowOff>152400</xdr:rowOff>
    </xdr:to>
    <xdr:sp macro="" textlink="">
      <xdr:nvSpPr>
        <xdr:cNvPr id="15" name="Rectangle 14"/>
        <xdr:cNvSpPr/>
      </xdr:nvSpPr>
      <xdr:spPr>
        <a:xfrm>
          <a:off x="3270250" y="0"/>
          <a:ext cx="2743200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Average Insurance</a:t>
          </a:r>
          <a:r>
            <a:rPr lang="en-US" sz="1200" b="1" baseline="0">
              <a:solidFill>
                <a:sysClr val="windowText" lastClr="000000"/>
              </a:solidFill>
            </a:rPr>
            <a:t> Coverage Rate</a:t>
          </a:r>
        </a:p>
        <a:p>
          <a:pPr algn="ctr"/>
          <a:endParaRPr lang="en-US" sz="1200" b="1">
            <a:solidFill>
              <a:sysClr val="windowText" lastClr="000000"/>
            </a:solidFill>
          </a:endParaRPr>
        </a:p>
        <a:p>
          <a:pPr algn="ctr"/>
          <a:r>
            <a:rPr lang="en-US" sz="2000" b="1">
              <a:solidFill>
                <a:sysClr val="windowText" lastClr="000000"/>
              </a:solidFill>
            </a:rPr>
            <a:t>23.4%</a:t>
          </a:r>
        </a:p>
      </xdr:txBody>
    </xdr:sp>
    <xdr:clientData/>
  </xdr:twoCellAnchor>
  <xdr:twoCellAnchor>
    <xdr:from>
      <xdr:col>10</xdr:col>
      <xdr:colOff>444500</xdr:colOff>
      <xdr:row>1</xdr:row>
      <xdr:rowOff>0</xdr:rowOff>
    </xdr:from>
    <xdr:to>
      <xdr:col>15</xdr:col>
      <xdr:colOff>139700</xdr:colOff>
      <xdr:row>5</xdr:row>
      <xdr:rowOff>152400</xdr:rowOff>
    </xdr:to>
    <xdr:sp macro="" textlink="">
      <xdr:nvSpPr>
        <xdr:cNvPr id="16" name="Rectangle 15"/>
        <xdr:cNvSpPr/>
      </xdr:nvSpPr>
      <xdr:spPr>
        <a:xfrm>
          <a:off x="6540500" y="0"/>
          <a:ext cx="2743200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Most</a:t>
          </a:r>
          <a:r>
            <a:rPr lang="en-US" sz="1200" b="1" baseline="0">
              <a:solidFill>
                <a:sysClr val="windowText" lastClr="000000"/>
              </a:solidFill>
            </a:rPr>
            <a:t> Expensive Service Gap</a:t>
          </a:r>
        </a:p>
        <a:p>
          <a:pPr algn="ctr"/>
          <a:endParaRPr lang="en-US" sz="1200" b="1">
            <a:solidFill>
              <a:sysClr val="windowText" lastClr="000000"/>
            </a:solidFill>
          </a:endParaRPr>
        </a:p>
        <a:p>
          <a:pPr algn="ctr"/>
          <a:r>
            <a:rPr lang="en-US" sz="2000" b="1">
              <a:solidFill>
                <a:sysClr val="windowText" lastClr="000000"/>
              </a:solidFill>
            </a:rPr>
            <a:t>Cataract</a:t>
          </a:r>
          <a:r>
            <a:rPr lang="en-US" sz="2000" b="1" baseline="0">
              <a:solidFill>
                <a:sysClr val="windowText" lastClr="000000"/>
              </a:solidFill>
            </a:rPr>
            <a:t> Surgery 83%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57150</xdr:colOff>
      <xdr:row>1</xdr:row>
      <xdr:rowOff>0</xdr:rowOff>
    </xdr:from>
    <xdr:to>
      <xdr:col>20</xdr:col>
      <xdr:colOff>361950</xdr:colOff>
      <xdr:row>5</xdr:row>
      <xdr:rowOff>152400</xdr:rowOff>
    </xdr:to>
    <xdr:sp macro="" textlink="">
      <xdr:nvSpPr>
        <xdr:cNvPr id="17" name="Rectangle 16"/>
        <xdr:cNvSpPr/>
      </xdr:nvSpPr>
      <xdr:spPr>
        <a:xfrm>
          <a:off x="9810750" y="0"/>
          <a:ext cx="2743200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baseline="0">
              <a:solidFill>
                <a:sysClr val="windowText" lastClr="000000"/>
              </a:solidFill>
            </a:rPr>
            <a:t>% Patients Payment for Glasses</a:t>
          </a:r>
        </a:p>
        <a:p>
          <a:pPr algn="ctr"/>
          <a:endParaRPr lang="en-US" sz="1600" b="1" baseline="0">
            <a:solidFill>
              <a:sysClr val="windowText" lastClr="000000"/>
            </a:solidFill>
          </a:endParaRPr>
        </a:p>
        <a:p>
          <a:pPr algn="ctr"/>
          <a:r>
            <a:rPr lang="en-US" sz="2000" b="1" baseline="0">
              <a:solidFill>
                <a:sysClr val="windowText" lastClr="000000"/>
              </a:solidFill>
            </a:rPr>
            <a:t>60%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0.91623</cdr:x>
      <cdr:y>0.8989</cdr:y>
    </cdr:from>
    <cdr:to>
      <cdr:x>1</cdr:x>
      <cdr:y>0.93796</cdr:y>
    </cdr:to>
    <cdr:sp macro="" textlink="">
      <cdr:nvSpPr>
        <cdr:cNvPr id="2" name="Left Arrow 1"/>
        <cdr:cNvSpPr/>
      </cdr:nvSpPr>
      <cdr:spPr>
        <a:xfrm xmlns:a="http://schemas.openxmlformats.org/drawingml/2006/main">
          <a:off x="4021443" y="3123413"/>
          <a:ext cx="367677" cy="135723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80962</xdr:rowOff>
    </xdr:from>
    <xdr:to>
      <xdr:col>2</xdr:col>
      <xdr:colOff>647700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14287</xdr:rowOff>
    </xdr:from>
    <xdr:to>
      <xdr:col>2</xdr:col>
      <xdr:colOff>838200</xdr:colOff>
      <xdr:row>17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2</xdr:col>
      <xdr:colOff>552450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tabSelected="1" zoomScale="82" zoomScaleNormal="82" workbookViewId="0">
      <selection activeCell="X29" sqref="X29"/>
    </sheetView>
  </sheetViews>
  <sheetFormatPr defaultRowHeight="15" x14ac:dyDescent="0.25"/>
  <sheetData>
    <row r="1" spans="1:21" ht="36" x14ac:dyDescent="0.55000000000000004">
      <c r="A1" s="7" t="s">
        <v>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</sheetData>
  <mergeCells count="1">
    <mergeCell ref="A1:U1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defaultRowHeight="15" x14ac:dyDescent="0.25"/>
  <cols>
    <col min="1" max="1" width="35.140625" bestFit="1" customWidth="1"/>
    <col min="2" max="2" width="23.7109375" bestFit="1" customWidth="1"/>
    <col min="3" max="3" width="23" bestFit="1" customWidth="1"/>
    <col min="4" max="4" width="25.7109375" bestFit="1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1500</v>
      </c>
      <c r="C2">
        <v>2000</v>
      </c>
      <c r="D2">
        <v>7500</v>
      </c>
    </row>
    <row r="3" spans="1:4" x14ac:dyDescent="0.25">
      <c r="A3" t="s">
        <v>5</v>
      </c>
      <c r="B3">
        <v>2500</v>
      </c>
      <c r="C3">
        <v>5000</v>
      </c>
      <c r="D3">
        <v>7500</v>
      </c>
    </row>
    <row r="4" spans="1:4" x14ac:dyDescent="0.25">
      <c r="A4" t="s">
        <v>6</v>
      </c>
      <c r="B4">
        <v>4000</v>
      </c>
      <c r="C4">
        <v>5000</v>
      </c>
      <c r="D4">
        <v>7500</v>
      </c>
    </row>
    <row r="5" spans="1:4" x14ac:dyDescent="0.25">
      <c r="A5" t="s">
        <v>13</v>
      </c>
      <c r="B5">
        <v>2500</v>
      </c>
      <c r="C5">
        <v>5000</v>
      </c>
      <c r="D5">
        <v>7500</v>
      </c>
    </row>
    <row r="6" spans="1:4" x14ac:dyDescent="0.25">
      <c r="A6" t="s">
        <v>14</v>
      </c>
      <c r="B6">
        <v>5000</v>
      </c>
      <c r="C6">
        <v>10000</v>
      </c>
      <c r="D6">
        <v>10500</v>
      </c>
    </row>
    <row r="7" spans="1:4" x14ac:dyDescent="0.25">
      <c r="A7" t="s">
        <v>15</v>
      </c>
      <c r="B7">
        <v>5000</v>
      </c>
      <c r="C7">
        <v>10000</v>
      </c>
      <c r="D7">
        <v>10500</v>
      </c>
    </row>
    <row r="8" spans="1:4" x14ac:dyDescent="0.25">
      <c r="A8" t="s">
        <v>16</v>
      </c>
      <c r="B8">
        <v>3000</v>
      </c>
      <c r="C8">
        <v>5000</v>
      </c>
      <c r="D8">
        <v>7500</v>
      </c>
    </row>
    <row r="9" spans="1:4" x14ac:dyDescent="0.25">
      <c r="A9" t="s">
        <v>17</v>
      </c>
      <c r="B9">
        <v>3000</v>
      </c>
      <c r="C9">
        <v>5000</v>
      </c>
      <c r="D9">
        <v>7500</v>
      </c>
    </row>
    <row r="10" spans="1:4" x14ac:dyDescent="0.25">
      <c r="A10" t="s">
        <v>12</v>
      </c>
      <c r="B10">
        <v>10000</v>
      </c>
      <c r="C10">
        <v>25000</v>
      </c>
      <c r="D10">
        <v>15000</v>
      </c>
    </row>
    <row r="11" spans="1:4" x14ac:dyDescent="0.25">
      <c r="A11" s="3" t="s">
        <v>22</v>
      </c>
      <c r="B11">
        <f>SUM(B2:B10)</f>
        <v>36500</v>
      </c>
      <c r="C11">
        <f t="shared" ref="C11:D11" si="0">SUM(C2:C10)</f>
        <v>72000</v>
      </c>
      <c r="D11">
        <f t="shared" si="0"/>
        <v>81000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8" sqref="E8"/>
    </sheetView>
  </sheetViews>
  <sheetFormatPr defaultColWidth="16" defaultRowHeight="15" x14ac:dyDescent="0.25"/>
  <sheetData>
    <row r="1" spans="1:4" s="2" customFormat="1" x14ac:dyDescent="0.25">
      <c r="A1" s="2" t="s">
        <v>0</v>
      </c>
      <c r="B1" s="2" t="s">
        <v>19</v>
      </c>
      <c r="C1" s="2" t="s">
        <v>20</v>
      </c>
      <c r="D1" s="2" t="s">
        <v>21</v>
      </c>
    </row>
    <row r="2" spans="1:4" x14ac:dyDescent="0.25">
      <c r="A2" t="s">
        <v>7</v>
      </c>
      <c r="B2">
        <v>50000</v>
      </c>
      <c r="C2">
        <v>300000</v>
      </c>
      <c r="D2">
        <v>80000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7" sqref="C17"/>
    </sheetView>
  </sheetViews>
  <sheetFormatPr defaultRowHeight="15" x14ac:dyDescent="0.25"/>
  <cols>
    <col min="1" max="1" width="35.140625" bestFit="1" customWidth="1"/>
    <col min="2" max="2" width="13.140625" bestFit="1" customWidth="1"/>
    <col min="3" max="3" width="22" bestFit="1" customWidth="1"/>
    <col min="4" max="4" width="17" bestFit="1" customWidth="1"/>
    <col min="5" max="5" width="15.7109375" bestFit="1" customWidth="1"/>
  </cols>
  <sheetData>
    <row r="1" spans="1:5" s="2" customFormat="1" x14ac:dyDescent="0.25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25">
      <c r="A2" t="s">
        <v>18</v>
      </c>
      <c r="B2">
        <v>300000</v>
      </c>
      <c r="C2">
        <v>50000</v>
      </c>
      <c r="D2">
        <f t="shared" ref="D2:D11" si="0">B2-C2</f>
        <v>250000</v>
      </c>
      <c r="E2" s="1">
        <f t="shared" ref="E2:E11" si="1">D2/B2</f>
        <v>0.83333333333333337</v>
      </c>
    </row>
    <row r="3" spans="1:5" x14ac:dyDescent="0.25">
      <c r="A3" t="s">
        <v>12</v>
      </c>
      <c r="B3">
        <v>25000</v>
      </c>
      <c r="C3">
        <v>10000</v>
      </c>
      <c r="D3">
        <f t="shared" si="0"/>
        <v>15000</v>
      </c>
      <c r="E3" s="1">
        <f t="shared" si="1"/>
        <v>0.6</v>
      </c>
    </row>
    <row r="4" spans="1:5" x14ac:dyDescent="0.25">
      <c r="A4" t="s">
        <v>5</v>
      </c>
      <c r="B4">
        <v>5000</v>
      </c>
      <c r="C4">
        <v>2500</v>
      </c>
      <c r="D4">
        <f t="shared" si="0"/>
        <v>2500</v>
      </c>
      <c r="E4" s="1">
        <f t="shared" si="1"/>
        <v>0.5</v>
      </c>
    </row>
    <row r="5" spans="1:5" x14ac:dyDescent="0.25">
      <c r="A5" t="s">
        <v>13</v>
      </c>
      <c r="B5">
        <v>5000</v>
      </c>
      <c r="C5">
        <v>2500</v>
      </c>
      <c r="D5">
        <f t="shared" si="0"/>
        <v>2500</v>
      </c>
      <c r="E5" s="1">
        <f t="shared" si="1"/>
        <v>0.5</v>
      </c>
    </row>
    <row r="6" spans="1:5" x14ac:dyDescent="0.25">
      <c r="A6" t="s">
        <v>14</v>
      </c>
      <c r="B6">
        <v>10000</v>
      </c>
      <c r="C6">
        <v>5000</v>
      </c>
      <c r="D6">
        <f t="shared" si="0"/>
        <v>5000</v>
      </c>
      <c r="E6" s="1">
        <f t="shared" si="1"/>
        <v>0.5</v>
      </c>
    </row>
    <row r="7" spans="1:5" x14ac:dyDescent="0.25">
      <c r="A7" t="s">
        <v>15</v>
      </c>
      <c r="B7">
        <v>10000</v>
      </c>
      <c r="C7">
        <v>5000</v>
      </c>
      <c r="D7">
        <f t="shared" si="0"/>
        <v>5000</v>
      </c>
      <c r="E7" s="1">
        <f t="shared" si="1"/>
        <v>0.5</v>
      </c>
    </row>
    <row r="8" spans="1:5" x14ac:dyDescent="0.25">
      <c r="A8" t="s">
        <v>16</v>
      </c>
      <c r="B8">
        <v>5000</v>
      </c>
      <c r="C8">
        <v>3000</v>
      </c>
      <c r="D8">
        <f t="shared" si="0"/>
        <v>2000</v>
      </c>
      <c r="E8" s="1">
        <f t="shared" si="1"/>
        <v>0.4</v>
      </c>
    </row>
    <row r="9" spans="1:5" x14ac:dyDescent="0.25">
      <c r="A9" t="s">
        <v>17</v>
      </c>
      <c r="B9">
        <v>5000</v>
      </c>
      <c r="C9">
        <v>3000</v>
      </c>
      <c r="D9">
        <f t="shared" si="0"/>
        <v>2000</v>
      </c>
      <c r="E9" s="1">
        <f t="shared" si="1"/>
        <v>0.4</v>
      </c>
    </row>
    <row r="10" spans="1:5" x14ac:dyDescent="0.25">
      <c r="A10" t="s">
        <v>4</v>
      </c>
      <c r="B10">
        <v>2000</v>
      </c>
      <c r="C10">
        <v>1500</v>
      </c>
      <c r="D10">
        <f t="shared" si="0"/>
        <v>500</v>
      </c>
      <c r="E10" s="1">
        <f t="shared" si="1"/>
        <v>0.25</v>
      </c>
    </row>
    <row r="11" spans="1:5" x14ac:dyDescent="0.25">
      <c r="A11" t="s">
        <v>6</v>
      </c>
      <c r="B11">
        <v>5000</v>
      </c>
      <c r="C11">
        <v>4000</v>
      </c>
      <c r="D11">
        <f t="shared" si="0"/>
        <v>1000</v>
      </c>
      <c r="E11" s="1">
        <f t="shared" si="1"/>
        <v>0.2</v>
      </c>
    </row>
    <row r="12" spans="1:5" x14ac:dyDescent="0.25">
      <c r="A12" s="3" t="s">
        <v>22</v>
      </c>
      <c r="B12">
        <f>SUM(B2:B11)</f>
        <v>372000</v>
      </c>
      <c r="C12">
        <f t="shared" ref="C12:D12" si="2">SUM(C2:C11)</f>
        <v>86500</v>
      </c>
      <c r="D12">
        <f t="shared" si="2"/>
        <v>285500</v>
      </c>
    </row>
    <row r="15" spans="1:5" x14ac:dyDescent="0.25">
      <c r="C15" s="4">
        <f>(C12/B12)*100</f>
        <v>23.252688172043008</v>
      </c>
      <c r="E15" s="4">
        <f>((C12-C2)/(B12-B2))*100</f>
        <v>50.694444444444443</v>
      </c>
    </row>
    <row r="16" spans="1:5" x14ac:dyDescent="0.25">
      <c r="C16" s="5">
        <f>(D12/B12)*100</f>
        <v>76.747311827956992</v>
      </c>
    </row>
    <row r="17" spans="3:3" x14ac:dyDescent="0.25">
      <c r="C17" s="6">
        <f>AVERAGE(D2:D11)</f>
        <v>28550</v>
      </c>
    </row>
  </sheetData>
  <sortState ref="A2:E11">
    <sortCondition descending="1" ref="E1"/>
  </sortState>
  <pageMargins left="0.7" right="0.7" top="0.75" bottom="0.75" header="0.3" footer="0.3"/>
  <pageSetup paperSize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Visuals</vt:lpstr>
      <vt:lpstr>Insurance vs Actual Costs (2)</vt:lpstr>
      <vt:lpstr>Insurance vs Actual Costs</vt:lpstr>
      <vt:lpstr>Out-of-Pocket Costs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820G2</dc:creator>
  <cp:lastModifiedBy>HP 820G2</cp:lastModifiedBy>
  <dcterms:created xsi:type="dcterms:W3CDTF">2025-04-26T15:41:49Z</dcterms:created>
  <dcterms:modified xsi:type="dcterms:W3CDTF">2025-05-04T20:42:46Z</dcterms:modified>
</cp:coreProperties>
</file>