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j\Documents\Downloads\"/>
    </mc:Choice>
  </mc:AlternateContent>
  <xr:revisionPtr revIDLastSave="0" documentId="13_ncr:1_{F3FE8808-6AFD-489A-95B4-29BDFBA2C9D9}" xr6:coauthVersionLast="44" xr6:coauthVersionMax="44" xr10:uidLastSave="{00000000-0000-0000-0000-000000000000}"/>
  <bookViews>
    <workbookView xWindow="23760" yWindow="3795" windowWidth="14640" windowHeight="11385" activeTab="1" xr2:uid="{C7175E20-7B1A-4565-8628-B75B8DCA8A5F}"/>
  </bookViews>
  <sheets>
    <sheet name="LNG" sheetId="1" r:id="rId1"/>
    <sheet name="COAL" sheetId="3" r:id="rId2"/>
    <sheet name="Referenc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3" l="1"/>
  <c r="I10" i="3"/>
  <c r="J10" i="3"/>
  <c r="K10" i="3"/>
  <c r="H11" i="3"/>
  <c r="I11" i="3"/>
  <c r="J11" i="3"/>
  <c r="K11" i="3"/>
  <c r="I9" i="3"/>
  <c r="J9" i="3"/>
  <c r="K9" i="3"/>
  <c r="H9" i="3"/>
  <c r="D5" i="1" l="1"/>
  <c r="E5" i="1" s="1"/>
  <c r="F5" i="1" s="1"/>
  <c r="C5" i="1"/>
  <c r="N4" i="1"/>
  <c r="O4" i="1" s="1"/>
  <c r="P4" i="1" s="1"/>
  <c r="Q4" i="1" s="1"/>
  <c r="R4" i="1" s="1"/>
  <c r="S4" i="1" s="1"/>
  <c r="T4" i="1" s="1"/>
  <c r="U4" i="1" s="1"/>
  <c r="M4" i="1"/>
  <c r="N3" i="1"/>
  <c r="O3" i="1" s="1"/>
  <c r="P3" i="1" s="1"/>
  <c r="Q3" i="1" s="1"/>
  <c r="R3" i="1" s="1"/>
  <c r="S3" i="1" s="1"/>
  <c r="T3" i="1" s="1"/>
  <c r="U3" i="1" s="1"/>
  <c r="M3" i="1"/>
  <c r="N2" i="1"/>
  <c r="O2" i="1" s="1"/>
  <c r="P2" i="1" s="1"/>
  <c r="Q2" i="1" s="1"/>
  <c r="R2" i="1" s="1"/>
  <c r="S2" i="1" s="1"/>
  <c r="T2" i="1" s="1"/>
  <c r="U2" i="1" s="1"/>
  <c r="M2" i="1"/>
  <c r="D4" i="1"/>
  <c r="E4" i="1" s="1"/>
  <c r="F4" i="1" s="1"/>
  <c r="G4" i="1" s="1"/>
  <c r="H4" i="1" s="1"/>
  <c r="I4" i="1" s="1"/>
  <c r="J4" i="1" s="1"/>
  <c r="K4" i="1" s="1"/>
  <c r="C4" i="1"/>
  <c r="D3" i="1"/>
  <c r="E3" i="1" s="1"/>
  <c r="F3" i="1" s="1"/>
  <c r="G3" i="1" s="1"/>
  <c r="H3" i="1" s="1"/>
  <c r="I3" i="1" s="1"/>
  <c r="J3" i="1" s="1"/>
  <c r="K3" i="1" s="1"/>
  <c r="C3" i="1"/>
  <c r="D2" i="1"/>
  <c r="E2" i="1" s="1"/>
  <c r="F2" i="1" s="1"/>
  <c r="G2" i="1" s="1"/>
  <c r="H2" i="1" s="1"/>
  <c r="I2" i="1" s="1"/>
  <c r="J2" i="1" s="1"/>
  <c r="K2" i="1" s="1"/>
  <c r="C2" i="1"/>
  <c r="Y1" i="1"/>
  <c r="Z1" i="1" s="1"/>
  <c r="AA1" i="1" s="1"/>
  <c r="AB1" i="1" s="1"/>
  <c r="AC1" i="1" s="1"/>
  <c r="AD1" i="1" s="1"/>
  <c r="AE1" i="1" s="1"/>
  <c r="AF1" i="1" s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C1" i="1"/>
</calcChain>
</file>

<file path=xl/sharedStrings.xml><?xml version="1.0" encoding="utf-8"?>
<sst xmlns="http://schemas.openxmlformats.org/spreadsheetml/2006/main" count="21" uniqueCount="21">
  <si>
    <t>Japan Current Policy Scenario</t>
    <phoneticPr fontId="2"/>
  </si>
  <si>
    <t>Japan New Policy Scenario</t>
    <phoneticPr fontId="2"/>
  </si>
  <si>
    <t>Japan Low oil price scenario</t>
    <phoneticPr fontId="2"/>
  </si>
  <si>
    <t>World Bank</t>
    <phoneticPr fontId="2"/>
  </si>
  <si>
    <t>Scenarios</t>
    <phoneticPr fontId="2"/>
  </si>
  <si>
    <t>http://www.worldenergyoutlook.org/weo2015/</t>
  </si>
  <si>
    <t>World bank</t>
    <phoneticPr fontId="2"/>
  </si>
  <si>
    <t>http://pubdocs.worldbank.org/en/143081476804664222/CMO-October-2016-Full-Report.pdf</t>
  </si>
  <si>
    <t>$/ton</t>
    <phoneticPr fontId="2"/>
  </si>
  <si>
    <t>$Mbtu</t>
    <phoneticPr fontId="2"/>
  </si>
  <si>
    <t>New Policy</t>
    <phoneticPr fontId="2"/>
  </si>
  <si>
    <t>Current Policy</t>
    <phoneticPr fontId="2"/>
  </si>
  <si>
    <t>Low Oil Price Policy</t>
    <phoneticPr fontId="2"/>
  </si>
  <si>
    <t>REF</t>
    <phoneticPr fontId="2"/>
  </si>
  <si>
    <t>High Oil Price</t>
    <phoneticPr fontId="2"/>
  </si>
  <si>
    <t>Low Oil Price</t>
    <phoneticPr fontId="2"/>
  </si>
  <si>
    <t>JPN</t>
    <phoneticPr fontId="2"/>
  </si>
  <si>
    <t>Scen 1</t>
    <phoneticPr fontId="2"/>
  </si>
  <si>
    <t>Scen 2</t>
    <phoneticPr fontId="2"/>
  </si>
  <si>
    <t>Scen 3</t>
    <phoneticPr fontId="2"/>
  </si>
  <si>
    <t>USA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</si>
</sst>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Projected Natural Gas Import Prices for Japan with linear projection to 2100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LNG!$A$2</c:f>
              <c:strCache>
                <c:ptCount val="1"/>
                <c:pt idx="0">
                  <c:v>Japan Current Policy Scenario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LNG!$B$1:$V$1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LNG!$B$2:$V$2</c:f>
              <c:numCache>
                <c:formatCode>General</c:formatCode>
                <c:ptCount val="21"/>
                <c:pt idx="0">
                  <c:v>11.4</c:v>
                </c:pt>
                <c:pt idx="1">
                  <c:v>11.75</c:v>
                </c:pt>
                <c:pt idx="2">
                  <c:v>12.1</c:v>
                </c:pt>
                <c:pt idx="3">
                  <c:v>12.45</c:v>
                </c:pt>
                <c:pt idx="4">
                  <c:v>12.799999999999999</c:v>
                </c:pt>
                <c:pt idx="5">
                  <c:v>13.149999999999999</c:v>
                </c:pt>
                <c:pt idx="6">
                  <c:v>13.499999999999998</c:v>
                </c:pt>
                <c:pt idx="7">
                  <c:v>13.849999999999998</c:v>
                </c:pt>
                <c:pt idx="8">
                  <c:v>14.199999999999998</c:v>
                </c:pt>
                <c:pt idx="9">
                  <c:v>14.549999999999997</c:v>
                </c:pt>
                <c:pt idx="10">
                  <c:v>14.9</c:v>
                </c:pt>
                <c:pt idx="11">
                  <c:v>15.01</c:v>
                </c:pt>
                <c:pt idx="12">
                  <c:v>15.12</c:v>
                </c:pt>
                <c:pt idx="13">
                  <c:v>15.229999999999999</c:v>
                </c:pt>
                <c:pt idx="14">
                  <c:v>15.339999999999998</c:v>
                </c:pt>
                <c:pt idx="15">
                  <c:v>15.449999999999998</c:v>
                </c:pt>
                <c:pt idx="16">
                  <c:v>15.559999999999997</c:v>
                </c:pt>
                <c:pt idx="17">
                  <c:v>15.669999999999996</c:v>
                </c:pt>
                <c:pt idx="18">
                  <c:v>15.779999999999996</c:v>
                </c:pt>
                <c:pt idx="19">
                  <c:v>15.889999999999995</c:v>
                </c:pt>
                <c:pt idx="2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F-4DFE-A659-4D3B1EA9D3A3}"/>
            </c:ext>
          </c:extLst>
        </c:ser>
        <c:ser>
          <c:idx val="1"/>
          <c:order val="1"/>
          <c:tx>
            <c:strRef>
              <c:f>LNG!$A$3</c:f>
              <c:strCache>
                <c:ptCount val="1"/>
                <c:pt idx="0">
                  <c:v>Japan New Policy 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LNG!$B$1:$V$1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LNG!$B$3:$V$3</c:f>
              <c:numCache>
                <c:formatCode>General</c:formatCode>
                <c:ptCount val="21"/>
                <c:pt idx="0">
                  <c:v>11</c:v>
                </c:pt>
                <c:pt idx="1">
                  <c:v>11.2</c:v>
                </c:pt>
                <c:pt idx="2">
                  <c:v>11.399999999999999</c:v>
                </c:pt>
                <c:pt idx="3">
                  <c:v>11.599999999999998</c:v>
                </c:pt>
                <c:pt idx="4">
                  <c:v>11.799999999999997</c:v>
                </c:pt>
                <c:pt idx="5">
                  <c:v>11.999999999999996</c:v>
                </c:pt>
                <c:pt idx="6">
                  <c:v>12.199999999999996</c:v>
                </c:pt>
                <c:pt idx="7">
                  <c:v>12.399999999999995</c:v>
                </c:pt>
                <c:pt idx="8">
                  <c:v>12.599999999999994</c:v>
                </c:pt>
                <c:pt idx="9">
                  <c:v>12.799999999999994</c:v>
                </c:pt>
                <c:pt idx="10">
                  <c:v>13</c:v>
                </c:pt>
                <c:pt idx="11">
                  <c:v>13.11</c:v>
                </c:pt>
                <c:pt idx="12">
                  <c:v>13.219999999999999</c:v>
                </c:pt>
                <c:pt idx="13">
                  <c:v>13.329999999999998</c:v>
                </c:pt>
                <c:pt idx="14">
                  <c:v>13.439999999999998</c:v>
                </c:pt>
                <c:pt idx="15">
                  <c:v>13.549999999999997</c:v>
                </c:pt>
                <c:pt idx="16">
                  <c:v>13.659999999999997</c:v>
                </c:pt>
                <c:pt idx="17">
                  <c:v>13.769999999999996</c:v>
                </c:pt>
                <c:pt idx="18">
                  <c:v>13.879999999999995</c:v>
                </c:pt>
                <c:pt idx="19">
                  <c:v>13.989999999999995</c:v>
                </c:pt>
                <c:pt idx="20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F-4DFE-A659-4D3B1EA9D3A3}"/>
            </c:ext>
          </c:extLst>
        </c:ser>
        <c:ser>
          <c:idx val="2"/>
          <c:order val="2"/>
          <c:tx>
            <c:strRef>
              <c:f>LNG!$A$4</c:f>
              <c:strCache>
                <c:ptCount val="1"/>
                <c:pt idx="0">
                  <c:v>Japan Low oil price scenario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LNG!$B$1:$V$1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LNG!$B$4:$V$4</c:f>
              <c:numCache>
                <c:formatCode>General</c:formatCode>
                <c:ptCount val="21"/>
                <c:pt idx="0">
                  <c:v>8.8000000000000007</c:v>
                </c:pt>
                <c:pt idx="1">
                  <c:v>8.99</c:v>
                </c:pt>
                <c:pt idx="2">
                  <c:v>9.18</c:v>
                </c:pt>
                <c:pt idx="3">
                  <c:v>9.3699999999999992</c:v>
                </c:pt>
                <c:pt idx="4">
                  <c:v>9.5599999999999987</c:v>
                </c:pt>
                <c:pt idx="5">
                  <c:v>9.7499999999999982</c:v>
                </c:pt>
                <c:pt idx="6">
                  <c:v>9.9399999999999977</c:v>
                </c:pt>
                <c:pt idx="7">
                  <c:v>10.129999999999997</c:v>
                </c:pt>
                <c:pt idx="8">
                  <c:v>10.319999999999997</c:v>
                </c:pt>
                <c:pt idx="9">
                  <c:v>10.509999999999996</c:v>
                </c:pt>
                <c:pt idx="10">
                  <c:v>10.7</c:v>
                </c:pt>
                <c:pt idx="11">
                  <c:v>10.87</c:v>
                </c:pt>
                <c:pt idx="12">
                  <c:v>11.04</c:v>
                </c:pt>
                <c:pt idx="13">
                  <c:v>11.209999999999999</c:v>
                </c:pt>
                <c:pt idx="14">
                  <c:v>11.379999999999999</c:v>
                </c:pt>
                <c:pt idx="15">
                  <c:v>11.549999999999999</c:v>
                </c:pt>
                <c:pt idx="16">
                  <c:v>11.719999999999999</c:v>
                </c:pt>
                <c:pt idx="17">
                  <c:v>11.889999999999999</c:v>
                </c:pt>
                <c:pt idx="18">
                  <c:v>12.059999999999999</c:v>
                </c:pt>
                <c:pt idx="19">
                  <c:v>12.229999999999999</c:v>
                </c:pt>
                <c:pt idx="20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F-4DFE-A659-4D3B1EA9D3A3}"/>
            </c:ext>
          </c:extLst>
        </c:ser>
        <c:ser>
          <c:idx val="3"/>
          <c:order val="3"/>
          <c:tx>
            <c:strRef>
              <c:f>LNG!$A$5</c:f>
              <c:strCache>
                <c:ptCount val="1"/>
                <c:pt idx="0">
                  <c:v>World Bank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60"/>
            <c:dispRSqr val="0"/>
            <c:dispEq val="0"/>
          </c:trendline>
          <c:cat>
            <c:numRef>
              <c:f>LNG!$B$1:$V$1</c:f>
              <c:numCache>
                <c:formatCode>General</c:formatCode>
                <c:ptCount val="2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</c:numCache>
            </c:numRef>
          </c:cat>
          <c:val>
            <c:numRef>
              <c:f>LNG!$B$5:$V$5</c:f>
              <c:numCache>
                <c:formatCode>General</c:formatCode>
                <c:ptCount val="21"/>
                <c:pt idx="0">
                  <c:v>8.07</c:v>
                </c:pt>
                <c:pt idx="1">
                  <c:v>8.4559999999999995</c:v>
                </c:pt>
                <c:pt idx="2">
                  <c:v>8.8419999999999987</c:v>
                </c:pt>
                <c:pt idx="3">
                  <c:v>9.227999999999998</c:v>
                </c:pt>
                <c:pt idx="4">
                  <c:v>9.6139999999999972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F-4DFE-A659-4D3B1EA9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312768"/>
        <c:axId val="445539296"/>
      </c:lineChart>
      <c:catAx>
        <c:axId val="44431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539296"/>
        <c:crosses val="autoZero"/>
        <c:auto val="1"/>
        <c:lblAlgn val="ctr"/>
        <c:lblOffset val="100"/>
        <c:tickLblSkip val="10"/>
        <c:noMultiLvlLbl val="0"/>
      </c:catAx>
      <c:valAx>
        <c:axId val="4455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431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Coal Price Per ton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COAL!$A$3</c:f>
              <c:strCache>
                <c:ptCount val="1"/>
                <c:pt idx="0">
                  <c:v>New 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cat>
            <c:numRef>
              <c:f>COAL!$B$2:$D$2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COAL!$B$3:$D$3</c:f>
              <c:numCache>
                <c:formatCode>General</c:formatCode>
                <c:ptCount val="3"/>
                <c:pt idx="0">
                  <c:v>94</c:v>
                </c:pt>
                <c:pt idx="1">
                  <c:v>102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1-4F78-A89C-3DE98ED0EB4B}"/>
            </c:ext>
          </c:extLst>
        </c:ser>
        <c:ser>
          <c:idx val="1"/>
          <c:order val="1"/>
          <c:tx>
            <c:strRef>
              <c:f>COAL!$A$4</c:f>
              <c:strCache>
                <c:ptCount val="1"/>
                <c:pt idx="0">
                  <c:v>Current Policy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cat>
            <c:numRef>
              <c:f>COAL!$B$2:$D$2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COAL!$B$4:$D$4</c:f>
              <c:numCache>
                <c:formatCode>General</c:formatCode>
                <c:ptCount val="3"/>
                <c:pt idx="0">
                  <c:v>99</c:v>
                </c:pt>
                <c:pt idx="1">
                  <c:v>115</c:v>
                </c:pt>
                <c:pt idx="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F1-4F78-A89C-3DE98ED0EB4B}"/>
            </c:ext>
          </c:extLst>
        </c:ser>
        <c:ser>
          <c:idx val="2"/>
          <c:order val="2"/>
          <c:tx>
            <c:strRef>
              <c:f>COAL!$A$5</c:f>
              <c:strCache>
                <c:ptCount val="1"/>
                <c:pt idx="0">
                  <c:v>Low Oil Price Policy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cat>
            <c:numRef>
              <c:f>COAL!$B$2:$D$2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</c:numCache>
            </c:numRef>
          </c:cat>
          <c:val>
            <c:numRef>
              <c:f>COAL!$B$5:$D$5</c:f>
              <c:numCache>
                <c:formatCode>General</c:formatCode>
                <c:ptCount val="3"/>
                <c:pt idx="0">
                  <c:v>88</c:v>
                </c:pt>
                <c:pt idx="1">
                  <c:v>97</c:v>
                </c:pt>
                <c:pt idx="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F1-4F78-A89C-3DE98ED0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03632"/>
        <c:axId val="601392304"/>
      </c:lineChart>
      <c:catAx>
        <c:axId val="6002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392304"/>
        <c:crosses val="autoZero"/>
        <c:auto val="1"/>
        <c:lblAlgn val="ctr"/>
        <c:lblOffset val="100"/>
        <c:noMultiLvlLbl val="0"/>
      </c:catAx>
      <c:valAx>
        <c:axId val="6013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2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Coal price per MBtu (assuming</a:t>
            </a:r>
            <a:r>
              <a:rPr lang="en-US" altLang="ja-JP" baseline="0"/>
              <a:t> the same gap in prices for the US and Japan as LNG)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COAL!$G$9</c:f>
              <c:strCache>
                <c:ptCount val="1"/>
                <c:pt idx="0">
                  <c:v>Scen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cat>
            <c:numRef>
              <c:f>COAL!$H$8:$K$8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COAL!$H$9:$K$9</c:f>
              <c:numCache>
                <c:formatCode>General</c:formatCode>
                <c:ptCount val="4"/>
                <c:pt idx="0">
                  <c:v>10.84</c:v>
                </c:pt>
                <c:pt idx="1">
                  <c:v>13.72</c:v>
                </c:pt>
                <c:pt idx="2">
                  <c:v>16.920000000000002</c:v>
                </c:pt>
                <c:pt idx="3">
                  <c:v>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F-4FB2-87BC-B868568AD3D6}"/>
            </c:ext>
          </c:extLst>
        </c:ser>
        <c:ser>
          <c:idx val="1"/>
          <c:order val="1"/>
          <c:tx>
            <c:strRef>
              <c:f>COAL!$G$10</c:f>
              <c:strCache>
                <c:ptCount val="1"/>
                <c:pt idx="0">
                  <c:v>Scen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cat>
            <c:numRef>
              <c:f>COAL!$H$8:$K$8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COAL!$H$10:$K$10</c:f>
              <c:numCache>
                <c:formatCode>General</c:formatCode>
                <c:ptCount val="4"/>
                <c:pt idx="0">
                  <c:v>11.44</c:v>
                </c:pt>
                <c:pt idx="1">
                  <c:v>15</c:v>
                </c:pt>
                <c:pt idx="2">
                  <c:v>18.16</c:v>
                </c:pt>
                <c:pt idx="3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F-4FB2-87BC-B868568AD3D6}"/>
            </c:ext>
          </c:extLst>
        </c:ser>
        <c:ser>
          <c:idx val="2"/>
          <c:order val="2"/>
          <c:tx>
            <c:strRef>
              <c:f>COAL!$G$11</c:f>
              <c:strCache>
                <c:ptCount val="1"/>
                <c:pt idx="0">
                  <c:v>Scen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6"/>
            <c:dispRSqr val="0"/>
            <c:dispEq val="0"/>
          </c:trendline>
          <c:cat>
            <c:numRef>
              <c:f>COAL!$H$8:$K$8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COAL!$H$11:$K$11</c:f>
              <c:numCache>
                <c:formatCode>General</c:formatCode>
                <c:ptCount val="4"/>
                <c:pt idx="0">
                  <c:v>10.24</c:v>
                </c:pt>
                <c:pt idx="1">
                  <c:v>12.4</c:v>
                </c:pt>
                <c:pt idx="2">
                  <c:v>15.2</c:v>
                </c:pt>
                <c:pt idx="3">
                  <c:v>18.72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F-4FB2-87BC-B868568AD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39328"/>
        <c:axId val="384565488"/>
      </c:lineChart>
      <c:catAx>
        <c:axId val="6845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565488"/>
        <c:crosses val="autoZero"/>
        <c:auto val="1"/>
        <c:lblAlgn val="ctr"/>
        <c:lblOffset val="100"/>
        <c:noMultiLvlLbl val="0"/>
      </c:catAx>
      <c:valAx>
        <c:axId val="3845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5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2100262</xdr:colOff>
      <xdr:row>14</xdr:row>
      <xdr:rowOff>123825</xdr:rowOff>
    </xdr:from>
    <xdr:to>
      <xdr:col>14</xdr:col>
      <xdr:colOff>95250</xdr:colOff>
      <xdr:row>29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083028-6F84-463E-B99D-47E9331B3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12</xdr:row>
      <xdr:rowOff>85725</xdr:rowOff>
    </xdr:from>
    <xdr:to>
      <xdr:col>8</xdr:col>
      <xdr:colOff>342900</xdr:colOff>
      <xdr:row>28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7A97140-0DF1-4104-8096-526E50745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14</xdr:row>
      <xdr:rowOff>104774</xdr:rowOff>
    </xdr:from>
    <xdr:to>
      <xdr:col>15</xdr:col>
      <xdr:colOff>357187</xdr:colOff>
      <xdr:row>28</xdr:row>
      <xdr:rowOff>133349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C7951F-817C-407A-B345-CECB3B4B3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C0131-8E12-465C-85AD-00EF4FD3E5B0}">
  <dimension ref="A1:AF5"/>
  <sheetViews>
    <sheetView topLeftCell="A10" workbookViewId="0">
      <selection activeCell="A7" sqref="A7"/>
    </sheetView>
  </sheetViews>
  <sheetFormatPr defaultRowHeight="18.75" x14ac:dyDescent="0.4"/>
  <cols>
    <col min="1" max="1" width="28.75" bestFit="1" customWidth="1"/>
    <col min="2" max="32" width="5.5" bestFit="1" customWidth="1"/>
  </cols>
  <sheetData>
    <row r="1" spans="1:32" x14ac:dyDescent="0.4">
      <c r="B1">
        <v>2020</v>
      </c>
      <c r="C1">
        <f>B1+1</f>
        <v>2021</v>
      </c>
      <c r="D1">
        <f t="shared" ref="D1:AF1" si="0">C1+1</f>
        <v>2022</v>
      </c>
      <c r="E1">
        <f t="shared" si="0"/>
        <v>2023</v>
      </c>
      <c r="F1">
        <f t="shared" si="0"/>
        <v>2024</v>
      </c>
      <c r="G1">
        <f t="shared" si="0"/>
        <v>2025</v>
      </c>
      <c r="H1">
        <f t="shared" si="0"/>
        <v>2026</v>
      </c>
      <c r="I1">
        <f t="shared" si="0"/>
        <v>2027</v>
      </c>
      <c r="J1">
        <f t="shared" si="0"/>
        <v>2028</v>
      </c>
      <c r="K1">
        <f t="shared" si="0"/>
        <v>2029</v>
      </c>
      <c r="L1">
        <f t="shared" si="0"/>
        <v>2030</v>
      </c>
      <c r="M1">
        <f t="shared" si="0"/>
        <v>2031</v>
      </c>
      <c r="N1">
        <f t="shared" si="0"/>
        <v>2032</v>
      </c>
      <c r="O1">
        <f t="shared" si="0"/>
        <v>2033</v>
      </c>
      <c r="P1">
        <f t="shared" si="0"/>
        <v>2034</v>
      </c>
      <c r="Q1">
        <f t="shared" si="0"/>
        <v>2035</v>
      </c>
      <c r="R1">
        <f t="shared" si="0"/>
        <v>2036</v>
      </c>
      <c r="S1">
        <f t="shared" si="0"/>
        <v>2037</v>
      </c>
      <c r="T1">
        <f t="shared" si="0"/>
        <v>2038</v>
      </c>
      <c r="U1">
        <f t="shared" si="0"/>
        <v>2039</v>
      </c>
      <c r="V1">
        <f t="shared" si="0"/>
        <v>2040</v>
      </c>
      <c r="W1">
        <f t="shared" si="0"/>
        <v>2041</v>
      </c>
      <c r="X1">
        <f t="shared" si="0"/>
        <v>2042</v>
      </c>
      <c r="Y1">
        <f>X1+1</f>
        <v>2043</v>
      </c>
      <c r="Z1">
        <f t="shared" si="0"/>
        <v>2044</v>
      </c>
      <c r="AA1">
        <f t="shared" si="0"/>
        <v>2045</v>
      </c>
      <c r="AB1">
        <f t="shared" si="0"/>
        <v>2046</v>
      </c>
      <c r="AC1">
        <f t="shared" si="0"/>
        <v>2047</v>
      </c>
      <c r="AD1">
        <f t="shared" si="0"/>
        <v>2048</v>
      </c>
      <c r="AE1">
        <f t="shared" si="0"/>
        <v>2049</v>
      </c>
      <c r="AF1">
        <f t="shared" si="0"/>
        <v>2050</v>
      </c>
    </row>
    <row r="2" spans="1:32" x14ac:dyDescent="0.4">
      <c r="A2" t="s">
        <v>0</v>
      </c>
      <c r="B2">
        <v>11.4</v>
      </c>
      <c r="C2" s="1">
        <f>(($L$2-$B$2)/10)+B2</f>
        <v>11.75</v>
      </c>
      <c r="D2" s="1">
        <f t="shared" ref="D2:K2" si="1">(($L$2-$B$2)/10)+C2</f>
        <v>12.1</v>
      </c>
      <c r="E2" s="1">
        <f t="shared" si="1"/>
        <v>12.45</v>
      </c>
      <c r="F2" s="1">
        <f t="shared" si="1"/>
        <v>12.799999999999999</v>
      </c>
      <c r="G2" s="1">
        <f t="shared" si="1"/>
        <v>13.149999999999999</v>
      </c>
      <c r="H2" s="1">
        <f t="shared" si="1"/>
        <v>13.499999999999998</v>
      </c>
      <c r="I2" s="1">
        <f t="shared" si="1"/>
        <v>13.849999999999998</v>
      </c>
      <c r="J2" s="1">
        <f t="shared" si="1"/>
        <v>14.199999999999998</v>
      </c>
      <c r="K2" s="1">
        <f t="shared" si="1"/>
        <v>14.549999999999997</v>
      </c>
      <c r="L2">
        <v>14.9</v>
      </c>
      <c r="M2" s="1">
        <f>(($V$2-$L$2)/10)+L2</f>
        <v>15.01</v>
      </c>
      <c r="N2" s="1">
        <f t="shared" ref="N2:U2" si="2">(($V$2-$L$2)/10)+M2</f>
        <v>15.12</v>
      </c>
      <c r="O2" s="1">
        <f t="shared" si="2"/>
        <v>15.229999999999999</v>
      </c>
      <c r="P2" s="1">
        <f t="shared" si="2"/>
        <v>15.339999999999998</v>
      </c>
      <c r="Q2" s="1">
        <f t="shared" si="2"/>
        <v>15.449999999999998</v>
      </c>
      <c r="R2" s="1">
        <f t="shared" si="2"/>
        <v>15.559999999999997</v>
      </c>
      <c r="S2" s="1">
        <f t="shared" si="2"/>
        <v>15.669999999999996</v>
      </c>
      <c r="T2" s="1">
        <f t="shared" si="2"/>
        <v>15.779999999999996</v>
      </c>
      <c r="U2" s="1">
        <f t="shared" si="2"/>
        <v>15.889999999999995</v>
      </c>
      <c r="V2">
        <v>16</v>
      </c>
    </row>
    <row r="3" spans="1:32" x14ac:dyDescent="0.4">
      <c r="A3" t="s">
        <v>1</v>
      </c>
      <c r="B3">
        <v>11</v>
      </c>
      <c r="C3" s="1">
        <f>(($L$3-$B$3)/10)+B3</f>
        <v>11.2</v>
      </c>
      <c r="D3" s="1">
        <f t="shared" ref="D3:K3" si="3">(($L$3-$B$3)/10)+C3</f>
        <v>11.399999999999999</v>
      </c>
      <c r="E3" s="1">
        <f t="shared" si="3"/>
        <v>11.599999999999998</v>
      </c>
      <c r="F3" s="1">
        <f t="shared" si="3"/>
        <v>11.799999999999997</v>
      </c>
      <c r="G3" s="1">
        <f t="shared" si="3"/>
        <v>11.999999999999996</v>
      </c>
      <c r="H3" s="1">
        <f t="shared" si="3"/>
        <v>12.199999999999996</v>
      </c>
      <c r="I3" s="1">
        <f t="shared" si="3"/>
        <v>12.399999999999995</v>
      </c>
      <c r="J3" s="1">
        <f t="shared" si="3"/>
        <v>12.599999999999994</v>
      </c>
      <c r="K3" s="1">
        <f t="shared" si="3"/>
        <v>12.799999999999994</v>
      </c>
      <c r="L3">
        <v>13</v>
      </c>
      <c r="M3" s="1">
        <f>(($V$3-$L$3)/10)+L3</f>
        <v>13.11</v>
      </c>
      <c r="N3" s="1">
        <f t="shared" ref="N3:U3" si="4">(($V$3-$L$3)/10)+M3</f>
        <v>13.219999999999999</v>
      </c>
      <c r="O3" s="1">
        <f t="shared" si="4"/>
        <v>13.329999999999998</v>
      </c>
      <c r="P3" s="1">
        <f t="shared" si="4"/>
        <v>13.439999999999998</v>
      </c>
      <c r="Q3" s="1">
        <f t="shared" si="4"/>
        <v>13.549999999999997</v>
      </c>
      <c r="R3" s="1">
        <f t="shared" si="4"/>
        <v>13.659999999999997</v>
      </c>
      <c r="S3" s="1">
        <f t="shared" si="4"/>
        <v>13.769999999999996</v>
      </c>
      <c r="T3" s="1">
        <f t="shared" si="4"/>
        <v>13.879999999999995</v>
      </c>
      <c r="U3" s="1">
        <f t="shared" si="4"/>
        <v>13.989999999999995</v>
      </c>
      <c r="V3">
        <v>14.1</v>
      </c>
    </row>
    <row r="4" spans="1:32" x14ac:dyDescent="0.4">
      <c r="A4" t="s">
        <v>2</v>
      </c>
      <c r="B4">
        <v>8.8000000000000007</v>
      </c>
      <c r="C4" s="1">
        <f>(($L$4-$B$4)/10)+B4</f>
        <v>8.99</v>
      </c>
      <c r="D4" s="1">
        <f t="shared" ref="D4:K4" si="5">(($L$4-$B$4)/10)+C4</f>
        <v>9.18</v>
      </c>
      <c r="E4" s="1">
        <f t="shared" si="5"/>
        <v>9.3699999999999992</v>
      </c>
      <c r="F4" s="1">
        <f t="shared" si="5"/>
        <v>9.5599999999999987</v>
      </c>
      <c r="G4" s="1">
        <f t="shared" si="5"/>
        <v>9.7499999999999982</v>
      </c>
      <c r="H4" s="1">
        <f t="shared" si="5"/>
        <v>9.9399999999999977</v>
      </c>
      <c r="I4" s="1">
        <f t="shared" si="5"/>
        <v>10.129999999999997</v>
      </c>
      <c r="J4" s="1">
        <f t="shared" si="5"/>
        <v>10.319999999999997</v>
      </c>
      <c r="K4" s="1">
        <f t="shared" si="5"/>
        <v>10.509999999999996</v>
      </c>
      <c r="L4">
        <v>10.7</v>
      </c>
      <c r="M4" s="1">
        <f>(($V$4-$L$4)/10)+L4</f>
        <v>10.87</v>
      </c>
      <c r="N4" s="1">
        <f t="shared" ref="N4:U4" si="6">(($V$4-$L$4)/10)+M4</f>
        <v>11.04</v>
      </c>
      <c r="O4" s="1">
        <f t="shared" si="6"/>
        <v>11.209999999999999</v>
      </c>
      <c r="P4" s="1">
        <f t="shared" si="6"/>
        <v>11.379999999999999</v>
      </c>
      <c r="Q4" s="1">
        <f t="shared" si="6"/>
        <v>11.549999999999999</v>
      </c>
      <c r="R4" s="1">
        <f t="shared" si="6"/>
        <v>11.719999999999999</v>
      </c>
      <c r="S4" s="1">
        <f t="shared" si="6"/>
        <v>11.889999999999999</v>
      </c>
      <c r="T4" s="1">
        <f t="shared" si="6"/>
        <v>12.059999999999999</v>
      </c>
      <c r="U4" s="1">
        <f t="shared" si="6"/>
        <v>12.229999999999999</v>
      </c>
      <c r="V4">
        <v>12.4</v>
      </c>
    </row>
    <row r="5" spans="1:32" x14ac:dyDescent="0.4">
      <c r="A5" t="s">
        <v>3</v>
      </c>
      <c r="B5">
        <v>8.07</v>
      </c>
      <c r="C5" s="1">
        <f>(($G$5-$B$5)/5)+B5</f>
        <v>8.4559999999999995</v>
      </c>
      <c r="D5" s="1">
        <f t="shared" ref="D5:F5" si="7">(($G$5-$B$5)/5)+C5</f>
        <v>8.8419999999999987</v>
      </c>
      <c r="E5" s="1">
        <f t="shared" si="7"/>
        <v>9.227999999999998</v>
      </c>
      <c r="F5" s="1">
        <f t="shared" si="7"/>
        <v>9.6139999999999972</v>
      </c>
      <c r="G5">
        <v>10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B704-8D9E-4844-973E-631417A1B0CC}">
  <dimension ref="A1:K11"/>
  <sheetViews>
    <sheetView tabSelected="1" zoomScaleNormal="100" workbookViewId="0">
      <selection activeCell="G8" sqref="G8"/>
    </sheetView>
  </sheetViews>
  <sheetFormatPr defaultRowHeight="18.75" x14ac:dyDescent="0.4"/>
  <cols>
    <col min="1" max="1" width="19.375" bestFit="1" customWidth="1"/>
  </cols>
  <sheetData>
    <row r="1" spans="1:11" x14ac:dyDescent="0.4">
      <c r="A1" t="s">
        <v>8</v>
      </c>
    </row>
    <row r="2" spans="1:11" x14ac:dyDescent="0.4">
      <c r="B2">
        <v>2020</v>
      </c>
      <c r="C2">
        <v>2030</v>
      </c>
      <c r="D2">
        <v>2040</v>
      </c>
    </row>
    <row r="3" spans="1:11" x14ac:dyDescent="0.4">
      <c r="A3" t="s">
        <v>10</v>
      </c>
      <c r="B3">
        <v>94</v>
      </c>
      <c r="C3">
        <v>102</v>
      </c>
      <c r="D3">
        <v>108</v>
      </c>
    </row>
    <row r="4" spans="1:11" x14ac:dyDescent="0.4">
      <c r="A4" t="s">
        <v>11</v>
      </c>
      <c r="B4">
        <v>99</v>
      </c>
      <c r="C4">
        <v>115</v>
      </c>
      <c r="D4">
        <v>123</v>
      </c>
    </row>
    <row r="5" spans="1:11" x14ac:dyDescent="0.4">
      <c r="A5" t="s">
        <v>12</v>
      </c>
      <c r="B5">
        <v>88</v>
      </c>
      <c r="C5">
        <v>97</v>
      </c>
      <c r="D5">
        <v>102</v>
      </c>
    </row>
    <row r="7" spans="1:11" x14ac:dyDescent="0.4">
      <c r="A7" t="s">
        <v>20</v>
      </c>
      <c r="G7" t="s">
        <v>16</v>
      </c>
    </row>
    <row r="8" spans="1:11" x14ac:dyDescent="0.4">
      <c r="A8" t="s">
        <v>9</v>
      </c>
      <c r="B8">
        <v>2020</v>
      </c>
      <c r="C8">
        <v>2030</v>
      </c>
      <c r="D8">
        <v>2040</v>
      </c>
      <c r="E8">
        <v>2050</v>
      </c>
      <c r="H8">
        <v>2020</v>
      </c>
      <c r="I8">
        <v>2030</v>
      </c>
      <c r="J8">
        <v>2040</v>
      </c>
      <c r="K8">
        <v>2050</v>
      </c>
    </row>
    <row r="9" spans="1:11" x14ac:dyDescent="0.4">
      <c r="A9" t="s">
        <v>13</v>
      </c>
      <c r="B9">
        <v>2.71</v>
      </c>
      <c r="C9">
        <v>3.43</v>
      </c>
      <c r="D9">
        <v>4.2300000000000004</v>
      </c>
      <c r="E9">
        <v>5.2</v>
      </c>
      <c r="G9" t="s">
        <v>17</v>
      </c>
      <c r="H9">
        <f>B9*4</f>
        <v>10.84</v>
      </c>
      <c r="I9">
        <f t="shared" ref="I9:K9" si="0">C9*4</f>
        <v>13.72</v>
      </c>
      <c r="J9">
        <f t="shared" si="0"/>
        <v>16.920000000000002</v>
      </c>
      <c r="K9">
        <f t="shared" si="0"/>
        <v>20.8</v>
      </c>
    </row>
    <row r="10" spans="1:11" x14ac:dyDescent="0.4">
      <c r="A10" t="s">
        <v>14</v>
      </c>
      <c r="B10">
        <v>2.86</v>
      </c>
      <c r="C10">
        <v>3.75</v>
      </c>
      <c r="D10">
        <v>4.54</v>
      </c>
      <c r="E10">
        <v>5.7</v>
      </c>
      <c r="G10" t="s">
        <v>18</v>
      </c>
      <c r="H10">
        <f t="shared" ref="H10:H11" si="1">B10*4</f>
        <v>11.44</v>
      </c>
      <c r="I10">
        <f t="shared" ref="I10:I11" si="2">C10*4</f>
        <v>15</v>
      </c>
      <c r="J10">
        <f t="shared" ref="J10:J11" si="3">D10*4</f>
        <v>18.16</v>
      </c>
      <c r="K10">
        <f t="shared" ref="K10:K11" si="4">E10*4</f>
        <v>22.8</v>
      </c>
    </row>
    <row r="11" spans="1:11" x14ac:dyDescent="0.4">
      <c r="A11" t="s">
        <v>15</v>
      </c>
      <c r="B11">
        <v>2.56</v>
      </c>
      <c r="C11">
        <v>3.1</v>
      </c>
      <c r="D11">
        <v>3.8</v>
      </c>
      <c r="E11">
        <v>4.68</v>
      </c>
      <c r="G11" t="s">
        <v>19</v>
      </c>
      <c r="H11">
        <f t="shared" si="1"/>
        <v>10.24</v>
      </c>
      <c r="I11">
        <f t="shared" si="2"/>
        <v>12.4</v>
      </c>
      <c r="J11">
        <f t="shared" si="3"/>
        <v>15.2</v>
      </c>
      <c r="K11">
        <f t="shared" si="4"/>
        <v>18.72</v>
      </c>
    </row>
  </sheetData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C654D-FB1F-41B3-BC41-1A67F978A0CB}">
  <dimension ref="A1:B2"/>
  <sheetViews>
    <sheetView workbookViewId="0">
      <selection activeCell="D4" sqref="D4"/>
    </sheetView>
  </sheetViews>
  <sheetFormatPr defaultRowHeight="18.75" x14ac:dyDescent="0.4"/>
  <cols>
    <col min="1" max="1" width="11.375" bestFit="1" customWidth="1"/>
  </cols>
  <sheetData>
    <row r="1" spans="1:2" x14ac:dyDescent="0.4">
      <c r="A1" t="s">
        <v>4</v>
      </c>
      <c r="B1" t="s">
        <v>5</v>
      </c>
    </row>
    <row r="2" spans="1:2" x14ac:dyDescent="0.4">
      <c r="A2" t="s">
        <v>6</v>
      </c>
      <c r="B2" t="s">
        <v>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LNG</vt:lpstr>
      <vt:lpstr>COAL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Chapman</dc:creator>
  <cp:lastModifiedBy>Andrew Chapman</cp:lastModifiedBy>
  <dcterms:created xsi:type="dcterms:W3CDTF">2020-04-22T18:06:15Z</dcterms:created>
  <dcterms:modified xsi:type="dcterms:W3CDTF">2020-04-22T21:25:43Z</dcterms:modified>
</cp:coreProperties>
</file>