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0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<sst xmlns="http://schemas.openxmlformats.org/spreadsheetml/2006/main" count="63" uniqueCount="49">
  <si>
    <t>ABC PVT. LTD</t>
  </si>
  <si>
    <t>Employee Payrole</t>
  </si>
  <si>
    <t>Number</t>
  </si>
  <si>
    <t>Name</t>
  </si>
  <si>
    <t>Position</t>
  </si>
  <si>
    <t>Date of entry</t>
  </si>
  <si>
    <t>Basic salary</t>
  </si>
  <si>
    <t>Gender</t>
  </si>
  <si>
    <t>DA(10%)</t>
  </si>
  <si>
    <t>PF(15%)</t>
  </si>
  <si>
    <t>HRA( 7.5%)</t>
  </si>
  <si>
    <t>Gross Salary</t>
  </si>
  <si>
    <t>EPF</t>
  </si>
  <si>
    <t>LIC</t>
  </si>
  <si>
    <t xml:space="preserve"> Total Deduction</t>
  </si>
  <si>
    <t>Net Salary</t>
  </si>
  <si>
    <t>Performance (GOOD/BAD)</t>
  </si>
  <si>
    <t xml:space="preserve">Anuj </t>
  </si>
  <si>
    <t>Manager</t>
  </si>
  <si>
    <t>Male</t>
  </si>
  <si>
    <t xml:space="preserve">Priya </t>
  </si>
  <si>
    <t>Asst. Manager</t>
  </si>
  <si>
    <t>Female</t>
  </si>
  <si>
    <t xml:space="preserve">Tanu </t>
  </si>
  <si>
    <t>Director</t>
  </si>
  <si>
    <t xml:space="preserve">Yussuf </t>
  </si>
  <si>
    <t>Supervisor</t>
  </si>
  <si>
    <t>Chetna</t>
  </si>
  <si>
    <t>Driver</t>
  </si>
  <si>
    <t>Rahul</t>
  </si>
  <si>
    <t>HR</t>
  </si>
  <si>
    <t>Priyanka</t>
  </si>
  <si>
    <t>Assistant</t>
  </si>
  <si>
    <t>Akshat</t>
  </si>
  <si>
    <t>Web Developer</t>
  </si>
  <si>
    <t>Ruhi</t>
  </si>
  <si>
    <t>Trainer</t>
  </si>
  <si>
    <t>Office Boy</t>
  </si>
  <si>
    <t>Ragini</t>
  </si>
  <si>
    <t>Sweeper</t>
  </si>
  <si>
    <t>Aman</t>
  </si>
  <si>
    <t>Data Scientist</t>
  </si>
  <si>
    <t>Asha</t>
  </si>
  <si>
    <t>Consultant</t>
  </si>
  <si>
    <t>Kartik</t>
  </si>
  <si>
    <t>Peon</t>
  </si>
  <si>
    <t>Ritik</t>
  </si>
  <si>
    <t>Sn. Consultant</t>
  </si>
  <si>
    <t>Total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</si>
</sst>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yyyy/mm/dd;@"/>
    <numFmt numFmtId="181" formatCode="&quot;₹&quot;#,##0.00_);[Red]\(&quot;₹&quot;#,##0.00\)"/>
    <numFmt numFmtId="182" formatCode="_-* #,##0.00_-;\-* #,##0.00_-;_-* &quot;-&quot;??_-;_-@_-"/>
    <numFmt numFmtId="183" formatCode="0_ "/>
  </numFmts>
  <fonts count="25">
    <font>
      <sz val="11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b/>
      <sz val="22"/>
      <color theme="1"/>
      <name val="Calibri"/>
      <charset val="134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double">
        <color theme="8" tint="-0.499984740745262"/>
      </left>
      <right style="thin">
        <color theme="8" tint="-0.499984740745262"/>
      </right>
      <top/>
      <bottom/>
      <diagonal/>
    </border>
    <border>
      <left style="thin">
        <color theme="8" tint="-0.499984740745262"/>
      </left>
      <right style="thin">
        <color theme="8" tint="-0.499984740745262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10" applyNumberFormat="0" applyAlignment="0" applyProtection="0">
      <alignment vertical="center"/>
    </xf>
    <xf numFmtId="0" fontId="14" fillId="10" borderId="11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1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29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182" fontId="2" fillId="3" borderId="1" xfId="1" applyNumberFormat="1" applyFont="1" applyFill="1" applyBorder="1" applyAlignment="1">
      <alignment horizontal="center" vertical="center"/>
    </xf>
    <xf numFmtId="182" fontId="2" fillId="3" borderId="2" xfId="1" applyNumberFormat="1" applyFont="1" applyFill="1" applyBorder="1" applyAlignment="1">
      <alignment horizontal="center" vertical="center"/>
    </xf>
    <xf numFmtId="180" fontId="2" fillId="3" borderId="2" xfId="1" applyNumberFormat="1" applyFont="1" applyFill="1" applyBorder="1" applyAlignment="1">
      <alignment horizontal="center" vertical="center"/>
    </xf>
    <xf numFmtId="0" fontId="3" fillId="4" borderId="3" xfId="49" applyNumberFormat="1" applyFont="1" applyFill="1" applyBorder="1" applyAlignment="1" applyProtection="1">
      <alignment horizontal="center" vertical="center" wrapText="1"/>
    </xf>
    <xf numFmtId="0" fontId="3" fillId="4" borderId="0" xfId="49" applyNumberFormat="1" applyFont="1" applyFill="1" applyBorder="1" applyAlignment="1" applyProtection="1">
      <alignment horizontal="center" vertical="center" wrapText="1"/>
    </xf>
    <xf numFmtId="180" fontId="3" fillId="4" borderId="0" xfId="49" applyNumberFormat="1" applyFont="1" applyFill="1" applyBorder="1" applyAlignment="1" applyProtection="1">
      <alignment horizontal="center" vertical="center" wrapText="1"/>
    </xf>
    <xf numFmtId="181" fontId="3" fillId="4" borderId="0" xfId="49" applyNumberFormat="1" applyFont="1" applyFill="1" applyBorder="1" applyAlignment="1" applyProtection="1">
      <alignment horizontal="center" vertical="center" wrapText="1"/>
    </xf>
    <xf numFmtId="0" fontId="3" fillId="4" borderId="0" xfId="0" applyNumberFormat="1" applyFont="1" applyFill="1" applyBorder="1" applyAlignment="1" applyProtection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>
      <alignment horizontal="center" vertical="center"/>
    </xf>
    <xf numFmtId="181" fontId="0" fillId="0" borderId="0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80" fontId="4" fillId="5" borderId="5" xfId="0" applyNumberFormat="1" applyFont="1" applyFill="1" applyBorder="1" applyAlignment="1">
      <alignment horizontal="center" vertical="center"/>
    </xf>
    <xf numFmtId="181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83" fontId="0" fillId="0" borderId="0" xfId="0" applyNumberFormat="1">
      <alignment vertical="center"/>
    </xf>
    <xf numFmtId="182" fontId="2" fillId="3" borderId="0" xfId="1" applyNumberFormat="1" applyFont="1" applyFill="1" applyAlignment="1">
      <alignment horizontal="center" vertical="center"/>
    </xf>
    <xf numFmtId="0" fontId="3" fillId="4" borderId="0" xfId="0" applyNumberFormat="1" applyFont="1" applyFill="1" applyBorder="1" applyAlignment="1" applyProtection="1">
      <alignment horizontal="center" vertical="center" shrinkToFit="1"/>
    </xf>
    <xf numFmtId="0" fontId="3" fillId="4" borderId="6" xfId="49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>
      <alignment vertical="center"/>
    </xf>
    <xf numFmtId="181" fontId="0" fillId="0" borderId="6" xfId="0" applyNumberFormat="1" applyFont="1" applyFill="1" applyBorder="1" applyAlignment="1">
      <alignment horizontal="center" vertical="center"/>
    </xf>
    <xf numFmtId="181" fontId="4" fillId="7" borderId="5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常规_Sheet1 (3)_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workbookViewId="0">
      <selection activeCell="O4" sqref="O4"/>
    </sheetView>
  </sheetViews>
  <sheetFormatPr defaultColWidth="9" defaultRowHeight="14.4"/>
  <cols>
    <col min="2" max="2" width="10.2222222222222" customWidth="1"/>
    <col min="3" max="3" width="14.7777777777778" customWidth="1"/>
    <col min="4" max="4" width="13.6296296296296" style="1" customWidth="1"/>
    <col min="5" max="5" width="14.4444444444444" style="2"/>
    <col min="6" max="6" width="10.7777777777778" customWidth="1"/>
    <col min="7" max="7" width="14" customWidth="1"/>
    <col min="8" max="8" width="11.4444444444444"/>
    <col min="9" max="9" width="11.8796296296296" customWidth="1"/>
    <col min="10" max="10" width="14.1111111111111" customWidth="1"/>
    <col min="11" max="11" width="16" customWidth="1"/>
    <col min="12" max="12" width="11.4444444444444"/>
    <col min="13" max="13" width="11.1111111111111" customWidth="1"/>
    <col min="14" max="14" width="16.8888888888889" customWidth="1"/>
    <col min="15" max="15" width="24.8888888888889" customWidth="1"/>
  </cols>
  <sheetData>
    <row r="1" ht="46.2" spans="1:15">
      <c r="A1" s="3" t="s">
        <v>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28.8" spans="1:15">
      <c r="A2" s="5" t="s">
        <v>1</v>
      </c>
      <c r="B2" s="6"/>
      <c r="C2" s="6"/>
      <c r="D2" s="7"/>
      <c r="E2" s="6"/>
      <c r="F2" s="6"/>
      <c r="G2" s="6"/>
      <c r="H2" s="6"/>
      <c r="I2" s="6"/>
      <c r="J2" s="6"/>
      <c r="K2" s="6"/>
      <c r="L2" s="6"/>
      <c r="M2" s="6"/>
      <c r="N2" s="6"/>
      <c r="O2" s="22"/>
    </row>
    <row r="3" ht="28.8" spans="1:15">
      <c r="A3" s="8" t="s">
        <v>2</v>
      </c>
      <c r="B3" s="9" t="s">
        <v>3</v>
      </c>
      <c r="C3" s="9" t="s">
        <v>4</v>
      </c>
      <c r="D3" s="10" t="s">
        <v>5</v>
      </c>
      <c r="E3" s="11" t="s">
        <v>6</v>
      </c>
      <c r="F3" s="9" t="s">
        <v>7</v>
      </c>
      <c r="G3" s="12" t="s">
        <v>8</v>
      </c>
      <c r="H3" s="12" t="s">
        <v>9</v>
      </c>
      <c r="I3" s="23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24" t="s">
        <v>15</v>
      </c>
      <c r="O3" s="25" t="s">
        <v>16</v>
      </c>
    </row>
    <row r="4" spans="1:15">
      <c r="A4" s="13">
        <v>1</v>
      </c>
      <c r="B4" s="14" t="s">
        <v>17</v>
      </c>
      <c r="C4" s="14" t="s">
        <v>18</v>
      </c>
      <c r="D4" s="15">
        <v>45022</v>
      </c>
      <c r="E4" s="16">
        <v>16000</v>
      </c>
      <c r="F4" s="14" t="s">
        <v>19</v>
      </c>
      <c r="G4" s="16">
        <f>E4*10/100</f>
        <v>1600</v>
      </c>
      <c r="H4" s="16">
        <f>E4*15/100</f>
        <v>2400</v>
      </c>
      <c r="I4" s="16">
        <f>E4*7.5/100</f>
        <v>1200</v>
      </c>
      <c r="J4" s="16">
        <f>SUM(E4:I4)</f>
        <v>21200</v>
      </c>
      <c r="K4" s="16">
        <f>H4/2</f>
        <v>1200</v>
      </c>
      <c r="L4" s="16">
        <f>K4/2</f>
        <v>600</v>
      </c>
      <c r="M4" s="16">
        <f>SUM(K4:L4)</f>
        <v>1800</v>
      </c>
      <c r="N4" s="26">
        <f>J4-M4</f>
        <v>19400</v>
      </c>
      <c r="O4" t="str">
        <f>IF(N4&gt;=20000,"BAD","GOOD")</f>
        <v>GOOD</v>
      </c>
    </row>
    <row r="5" spans="1:15">
      <c r="A5" s="13">
        <v>2</v>
      </c>
      <c r="B5" s="14" t="s">
        <v>20</v>
      </c>
      <c r="C5" s="14" t="s">
        <v>21</v>
      </c>
      <c r="D5" s="15">
        <v>45024</v>
      </c>
      <c r="E5" s="16">
        <v>15000</v>
      </c>
      <c r="F5" s="14" t="s">
        <v>22</v>
      </c>
      <c r="G5" s="16">
        <f t="shared" ref="G5:G18" si="0">E5*10/100</f>
        <v>1500</v>
      </c>
      <c r="H5" s="16">
        <f t="shared" ref="H5:H18" si="1">E5*15/100</f>
        <v>2250</v>
      </c>
      <c r="I5" s="16">
        <f t="shared" ref="I5:I18" si="2">E5*7.5/100</f>
        <v>1125</v>
      </c>
      <c r="J5" s="16">
        <f t="shared" ref="J5:J18" si="3">SUM(E5:I5)</f>
        <v>19875</v>
      </c>
      <c r="K5" s="16">
        <f t="shared" ref="K5:K18" si="4">H5/2</f>
        <v>1125</v>
      </c>
      <c r="L5" s="16">
        <f t="shared" ref="L5:L18" si="5">K5/2</f>
        <v>562.5</v>
      </c>
      <c r="M5" s="16">
        <f t="shared" ref="M5:M18" si="6">SUM(K5:L5)</f>
        <v>1687.5</v>
      </c>
      <c r="N5" s="26">
        <f t="shared" ref="N5:N18" si="7">J5-M5</f>
        <v>18187.5</v>
      </c>
      <c r="O5" t="str">
        <f t="shared" ref="O5:O18" si="8">IF(N5&gt;=20000,"BAD","GOOD")</f>
        <v>GOOD</v>
      </c>
    </row>
    <row r="6" spans="1:15">
      <c r="A6" s="13">
        <v>3</v>
      </c>
      <c r="B6" s="14" t="s">
        <v>23</v>
      </c>
      <c r="C6" s="14" t="s">
        <v>24</v>
      </c>
      <c r="D6" s="15">
        <v>45030</v>
      </c>
      <c r="E6" s="16">
        <v>20000</v>
      </c>
      <c r="F6" s="14" t="s">
        <v>22</v>
      </c>
      <c r="G6" s="16">
        <f t="shared" si="0"/>
        <v>2000</v>
      </c>
      <c r="H6" s="16">
        <f t="shared" si="1"/>
        <v>3000</v>
      </c>
      <c r="I6" s="16">
        <f t="shared" si="2"/>
        <v>1500</v>
      </c>
      <c r="J6" s="16">
        <f t="shared" si="3"/>
        <v>26500</v>
      </c>
      <c r="K6" s="16">
        <f t="shared" si="4"/>
        <v>1500</v>
      </c>
      <c r="L6" s="16">
        <f t="shared" si="5"/>
        <v>750</v>
      </c>
      <c r="M6" s="16">
        <f t="shared" si="6"/>
        <v>2250</v>
      </c>
      <c r="N6" s="26">
        <f t="shared" si="7"/>
        <v>24250</v>
      </c>
      <c r="O6" t="str">
        <f t="shared" si="8"/>
        <v>BAD</v>
      </c>
    </row>
    <row r="7" spans="1:15">
      <c r="A7" s="13">
        <v>4</v>
      </c>
      <c r="B7" s="14" t="s">
        <v>25</v>
      </c>
      <c r="C7" s="14" t="s">
        <v>26</v>
      </c>
      <c r="D7" s="15">
        <v>45032</v>
      </c>
      <c r="E7" s="16">
        <v>18000</v>
      </c>
      <c r="F7" s="14" t="s">
        <v>19</v>
      </c>
      <c r="G7" s="16">
        <f t="shared" si="0"/>
        <v>1800</v>
      </c>
      <c r="H7" s="16">
        <f t="shared" si="1"/>
        <v>2700</v>
      </c>
      <c r="I7" s="16">
        <f t="shared" si="2"/>
        <v>1350</v>
      </c>
      <c r="J7" s="16">
        <f t="shared" si="3"/>
        <v>23850</v>
      </c>
      <c r="K7" s="16">
        <f t="shared" si="4"/>
        <v>1350</v>
      </c>
      <c r="L7" s="16">
        <f t="shared" si="5"/>
        <v>675</v>
      </c>
      <c r="M7" s="16">
        <f t="shared" si="6"/>
        <v>2025</v>
      </c>
      <c r="N7" s="26">
        <f t="shared" si="7"/>
        <v>21825</v>
      </c>
      <c r="O7" t="str">
        <f t="shared" si="8"/>
        <v>BAD</v>
      </c>
    </row>
    <row r="8" spans="1:15">
      <c r="A8" s="13">
        <v>5</v>
      </c>
      <c r="B8" s="14" t="s">
        <v>27</v>
      </c>
      <c r="C8" s="14" t="s">
        <v>28</v>
      </c>
      <c r="D8" s="15">
        <v>45034</v>
      </c>
      <c r="E8" s="16">
        <v>15000</v>
      </c>
      <c r="F8" s="14" t="s">
        <v>22</v>
      </c>
      <c r="G8" s="16">
        <f t="shared" si="0"/>
        <v>1500</v>
      </c>
      <c r="H8" s="16">
        <f t="shared" si="1"/>
        <v>2250</v>
      </c>
      <c r="I8" s="16">
        <f t="shared" si="2"/>
        <v>1125</v>
      </c>
      <c r="J8" s="16">
        <f t="shared" si="3"/>
        <v>19875</v>
      </c>
      <c r="K8" s="16">
        <f t="shared" si="4"/>
        <v>1125</v>
      </c>
      <c r="L8" s="16">
        <f t="shared" si="5"/>
        <v>562.5</v>
      </c>
      <c r="M8" s="16">
        <f t="shared" si="6"/>
        <v>1687.5</v>
      </c>
      <c r="N8" s="26">
        <f t="shared" si="7"/>
        <v>18187.5</v>
      </c>
      <c r="O8" t="str">
        <f t="shared" si="8"/>
        <v>GOOD</v>
      </c>
    </row>
    <row r="9" spans="1:15">
      <c r="A9" s="13">
        <v>6</v>
      </c>
      <c r="B9" s="14" t="s">
        <v>29</v>
      </c>
      <c r="C9" s="14" t="s">
        <v>30</v>
      </c>
      <c r="D9" s="15">
        <v>45036</v>
      </c>
      <c r="E9" s="16">
        <v>25000</v>
      </c>
      <c r="F9" s="14" t="s">
        <v>19</v>
      </c>
      <c r="G9" s="16">
        <f t="shared" si="0"/>
        <v>2500</v>
      </c>
      <c r="H9" s="16">
        <f t="shared" si="1"/>
        <v>3750</v>
      </c>
      <c r="I9" s="16">
        <f t="shared" si="2"/>
        <v>1875</v>
      </c>
      <c r="J9" s="16">
        <f t="shared" si="3"/>
        <v>33125</v>
      </c>
      <c r="K9" s="16">
        <f t="shared" si="4"/>
        <v>1875</v>
      </c>
      <c r="L9" s="16">
        <f t="shared" si="5"/>
        <v>937.5</v>
      </c>
      <c r="M9" s="16">
        <f t="shared" si="6"/>
        <v>2812.5</v>
      </c>
      <c r="N9" s="26">
        <f t="shared" si="7"/>
        <v>30312.5</v>
      </c>
      <c r="O9" t="str">
        <f t="shared" si="8"/>
        <v>BAD</v>
      </c>
    </row>
    <row r="10" spans="1:15">
      <c r="A10" s="13">
        <v>7</v>
      </c>
      <c r="B10" s="14" t="s">
        <v>31</v>
      </c>
      <c r="C10" s="14" t="s">
        <v>32</v>
      </c>
      <c r="D10" s="15">
        <v>45038</v>
      </c>
      <c r="E10" s="16">
        <v>22000</v>
      </c>
      <c r="F10" s="14" t="s">
        <v>22</v>
      </c>
      <c r="G10" s="16">
        <f t="shared" si="0"/>
        <v>2200</v>
      </c>
      <c r="H10" s="16">
        <f t="shared" si="1"/>
        <v>3300</v>
      </c>
      <c r="I10" s="16">
        <f t="shared" si="2"/>
        <v>1650</v>
      </c>
      <c r="J10" s="16">
        <f t="shared" si="3"/>
        <v>29150</v>
      </c>
      <c r="K10" s="16">
        <f t="shared" si="4"/>
        <v>1650</v>
      </c>
      <c r="L10" s="16">
        <f t="shared" si="5"/>
        <v>825</v>
      </c>
      <c r="M10" s="16">
        <f t="shared" si="6"/>
        <v>2475</v>
      </c>
      <c r="N10" s="26">
        <f t="shared" si="7"/>
        <v>26675</v>
      </c>
      <c r="O10" t="str">
        <f t="shared" si="8"/>
        <v>BAD</v>
      </c>
    </row>
    <row r="11" spans="1:15">
      <c r="A11" s="13">
        <v>8</v>
      </c>
      <c r="B11" s="14" t="s">
        <v>33</v>
      </c>
      <c r="C11" s="14" t="s">
        <v>34</v>
      </c>
      <c r="D11" s="15">
        <v>45040</v>
      </c>
      <c r="E11" s="16">
        <v>18000</v>
      </c>
      <c r="F11" s="14" t="s">
        <v>19</v>
      </c>
      <c r="G11" s="16">
        <f t="shared" si="0"/>
        <v>1800</v>
      </c>
      <c r="H11" s="16">
        <f t="shared" si="1"/>
        <v>2700</v>
      </c>
      <c r="I11" s="16">
        <f t="shared" si="2"/>
        <v>1350</v>
      </c>
      <c r="J11" s="16">
        <f t="shared" si="3"/>
        <v>23850</v>
      </c>
      <c r="K11" s="16">
        <f t="shared" si="4"/>
        <v>1350</v>
      </c>
      <c r="L11" s="16">
        <f t="shared" si="5"/>
        <v>675</v>
      </c>
      <c r="M11" s="16">
        <f t="shared" si="6"/>
        <v>2025</v>
      </c>
      <c r="N11" s="26">
        <f t="shared" si="7"/>
        <v>21825</v>
      </c>
      <c r="O11" t="str">
        <f t="shared" si="8"/>
        <v>BAD</v>
      </c>
    </row>
    <row r="12" spans="1:15">
      <c r="A12" s="13">
        <v>9</v>
      </c>
      <c r="B12" s="14" t="s">
        <v>35</v>
      </c>
      <c r="C12" s="14" t="s">
        <v>36</v>
      </c>
      <c r="D12" s="15">
        <v>45042</v>
      </c>
      <c r="E12" s="16">
        <v>20000</v>
      </c>
      <c r="F12" s="14" t="s">
        <v>22</v>
      </c>
      <c r="G12" s="16">
        <f t="shared" si="0"/>
        <v>2000</v>
      </c>
      <c r="H12" s="16">
        <f t="shared" si="1"/>
        <v>3000</v>
      </c>
      <c r="I12" s="16">
        <f t="shared" si="2"/>
        <v>1500</v>
      </c>
      <c r="J12" s="16">
        <f t="shared" si="3"/>
        <v>26500</v>
      </c>
      <c r="K12" s="16">
        <f t="shared" si="4"/>
        <v>1500</v>
      </c>
      <c r="L12" s="16">
        <f t="shared" si="5"/>
        <v>750</v>
      </c>
      <c r="M12" s="16">
        <f t="shared" si="6"/>
        <v>2250</v>
      </c>
      <c r="N12" s="26">
        <f t="shared" si="7"/>
        <v>24250</v>
      </c>
      <c r="O12" t="str">
        <f t="shared" si="8"/>
        <v>BAD</v>
      </c>
    </row>
    <row r="13" spans="1:15">
      <c r="A13" s="13">
        <v>10</v>
      </c>
      <c r="B13" s="14" t="s">
        <v>29</v>
      </c>
      <c r="C13" s="14" t="s">
        <v>37</v>
      </c>
      <c r="D13" s="15">
        <v>45044</v>
      </c>
      <c r="E13" s="16">
        <v>25000</v>
      </c>
      <c r="F13" s="14" t="s">
        <v>19</v>
      </c>
      <c r="G13" s="16">
        <f t="shared" si="0"/>
        <v>2500</v>
      </c>
      <c r="H13" s="16">
        <f t="shared" si="1"/>
        <v>3750</v>
      </c>
      <c r="I13" s="16">
        <f t="shared" si="2"/>
        <v>1875</v>
      </c>
      <c r="J13" s="16">
        <f t="shared" si="3"/>
        <v>33125</v>
      </c>
      <c r="K13" s="16">
        <f t="shared" si="4"/>
        <v>1875</v>
      </c>
      <c r="L13" s="16">
        <f t="shared" si="5"/>
        <v>937.5</v>
      </c>
      <c r="M13" s="16">
        <f t="shared" si="6"/>
        <v>2812.5</v>
      </c>
      <c r="N13" s="26">
        <f t="shared" si="7"/>
        <v>30312.5</v>
      </c>
      <c r="O13" t="str">
        <f t="shared" si="8"/>
        <v>BAD</v>
      </c>
    </row>
    <row r="14" spans="1:15">
      <c r="A14" s="13">
        <v>11</v>
      </c>
      <c r="B14" s="14" t="s">
        <v>38</v>
      </c>
      <c r="C14" s="14" t="s">
        <v>39</v>
      </c>
      <c r="D14" s="15">
        <v>45047</v>
      </c>
      <c r="E14" s="16">
        <v>24000</v>
      </c>
      <c r="F14" s="14" t="s">
        <v>22</v>
      </c>
      <c r="G14" s="16">
        <f t="shared" si="0"/>
        <v>2400</v>
      </c>
      <c r="H14" s="16">
        <f t="shared" si="1"/>
        <v>3600</v>
      </c>
      <c r="I14" s="16">
        <f t="shared" si="2"/>
        <v>1800</v>
      </c>
      <c r="J14" s="16">
        <f t="shared" si="3"/>
        <v>31800</v>
      </c>
      <c r="K14" s="16">
        <f t="shared" si="4"/>
        <v>1800</v>
      </c>
      <c r="L14" s="16">
        <f t="shared" si="5"/>
        <v>900</v>
      </c>
      <c r="M14" s="16">
        <f t="shared" si="6"/>
        <v>2700</v>
      </c>
      <c r="N14" s="26">
        <f t="shared" si="7"/>
        <v>29100</v>
      </c>
      <c r="O14" t="str">
        <f t="shared" si="8"/>
        <v>BAD</v>
      </c>
    </row>
    <row r="15" spans="1:15">
      <c r="A15" s="13">
        <v>12</v>
      </c>
      <c r="B15" s="14" t="s">
        <v>40</v>
      </c>
      <c r="C15" s="14" t="s">
        <v>41</v>
      </c>
      <c r="D15" s="15">
        <v>45049</v>
      </c>
      <c r="E15" s="16">
        <v>27000</v>
      </c>
      <c r="F15" s="14" t="s">
        <v>19</v>
      </c>
      <c r="G15" s="16">
        <f t="shared" si="0"/>
        <v>2700</v>
      </c>
      <c r="H15" s="16">
        <f t="shared" si="1"/>
        <v>4050</v>
      </c>
      <c r="I15" s="16">
        <f t="shared" si="2"/>
        <v>2025</v>
      </c>
      <c r="J15" s="16">
        <f t="shared" si="3"/>
        <v>35775</v>
      </c>
      <c r="K15" s="16">
        <f t="shared" si="4"/>
        <v>2025</v>
      </c>
      <c r="L15" s="16">
        <f t="shared" si="5"/>
        <v>1012.5</v>
      </c>
      <c r="M15" s="16">
        <f t="shared" si="6"/>
        <v>3037.5</v>
      </c>
      <c r="N15" s="26">
        <f t="shared" si="7"/>
        <v>32737.5</v>
      </c>
      <c r="O15" t="str">
        <f t="shared" si="8"/>
        <v>BAD</v>
      </c>
    </row>
    <row r="16" spans="1:15">
      <c r="A16" s="13">
        <v>13</v>
      </c>
      <c r="B16" s="14" t="s">
        <v>42</v>
      </c>
      <c r="C16" s="14" t="s">
        <v>43</v>
      </c>
      <c r="D16" s="15">
        <v>45052</v>
      </c>
      <c r="E16" s="16">
        <v>18000</v>
      </c>
      <c r="F16" s="14" t="s">
        <v>22</v>
      </c>
      <c r="G16" s="16">
        <f t="shared" si="0"/>
        <v>1800</v>
      </c>
      <c r="H16" s="16">
        <f t="shared" si="1"/>
        <v>2700</v>
      </c>
      <c r="I16" s="16">
        <f t="shared" si="2"/>
        <v>1350</v>
      </c>
      <c r="J16" s="16">
        <f t="shared" si="3"/>
        <v>23850</v>
      </c>
      <c r="K16" s="16">
        <f t="shared" si="4"/>
        <v>1350</v>
      </c>
      <c r="L16" s="16">
        <f t="shared" si="5"/>
        <v>675</v>
      </c>
      <c r="M16" s="16">
        <f t="shared" si="6"/>
        <v>2025</v>
      </c>
      <c r="N16" s="26">
        <f t="shared" si="7"/>
        <v>21825</v>
      </c>
      <c r="O16" t="str">
        <f t="shared" si="8"/>
        <v>BAD</v>
      </c>
    </row>
    <row r="17" spans="1:15">
      <c r="A17" s="13">
        <v>14</v>
      </c>
      <c r="B17" s="14" t="s">
        <v>44</v>
      </c>
      <c r="C17" s="14" t="s">
        <v>45</v>
      </c>
      <c r="D17" s="15">
        <v>45054</v>
      </c>
      <c r="E17" s="16">
        <v>10000</v>
      </c>
      <c r="F17" s="14" t="s">
        <v>19</v>
      </c>
      <c r="G17" s="16">
        <f t="shared" si="0"/>
        <v>1000</v>
      </c>
      <c r="H17" s="16">
        <f t="shared" si="1"/>
        <v>1500</v>
      </c>
      <c r="I17" s="16">
        <f t="shared" si="2"/>
        <v>750</v>
      </c>
      <c r="J17" s="16">
        <f t="shared" si="3"/>
        <v>13250</v>
      </c>
      <c r="K17" s="16">
        <f t="shared" si="4"/>
        <v>750</v>
      </c>
      <c r="L17" s="16">
        <f t="shared" si="5"/>
        <v>375</v>
      </c>
      <c r="M17" s="16">
        <f t="shared" si="6"/>
        <v>1125</v>
      </c>
      <c r="N17" s="26">
        <f t="shared" si="7"/>
        <v>12125</v>
      </c>
      <c r="O17" t="str">
        <f t="shared" si="8"/>
        <v>GOOD</v>
      </c>
    </row>
    <row r="18" spans="1:15">
      <c r="A18" s="13">
        <v>15</v>
      </c>
      <c r="B18" s="14" t="s">
        <v>46</v>
      </c>
      <c r="C18" s="14" t="s">
        <v>47</v>
      </c>
      <c r="D18" s="15">
        <v>45066</v>
      </c>
      <c r="E18" s="16">
        <v>22000</v>
      </c>
      <c r="F18" s="14" t="s">
        <v>22</v>
      </c>
      <c r="G18" s="16">
        <f t="shared" si="0"/>
        <v>2200</v>
      </c>
      <c r="H18" s="16">
        <f t="shared" si="1"/>
        <v>3300</v>
      </c>
      <c r="I18" s="16">
        <f t="shared" si="2"/>
        <v>1650</v>
      </c>
      <c r="J18" s="16">
        <f t="shared" si="3"/>
        <v>29150</v>
      </c>
      <c r="K18" s="16">
        <f t="shared" si="4"/>
        <v>1650</v>
      </c>
      <c r="L18" s="16">
        <f t="shared" si="5"/>
        <v>825</v>
      </c>
      <c r="M18" s="16">
        <f t="shared" si="6"/>
        <v>2475</v>
      </c>
      <c r="N18" s="26">
        <f t="shared" si="7"/>
        <v>26675</v>
      </c>
      <c r="O18" t="str">
        <f t="shared" si="8"/>
        <v>BAD</v>
      </c>
    </row>
    <row r="19" spans="1:15">
      <c r="A19" s="17" t="s">
        <v>48</v>
      </c>
      <c r="B19" s="17"/>
      <c r="C19" s="17"/>
      <c r="D19" s="18">
        <f ca="1">TODAY()</f>
        <v>45129</v>
      </c>
      <c r="E19" s="19">
        <f>SUM(E4:E18)</f>
        <v>295000</v>
      </c>
      <c r="F19" s="19"/>
      <c r="G19" s="19">
        <f>AVERAGE(G4:G18)</f>
        <v>1966.66666666667</v>
      </c>
      <c r="H19" s="19">
        <f>AVERAGE(H4:H18)</f>
        <v>2950</v>
      </c>
      <c r="I19" s="19">
        <f>AVERAGE(I4:I18)</f>
        <v>1475</v>
      </c>
      <c r="J19" s="19">
        <f>SUM(J4:J18)</f>
        <v>390875</v>
      </c>
      <c r="K19" s="19">
        <f>SUM(K4:K18)</f>
        <v>22125</v>
      </c>
      <c r="L19" s="19">
        <f>SUM(L4:L18)</f>
        <v>11062.5</v>
      </c>
      <c r="M19" s="19">
        <f>SUM(M4:M18)</f>
        <v>33187.5</v>
      </c>
      <c r="N19" s="27">
        <f>AVERAGE(N4:N18)</f>
        <v>23845.8333333333</v>
      </c>
      <c r="O19" s="28"/>
    </row>
    <row r="20" spans="2:3">
      <c r="B20" s="20"/>
      <c r="C20" s="21"/>
    </row>
    <row r="21" spans="2:2">
      <c r="B21" s="20"/>
    </row>
    <row r="22" spans="2:2">
      <c r="B22" s="20"/>
    </row>
    <row r="23" spans="2:2">
      <c r="B23" s="20"/>
    </row>
  </sheetData>
  <mergeCells count="3">
    <mergeCell ref="A1:O1"/>
    <mergeCell ref="A2:O2"/>
    <mergeCell ref="A19:C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common</cp:lastModifiedBy>
  <dcterms:created xsi:type="dcterms:W3CDTF">2019-07-03T08:34:00Z</dcterms:created>
  <dcterms:modified xsi:type="dcterms:W3CDTF">2023-07-22T16:59:46Z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1033-12.2.0.13085</vt:lpwstr>
  </property>
  <property fmtid="{D5CDD505-2E9C-101B-9397-08002B2CF9AE}" pid="3" name="ICV">
    <vt:lpwstr>DE922A3700CF46D9B0A15B2811ABBA65</vt:lpwstr>
  </property>
</Properties>
</file>