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!Saxion\Advanced goons\"/>
    </mc:Choice>
  </mc:AlternateContent>
  <xr:revisionPtr revIDLastSave="0" documentId="13_ncr:1_{F2EFEE2B-CDA1-4666-9CA5-31E496FCBF3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verview" sheetId="1" r:id="rId1"/>
    <sheet name="GPU threads" sheetId="11" r:id="rId2"/>
    <sheet name="CPU" sheetId="10" r:id="rId3"/>
    <sheet name="GPU 256" sheetId="2" r:id="rId4"/>
    <sheet name="GPU 512" sheetId="3" r:id="rId5"/>
    <sheet name="GPU 768" sheetId="6" r:id="rId6"/>
    <sheet name="GPU 1024" sheetId="4" r:id="rId7"/>
    <sheet name="GPU 1280" sheetId="7" r:id="rId8"/>
    <sheet name="GPU 1536" sheetId="8" r:id="rId9"/>
    <sheet name="GPU 1792" sheetId="9" r:id="rId10"/>
    <sheet name="GPU 2048" sheetId="5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1" l="1"/>
  <c r="R22" i="11"/>
  <c r="R20" i="11"/>
  <c r="Q23" i="11"/>
  <c r="Q22" i="11"/>
  <c r="Q21" i="11"/>
  <c r="Q20" i="11"/>
  <c r="Q11" i="11"/>
  <c r="R11" i="11"/>
  <c r="S11" i="11"/>
  <c r="Q12" i="11"/>
  <c r="R12" i="11"/>
  <c r="S12" i="11"/>
  <c r="R13" i="11"/>
  <c r="S13" i="11"/>
  <c r="R14" i="11"/>
  <c r="S14" i="11"/>
  <c r="R15" i="11"/>
  <c r="S15" i="11"/>
  <c r="S16" i="11"/>
  <c r="Q9" i="11"/>
  <c r="R9" i="11"/>
  <c r="S9" i="11"/>
  <c r="R10" i="11"/>
  <c r="S10" i="11"/>
  <c r="Q10" i="11"/>
  <c r="J4" i="1"/>
  <c r="J5" i="1"/>
  <c r="J6" i="1"/>
  <c r="J7" i="1"/>
  <c r="J8" i="1"/>
  <c r="J9" i="1"/>
  <c r="J10" i="1"/>
  <c r="J3" i="1"/>
  <c r="H7" i="1"/>
  <c r="G7" i="1"/>
  <c r="N14" i="10"/>
  <c r="O14" i="10"/>
  <c r="N15" i="10"/>
  <c r="O15" i="10"/>
  <c r="N16" i="10"/>
  <c r="O16" i="10"/>
  <c r="N30" i="10"/>
  <c r="O30" i="10"/>
  <c r="N31" i="10"/>
  <c r="O31" i="10"/>
  <c r="N32" i="10"/>
  <c r="O32" i="10"/>
  <c r="H5" i="1"/>
  <c r="G5" i="1"/>
  <c r="H3" i="1"/>
  <c r="G3" i="1"/>
  <c r="K15" i="10"/>
  <c r="J15" i="10"/>
  <c r="G15" i="10"/>
  <c r="F15" i="10"/>
  <c r="C15" i="10"/>
  <c r="B15" i="10"/>
  <c r="K14" i="10"/>
  <c r="J14" i="10"/>
  <c r="G14" i="10"/>
  <c r="F14" i="10"/>
  <c r="C14" i="10"/>
  <c r="B14" i="10"/>
  <c r="K4" i="1"/>
  <c r="K5" i="1"/>
  <c r="K6" i="1"/>
  <c r="K7" i="1"/>
  <c r="K8" i="1"/>
  <c r="K9" i="1"/>
  <c r="K10" i="1"/>
  <c r="G6" i="1"/>
  <c r="K31" i="10"/>
  <c r="J31" i="10"/>
  <c r="K30" i="10"/>
  <c r="H8" i="1" s="1"/>
  <c r="J30" i="10"/>
  <c r="G8" i="1" s="1"/>
  <c r="H6" i="1"/>
  <c r="H4" i="1"/>
  <c r="G4" i="1"/>
  <c r="G31" i="10"/>
  <c r="F31" i="10"/>
  <c r="G30" i="10"/>
  <c r="F30" i="10"/>
  <c r="C31" i="10"/>
  <c r="B31" i="10"/>
  <c r="C30" i="10"/>
  <c r="B30" i="10"/>
  <c r="K3" i="1"/>
  <c r="C9" i="1"/>
  <c r="D9" i="1"/>
  <c r="B9" i="1"/>
  <c r="D12" i="9"/>
  <c r="D13" i="9"/>
  <c r="C13" i="9"/>
  <c r="B13" i="9"/>
  <c r="C12" i="9"/>
  <c r="B12" i="9"/>
  <c r="C8" i="1"/>
  <c r="D8" i="1"/>
  <c r="B8" i="1"/>
  <c r="D13" i="8"/>
  <c r="C13" i="8"/>
  <c r="B13" i="8"/>
  <c r="D12" i="8"/>
  <c r="C12" i="8"/>
  <c r="B12" i="8"/>
  <c r="C7" i="1"/>
  <c r="D7" i="1"/>
  <c r="B7" i="1"/>
  <c r="D13" i="7"/>
  <c r="C13" i="7"/>
  <c r="B13" i="7"/>
  <c r="D12" i="7"/>
  <c r="C12" i="7"/>
  <c r="B12" i="7"/>
  <c r="C5" i="1"/>
  <c r="D5" i="1"/>
  <c r="B5" i="1"/>
  <c r="D13" i="6"/>
  <c r="C13" i="6"/>
  <c r="B13" i="6"/>
  <c r="D12" i="6"/>
  <c r="C12" i="6"/>
  <c r="B12" i="6"/>
  <c r="D10" i="1"/>
  <c r="C10" i="1"/>
  <c r="B10" i="1"/>
  <c r="D13" i="5"/>
  <c r="C13" i="5"/>
  <c r="B13" i="5"/>
  <c r="D12" i="5"/>
  <c r="C12" i="5"/>
  <c r="B12" i="5"/>
  <c r="D6" i="1"/>
  <c r="C6" i="1"/>
  <c r="B6" i="1"/>
  <c r="D13" i="4"/>
  <c r="C13" i="4"/>
  <c r="B13" i="4"/>
  <c r="D12" i="4"/>
  <c r="C12" i="4"/>
  <c r="B12" i="4"/>
  <c r="D4" i="1"/>
  <c r="C4" i="1"/>
  <c r="B4" i="1"/>
  <c r="D13" i="3"/>
  <c r="C13" i="3"/>
  <c r="B13" i="3"/>
  <c r="D12" i="3"/>
  <c r="C12" i="3"/>
  <c r="B12" i="3"/>
  <c r="D3" i="1"/>
  <c r="C3" i="1"/>
  <c r="B3" i="1"/>
  <c r="C14" i="2"/>
  <c r="D14" i="2"/>
  <c r="B14" i="2"/>
  <c r="C13" i="2"/>
  <c r="D13" i="2"/>
  <c r="C12" i="2"/>
  <c r="D12" i="2"/>
  <c r="B13" i="2"/>
  <c r="B12" i="2"/>
  <c r="J16" i="10" l="1"/>
  <c r="K16" i="10"/>
  <c r="F16" i="10"/>
  <c r="G16" i="10"/>
  <c r="B16" i="10"/>
  <c r="C16" i="10"/>
  <c r="J32" i="10"/>
  <c r="K32" i="10"/>
  <c r="F32" i="10"/>
  <c r="G32" i="10"/>
  <c r="B32" i="10"/>
  <c r="C32" i="10"/>
  <c r="C14" i="9"/>
  <c r="B14" i="9"/>
  <c r="D14" i="9"/>
  <c r="B14" i="8"/>
  <c r="C14" i="8"/>
  <c r="D14" i="8"/>
  <c r="B14" i="7"/>
  <c r="C14" i="7"/>
  <c r="D14" i="7"/>
  <c r="D14" i="6"/>
  <c r="C14" i="6"/>
  <c r="B14" i="6"/>
  <c r="B14" i="5"/>
  <c r="C14" i="5"/>
  <c r="D14" i="5"/>
  <c r="C14" i="4"/>
  <c r="B14" i="4"/>
  <c r="D14" i="4"/>
  <c r="B14" i="3"/>
  <c r="C14" i="3"/>
  <c r="D14" i="3"/>
</calcChain>
</file>

<file path=xl/sharedStrings.xml><?xml version="1.0" encoding="utf-8"?>
<sst xmlns="http://schemas.openxmlformats.org/spreadsheetml/2006/main" count="144" uniqueCount="26">
  <si>
    <t>N boids</t>
  </si>
  <si>
    <t>Frame, ms</t>
  </si>
  <si>
    <t>GPU povered</t>
  </si>
  <si>
    <t>CPU povered</t>
  </si>
  <si>
    <t>GPU compute, ms</t>
  </si>
  <si>
    <t>CPU Update(), ms</t>
  </si>
  <si>
    <t>Value N</t>
  </si>
  <si>
    <t>Frame reference</t>
  </si>
  <si>
    <t>Player loop, ms</t>
  </si>
  <si>
    <t>stdev</t>
  </si>
  <si>
    <t>av</t>
  </si>
  <si>
    <t>%dev</t>
  </si>
  <si>
    <t>CPU</t>
  </si>
  <si>
    <t>GPU</t>
  </si>
  <si>
    <t>Frame (rendering excluded), ms</t>
  </si>
  <si>
    <t>N</t>
  </si>
  <si>
    <t>16 threads</t>
  </si>
  <si>
    <t>32 threads</t>
  </si>
  <si>
    <t>64 threads</t>
  </si>
  <si>
    <t>128 threads</t>
  </si>
  <si>
    <t>1024 threads</t>
  </si>
  <si>
    <t>256 threads</t>
  </si>
  <si>
    <t>512 threads</t>
  </si>
  <si>
    <t>64t/16t</t>
  </si>
  <si>
    <t>256t/64t</t>
  </si>
  <si>
    <t>1024t/256t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</si>
</sst>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/>
    <xf numFmtId="0" fontId="1" fillId="0" borderId="0" xfId="1"/>
    <xf numFmtId="2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vs GPU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Overview!$J$2</c:f>
              <c:strCache>
                <c:ptCount val="1"/>
                <c:pt idx="0">
                  <c:v>CPU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Overview!$F$3:$F$8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</c:numCache>
            </c:numRef>
          </c:xVal>
          <c:yVal>
            <c:numRef>
              <c:f>Overview!$J$3:$J$8</c:f>
              <c:numCache>
                <c:formatCode>General</c:formatCode>
                <c:ptCount val="6"/>
                <c:pt idx="0">
                  <c:v>7.0310000000000006</c:v>
                </c:pt>
                <c:pt idx="1">
                  <c:v>24.058999999999997</c:v>
                </c:pt>
                <c:pt idx="2">
                  <c:v>54.766999999999996</c:v>
                </c:pt>
                <c:pt idx="3">
                  <c:v>93.962999999999994</c:v>
                </c:pt>
                <c:pt idx="4">
                  <c:v>155.197</c:v>
                </c:pt>
                <c:pt idx="5">
                  <c:v>216.75899999999996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EA-4BCB-8988-0D1B9F30E382}"/>
            </c:ext>
          </c:extLst>
        </c:ser>
        <c:ser>
          <c:idx val="1"/>
          <c:order val="1"/>
          <c:tx>
            <c:strRef>
              <c:f>Overview!$K$2</c:f>
              <c:strCache>
                <c:ptCount val="1"/>
                <c:pt idx="0">
                  <c:v>GPU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Overview!$A$3:$A$10</c:f>
              <c:numCache>
                <c:formatCode>General</c:formatCode>
                <c:ptCount val="8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</c:numCache>
            </c:numRef>
          </c:xVal>
          <c:yVal>
            <c:numRef>
              <c:f>Overview!$K$3:$K$8</c:f>
              <c:numCache>
                <c:formatCode>General</c:formatCode>
                <c:ptCount val="6"/>
                <c:pt idx="0">
                  <c:v>1.0608</c:v>
                </c:pt>
                <c:pt idx="1">
                  <c:v>3.6992000000000003</c:v>
                </c:pt>
                <c:pt idx="2">
                  <c:v>8.2016999999999989</c:v>
                </c:pt>
                <c:pt idx="3">
                  <c:v>14.3413</c:v>
                </c:pt>
                <c:pt idx="4">
                  <c:v>22.6252</c:v>
                </c:pt>
                <c:pt idx="5">
                  <c:v>32.257500000000007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EA-4BCB-8988-0D1B9F30E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515599"/>
        <c:axId val="247514767"/>
      </c:scatterChart>
      <c:valAx>
        <c:axId val="24751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  <a:r>
                  <a:rPr lang="pl-PL" baseline="0"/>
                  <a:t> boids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7514767"/>
        <c:crosses val="autoZero"/>
        <c:crossBetween val="midCat"/>
      </c:valAx>
      <c:valAx>
        <c:axId val="2475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Time,</a:t>
                </a:r>
                <a:r>
                  <a:rPr lang="pl-PL" baseline="0"/>
                  <a:t> ms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751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comparizon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'GPU threads'!$B$1</c:f>
              <c:strCache>
                <c:ptCount val="1"/>
                <c:pt idx="0">
                  <c:v>16 threads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'GPU threads'!$A$2:$A$9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xVal>
          <c:yVal>
            <c:numRef>
              <c:f>'GPU threads'!$B$2:$B$9</c:f>
              <c:numCache>
                <c:formatCode>General</c:formatCode>
                <c:ptCount val="8"/>
                <c:pt idx="0">
                  <c:v>14.13</c:v>
                </c:pt>
                <c:pt idx="1">
                  <c:v>43.83</c:v>
                </c:pt>
                <c:pt idx="2">
                  <c:v>90.98</c:v>
                </c:pt>
                <c:pt idx="3">
                  <c:v>157.43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07-4CEE-B2D1-7B2A81AC37F4}"/>
            </c:ext>
          </c:extLst>
        </c:ser>
        <c:ser>
          <c:idx val="1"/>
          <c:order val="1"/>
          <c:tx>
            <c:strRef>
              <c:f>'GPU threads'!$C$1</c:f>
              <c:strCache>
                <c:ptCount val="1"/>
                <c:pt idx="0">
                  <c:v>64 threads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'GPU threads'!$A$2:$A$9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xVal>
          <c:yVal>
            <c:numRef>
              <c:f>'GPU threads'!$C$2:$C$9</c:f>
              <c:numCache>
                <c:formatCode>General</c:formatCode>
                <c:ptCount val="8"/>
                <c:pt idx="0">
                  <c:v>8.01</c:v>
                </c:pt>
                <c:pt idx="1">
                  <c:v>17.43</c:v>
                </c:pt>
                <c:pt idx="2">
                  <c:v>31.85</c:v>
                </c:pt>
                <c:pt idx="3">
                  <c:v>50.83</c:v>
                </c:pt>
                <c:pt idx="4">
                  <c:v>74.3</c:v>
                </c:pt>
                <c:pt idx="5">
                  <c:v>131.16</c:v>
                </c:pt>
                <c:pt idx="6">
                  <c:v>186.46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07-4CEE-B2D1-7B2A81AC37F4}"/>
            </c:ext>
          </c:extLst>
        </c:ser>
        <c:ser>
          <c:idx val="2"/>
          <c:order val="2"/>
          <c:tx>
            <c:strRef>
              <c:f>'GPU threads'!$D$1</c:f>
              <c:strCache>
                <c:ptCount val="1"/>
                <c:pt idx="0">
                  <c:v>256 threads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'GPU threads'!$A$2:$A$9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xVal>
          <c:yVal>
            <c:numRef>
              <c:f>'GPU threads'!$D$2:$D$9</c:f>
              <c:numCache>
                <c:formatCode>General</c:formatCode>
                <c:ptCount val="8"/>
                <c:pt idx="0">
                  <c:v>7.14</c:v>
                </c:pt>
                <c:pt idx="1">
                  <c:v>10.67</c:v>
                </c:pt>
                <c:pt idx="2">
                  <c:v>15.63</c:v>
                </c:pt>
                <c:pt idx="3">
                  <c:v>22.91</c:v>
                </c:pt>
                <c:pt idx="4">
                  <c:v>31.97</c:v>
                </c:pt>
                <c:pt idx="5">
                  <c:v>47.42</c:v>
                </c:pt>
                <c:pt idx="6">
                  <c:v>63.85</c:v>
                </c:pt>
                <c:pt idx="7">
                  <c:v>79.52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07-4CEE-B2D1-7B2A81AC37F4}"/>
            </c:ext>
          </c:extLst>
        </c:ser>
        <c:ser>
          <c:idx val="3"/>
          <c:order val="3"/>
          <c:tx>
            <c:strRef>
              <c:f>'GPU threads'!$E$1</c:f>
              <c:strCache>
                <c:ptCount val="1"/>
                <c:pt idx="0">
                  <c:v>1024 threads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'GPU threads'!$A$2:$A$9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</c:numCache>
            </c:numRef>
          </c:xVal>
          <c:yVal>
            <c:numRef>
              <c:f>'GPU threads'!$E$2:$E$9</c:f>
              <c:numCache>
                <c:formatCode>General</c:formatCode>
                <c:ptCount val="8"/>
                <c:pt idx="0">
                  <c:v>6.58</c:v>
                </c:pt>
                <c:pt idx="1">
                  <c:v>11.27</c:v>
                </c:pt>
                <c:pt idx="2">
                  <c:v>15.52</c:v>
                </c:pt>
                <c:pt idx="3">
                  <c:v>22.12</c:v>
                </c:pt>
                <c:pt idx="4">
                  <c:v>30.21</c:v>
                </c:pt>
                <c:pt idx="5">
                  <c:v>39.18</c:v>
                </c:pt>
                <c:pt idx="6">
                  <c:v>49.07</c:v>
                </c:pt>
                <c:pt idx="7">
                  <c:v>60.08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07-4CEE-B2D1-7B2A81AC3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918527"/>
        <c:axId val="623920607"/>
      </c:scatterChart>
      <c:valAx>
        <c:axId val="62391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  <a:r>
                  <a:rPr lang="pl-PL" baseline="0"/>
                  <a:t> boids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920607"/>
        <c:crosses val="autoZero"/>
        <c:crossBetween val="midCat"/>
      </c:valAx>
      <c:valAx>
        <c:axId val="62392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  <a:r>
                  <a:rPr lang="pl-PL" baseline="0"/>
                  <a:t>, ms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91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'GPU 256'!$A$2:$A$11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'GPU 256'!$B$2:$B$11</c:f>
              <c:numCache>
                <c:formatCode>General</c:formatCode>
                <c:ptCount val="10"/>
                <c:pt idx="0">
                  <c:v>2.4300000000000002</c:v>
                </c:pt>
                <c:pt idx="1">
                  <c:v>2.4900000000000002</c:v>
                </c:pt>
                <c:pt idx="2">
                  <c:v>2.34</c:v>
                </c:pt>
                <c:pt idx="3">
                  <c:v>2.41</c:v>
                </c:pt>
                <c:pt idx="4">
                  <c:v>2.35</c:v>
                </c:pt>
                <c:pt idx="5">
                  <c:v>2.44</c:v>
                </c:pt>
                <c:pt idx="6">
                  <c:v>2.36</c:v>
                </c:pt>
                <c:pt idx="7">
                  <c:v>2.4500000000000002</c:v>
                </c:pt>
                <c:pt idx="8">
                  <c:v>2.15</c:v>
                </c:pt>
                <c:pt idx="9">
                  <c:v>2.3199999999999998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7F-418B-BE86-0B6AE91AF27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'GPU 256'!$A$2:$A$11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'GPU 256'!$C$2:$C$11</c:f>
              <c:numCache>
                <c:formatCode>0.00</c:formatCode>
                <c:ptCount val="10"/>
                <c:pt idx="0" formatCode="General">
                  <c:v>2.08</c:v>
                </c:pt>
                <c:pt idx="1">
                  <c:v>2.1</c:v>
                </c:pt>
                <c:pt idx="2" formatCode="General">
                  <c:v>1.77</c:v>
                </c:pt>
                <c:pt idx="3" formatCode="General">
                  <c:v>2.06</c:v>
                </c:pt>
                <c:pt idx="4" formatCode="General">
                  <c:v>1.98</c:v>
                </c:pt>
                <c:pt idx="5" formatCode="General">
                  <c:v>2.0499999999999998</c:v>
                </c:pt>
                <c:pt idx="6" formatCode="General">
                  <c:v>2.02</c:v>
                </c:pt>
                <c:pt idx="7" formatCode="General">
                  <c:v>2.11</c:v>
                </c:pt>
                <c:pt idx="8" formatCode="General">
                  <c:v>1.79</c:v>
                </c:pt>
                <c:pt idx="9" formatCode="General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7F-418B-BE86-0B6AE91AF27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'GPU 256'!$A$2:$A$11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'GPU 256'!$D$2:$D$11</c:f>
              <c:numCache>
                <c:formatCode>General</c:formatCode>
                <c:ptCount val="10"/>
                <c:pt idx="0">
                  <c:v>1.1200000000000001</c:v>
                </c:pt>
                <c:pt idx="1">
                  <c:v>1.1200000000000001</c:v>
                </c:pt>
                <c:pt idx="2">
                  <c:v>1.0620000000000001</c:v>
                </c:pt>
                <c:pt idx="3">
                  <c:v>1.0629999999999999</c:v>
                </c:pt>
                <c:pt idx="4">
                  <c:v>1.0629999999999999</c:v>
                </c:pt>
                <c:pt idx="5">
                  <c:v>1.0589999999999999</c:v>
                </c:pt>
                <c:pt idx="6">
                  <c:v>1.0620000000000001</c:v>
                </c:pt>
                <c:pt idx="7">
                  <c:v>1.018</c:v>
                </c:pt>
                <c:pt idx="8">
                  <c:v>1.0209999999999999</c:v>
                </c:pt>
                <c:pt idx="9">
                  <c:v>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7F-418B-BE86-0B6AE91AF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687567"/>
        <c:axId val="1801681327"/>
      </c:scatterChart>
      <c:valAx>
        <c:axId val="180168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1681327"/>
        <c:crosses val="autoZero"/>
        <c:crossBetween val="midCat"/>
      </c:valAx>
      <c:valAx>
        <c:axId val="180168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168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1071091</xdr:colOff>
      <xdr:row>12</xdr:row>
      <xdr:rowOff>167577</xdr:rowOff>
    </xdr:from>
    <xdr:to>
      <xdr:col>9</xdr:col>
      <xdr:colOff>559671</xdr:colOff>
      <xdr:row>41</xdr:row>
      <xdr:rowOff>55371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620B8-631E-47FB-B50F-3C8296571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119063</xdr:colOff>
      <xdr:row>10</xdr:row>
      <xdr:rowOff>166686</xdr:rowOff>
    </xdr:from>
    <xdr:to>
      <xdr:col>12</xdr:col>
      <xdr:colOff>295276</xdr:colOff>
      <xdr:row>34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B5913F-C1DE-4069-8830-432FA13D4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138112</xdr:rowOff>
    </xdr:from>
    <xdr:to>
      <xdr:col>14</xdr:col>
      <xdr:colOff>9525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2075C-CF10-4CBE-BDEB-8C16E3F28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opLeftCell="A16" zoomScale="91" workbookViewId="0">
      <selection activeCell="L28" sqref="L28"/>
    </sheetView>
  </sheetViews>
  <sheetFormatPr defaultRowHeight="15" x14ac:dyDescent="0.25"/>
  <cols>
    <col min="2" max="2" width="30" bestFit="1" customWidth="1"/>
    <col min="3" max="3" width="16.5703125" bestFit="1" customWidth="1"/>
    <col min="4" max="4" width="16.7109375" bestFit="1" customWidth="1"/>
    <col min="5" max="5" width="10.140625" bestFit="1" customWidth="1"/>
    <col min="6" max="6" width="16.5703125" bestFit="1" customWidth="1"/>
    <col min="7" max="7" width="10.140625" bestFit="1" customWidth="1"/>
    <col min="8" max="8" width="16.5703125" bestFit="1" customWidth="1"/>
  </cols>
  <sheetData>
    <row r="1" spans="1:11" x14ac:dyDescent="0.25">
      <c r="B1" s="6" t="s">
        <v>2</v>
      </c>
      <c r="C1" s="6"/>
      <c r="D1" s="6"/>
      <c r="G1" s="1" t="s">
        <v>3</v>
      </c>
      <c r="H1" s="1"/>
      <c r="I1" s="1"/>
    </row>
    <row r="2" spans="1:11" x14ac:dyDescent="0.25">
      <c r="A2" t="s">
        <v>0</v>
      </c>
      <c r="B2" t="s">
        <v>14</v>
      </c>
      <c r="C2" t="s">
        <v>5</v>
      </c>
      <c r="D2" t="s">
        <v>4</v>
      </c>
      <c r="F2" t="s">
        <v>0</v>
      </c>
      <c r="G2" t="s">
        <v>1</v>
      </c>
      <c r="H2" t="s">
        <v>5</v>
      </c>
      <c r="J2" t="s">
        <v>12</v>
      </c>
      <c r="K2" t="s">
        <v>13</v>
      </c>
    </row>
    <row r="3" spans="1:11" x14ac:dyDescent="0.25">
      <c r="A3">
        <v>256</v>
      </c>
      <c r="B3">
        <f>'GPU 256'!B12</f>
        <v>2.3739999999999997</v>
      </c>
      <c r="C3">
        <f>'GPU 256'!C12</f>
        <v>1.9659999999999997</v>
      </c>
      <c r="D3">
        <f>'GPU 256'!D12</f>
        <v>1.0608</v>
      </c>
      <c r="F3">
        <v>128</v>
      </c>
      <c r="G3">
        <f>CPU!B14</f>
        <v>7.0310000000000006</v>
      </c>
      <c r="H3">
        <f>CPU!C14</f>
        <v>6.4240000000000013</v>
      </c>
      <c r="J3">
        <f>G3</f>
        <v>7.0310000000000006</v>
      </c>
      <c r="K3">
        <f>D3</f>
        <v>1.0608</v>
      </c>
    </row>
    <row r="4" spans="1:11" x14ac:dyDescent="0.25">
      <c r="A4">
        <v>512</v>
      </c>
      <c r="B4">
        <f>'GPU 512'!B12</f>
        <v>5.3140000000000001</v>
      </c>
      <c r="C4">
        <f>'GPU 512'!C12</f>
        <v>4.7320000000000002</v>
      </c>
      <c r="D4">
        <f>'GPU 512'!D12</f>
        <v>3.6992000000000003</v>
      </c>
      <c r="F4">
        <v>256</v>
      </c>
      <c r="G4">
        <f>CPU!B30</f>
        <v>24.058999999999997</v>
      </c>
      <c r="H4">
        <f>CPU!C30</f>
        <v>23.283000000000005</v>
      </c>
      <c r="J4">
        <f t="shared" ref="J4:J10" si="0">G4</f>
        <v>24.058999999999997</v>
      </c>
      <c r="K4">
        <f t="shared" ref="K4:K10" si="1">D4</f>
        <v>3.6992000000000003</v>
      </c>
    </row>
    <row r="5" spans="1:11" x14ac:dyDescent="0.25">
      <c r="A5">
        <v>768</v>
      </c>
      <c r="B5">
        <f>'GPU 768'!B12</f>
        <v>10.242000000000001</v>
      </c>
      <c r="C5">
        <f>'GPU 768'!C12</f>
        <v>9.4259999999999984</v>
      </c>
      <c r="D5">
        <f>'GPU 768'!D12</f>
        <v>8.2016999999999989</v>
      </c>
      <c r="F5">
        <v>384</v>
      </c>
      <c r="G5">
        <f>CPU!F14</f>
        <v>54.766999999999996</v>
      </c>
      <c r="H5">
        <f>CPU!G14</f>
        <v>53.571000000000005</v>
      </c>
      <c r="J5">
        <f t="shared" si="0"/>
        <v>54.766999999999996</v>
      </c>
      <c r="K5">
        <f t="shared" si="1"/>
        <v>8.2016999999999989</v>
      </c>
    </row>
    <row r="6" spans="1:11" x14ac:dyDescent="0.25">
      <c r="A6">
        <v>1024</v>
      </c>
      <c r="B6">
        <f>'GPU 1024'!B12</f>
        <v>17.255000000000003</v>
      </c>
      <c r="C6">
        <f>'GPU 1024'!C12</f>
        <v>16.160999999999998</v>
      </c>
      <c r="D6">
        <f>'GPU 1024'!D12</f>
        <v>14.3413</v>
      </c>
      <c r="F6">
        <v>512</v>
      </c>
      <c r="G6">
        <f>CPU!F30</f>
        <v>93.962999999999994</v>
      </c>
      <c r="H6">
        <f>CPU!G30</f>
        <v>92.631</v>
      </c>
      <c r="J6">
        <f t="shared" si="0"/>
        <v>93.962999999999994</v>
      </c>
      <c r="K6">
        <f t="shared" si="1"/>
        <v>14.3413</v>
      </c>
    </row>
    <row r="7" spans="1:11" x14ac:dyDescent="0.25">
      <c r="A7">
        <v>1280</v>
      </c>
      <c r="B7">
        <f>'GPU 1280'!B12</f>
        <v>25.553999999999998</v>
      </c>
      <c r="C7">
        <f>'GPU 1280'!C12</f>
        <v>24.448</v>
      </c>
      <c r="D7">
        <f>'GPU 1280'!D12</f>
        <v>22.6252</v>
      </c>
      <c r="F7">
        <v>640</v>
      </c>
      <c r="G7">
        <f>CPU!J14</f>
        <v>155.197</v>
      </c>
      <c r="H7">
        <f>CPU!K14</f>
        <v>152.86999999999998</v>
      </c>
      <c r="J7">
        <f t="shared" si="0"/>
        <v>155.197</v>
      </c>
      <c r="K7">
        <f t="shared" si="1"/>
        <v>22.6252</v>
      </c>
    </row>
    <row r="8" spans="1:11" x14ac:dyDescent="0.25">
      <c r="A8">
        <v>1536</v>
      </c>
      <c r="B8">
        <f>'GPU 1536'!B12</f>
        <v>36.201000000000001</v>
      </c>
      <c r="C8">
        <f>'GPU 1536'!C12</f>
        <v>34.725999999999999</v>
      </c>
      <c r="D8">
        <f>'GPU 1536'!D12</f>
        <v>32.257500000000007</v>
      </c>
      <c r="F8">
        <v>768</v>
      </c>
      <c r="G8">
        <f>CPU!J30</f>
        <v>216.75899999999996</v>
      </c>
      <c r="H8">
        <f>CPU!K30</f>
        <v>214.167</v>
      </c>
      <c r="J8">
        <f t="shared" si="0"/>
        <v>216.75899999999996</v>
      </c>
      <c r="K8">
        <f t="shared" si="1"/>
        <v>32.257500000000007</v>
      </c>
    </row>
    <row r="9" spans="1:11" x14ac:dyDescent="0.25">
      <c r="A9">
        <v>1792</v>
      </c>
      <c r="B9">
        <f>'GPU 1792'!B12</f>
        <v>48.496000000000002</v>
      </c>
      <c r="C9">
        <f>'GPU 1792'!C12</f>
        <v>46.81600000000001</v>
      </c>
      <c r="D9">
        <f>'GPU 1792'!D12</f>
        <v>43.971899999999991</v>
      </c>
      <c r="J9">
        <f t="shared" si="0"/>
        <v>0</v>
      </c>
      <c r="K9">
        <f t="shared" si="1"/>
        <v>43.971899999999991</v>
      </c>
    </row>
    <row r="10" spans="1:11" x14ac:dyDescent="0.25">
      <c r="A10">
        <v>2048</v>
      </c>
      <c r="B10">
        <f>'GPU 2048'!B12</f>
        <v>62.047000000000004</v>
      </c>
      <c r="C10">
        <f>'GPU 2048'!C12</f>
        <v>60.000999999999998</v>
      </c>
      <c r="D10">
        <f>'GPU 2048'!D11</f>
        <v>56.905999999999999</v>
      </c>
      <c r="J10">
        <f t="shared" si="0"/>
        <v>0</v>
      </c>
      <c r="K10">
        <f t="shared" si="1"/>
        <v>56.905999999999999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D4F19-440A-42FE-8C51-14AA45071019}">
  <dimension ref="A1:E14"/>
  <sheetViews>
    <sheetView workbookViewId="0">
      <selection activeCell="D9" sqref="D9"/>
    </sheetView>
  </sheetViews>
  <sheetFormatPr defaultRowHeight="15" x14ac:dyDescent="0.25"/>
  <cols>
    <col min="1" max="1" width="8" bestFit="1" customWidth="1"/>
    <col min="2" max="2" width="14.7109375" bestFit="1" customWidth="1"/>
    <col min="3" max="3" width="16.5703125" bestFit="1" customWidth="1"/>
    <col min="4" max="4" width="16.7109375" bestFit="1" customWidth="1"/>
    <col min="5" max="5" width="15.85546875" bestFit="1" customWidth="1"/>
  </cols>
  <sheetData>
    <row r="1" spans="1:5" x14ac:dyDescent="0.25">
      <c r="A1" t="s">
        <v>6</v>
      </c>
      <c r="B1" t="s">
        <v>8</v>
      </c>
      <c r="C1" t="s">
        <v>5</v>
      </c>
      <c r="D1" t="s">
        <v>4</v>
      </c>
      <c r="E1" s="2" t="s">
        <v>7</v>
      </c>
    </row>
    <row r="2" spans="1:5" x14ac:dyDescent="0.25">
      <c r="A2">
        <v>1</v>
      </c>
      <c r="B2">
        <v>47.94</v>
      </c>
      <c r="C2">
        <v>46.45</v>
      </c>
      <c r="D2">
        <v>43.975000000000001</v>
      </c>
      <c r="E2" s="2">
        <v>160</v>
      </c>
    </row>
    <row r="3" spans="1:5" x14ac:dyDescent="0.25">
      <c r="A3">
        <v>2</v>
      </c>
      <c r="B3">
        <v>48.02</v>
      </c>
      <c r="C3" s="3">
        <v>46.46</v>
      </c>
      <c r="D3">
        <v>43.982999999999997</v>
      </c>
      <c r="E3" s="2">
        <v>168</v>
      </c>
    </row>
    <row r="4" spans="1:5" x14ac:dyDescent="0.25">
      <c r="A4">
        <v>3</v>
      </c>
      <c r="B4">
        <v>48.55</v>
      </c>
      <c r="C4">
        <v>46.77</v>
      </c>
      <c r="D4">
        <v>43.981000000000002</v>
      </c>
      <c r="E4" s="2">
        <v>177</v>
      </c>
    </row>
    <row r="5" spans="1:5" x14ac:dyDescent="0.25">
      <c r="A5">
        <v>4</v>
      </c>
      <c r="B5">
        <v>48.86</v>
      </c>
      <c r="C5">
        <v>46.92</v>
      </c>
      <c r="D5">
        <v>43.965000000000003</v>
      </c>
      <c r="E5" s="2">
        <v>186</v>
      </c>
    </row>
    <row r="6" spans="1:5" x14ac:dyDescent="0.25">
      <c r="A6">
        <v>5</v>
      </c>
      <c r="B6">
        <v>48.59</v>
      </c>
      <c r="C6">
        <v>47</v>
      </c>
      <c r="D6">
        <v>43.969000000000001</v>
      </c>
      <c r="E6" s="2">
        <v>212</v>
      </c>
    </row>
    <row r="7" spans="1:5" x14ac:dyDescent="0.25">
      <c r="A7">
        <v>6</v>
      </c>
      <c r="B7">
        <v>48.65</v>
      </c>
      <c r="C7">
        <v>47.15</v>
      </c>
      <c r="D7">
        <v>43.975999999999999</v>
      </c>
      <c r="E7" s="2">
        <v>234</v>
      </c>
    </row>
    <row r="8" spans="1:5" x14ac:dyDescent="0.25">
      <c r="A8">
        <v>7</v>
      </c>
      <c r="B8">
        <v>49.44</v>
      </c>
      <c r="C8">
        <v>47.61</v>
      </c>
      <c r="D8">
        <v>43.966999999999999</v>
      </c>
      <c r="E8" s="2">
        <v>241</v>
      </c>
    </row>
    <row r="9" spans="1:5" x14ac:dyDescent="0.25">
      <c r="A9">
        <v>8</v>
      </c>
      <c r="B9">
        <v>47.85</v>
      </c>
      <c r="C9">
        <v>46.34</v>
      </c>
      <c r="D9">
        <v>43.973999999999997</v>
      </c>
      <c r="E9" s="2">
        <v>252</v>
      </c>
    </row>
    <row r="10" spans="1:5" x14ac:dyDescent="0.25">
      <c r="A10">
        <v>9</v>
      </c>
      <c r="B10">
        <v>48.28</v>
      </c>
      <c r="C10">
        <v>46.54</v>
      </c>
      <c r="D10">
        <v>43.957999999999998</v>
      </c>
      <c r="E10" s="2">
        <v>263</v>
      </c>
    </row>
    <row r="11" spans="1:5" x14ac:dyDescent="0.25">
      <c r="A11">
        <v>10</v>
      </c>
      <c r="B11">
        <v>48.78</v>
      </c>
      <c r="C11">
        <v>46.92</v>
      </c>
      <c r="D11">
        <v>43.970999999999997</v>
      </c>
      <c r="E11" s="2">
        <v>267</v>
      </c>
    </row>
    <row r="12" spans="1:5" x14ac:dyDescent="0.25">
      <c r="A12" t="s">
        <v>10</v>
      </c>
      <c r="B12">
        <f xml:space="preserve"> AVERAGE(B2:B11)</f>
        <v>48.496000000000002</v>
      </c>
      <c r="C12">
        <f t="shared" ref="C12" si="0" xml:space="preserve"> AVERAGE(C2:C11)</f>
        <v>46.81600000000001</v>
      </c>
      <c r="D12">
        <f xml:space="preserve"> AVERAGE(D2:D11)</f>
        <v>43.971899999999991</v>
      </c>
      <c r="E12" s="2"/>
    </row>
    <row r="13" spans="1:5" x14ac:dyDescent="0.25">
      <c r="A13" t="s">
        <v>9</v>
      </c>
      <c r="B13">
        <f>_xlfn.STDEV.S(B2:B11)</f>
        <v>0.48756082241660348</v>
      </c>
      <c r="C13">
        <f t="shared" ref="C13:D13" si="1">_xlfn.STDEV.S(C2:C11)</f>
        <v>0.38916434688815998</v>
      </c>
      <c r="D13">
        <f t="shared" si="1"/>
        <v>7.5343657109714374E-3</v>
      </c>
      <c r="E13" s="2"/>
    </row>
    <row r="14" spans="1:5" x14ac:dyDescent="0.25">
      <c r="A14" t="s">
        <v>11</v>
      </c>
      <c r="B14" s="4">
        <f>B13/B12</f>
        <v>1.0053629627528114E-2</v>
      </c>
      <c r="C14" s="4">
        <f t="shared" ref="C14:D14" si="2">C13/C12</f>
        <v>8.3126355709193418E-3</v>
      </c>
      <c r="D14" s="4">
        <f t="shared" si="2"/>
        <v>1.7134501149532858E-4</v>
      </c>
      <c r="E1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63A3C-5EEC-4FAE-B6E0-09E5ED0E2927}">
  <dimension ref="A1:E14"/>
  <sheetViews>
    <sheetView workbookViewId="0">
      <selection activeCell="D2" sqref="D2"/>
    </sheetView>
  </sheetViews>
  <sheetFormatPr defaultRowHeight="15" x14ac:dyDescent="0.25"/>
  <sheetData>
    <row r="1" spans="1:5" x14ac:dyDescent="0.25">
      <c r="A1" t="s">
        <v>6</v>
      </c>
      <c r="B1" t="s">
        <v>8</v>
      </c>
      <c r="C1" t="s">
        <v>5</v>
      </c>
      <c r="D1" t="s">
        <v>4</v>
      </c>
      <c r="E1" s="2" t="s">
        <v>7</v>
      </c>
    </row>
    <row r="2" spans="1:5" x14ac:dyDescent="0.25">
      <c r="A2">
        <v>1</v>
      </c>
      <c r="B2">
        <v>61.63</v>
      </c>
      <c r="C2">
        <v>59.84</v>
      </c>
      <c r="D2">
        <v>56.906999999999996</v>
      </c>
      <c r="E2" s="2">
        <v>170</v>
      </c>
    </row>
    <row r="3" spans="1:5" x14ac:dyDescent="0.25">
      <c r="A3">
        <v>2</v>
      </c>
      <c r="B3">
        <v>61.63</v>
      </c>
      <c r="C3" s="3">
        <v>59.94</v>
      </c>
      <c r="D3">
        <v>56.875</v>
      </c>
      <c r="E3" s="2">
        <v>181</v>
      </c>
    </row>
    <row r="4" spans="1:5" x14ac:dyDescent="0.25">
      <c r="A4">
        <v>3</v>
      </c>
      <c r="B4">
        <v>61.48</v>
      </c>
      <c r="C4">
        <v>59.74</v>
      </c>
      <c r="D4">
        <v>56.878999999999998</v>
      </c>
      <c r="E4" s="2">
        <v>191</v>
      </c>
    </row>
    <row r="5" spans="1:5" x14ac:dyDescent="0.25">
      <c r="A5">
        <v>4</v>
      </c>
      <c r="B5">
        <v>61.56</v>
      </c>
      <c r="C5">
        <v>60</v>
      </c>
      <c r="D5">
        <v>56.881</v>
      </c>
      <c r="E5" s="2">
        <v>203</v>
      </c>
    </row>
    <row r="6" spans="1:5" x14ac:dyDescent="0.25">
      <c r="A6">
        <v>5</v>
      </c>
      <c r="B6">
        <v>62.23</v>
      </c>
      <c r="C6">
        <v>60.4</v>
      </c>
      <c r="D6">
        <v>56.895000000000003</v>
      </c>
      <c r="E6" s="2">
        <v>211</v>
      </c>
    </row>
    <row r="7" spans="1:5" x14ac:dyDescent="0.25">
      <c r="A7">
        <v>6</v>
      </c>
      <c r="B7">
        <v>65.599999999999994</v>
      </c>
      <c r="C7">
        <v>60.57</v>
      </c>
      <c r="D7">
        <v>56.914000000000001</v>
      </c>
      <c r="E7" s="2">
        <v>228</v>
      </c>
    </row>
    <row r="8" spans="1:5" x14ac:dyDescent="0.25">
      <c r="A8">
        <v>7</v>
      </c>
      <c r="B8">
        <v>62.01</v>
      </c>
      <c r="C8">
        <v>60.16</v>
      </c>
      <c r="D8">
        <v>56.883000000000003</v>
      </c>
      <c r="E8" s="2">
        <v>237</v>
      </c>
    </row>
    <row r="9" spans="1:5" x14ac:dyDescent="0.25">
      <c r="A9">
        <v>8</v>
      </c>
      <c r="B9">
        <v>61.47</v>
      </c>
      <c r="C9">
        <v>59.89</v>
      </c>
      <c r="D9">
        <v>56.893000000000001</v>
      </c>
      <c r="E9" s="2">
        <v>250</v>
      </c>
    </row>
    <row r="10" spans="1:5" x14ac:dyDescent="0.25">
      <c r="A10">
        <v>9</v>
      </c>
      <c r="B10">
        <v>61.46</v>
      </c>
      <c r="C10">
        <v>59.62</v>
      </c>
      <c r="D10">
        <v>56.902999999999999</v>
      </c>
      <c r="E10" s="2">
        <v>258</v>
      </c>
    </row>
    <row r="11" spans="1:5" x14ac:dyDescent="0.25">
      <c r="A11">
        <v>10</v>
      </c>
      <c r="B11">
        <v>61.4</v>
      </c>
      <c r="C11">
        <v>59.85</v>
      </c>
      <c r="D11">
        <v>56.905999999999999</v>
      </c>
      <c r="E11" s="2">
        <v>267</v>
      </c>
    </row>
    <row r="12" spans="1:5" x14ac:dyDescent="0.25">
      <c r="A12" t="s">
        <v>10</v>
      </c>
      <c r="B12">
        <f xml:space="preserve"> AVERAGE(B2:B11)</f>
        <v>62.047000000000004</v>
      </c>
      <c r="C12">
        <f t="shared" ref="C12:D12" si="0" xml:space="preserve"> AVERAGE(C2:C11)</f>
        <v>60.000999999999998</v>
      </c>
      <c r="D12">
        <f t="shared" si="0"/>
        <v>56.893599999999992</v>
      </c>
      <c r="E12" s="2"/>
    </row>
    <row r="13" spans="1:5" x14ac:dyDescent="0.25">
      <c r="A13" t="s">
        <v>9</v>
      </c>
      <c r="B13">
        <f>_xlfn.STDEV.S(B2:B11)</f>
        <v>1.2763319839811773</v>
      </c>
      <c r="C13">
        <f t="shared" ref="C13:D13" si="1">_xlfn.STDEV.S(C2:C11)</f>
        <v>0.29557664920550697</v>
      </c>
      <c r="D13">
        <f t="shared" si="1"/>
        <v>1.3623509092740802E-2</v>
      </c>
      <c r="E13" s="2"/>
    </row>
    <row r="14" spans="1:5" x14ac:dyDescent="0.25">
      <c r="A14" t="s">
        <v>11</v>
      </c>
      <c r="B14" s="4">
        <f>B13/B12</f>
        <v>2.0570406046725501E-2</v>
      </c>
      <c r="C14" s="4">
        <f t="shared" ref="C14:D14" si="2">C13/C12</f>
        <v>4.9261953835020578E-3</v>
      </c>
      <c r="D14" s="4">
        <f t="shared" si="2"/>
        <v>2.3945591582780494E-4</v>
      </c>
      <c r="E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9E91-838B-40C4-8712-95180B915325}">
  <dimension ref="A1:S23"/>
  <sheetViews>
    <sheetView tabSelected="1" workbookViewId="0">
      <selection activeCell="O16" sqref="O16"/>
    </sheetView>
  </sheetViews>
  <sheetFormatPr defaultRowHeight="15" x14ac:dyDescent="0.25"/>
  <cols>
    <col min="2" max="4" width="10.140625" bestFit="1" customWidth="1"/>
    <col min="5" max="7" width="11.140625" bestFit="1" customWidth="1"/>
    <col min="8" max="8" width="12.140625" bestFit="1" customWidth="1"/>
    <col min="16" max="16" width="11" bestFit="1" customWidth="1"/>
  </cols>
  <sheetData>
    <row r="1" spans="1:19" x14ac:dyDescent="0.25">
      <c r="A1" t="s">
        <v>15</v>
      </c>
      <c r="B1" t="s">
        <v>16</v>
      </c>
      <c r="C1" t="s">
        <v>18</v>
      </c>
      <c r="D1" t="s">
        <v>21</v>
      </c>
      <c r="E1" t="s">
        <v>20</v>
      </c>
      <c r="J1" t="s">
        <v>17</v>
      </c>
      <c r="K1" t="s">
        <v>19</v>
      </c>
      <c r="L1" t="s">
        <v>22</v>
      </c>
    </row>
    <row r="2" spans="1:19" x14ac:dyDescent="0.25">
      <c r="A2">
        <v>1024</v>
      </c>
      <c r="B2">
        <v>14.13</v>
      </c>
      <c r="C2">
        <v>8.01</v>
      </c>
      <c r="D2">
        <v>7.14</v>
      </c>
      <c r="E2">
        <v>6.58</v>
      </c>
      <c r="J2">
        <v>10.050000000000001</v>
      </c>
      <c r="K2">
        <v>6.67</v>
      </c>
      <c r="L2">
        <v>6.13</v>
      </c>
    </row>
    <row r="3" spans="1:19" x14ac:dyDescent="0.25">
      <c r="A3">
        <v>2048</v>
      </c>
      <c r="B3">
        <v>43.83</v>
      </c>
      <c r="C3">
        <v>17.43</v>
      </c>
      <c r="D3">
        <v>10.67</v>
      </c>
      <c r="E3">
        <v>11.27</v>
      </c>
      <c r="J3">
        <v>26.63</v>
      </c>
      <c r="K3">
        <v>12.84</v>
      </c>
      <c r="L3">
        <v>11.56</v>
      </c>
    </row>
    <row r="4" spans="1:19" x14ac:dyDescent="0.25">
      <c r="A4">
        <v>3072</v>
      </c>
      <c r="B4">
        <v>90.98</v>
      </c>
      <c r="C4">
        <v>31.85</v>
      </c>
      <c r="D4">
        <v>15.63</v>
      </c>
      <c r="E4">
        <v>15.52</v>
      </c>
      <c r="J4">
        <v>52.18</v>
      </c>
      <c r="K4">
        <v>21.35</v>
      </c>
      <c r="L4">
        <v>16.87</v>
      </c>
    </row>
    <row r="5" spans="1:19" x14ac:dyDescent="0.25">
      <c r="A5">
        <v>4096</v>
      </c>
      <c r="B5">
        <v>157.43</v>
      </c>
      <c r="C5">
        <v>50.83</v>
      </c>
      <c r="D5">
        <v>22.91</v>
      </c>
      <c r="E5">
        <v>22.12</v>
      </c>
      <c r="J5">
        <v>87.88</v>
      </c>
      <c r="K5">
        <v>32.94</v>
      </c>
      <c r="L5">
        <v>22.77</v>
      </c>
    </row>
    <row r="6" spans="1:19" x14ac:dyDescent="0.25">
      <c r="A6">
        <v>5120</v>
      </c>
      <c r="C6">
        <v>74.3</v>
      </c>
      <c r="D6">
        <v>31.97</v>
      </c>
      <c r="E6">
        <v>30.21</v>
      </c>
      <c r="J6">
        <v>133.71</v>
      </c>
      <c r="K6">
        <v>45.79</v>
      </c>
      <c r="L6">
        <v>29.59</v>
      </c>
    </row>
    <row r="7" spans="1:19" x14ac:dyDescent="0.25">
      <c r="A7">
        <v>6144</v>
      </c>
      <c r="C7">
        <v>131.16</v>
      </c>
      <c r="D7">
        <v>47.42</v>
      </c>
      <c r="E7">
        <v>39.18</v>
      </c>
      <c r="K7">
        <v>75.64</v>
      </c>
      <c r="L7">
        <v>40.020000000000003</v>
      </c>
    </row>
    <row r="8" spans="1:19" x14ac:dyDescent="0.25">
      <c r="A8">
        <v>7168</v>
      </c>
      <c r="C8">
        <v>186.46</v>
      </c>
      <c r="D8">
        <v>63.85</v>
      </c>
      <c r="E8">
        <v>49.07</v>
      </c>
      <c r="K8">
        <v>104.01</v>
      </c>
      <c r="L8">
        <v>49.68</v>
      </c>
      <c r="P8" t="s">
        <v>15</v>
      </c>
      <c r="Q8" t="s">
        <v>23</v>
      </c>
      <c r="R8" t="s">
        <v>24</v>
      </c>
      <c r="S8" t="s">
        <v>25</v>
      </c>
    </row>
    <row r="9" spans="1:19" x14ac:dyDescent="0.25">
      <c r="A9">
        <v>8192</v>
      </c>
      <c r="D9">
        <v>79.52</v>
      </c>
      <c r="E9">
        <v>60.08</v>
      </c>
      <c r="K9">
        <v>133.30000000000001</v>
      </c>
      <c r="L9">
        <v>60.02</v>
      </c>
      <c r="P9">
        <v>1024</v>
      </c>
      <c r="Q9">
        <f>B2/C2</f>
        <v>1.7640449438202248</v>
      </c>
      <c r="R9">
        <f>C2/D2</f>
        <v>1.1218487394957983</v>
      </c>
      <c r="S9">
        <f>D2/E2</f>
        <v>1.0851063829787233</v>
      </c>
    </row>
    <row r="10" spans="1:19" x14ac:dyDescent="0.25">
      <c r="P10">
        <v>2048</v>
      </c>
      <c r="Q10">
        <f>B3/C3</f>
        <v>2.5146299483648882</v>
      </c>
      <c r="R10">
        <f>C3/D3</f>
        <v>1.633552014995314</v>
      </c>
      <c r="S10">
        <f>D3/E3</f>
        <v>0.94676131322094059</v>
      </c>
    </row>
    <row r="11" spans="1:19" x14ac:dyDescent="0.25">
      <c r="P11">
        <v>3072</v>
      </c>
      <c r="Q11">
        <f>B4/C4</f>
        <v>2.856514913657771</v>
      </c>
      <c r="R11">
        <f>C4/D4</f>
        <v>2.037747920665387</v>
      </c>
      <c r="S11">
        <f>D4/E4</f>
        <v>1.0070876288659794</v>
      </c>
    </row>
    <row r="12" spans="1:19" x14ac:dyDescent="0.25">
      <c r="P12">
        <v>4096</v>
      </c>
      <c r="Q12">
        <f>B5/C5</f>
        <v>3.0971867007672635</v>
      </c>
      <c r="R12">
        <f>C5/D5</f>
        <v>2.2186817983413354</v>
      </c>
      <c r="S12">
        <f>D5/E5</f>
        <v>1.0357142857142856</v>
      </c>
    </row>
    <row r="13" spans="1:19" x14ac:dyDescent="0.25">
      <c r="P13">
        <v>5120</v>
      </c>
      <c r="R13">
        <f>C6/D6</f>
        <v>2.3240538004379103</v>
      </c>
      <c r="S13">
        <f>D6/E6</f>
        <v>1.0582588546838794</v>
      </c>
    </row>
    <row r="14" spans="1:19" x14ac:dyDescent="0.25">
      <c r="P14">
        <v>6144</v>
      </c>
      <c r="R14">
        <f>C7/D7</f>
        <v>2.7659215520877267</v>
      </c>
      <c r="S14">
        <f>D7/E7</f>
        <v>1.2103113833588566</v>
      </c>
    </row>
    <row r="15" spans="1:19" x14ac:dyDescent="0.25">
      <c r="P15">
        <v>7168</v>
      </c>
      <c r="R15">
        <f>C8/D8</f>
        <v>2.9202819107282694</v>
      </c>
      <c r="S15">
        <f>D8/E8</f>
        <v>1.3012023639698391</v>
      </c>
    </row>
    <row r="16" spans="1:19" x14ac:dyDescent="0.25">
      <c r="P16">
        <v>8192</v>
      </c>
      <c r="S16">
        <f>D9/E9</f>
        <v>1.3235685752330226</v>
      </c>
    </row>
    <row r="20" spans="16:18" x14ac:dyDescent="0.25">
      <c r="P20">
        <v>8.7618999999999999E-6</v>
      </c>
      <c r="Q20">
        <f>P20*1000000</f>
        <v>8.7619000000000007</v>
      </c>
      <c r="R20">
        <f>Q20/Q21</f>
        <v>1.7127805145046526</v>
      </c>
    </row>
    <row r="21" spans="16:18" x14ac:dyDescent="0.25">
      <c r="P21">
        <v>5.1155999999999998E-6</v>
      </c>
      <c r="Q21">
        <f>P21*1000000</f>
        <v>5.1155999999999997</v>
      </c>
      <c r="R21">
        <f t="shared" ref="R21:R23" si="0">Q21/Q22</f>
        <v>4.1415155440414502</v>
      </c>
    </row>
    <row r="22" spans="16:18" x14ac:dyDescent="0.25">
      <c r="P22">
        <v>1.2352E-6</v>
      </c>
      <c r="Q22">
        <f>P22*1000000</f>
        <v>1.2352000000000001</v>
      </c>
      <c r="R22">
        <f t="shared" si="0"/>
        <v>2.1500435161009572</v>
      </c>
    </row>
    <row r="23" spans="16:18" x14ac:dyDescent="0.25">
      <c r="P23">
        <v>5.7449999999999996E-7</v>
      </c>
      <c r="Q23">
        <f>P23*1000000</f>
        <v>0.57450000000000001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939DC-B907-4A83-9545-4F94456DB2B4}">
  <dimension ref="A1:P32"/>
  <sheetViews>
    <sheetView topLeftCell="G1" workbookViewId="0">
      <selection activeCell="R16" sqref="R16"/>
    </sheetView>
  </sheetViews>
  <sheetFormatPr defaultRowHeight="15" x14ac:dyDescent="0.25"/>
  <cols>
    <col min="1" max="1" width="8" bestFit="1" customWidth="1"/>
    <col min="2" max="2" width="14.7109375" bestFit="1" customWidth="1"/>
    <col min="3" max="3" width="16.5703125" bestFit="1" customWidth="1"/>
    <col min="4" max="4" width="15.85546875" bestFit="1" customWidth="1"/>
    <col min="5" max="5" width="8" bestFit="1" customWidth="1"/>
    <col min="6" max="6" width="14.7109375" bestFit="1" customWidth="1"/>
    <col min="7" max="7" width="16.5703125" bestFit="1" customWidth="1"/>
    <col min="8" max="8" width="15.85546875" bestFit="1" customWidth="1"/>
    <col min="9" max="9" width="8" bestFit="1" customWidth="1"/>
    <col min="10" max="10" width="14.7109375" bestFit="1" customWidth="1"/>
    <col min="11" max="11" width="16.5703125" bestFit="1" customWidth="1"/>
    <col min="12" max="12" width="15.85546875" bestFit="1" customWidth="1"/>
    <col min="13" max="13" width="8" bestFit="1" customWidth="1"/>
    <col min="14" max="14" width="14.7109375" bestFit="1" customWidth="1"/>
    <col min="15" max="15" width="16.5703125" bestFit="1" customWidth="1"/>
    <col min="16" max="16" width="15.85546875" bestFit="1" customWidth="1"/>
  </cols>
  <sheetData>
    <row r="1" spans="1:16" x14ac:dyDescent="0.25">
      <c r="A1" t="s">
        <v>12</v>
      </c>
    </row>
    <row r="2" spans="1:16" x14ac:dyDescent="0.25">
      <c r="A2" s="6">
        <v>128</v>
      </c>
      <c r="B2" s="6"/>
      <c r="C2" s="6"/>
      <c r="D2" s="6"/>
      <c r="E2" s="6">
        <v>384</v>
      </c>
      <c r="F2" s="6"/>
      <c r="G2" s="6"/>
      <c r="H2" s="6"/>
      <c r="I2" s="6">
        <v>640</v>
      </c>
      <c r="J2" s="6"/>
      <c r="K2" s="6"/>
      <c r="L2" s="6"/>
      <c r="M2" s="6">
        <v>896</v>
      </c>
      <c r="N2" s="6"/>
      <c r="O2" s="6"/>
      <c r="P2" s="6"/>
    </row>
    <row r="3" spans="1:16" x14ac:dyDescent="0.25">
      <c r="A3" t="s">
        <v>6</v>
      </c>
      <c r="B3" t="s">
        <v>8</v>
      </c>
      <c r="C3" t="s">
        <v>5</v>
      </c>
      <c r="D3" s="2" t="s">
        <v>7</v>
      </c>
      <c r="E3" t="s">
        <v>6</v>
      </c>
      <c r="F3" t="s">
        <v>8</v>
      </c>
      <c r="G3" t="s">
        <v>5</v>
      </c>
      <c r="H3" s="2" t="s">
        <v>7</v>
      </c>
      <c r="I3" t="s">
        <v>6</v>
      </c>
      <c r="J3" t="s">
        <v>8</v>
      </c>
      <c r="K3" t="s">
        <v>5</v>
      </c>
      <c r="L3" s="2" t="s">
        <v>7</v>
      </c>
      <c r="M3" t="s">
        <v>6</v>
      </c>
      <c r="N3" t="s">
        <v>8</v>
      </c>
      <c r="O3" t="s">
        <v>5</v>
      </c>
      <c r="P3" s="2" t="s">
        <v>7</v>
      </c>
    </row>
    <row r="4" spans="1:16" x14ac:dyDescent="0.25">
      <c r="A4">
        <v>1</v>
      </c>
      <c r="B4">
        <v>9.6999999999999993</v>
      </c>
      <c r="C4">
        <v>8.94</v>
      </c>
      <c r="D4" s="2">
        <v>16</v>
      </c>
      <c r="E4">
        <v>1</v>
      </c>
      <c r="F4">
        <v>60.34</v>
      </c>
      <c r="G4">
        <v>58.98</v>
      </c>
      <c r="H4" s="2">
        <v>87</v>
      </c>
      <c r="I4">
        <v>1</v>
      </c>
      <c r="J4">
        <v>152.85</v>
      </c>
      <c r="K4">
        <v>150.69999999999999</v>
      </c>
      <c r="L4" s="2">
        <v>228</v>
      </c>
      <c r="M4">
        <v>1</v>
      </c>
      <c r="N4">
        <v>152.85</v>
      </c>
      <c r="O4">
        <v>150.69999999999999</v>
      </c>
      <c r="P4" s="2">
        <v>228</v>
      </c>
    </row>
    <row r="5" spans="1:16" x14ac:dyDescent="0.25">
      <c r="A5">
        <v>2</v>
      </c>
      <c r="B5">
        <v>6.33</v>
      </c>
      <c r="C5" s="3">
        <v>5.9</v>
      </c>
      <c r="D5" s="2">
        <v>24</v>
      </c>
      <c r="E5">
        <v>2</v>
      </c>
      <c r="F5">
        <v>53.72</v>
      </c>
      <c r="G5" s="3">
        <v>52.55</v>
      </c>
      <c r="H5" s="2">
        <v>96</v>
      </c>
      <c r="I5">
        <v>2</v>
      </c>
      <c r="J5">
        <v>164.51</v>
      </c>
      <c r="K5" s="3">
        <v>161.86000000000001</v>
      </c>
      <c r="L5" s="2">
        <v>236</v>
      </c>
      <c r="M5">
        <v>2</v>
      </c>
      <c r="N5">
        <v>164.51</v>
      </c>
      <c r="O5" s="3">
        <v>161.86000000000001</v>
      </c>
      <c r="P5" s="2">
        <v>236</v>
      </c>
    </row>
    <row r="6" spans="1:16" x14ac:dyDescent="0.25">
      <c r="A6">
        <v>3</v>
      </c>
      <c r="B6">
        <v>6.07</v>
      </c>
      <c r="C6">
        <v>5.71</v>
      </c>
      <c r="D6" s="2">
        <v>27</v>
      </c>
      <c r="E6">
        <v>3</v>
      </c>
      <c r="F6">
        <v>56.76</v>
      </c>
      <c r="G6">
        <v>55.58</v>
      </c>
      <c r="H6" s="2">
        <v>105</v>
      </c>
      <c r="I6">
        <v>3</v>
      </c>
      <c r="J6">
        <v>176.98</v>
      </c>
      <c r="K6">
        <v>173.98</v>
      </c>
      <c r="L6" s="2">
        <v>244</v>
      </c>
      <c r="M6">
        <v>3</v>
      </c>
      <c r="N6">
        <v>176.98</v>
      </c>
      <c r="O6">
        <v>173.98</v>
      </c>
      <c r="P6" s="2">
        <v>244</v>
      </c>
    </row>
    <row r="7" spans="1:16" x14ac:dyDescent="0.25">
      <c r="A7">
        <v>4</v>
      </c>
      <c r="B7">
        <v>6.71</v>
      </c>
      <c r="C7">
        <v>6.09</v>
      </c>
      <c r="D7" s="2">
        <v>31</v>
      </c>
      <c r="E7">
        <v>4</v>
      </c>
      <c r="F7">
        <v>52.83</v>
      </c>
      <c r="G7">
        <v>51.69</v>
      </c>
      <c r="H7" s="2">
        <v>114</v>
      </c>
      <c r="I7">
        <v>4</v>
      </c>
      <c r="J7">
        <v>148.02000000000001</v>
      </c>
      <c r="K7">
        <v>145.86000000000001</v>
      </c>
      <c r="L7" s="2">
        <v>248</v>
      </c>
      <c r="M7">
        <v>4</v>
      </c>
      <c r="N7">
        <v>148.02000000000001</v>
      </c>
      <c r="O7">
        <v>145.86000000000001</v>
      </c>
      <c r="P7" s="2">
        <v>248</v>
      </c>
    </row>
    <row r="8" spans="1:16" x14ac:dyDescent="0.25">
      <c r="A8">
        <v>5</v>
      </c>
      <c r="B8">
        <v>6.78</v>
      </c>
      <c r="C8">
        <v>6.14</v>
      </c>
      <c r="D8" s="2">
        <v>41</v>
      </c>
      <c r="E8">
        <v>5</v>
      </c>
      <c r="F8">
        <v>52.42</v>
      </c>
      <c r="G8">
        <v>51.24</v>
      </c>
      <c r="H8" s="2">
        <v>123</v>
      </c>
      <c r="I8">
        <v>5</v>
      </c>
      <c r="J8">
        <v>151.41999999999999</v>
      </c>
      <c r="K8">
        <v>149.25</v>
      </c>
      <c r="L8" s="2">
        <v>255</v>
      </c>
      <c r="M8">
        <v>5</v>
      </c>
      <c r="N8">
        <v>151.41999999999999</v>
      </c>
      <c r="O8">
        <v>149.25</v>
      </c>
      <c r="P8" s="2">
        <v>255</v>
      </c>
    </row>
    <row r="9" spans="1:16" x14ac:dyDescent="0.25">
      <c r="A9">
        <v>6</v>
      </c>
      <c r="B9">
        <v>6.41</v>
      </c>
      <c r="C9">
        <v>5.71</v>
      </c>
      <c r="D9" s="2">
        <v>45</v>
      </c>
      <c r="E9">
        <v>6</v>
      </c>
      <c r="F9">
        <v>54.72</v>
      </c>
      <c r="G9">
        <v>53.64</v>
      </c>
      <c r="H9" s="2">
        <v>136</v>
      </c>
      <c r="I9">
        <v>6</v>
      </c>
      <c r="J9">
        <v>152.52000000000001</v>
      </c>
      <c r="K9">
        <v>150.33000000000001</v>
      </c>
      <c r="L9" s="2">
        <v>265</v>
      </c>
      <c r="M9">
        <v>6</v>
      </c>
      <c r="N9">
        <v>152.52000000000001</v>
      </c>
      <c r="O9">
        <v>150.33000000000001</v>
      </c>
      <c r="P9" s="2">
        <v>265</v>
      </c>
    </row>
    <row r="10" spans="1:16" x14ac:dyDescent="0.25">
      <c r="A10">
        <v>7</v>
      </c>
      <c r="B10">
        <v>6.9</v>
      </c>
      <c r="C10">
        <v>6.23</v>
      </c>
      <c r="D10" s="2">
        <v>49</v>
      </c>
      <c r="E10">
        <v>7</v>
      </c>
      <c r="F10">
        <v>56.4</v>
      </c>
      <c r="G10">
        <v>55.15</v>
      </c>
      <c r="H10" s="2">
        <v>142</v>
      </c>
      <c r="I10">
        <v>7</v>
      </c>
      <c r="J10">
        <v>148.41999999999999</v>
      </c>
      <c r="K10">
        <v>146.35</v>
      </c>
      <c r="L10" s="2">
        <v>268</v>
      </c>
      <c r="M10">
        <v>7</v>
      </c>
      <c r="N10">
        <v>148.41999999999999</v>
      </c>
      <c r="O10">
        <v>146.35</v>
      </c>
      <c r="P10" s="2">
        <v>268</v>
      </c>
    </row>
    <row r="11" spans="1:16" x14ac:dyDescent="0.25">
      <c r="A11">
        <v>8</v>
      </c>
      <c r="B11">
        <v>7.77</v>
      </c>
      <c r="C11">
        <v>7.34</v>
      </c>
      <c r="D11" s="2">
        <v>52</v>
      </c>
      <c r="E11">
        <v>8</v>
      </c>
      <c r="F11">
        <v>55.75</v>
      </c>
      <c r="G11">
        <v>54.46</v>
      </c>
      <c r="H11" s="2">
        <v>155</v>
      </c>
      <c r="I11">
        <v>8</v>
      </c>
      <c r="J11">
        <v>154.43</v>
      </c>
      <c r="K11">
        <v>152</v>
      </c>
      <c r="L11" s="2">
        <v>278</v>
      </c>
      <c r="M11">
        <v>8</v>
      </c>
      <c r="N11">
        <v>154.43</v>
      </c>
      <c r="O11">
        <v>152</v>
      </c>
      <c r="P11" s="2">
        <v>278</v>
      </c>
    </row>
    <row r="12" spans="1:16" x14ac:dyDescent="0.25">
      <c r="A12">
        <v>9</v>
      </c>
      <c r="B12">
        <v>6.58</v>
      </c>
      <c r="C12">
        <v>5.89</v>
      </c>
      <c r="D12" s="2">
        <v>57</v>
      </c>
      <c r="E12">
        <v>9</v>
      </c>
      <c r="F12">
        <v>52.02</v>
      </c>
      <c r="G12">
        <v>50.79</v>
      </c>
      <c r="H12" s="2">
        <v>165</v>
      </c>
      <c r="I12">
        <v>9</v>
      </c>
      <c r="J12">
        <v>149.83000000000001</v>
      </c>
      <c r="K12">
        <v>147.59</v>
      </c>
      <c r="L12" s="2">
        <v>285</v>
      </c>
      <c r="M12">
        <v>9</v>
      </c>
      <c r="N12">
        <v>149.83000000000001</v>
      </c>
      <c r="O12">
        <v>147.59</v>
      </c>
      <c r="P12" s="2">
        <v>285</v>
      </c>
    </row>
    <row r="13" spans="1:16" x14ac:dyDescent="0.25">
      <c r="A13">
        <v>10</v>
      </c>
      <c r="B13">
        <v>7.06</v>
      </c>
      <c r="C13">
        <v>6.29</v>
      </c>
      <c r="D13" s="2">
        <v>61</v>
      </c>
      <c r="E13">
        <v>10</v>
      </c>
      <c r="F13">
        <v>52.71</v>
      </c>
      <c r="G13">
        <v>51.63</v>
      </c>
      <c r="H13" s="2">
        <v>174</v>
      </c>
      <c r="I13">
        <v>10</v>
      </c>
      <c r="J13">
        <v>152.99</v>
      </c>
      <c r="K13">
        <v>150.78</v>
      </c>
      <c r="L13" s="2">
        <v>292</v>
      </c>
      <c r="M13">
        <v>10</v>
      </c>
      <c r="N13">
        <v>152.99</v>
      </c>
      <c r="O13">
        <v>150.78</v>
      </c>
      <c r="P13" s="2">
        <v>292</v>
      </c>
    </row>
    <row r="14" spans="1:16" x14ac:dyDescent="0.25">
      <c r="A14" t="s">
        <v>10</v>
      </c>
      <c r="B14">
        <f xml:space="preserve"> AVERAGE(B4:B13)</f>
        <v>7.0310000000000006</v>
      </c>
      <c r="C14">
        <f t="shared" ref="C14" si="0" xml:space="preserve"> AVERAGE(C4:C13)</f>
        <v>6.4240000000000013</v>
      </c>
      <c r="E14" t="s">
        <v>10</v>
      </c>
      <c r="F14">
        <f xml:space="preserve"> AVERAGE(F4:F13)</f>
        <v>54.766999999999996</v>
      </c>
      <c r="G14">
        <f xml:space="preserve"> AVERAGE(G4:G13)</f>
        <v>53.571000000000005</v>
      </c>
      <c r="I14" t="s">
        <v>10</v>
      </c>
      <c r="J14">
        <f xml:space="preserve"> AVERAGE(J4:J13)</f>
        <v>155.197</v>
      </c>
      <c r="K14">
        <f xml:space="preserve"> AVERAGE(K4:K13)</f>
        <v>152.86999999999998</v>
      </c>
      <c r="M14" t="s">
        <v>10</v>
      </c>
      <c r="N14">
        <f xml:space="preserve"> AVERAGE(N4:N13)</f>
        <v>155.197</v>
      </c>
      <c r="O14">
        <f xml:space="preserve"> AVERAGE(O4:O13)</f>
        <v>152.86999999999998</v>
      </c>
    </row>
    <row r="15" spans="1:16" x14ac:dyDescent="0.25">
      <c r="A15" t="s">
        <v>9</v>
      </c>
      <c r="B15">
        <f>_xlfn.STDEV.S(B4:B13)</f>
        <v>1.0465652817138966</v>
      </c>
      <c r="C15">
        <f t="shared" ref="C15" si="1">_xlfn.STDEV.S(C4:C13)</f>
        <v>0.99980220266031938</v>
      </c>
      <c r="E15" t="s">
        <v>9</v>
      </c>
      <c r="F15">
        <f>_xlfn.STDEV.S(F4:F13)</f>
        <v>2.5991325476012181</v>
      </c>
      <c r="G15">
        <f>_xlfn.STDEV.S(G4:G13)</f>
        <v>2.5407192769852474</v>
      </c>
      <c r="I15" t="s">
        <v>9</v>
      </c>
      <c r="J15">
        <f>_xlfn.STDEV.S(J4:J13)</f>
        <v>8.9434793751276267</v>
      </c>
      <c r="K15">
        <f>_xlfn.STDEV.S(K4:K13)</f>
        <v>8.6626336770189116</v>
      </c>
      <c r="M15" t="s">
        <v>9</v>
      </c>
      <c r="N15">
        <f>_xlfn.STDEV.S(N4:N13)</f>
        <v>8.9434793751276267</v>
      </c>
      <c r="O15">
        <f>_xlfn.STDEV.S(O4:O13)</f>
        <v>8.6626336770189116</v>
      </c>
    </row>
    <row r="16" spans="1:16" x14ac:dyDescent="0.25">
      <c r="A16" t="s">
        <v>11</v>
      </c>
      <c r="B16" s="4">
        <f>B15/B14</f>
        <v>0.14885013251513249</v>
      </c>
      <c r="C16" s="4">
        <f t="shared" ref="C16" si="2">C15/C14</f>
        <v>0.15563546118622654</v>
      </c>
      <c r="D16" s="4"/>
      <c r="E16" t="s">
        <v>11</v>
      </c>
      <c r="F16" s="4">
        <f>F15/F14</f>
        <v>4.7458004776621293E-2</v>
      </c>
      <c r="G16" s="4">
        <f t="shared" ref="G16" si="3">G15/G14</f>
        <v>4.7427139254171982E-2</v>
      </c>
      <c r="H16" s="4"/>
      <c r="I16" t="s">
        <v>11</v>
      </c>
      <c r="J16" s="4">
        <f>J15/J14</f>
        <v>5.7626625354405214E-2</v>
      </c>
      <c r="K16" s="4">
        <f t="shared" ref="K16" si="4">K15/K14</f>
        <v>5.6666668914887898E-2</v>
      </c>
      <c r="L16" s="4"/>
      <c r="M16" t="s">
        <v>11</v>
      </c>
      <c r="N16" s="4">
        <f>N15/N14</f>
        <v>5.7626625354405214E-2</v>
      </c>
      <c r="O16" s="4">
        <f t="shared" ref="O16" si="5">O15/O14</f>
        <v>5.6666668914887898E-2</v>
      </c>
      <c r="P16" s="4"/>
    </row>
    <row r="18" spans="1:16" x14ac:dyDescent="0.25">
      <c r="A18" s="6">
        <v>256</v>
      </c>
      <c r="B18" s="6"/>
      <c r="C18" s="6"/>
      <c r="D18" s="6"/>
      <c r="E18" s="6">
        <v>512</v>
      </c>
      <c r="F18" s="6"/>
      <c r="G18" s="6"/>
      <c r="H18" s="6"/>
      <c r="I18" s="6">
        <v>768</v>
      </c>
      <c r="J18" s="6"/>
      <c r="K18" s="6"/>
      <c r="L18" s="6"/>
      <c r="M18" s="6">
        <v>1024</v>
      </c>
      <c r="N18" s="6"/>
      <c r="O18" s="6"/>
      <c r="P18" s="6"/>
    </row>
    <row r="19" spans="1:16" x14ac:dyDescent="0.25">
      <c r="A19" t="s">
        <v>6</v>
      </c>
      <c r="B19" t="s">
        <v>8</v>
      </c>
      <c r="C19" t="s">
        <v>5</v>
      </c>
      <c r="D19" s="2" t="s">
        <v>7</v>
      </c>
      <c r="E19" t="s">
        <v>6</v>
      </c>
      <c r="F19" t="s">
        <v>8</v>
      </c>
      <c r="G19" t="s">
        <v>5</v>
      </c>
      <c r="H19" s="2" t="s">
        <v>7</v>
      </c>
      <c r="I19" t="s">
        <v>6</v>
      </c>
      <c r="J19" t="s">
        <v>8</v>
      </c>
      <c r="K19" t="s">
        <v>5</v>
      </c>
      <c r="L19" s="2" t="s">
        <v>7</v>
      </c>
      <c r="M19" t="s">
        <v>6</v>
      </c>
      <c r="N19" t="s">
        <v>8</v>
      </c>
      <c r="O19" t="s">
        <v>5</v>
      </c>
      <c r="P19" s="2" t="s">
        <v>7</v>
      </c>
    </row>
    <row r="20" spans="1:16" x14ac:dyDescent="0.25">
      <c r="A20">
        <v>1</v>
      </c>
      <c r="B20">
        <v>24.34</v>
      </c>
      <c r="C20">
        <v>23.46</v>
      </c>
      <c r="D20" s="2">
        <v>27</v>
      </c>
      <c r="E20">
        <v>1</v>
      </c>
      <c r="F20">
        <v>94.28</v>
      </c>
      <c r="G20">
        <v>92.77</v>
      </c>
      <c r="H20" s="2">
        <v>109</v>
      </c>
      <c r="I20">
        <v>1</v>
      </c>
      <c r="J20">
        <v>214.27</v>
      </c>
      <c r="K20">
        <v>211.63</v>
      </c>
      <c r="L20" s="2">
        <v>204</v>
      </c>
      <c r="M20">
        <v>1</v>
      </c>
      <c r="N20">
        <v>214.27</v>
      </c>
      <c r="O20">
        <v>211.63</v>
      </c>
      <c r="P20" s="2">
        <v>204</v>
      </c>
    </row>
    <row r="21" spans="1:16" x14ac:dyDescent="0.25">
      <c r="A21">
        <v>2</v>
      </c>
      <c r="B21">
        <v>23.25</v>
      </c>
      <c r="C21" s="3">
        <v>22.58</v>
      </c>
      <c r="D21" s="2">
        <v>31</v>
      </c>
      <c r="E21">
        <v>2</v>
      </c>
      <c r="F21">
        <v>94.08</v>
      </c>
      <c r="G21" s="3">
        <v>93.41</v>
      </c>
      <c r="H21" s="2">
        <v>114</v>
      </c>
      <c r="I21">
        <v>2</v>
      </c>
      <c r="J21">
        <v>223.51</v>
      </c>
      <c r="K21" s="3">
        <v>220.81</v>
      </c>
      <c r="L21" s="2">
        <v>211</v>
      </c>
      <c r="M21">
        <v>2</v>
      </c>
      <c r="N21">
        <v>223.51</v>
      </c>
      <c r="O21" s="3">
        <v>220.81</v>
      </c>
      <c r="P21" s="2">
        <v>211</v>
      </c>
    </row>
    <row r="22" spans="1:16" x14ac:dyDescent="0.25">
      <c r="A22">
        <v>3</v>
      </c>
      <c r="B22">
        <v>24.74</v>
      </c>
      <c r="C22">
        <v>23.92</v>
      </c>
      <c r="D22" s="2">
        <v>38</v>
      </c>
      <c r="E22">
        <v>3</v>
      </c>
      <c r="F22">
        <v>91.19</v>
      </c>
      <c r="G22">
        <v>89.75</v>
      </c>
      <c r="H22" s="2">
        <v>122</v>
      </c>
      <c r="I22">
        <v>3</v>
      </c>
      <c r="J22">
        <v>215.63</v>
      </c>
      <c r="K22">
        <v>213.16</v>
      </c>
      <c r="L22" s="2">
        <v>215</v>
      </c>
      <c r="M22">
        <v>3</v>
      </c>
      <c r="N22">
        <v>215.63</v>
      </c>
      <c r="O22">
        <v>213.16</v>
      </c>
      <c r="P22" s="2">
        <v>215</v>
      </c>
    </row>
    <row r="23" spans="1:16" x14ac:dyDescent="0.25">
      <c r="A23">
        <v>4</v>
      </c>
      <c r="B23">
        <v>24.34</v>
      </c>
      <c r="C23">
        <v>23.42</v>
      </c>
      <c r="D23" s="2">
        <v>43</v>
      </c>
      <c r="E23">
        <v>4</v>
      </c>
      <c r="F23">
        <v>91.37</v>
      </c>
      <c r="G23">
        <v>89.88</v>
      </c>
      <c r="H23" s="2">
        <v>135</v>
      </c>
      <c r="I23">
        <v>4</v>
      </c>
      <c r="J23">
        <v>217.02</v>
      </c>
      <c r="K23">
        <v>214.65</v>
      </c>
      <c r="L23" s="2">
        <v>220</v>
      </c>
      <c r="M23">
        <v>4</v>
      </c>
      <c r="N23">
        <v>217.02</v>
      </c>
      <c r="O23">
        <v>214.65</v>
      </c>
      <c r="P23" s="2">
        <v>220</v>
      </c>
    </row>
    <row r="24" spans="1:16" x14ac:dyDescent="0.25">
      <c r="A24">
        <v>5</v>
      </c>
      <c r="B24">
        <v>23.91</v>
      </c>
      <c r="C24">
        <v>22.92</v>
      </c>
      <c r="D24" s="2">
        <v>45</v>
      </c>
      <c r="E24">
        <v>5</v>
      </c>
      <c r="F24">
        <v>99.77</v>
      </c>
      <c r="G24">
        <v>98.16</v>
      </c>
      <c r="H24" s="2">
        <v>146</v>
      </c>
      <c r="I24">
        <v>5</v>
      </c>
      <c r="J24">
        <v>223.06</v>
      </c>
      <c r="K24">
        <v>220.57</v>
      </c>
      <c r="L24" s="2">
        <v>225</v>
      </c>
      <c r="M24">
        <v>5</v>
      </c>
      <c r="N24">
        <v>223.06</v>
      </c>
      <c r="O24">
        <v>220.57</v>
      </c>
      <c r="P24" s="2">
        <v>225</v>
      </c>
    </row>
    <row r="25" spans="1:16" x14ac:dyDescent="0.25">
      <c r="A25">
        <v>6</v>
      </c>
      <c r="B25">
        <v>23.5</v>
      </c>
      <c r="C25">
        <v>22.71</v>
      </c>
      <c r="D25" s="2">
        <v>57</v>
      </c>
      <c r="E25">
        <v>6</v>
      </c>
      <c r="F25">
        <v>93.44</v>
      </c>
      <c r="G25">
        <v>91.95</v>
      </c>
      <c r="H25" s="2">
        <v>161</v>
      </c>
      <c r="I25">
        <v>6</v>
      </c>
      <c r="J25">
        <v>215.81</v>
      </c>
      <c r="K25">
        <v>213.18</v>
      </c>
      <c r="L25" s="2">
        <v>229</v>
      </c>
      <c r="M25">
        <v>6</v>
      </c>
      <c r="N25">
        <v>215.81</v>
      </c>
      <c r="O25">
        <v>213.18</v>
      </c>
      <c r="P25" s="2">
        <v>229</v>
      </c>
    </row>
    <row r="26" spans="1:16" x14ac:dyDescent="0.25">
      <c r="A26">
        <v>7</v>
      </c>
      <c r="B26">
        <v>23.83</v>
      </c>
      <c r="C26">
        <v>23.21</v>
      </c>
      <c r="D26" s="2">
        <v>61</v>
      </c>
      <c r="E26">
        <v>7</v>
      </c>
      <c r="F26">
        <v>94.56</v>
      </c>
      <c r="G26">
        <v>92.86</v>
      </c>
      <c r="H26" s="2">
        <v>167</v>
      </c>
      <c r="I26">
        <v>7</v>
      </c>
      <c r="J26">
        <v>210.3</v>
      </c>
      <c r="K26">
        <v>207.69</v>
      </c>
      <c r="L26" s="2">
        <v>240</v>
      </c>
      <c r="M26">
        <v>7</v>
      </c>
      <c r="N26">
        <v>210.3</v>
      </c>
      <c r="O26">
        <v>207.69</v>
      </c>
      <c r="P26" s="2">
        <v>240</v>
      </c>
    </row>
    <row r="27" spans="1:16" x14ac:dyDescent="0.25">
      <c r="A27">
        <v>8</v>
      </c>
      <c r="B27">
        <v>24.2</v>
      </c>
      <c r="C27">
        <v>23.51</v>
      </c>
      <c r="D27" s="2">
        <v>71</v>
      </c>
      <c r="E27">
        <v>8</v>
      </c>
      <c r="F27">
        <v>92.85</v>
      </c>
      <c r="G27">
        <v>92.54</v>
      </c>
      <c r="H27" s="2">
        <v>171</v>
      </c>
      <c r="I27">
        <v>8</v>
      </c>
      <c r="J27">
        <v>214.98</v>
      </c>
      <c r="K27">
        <v>212.37</v>
      </c>
      <c r="L27" s="2">
        <v>246</v>
      </c>
      <c r="M27">
        <v>8</v>
      </c>
      <c r="N27">
        <v>214.98</v>
      </c>
      <c r="O27">
        <v>212.37</v>
      </c>
      <c r="P27" s="2">
        <v>246</v>
      </c>
    </row>
    <row r="28" spans="1:16" x14ac:dyDescent="0.25">
      <c r="A28">
        <v>9</v>
      </c>
      <c r="B28">
        <v>24.12</v>
      </c>
      <c r="C28">
        <v>23.43</v>
      </c>
      <c r="D28" s="2">
        <v>76</v>
      </c>
      <c r="E28">
        <v>9</v>
      </c>
      <c r="F28">
        <v>94.8</v>
      </c>
      <c r="G28">
        <v>93.21</v>
      </c>
      <c r="H28" s="2">
        <v>177</v>
      </c>
      <c r="I28">
        <v>9</v>
      </c>
      <c r="J28">
        <v>218.79</v>
      </c>
      <c r="K28">
        <v>216.07</v>
      </c>
      <c r="L28" s="2">
        <v>252</v>
      </c>
      <c r="M28">
        <v>9</v>
      </c>
      <c r="N28">
        <v>218.79</v>
      </c>
      <c r="O28">
        <v>216.07</v>
      </c>
      <c r="P28" s="2">
        <v>252</v>
      </c>
    </row>
    <row r="29" spans="1:16" x14ac:dyDescent="0.25">
      <c r="A29">
        <v>10</v>
      </c>
      <c r="B29">
        <v>24.36</v>
      </c>
      <c r="C29">
        <v>23.67</v>
      </c>
      <c r="D29" s="2">
        <v>78</v>
      </c>
      <c r="E29">
        <v>10</v>
      </c>
      <c r="F29">
        <v>93.29</v>
      </c>
      <c r="G29">
        <v>91.78</v>
      </c>
      <c r="H29" s="2">
        <v>186</v>
      </c>
      <c r="I29">
        <v>10</v>
      </c>
      <c r="J29">
        <v>214.22</v>
      </c>
      <c r="K29">
        <v>211.54</v>
      </c>
      <c r="L29" s="2">
        <v>258</v>
      </c>
      <c r="M29">
        <v>10</v>
      </c>
      <c r="N29">
        <v>214.22</v>
      </c>
      <c r="O29">
        <v>211.54</v>
      </c>
      <c r="P29" s="2">
        <v>258</v>
      </c>
    </row>
    <row r="30" spans="1:16" x14ac:dyDescent="0.25">
      <c r="A30" t="s">
        <v>10</v>
      </c>
      <c r="B30">
        <f xml:space="preserve"> AVERAGE(B20:B29)</f>
        <v>24.058999999999997</v>
      </c>
      <c r="C30">
        <f t="shared" ref="C30" si="6" xml:space="preserve"> AVERAGE(C20:C29)</f>
        <v>23.283000000000005</v>
      </c>
      <c r="E30" t="s">
        <v>10</v>
      </c>
      <c r="F30">
        <f xml:space="preserve"> AVERAGE(F20:F29)</f>
        <v>93.962999999999994</v>
      </c>
      <c r="G30">
        <f xml:space="preserve"> AVERAGE(G20:G29)</f>
        <v>92.631</v>
      </c>
      <c r="I30" t="s">
        <v>10</v>
      </c>
      <c r="J30">
        <f xml:space="preserve"> AVERAGE(J20:J29)</f>
        <v>216.75899999999996</v>
      </c>
      <c r="K30">
        <f xml:space="preserve"> AVERAGE(K20:K29)</f>
        <v>214.167</v>
      </c>
      <c r="M30" t="s">
        <v>10</v>
      </c>
      <c r="N30">
        <f xml:space="preserve"> AVERAGE(N20:N29)</f>
        <v>216.75899999999996</v>
      </c>
      <c r="O30">
        <f xml:space="preserve"> AVERAGE(O20:O29)</f>
        <v>214.167</v>
      </c>
    </row>
    <row r="31" spans="1:16" x14ac:dyDescent="0.25">
      <c r="A31" t="s">
        <v>9</v>
      </c>
      <c r="B31">
        <f>_xlfn.STDEV.S(B20:B29)</f>
        <v>0.44440847076635331</v>
      </c>
      <c r="C31">
        <f t="shared" ref="C31" si="7">_xlfn.STDEV.S(C20:C29)</f>
        <v>0.42666796874801383</v>
      </c>
      <c r="E31" t="s">
        <v>9</v>
      </c>
      <c r="F31">
        <f>_xlfn.STDEV.S(F20:F29)</f>
        <v>2.3867879391907993</v>
      </c>
      <c r="G31">
        <f>_xlfn.STDEV.S(G20:G29)</f>
        <v>2.3249394257342124</v>
      </c>
      <c r="I31" t="s">
        <v>9</v>
      </c>
      <c r="J31">
        <f>_xlfn.STDEV.S(J20:J29)</f>
        <v>4.071200887535106</v>
      </c>
      <c r="K31">
        <f>_xlfn.STDEV.S(K20:K29)</f>
        <v>4.0755232792857408</v>
      </c>
      <c r="M31" t="s">
        <v>9</v>
      </c>
      <c r="N31">
        <f>_xlfn.STDEV.S(N20:N29)</f>
        <v>4.071200887535106</v>
      </c>
      <c r="O31">
        <f>_xlfn.STDEV.S(O20:O29)</f>
        <v>4.0755232792857408</v>
      </c>
    </row>
    <row r="32" spans="1:16" x14ac:dyDescent="0.25">
      <c r="A32" t="s">
        <v>11</v>
      </c>
      <c r="B32" s="4">
        <f>B31/B30</f>
        <v>1.8471610240091165E-2</v>
      </c>
      <c r="C32" s="4">
        <f t="shared" ref="C32" si="8">C31/C30</f>
        <v>1.8325300380020348E-2</v>
      </c>
      <c r="D32" s="4"/>
      <c r="E32" t="s">
        <v>11</v>
      </c>
      <c r="F32" s="4">
        <f>F31/F30</f>
        <v>2.5401359462669342E-2</v>
      </c>
      <c r="G32" s="4">
        <f t="shared" ref="G32" si="9">G31/G30</f>
        <v>2.5098934759791133E-2</v>
      </c>
      <c r="H32" s="4"/>
      <c r="I32" t="s">
        <v>11</v>
      </c>
      <c r="J32" s="4">
        <f>J31/J30</f>
        <v>1.8782153855365205E-2</v>
      </c>
      <c r="K32" s="4">
        <f t="shared" ref="K32" si="10">K31/K30</f>
        <v>1.9029651063355888E-2</v>
      </c>
      <c r="L32" s="4"/>
      <c r="M32" t="s">
        <v>11</v>
      </c>
      <c r="N32" s="4">
        <f>N31/N30</f>
        <v>1.8782153855365205E-2</v>
      </c>
      <c r="O32" s="4">
        <f t="shared" ref="O32" si="11">O31/O30</f>
        <v>1.9029651063355888E-2</v>
      </c>
      <c r="P32" s="4"/>
    </row>
  </sheetData>
  <mergeCells count="8">
    <mergeCell ref="A18:D18"/>
    <mergeCell ref="E18:H18"/>
    <mergeCell ref="I18:L18"/>
    <mergeCell ref="M2:P2"/>
    <mergeCell ref="A2:D2"/>
    <mergeCell ref="E2:H2"/>
    <mergeCell ref="I2:L2"/>
    <mergeCell ref="M18:P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2DA9C-D29D-4EEF-830A-273F2BF15310}">
  <dimension ref="A1:E14"/>
  <sheetViews>
    <sheetView workbookViewId="0">
      <selection sqref="A1:E14"/>
    </sheetView>
  </sheetViews>
  <sheetFormatPr defaultRowHeight="15" x14ac:dyDescent="0.25"/>
  <cols>
    <col min="1" max="1" width="8" bestFit="1" customWidth="1"/>
    <col min="2" max="2" width="14.7109375" bestFit="1" customWidth="1"/>
    <col min="3" max="3" width="16.5703125" bestFit="1" customWidth="1"/>
    <col min="4" max="4" width="16.7109375" bestFit="1" customWidth="1"/>
    <col min="5" max="5" width="15.85546875" style="2" bestFit="1" customWidth="1"/>
  </cols>
  <sheetData>
    <row r="1" spans="1:5" x14ac:dyDescent="0.25">
      <c r="A1" t="s">
        <v>6</v>
      </c>
      <c r="B1" t="s">
        <v>8</v>
      </c>
      <c r="C1" t="s">
        <v>5</v>
      </c>
      <c r="D1" t="s">
        <v>4</v>
      </c>
      <c r="E1" s="2" t="s">
        <v>7</v>
      </c>
    </row>
    <row r="2" spans="1:5" x14ac:dyDescent="0.25">
      <c r="A2">
        <v>1</v>
      </c>
      <c r="B2">
        <v>2.4300000000000002</v>
      </c>
      <c r="C2">
        <v>2.08</v>
      </c>
      <c r="D2">
        <v>1.1200000000000001</v>
      </c>
      <c r="E2" s="2">
        <v>53</v>
      </c>
    </row>
    <row r="3" spans="1:5" x14ac:dyDescent="0.25">
      <c r="A3">
        <v>2</v>
      </c>
      <c r="B3">
        <v>2.4900000000000002</v>
      </c>
      <c r="C3" s="3">
        <v>2.1</v>
      </c>
      <c r="D3">
        <v>1.1200000000000001</v>
      </c>
      <c r="E3" s="2">
        <v>64</v>
      </c>
    </row>
    <row r="4" spans="1:5" x14ac:dyDescent="0.25">
      <c r="A4">
        <v>3</v>
      </c>
      <c r="B4">
        <v>2.34</v>
      </c>
      <c r="C4">
        <v>1.77</v>
      </c>
      <c r="D4">
        <v>1.0620000000000001</v>
      </c>
      <c r="E4" s="2">
        <v>77</v>
      </c>
    </row>
    <row r="5" spans="1:5" x14ac:dyDescent="0.25">
      <c r="A5">
        <v>4</v>
      </c>
      <c r="B5">
        <v>2.41</v>
      </c>
      <c r="C5">
        <v>2.06</v>
      </c>
      <c r="D5">
        <v>1.0629999999999999</v>
      </c>
      <c r="E5" s="2">
        <v>83</v>
      </c>
    </row>
    <row r="6" spans="1:5" x14ac:dyDescent="0.25">
      <c r="A6">
        <v>5</v>
      </c>
      <c r="B6">
        <v>2.35</v>
      </c>
      <c r="C6">
        <v>1.98</v>
      </c>
      <c r="D6">
        <v>1.0629999999999999</v>
      </c>
      <c r="E6" s="2">
        <v>89</v>
      </c>
    </row>
    <row r="7" spans="1:5" x14ac:dyDescent="0.25">
      <c r="A7">
        <v>6</v>
      </c>
      <c r="B7">
        <v>2.44</v>
      </c>
      <c r="C7">
        <v>2.0499999999999998</v>
      </c>
      <c r="D7">
        <v>1.0589999999999999</v>
      </c>
      <c r="E7" s="2">
        <v>93</v>
      </c>
    </row>
    <row r="8" spans="1:5" x14ac:dyDescent="0.25">
      <c r="A8">
        <v>7</v>
      </c>
      <c r="B8">
        <v>2.36</v>
      </c>
      <c r="C8">
        <v>2.02</v>
      </c>
      <c r="D8">
        <v>1.0620000000000001</v>
      </c>
      <c r="E8" s="2">
        <v>104</v>
      </c>
    </row>
    <row r="9" spans="1:5" x14ac:dyDescent="0.25">
      <c r="A9">
        <v>8</v>
      </c>
      <c r="B9">
        <v>2.4500000000000002</v>
      </c>
      <c r="C9">
        <v>2.11</v>
      </c>
      <c r="D9">
        <v>1.018</v>
      </c>
      <c r="E9" s="2">
        <v>111</v>
      </c>
    </row>
    <row r="10" spans="1:5" x14ac:dyDescent="0.25">
      <c r="A10">
        <v>9</v>
      </c>
      <c r="B10">
        <v>2.15</v>
      </c>
      <c r="C10">
        <v>1.79</v>
      </c>
      <c r="D10">
        <v>1.0209999999999999</v>
      </c>
      <c r="E10" s="2">
        <v>118</v>
      </c>
    </row>
    <row r="11" spans="1:5" x14ac:dyDescent="0.25">
      <c r="A11">
        <v>10</v>
      </c>
      <c r="B11">
        <v>2.3199999999999998</v>
      </c>
      <c r="C11">
        <v>1.7</v>
      </c>
      <c r="D11">
        <v>1.02</v>
      </c>
      <c r="E11" s="2">
        <v>125</v>
      </c>
    </row>
    <row r="12" spans="1:5" x14ac:dyDescent="0.25">
      <c r="A12" t="s">
        <v>10</v>
      </c>
      <c r="B12">
        <f xml:space="preserve"> AVERAGE(B2:B11)</f>
        <v>2.3739999999999997</v>
      </c>
      <c r="C12">
        <f t="shared" ref="C12:D12" si="0" xml:space="preserve"> AVERAGE(C2:C11)</f>
        <v>1.9659999999999997</v>
      </c>
      <c r="D12">
        <f t="shared" si="0"/>
        <v>1.0608</v>
      </c>
    </row>
    <row r="13" spans="1:5" x14ac:dyDescent="0.25">
      <c r="A13" t="s">
        <v>9</v>
      </c>
      <c r="B13">
        <f>_xlfn.STDEV.S(B2:B11)</f>
        <v>9.6055539489748765E-2</v>
      </c>
      <c r="C13">
        <f t="shared" ref="C13:D13" si="1">_xlfn.STDEV.S(C2:C11)</f>
        <v>0.15305772331596557</v>
      </c>
      <c r="D13">
        <f t="shared" si="1"/>
        <v>3.6675150533660661E-2</v>
      </c>
    </row>
    <row r="14" spans="1:5" x14ac:dyDescent="0.25">
      <c r="A14" t="s">
        <v>11</v>
      </c>
      <c r="B14" s="4">
        <f>B13/B12</f>
        <v>4.0461474090037398E-2</v>
      </c>
      <c r="C14" s="4">
        <f t="shared" ref="C14:D14" si="2">C13/C12</f>
        <v>7.7852351635791239E-2</v>
      </c>
      <c r="D14" s="4">
        <f t="shared" si="2"/>
        <v>3.4573105706693683E-2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DBFF-4144-4901-883B-08CCBD1C6801}">
  <dimension ref="A1:E14"/>
  <sheetViews>
    <sheetView workbookViewId="0">
      <selection activeCell="E14" sqref="A1:E14"/>
    </sheetView>
  </sheetViews>
  <sheetFormatPr defaultRowHeight="15" x14ac:dyDescent="0.25"/>
  <cols>
    <col min="1" max="1" width="8" bestFit="1" customWidth="1"/>
    <col min="2" max="2" width="14.7109375" bestFit="1" customWidth="1"/>
    <col min="3" max="3" width="16.5703125" bestFit="1" customWidth="1"/>
    <col min="4" max="4" width="16.7109375" bestFit="1" customWidth="1"/>
    <col min="5" max="5" width="15.85546875" bestFit="1" customWidth="1"/>
  </cols>
  <sheetData>
    <row r="1" spans="1:5" x14ac:dyDescent="0.25">
      <c r="A1" t="s">
        <v>6</v>
      </c>
      <c r="B1" t="s">
        <v>8</v>
      </c>
      <c r="C1" t="s">
        <v>5</v>
      </c>
      <c r="D1" t="s">
        <v>4</v>
      </c>
      <c r="E1" s="2" t="s">
        <v>7</v>
      </c>
    </row>
    <row r="2" spans="1:5" x14ac:dyDescent="0.25">
      <c r="A2">
        <v>1</v>
      </c>
      <c r="B2">
        <v>5.26</v>
      </c>
      <c r="C2">
        <v>4.75</v>
      </c>
      <c r="D2">
        <v>3.673</v>
      </c>
      <c r="E2" s="2">
        <v>177</v>
      </c>
    </row>
    <row r="3" spans="1:5" x14ac:dyDescent="0.25">
      <c r="A3">
        <v>2</v>
      </c>
      <c r="B3">
        <v>5.37</v>
      </c>
      <c r="C3" s="3">
        <v>4.87</v>
      </c>
      <c r="D3">
        <v>3.7040000000000002</v>
      </c>
      <c r="E3" s="2">
        <v>187</v>
      </c>
    </row>
    <row r="4" spans="1:5" x14ac:dyDescent="0.25">
      <c r="A4">
        <v>3</v>
      </c>
      <c r="B4">
        <v>5.17</v>
      </c>
      <c r="C4">
        <v>4.72</v>
      </c>
      <c r="D4">
        <v>3.7040000000000002</v>
      </c>
      <c r="E4" s="2">
        <v>191</v>
      </c>
    </row>
    <row r="5" spans="1:5" x14ac:dyDescent="0.25">
      <c r="A5">
        <v>4</v>
      </c>
      <c r="B5">
        <v>5.36</v>
      </c>
      <c r="C5">
        <v>4.63</v>
      </c>
      <c r="D5">
        <v>3.698</v>
      </c>
      <c r="E5" s="2">
        <v>200</v>
      </c>
    </row>
    <row r="6" spans="1:5" x14ac:dyDescent="0.25">
      <c r="A6">
        <v>5</v>
      </c>
      <c r="B6">
        <v>5.35</v>
      </c>
      <c r="C6">
        <v>4.5999999999999996</v>
      </c>
      <c r="D6">
        <v>3.698</v>
      </c>
      <c r="E6" s="2">
        <v>204</v>
      </c>
    </row>
    <row r="7" spans="1:5" x14ac:dyDescent="0.25">
      <c r="A7">
        <v>6</v>
      </c>
      <c r="B7">
        <v>5.32</v>
      </c>
      <c r="C7">
        <v>4.78</v>
      </c>
      <c r="D7">
        <v>3.702</v>
      </c>
      <c r="E7" s="2">
        <v>216</v>
      </c>
    </row>
    <row r="8" spans="1:5" x14ac:dyDescent="0.25">
      <c r="A8">
        <v>7</v>
      </c>
      <c r="B8">
        <v>5.35</v>
      </c>
      <c r="C8" s="3">
        <v>4.6500000000000004</v>
      </c>
      <c r="D8">
        <v>3.7040000000000002</v>
      </c>
      <c r="E8" s="2">
        <v>224</v>
      </c>
    </row>
    <row r="9" spans="1:5" x14ac:dyDescent="0.25">
      <c r="A9">
        <v>8</v>
      </c>
      <c r="B9">
        <v>5.22</v>
      </c>
      <c r="C9">
        <v>4.75</v>
      </c>
      <c r="D9">
        <v>3.7010000000000001</v>
      </c>
      <c r="E9" s="2">
        <v>239</v>
      </c>
    </row>
    <row r="10" spans="1:5" x14ac:dyDescent="0.25">
      <c r="A10">
        <v>9</v>
      </c>
      <c r="B10">
        <v>5.4</v>
      </c>
      <c r="C10">
        <v>4.6500000000000004</v>
      </c>
      <c r="D10">
        <v>3.7029999999999998</v>
      </c>
      <c r="E10" s="2">
        <v>248</v>
      </c>
    </row>
    <row r="11" spans="1:5" x14ac:dyDescent="0.25">
      <c r="A11">
        <v>10</v>
      </c>
      <c r="B11">
        <v>5.34</v>
      </c>
      <c r="C11">
        <v>4.92</v>
      </c>
      <c r="D11">
        <v>3.7050000000000001</v>
      </c>
      <c r="E11" s="2">
        <v>280</v>
      </c>
    </row>
    <row r="12" spans="1:5" x14ac:dyDescent="0.25">
      <c r="A12" t="s">
        <v>10</v>
      </c>
      <c r="B12">
        <f xml:space="preserve"> AVERAGE(B2:B11)</f>
        <v>5.3140000000000001</v>
      </c>
      <c r="C12">
        <f t="shared" ref="C12:D12" si="0" xml:space="preserve"> AVERAGE(C2:C11)</f>
        <v>4.7320000000000002</v>
      </c>
      <c r="D12">
        <f t="shared" si="0"/>
        <v>3.6992000000000003</v>
      </c>
      <c r="E12" s="2"/>
    </row>
    <row r="13" spans="1:5" x14ac:dyDescent="0.25">
      <c r="A13" t="s">
        <v>9</v>
      </c>
      <c r="B13">
        <f>_xlfn.STDEV.S(B2:B11)</f>
        <v>7.3363630105265615E-2</v>
      </c>
      <c r="C13">
        <f t="shared" ref="C13:D13" si="1">_xlfn.STDEV.S(C2:C11)</f>
        <v>0.10475367933076783</v>
      </c>
      <c r="D13">
        <f t="shared" si="1"/>
        <v>9.5312352003528271E-3</v>
      </c>
      <c r="E13" s="2"/>
    </row>
    <row r="14" spans="1:5" x14ac:dyDescent="0.25">
      <c r="A14" t="s">
        <v>11</v>
      </c>
      <c r="B14" s="4">
        <f>B13/B12</f>
        <v>1.3805726402947988E-2</v>
      </c>
      <c r="C14" s="4">
        <f t="shared" ref="C14:D14" si="2">C13/C12</f>
        <v>2.2137294871252711E-2</v>
      </c>
      <c r="D14" s="4">
        <f t="shared" si="2"/>
        <v>2.576566609091919E-3</v>
      </c>
      <c r="E1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A287A-2333-43F5-B796-5232312E4AC0}">
  <dimension ref="A1:E14"/>
  <sheetViews>
    <sheetView workbookViewId="0">
      <selection activeCell="B12" sqref="B12:D14"/>
    </sheetView>
  </sheetViews>
  <sheetFormatPr defaultRowHeight="15" x14ac:dyDescent="0.25"/>
  <cols>
    <col min="1" max="1" width="8" bestFit="1" customWidth="1"/>
    <col min="2" max="2" width="14.7109375" bestFit="1" customWidth="1"/>
    <col min="3" max="3" width="16.5703125" bestFit="1" customWidth="1"/>
    <col min="4" max="4" width="16.7109375" bestFit="1" customWidth="1"/>
    <col min="5" max="5" width="15.85546875" bestFit="1" customWidth="1"/>
  </cols>
  <sheetData>
    <row r="1" spans="1:5" x14ac:dyDescent="0.25">
      <c r="A1" t="s">
        <v>6</v>
      </c>
      <c r="B1" t="s">
        <v>8</v>
      </c>
      <c r="C1" t="s">
        <v>5</v>
      </c>
      <c r="D1" t="s">
        <v>4</v>
      </c>
      <c r="E1" s="2" t="s">
        <v>7</v>
      </c>
    </row>
    <row r="2" spans="1:5" x14ac:dyDescent="0.25">
      <c r="A2">
        <v>1</v>
      </c>
      <c r="B2">
        <v>10.4</v>
      </c>
      <c r="C2">
        <v>9.49</v>
      </c>
      <c r="D2">
        <v>8.2070000000000007</v>
      </c>
      <c r="E2" s="2">
        <v>20</v>
      </c>
    </row>
    <row r="3" spans="1:5" x14ac:dyDescent="0.25">
      <c r="A3">
        <v>2</v>
      </c>
      <c r="B3">
        <v>10.37</v>
      </c>
      <c r="C3" s="3">
        <v>9.43</v>
      </c>
      <c r="D3">
        <v>8.2040000000000006</v>
      </c>
      <c r="E3" s="2">
        <v>37</v>
      </c>
    </row>
    <row r="4" spans="1:5" x14ac:dyDescent="0.25">
      <c r="A4">
        <v>3</v>
      </c>
      <c r="B4">
        <v>10.31</v>
      </c>
      <c r="C4">
        <v>9.4499999999999993</v>
      </c>
      <c r="D4">
        <v>8.2040000000000006</v>
      </c>
      <c r="E4" s="2">
        <v>42</v>
      </c>
    </row>
    <row r="5" spans="1:5" x14ac:dyDescent="0.25">
      <c r="A5">
        <v>4</v>
      </c>
      <c r="B5">
        <v>10.34</v>
      </c>
      <c r="C5">
        <v>9.3699999999999992</v>
      </c>
      <c r="D5">
        <v>8.1959999999999997</v>
      </c>
      <c r="E5" s="2">
        <v>50</v>
      </c>
    </row>
    <row r="6" spans="1:5" x14ac:dyDescent="0.25">
      <c r="A6">
        <v>5</v>
      </c>
      <c r="B6">
        <v>10.050000000000001</v>
      </c>
      <c r="C6">
        <v>9.43</v>
      </c>
      <c r="D6">
        <v>8.2029999999999994</v>
      </c>
      <c r="E6" s="2">
        <v>56</v>
      </c>
    </row>
    <row r="7" spans="1:5" x14ac:dyDescent="0.25">
      <c r="A7">
        <v>6</v>
      </c>
      <c r="B7">
        <v>10.17</v>
      </c>
      <c r="C7">
        <v>9.3699999999999992</v>
      </c>
      <c r="D7">
        <v>8.1989999999999998</v>
      </c>
      <c r="E7" s="2">
        <v>68</v>
      </c>
    </row>
    <row r="8" spans="1:5" x14ac:dyDescent="0.25">
      <c r="A8">
        <v>7</v>
      </c>
      <c r="B8">
        <v>10.25</v>
      </c>
      <c r="C8">
        <v>9.42</v>
      </c>
      <c r="D8" s="5">
        <v>8.2040000000000006</v>
      </c>
      <c r="E8" s="2">
        <v>75</v>
      </c>
    </row>
    <row r="9" spans="1:5" x14ac:dyDescent="0.25">
      <c r="A9">
        <v>8</v>
      </c>
      <c r="B9">
        <v>10.23</v>
      </c>
      <c r="C9">
        <v>9.43</v>
      </c>
      <c r="D9">
        <v>8.2029999999999994</v>
      </c>
      <c r="E9" s="2">
        <v>85</v>
      </c>
    </row>
    <row r="10" spans="1:5" x14ac:dyDescent="0.25">
      <c r="A10">
        <v>9</v>
      </c>
      <c r="B10">
        <v>10.130000000000001</v>
      </c>
      <c r="C10">
        <v>9.39</v>
      </c>
      <c r="D10">
        <v>8.1989999999999998</v>
      </c>
      <c r="E10" s="2">
        <v>94</v>
      </c>
    </row>
    <row r="11" spans="1:5" x14ac:dyDescent="0.25">
      <c r="A11">
        <v>10</v>
      </c>
      <c r="B11">
        <v>10.17</v>
      </c>
      <c r="C11">
        <v>9.48</v>
      </c>
      <c r="D11">
        <v>8.1980000000000004</v>
      </c>
      <c r="E11" s="2">
        <v>103</v>
      </c>
    </row>
    <row r="12" spans="1:5" x14ac:dyDescent="0.25">
      <c r="A12" t="s">
        <v>10</v>
      </c>
      <c r="B12">
        <f xml:space="preserve"> AVERAGE(B2:B11)</f>
        <v>10.242000000000001</v>
      </c>
      <c r="C12">
        <f t="shared" ref="C12:D12" si="0" xml:space="preserve"> AVERAGE(C2:C11)</f>
        <v>9.4259999999999984</v>
      </c>
      <c r="D12">
        <f t="shared" si="0"/>
        <v>8.2016999999999989</v>
      </c>
      <c r="E12" s="2"/>
    </row>
    <row r="13" spans="1:5" x14ac:dyDescent="0.25">
      <c r="A13" t="s">
        <v>9</v>
      </c>
      <c r="B13">
        <f>_xlfn.STDEV.S(B2:B11)</f>
        <v>0.11331372379372211</v>
      </c>
      <c r="C13">
        <f t="shared" ref="C13:D13" si="1">_xlfn.STDEV.S(C2:C11)</f>
        <v>4.1150131632029463E-2</v>
      </c>
      <c r="D13">
        <f t="shared" si="1"/>
        <v>3.4657049948189182E-3</v>
      </c>
      <c r="E13" s="2"/>
    </row>
    <row r="14" spans="1:5" x14ac:dyDescent="0.25">
      <c r="A14" t="s">
        <v>11</v>
      </c>
      <c r="B14" s="4">
        <f>B13/B12</f>
        <v>1.1063632473513191E-2</v>
      </c>
      <c r="C14" s="4">
        <f t="shared" ref="C14:D14" si="2">C13/C12</f>
        <v>4.365598518144438E-3</v>
      </c>
      <c r="D14" s="4">
        <f t="shared" si="2"/>
        <v>4.2255934682064922E-4</v>
      </c>
      <c r="E1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A752-C960-4020-B1E5-303D6F2D427C}">
  <dimension ref="A1:E14"/>
  <sheetViews>
    <sheetView workbookViewId="0">
      <selection activeCell="E14" sqref="A1:E14"/>
    </sheetView>
  </sheetViews>
  <sheetFormatPr defaultRowHeight="15" x14ac:dyDescent="0.25"/>
  <cols>
    <col min="1" max="1" width="8" bestFit="1" customWidth="1"/>
    <col min="2" max="2" width="14.7109375" bestFit="1" customWidth="1"/>
    <col min="3" max="3" width="16.5703125" bestFit="1" customWidth="1"/>
    <col min="4" max="4" width="16.7109375" bestFit="1" customWidth="1"/>
    <col min="5" max="5" width="15.85546875" bestFit="1" customWidth="1"/>
  </cols>
  <sheetData>
    <row r="1" spans="1:5" x14ac:dyDescent="0.25">
      <c r="A1" t="s">
        <v>6</v>
      </c>
      <c r="B1" t="s">
        <v>8</v>
      </c>
      <c r="C1" t="s">
        <v>5</v>
      </c>
      <c r="D1" t="s">
        <v>4</v>
      </c>
      <c r="E1" s="2" t="s">
        <v>7</v>
      </c>
    </row>
    <row r="2" spans="1:5" x14ac:dyDescent="0.25">
      <c r="A2">
        <v>1</v>
      </c>
      <c r="B2">
        <v>17.37</v>
      </c>
      <c r="C2">
        <v>16.11</v>
      </c>
      <c r="D2">
        <v>14.34</v>
      </c>
      <c r="E2" s="2">
        <v>40</v>
      </c>
    </row>
    <row r="3" spans="1:5" x14ac:dyDescent="0.25">
      <c r="A3">
        <v>2</v>
      </c>
      <c r="B3">
        <v>17.350000000000001</v>
      </c>
      <c r="C3" s="3">
        <v>16.329999999999998</v>
      </c>
      <c r="D3">
        <v>14.343999999999999</v>
      </c>
      <c r="E3" s="2">
        <v>47</v>
      </c>
    </row>
    <row r="4" spans="1:5" x14ac:dyDescent="0.25">
      <c r="A4">
        <v>3</v>
      </c>
      <c r="B4">
        <v>17.100000000000001</v>
      </c>
      <c r="C4">
        <v>16.100000000000001</v>
      </c>
      <c r="D4">
        <v>14.337</v>
      </c>
      <c r="E4" s="2">
        <v>55</v>
      </c>
    </row>
    <row r="5" spans="1:5" x14ac:dyDescent="0.25">
      <c r="A5">
        <v>4</v>
      </c>
      <c r="B5">
        <v>17.05</v>
      </c>
      <c r="C5">
        <v>16.079999999999998</v>
      </c>
      <c r="D5">
        <v>14.340999999999999</v>
      </c>
      <c r="E5" s="2">
        <v>61</v>
      </c>
    </row>
    <row r="6" spans="1:5" x14ac:dyDescent="0.25">
      <c r="A6">
        <v>5</v>
      </c>
      <c r="B6">
        <v>17.309999999999999</v>
      </c>
      <c r="C6">
        <v>16.09</v>
      </c>
      <c r="D6">
        <v>14.342000000000001</v>
      </c>
      <c r="E6" s="2">
        <v>75</v>
      </c>
    </row>
    <row r="7" spans="1:5" x14ac:dyDescent="0.25">
      <c r="A7">
        <v>6</v>
      </c>
      <c r="B7">
        <v>17.510000000000002</v>
      </c>
      <c r="C7">
        <v>16.48</v>
      </c>
      <c r="D7">
        <v>14.34</v>
      </c>
      <c r="E7" s="2">
        <v>84</v>
      </c>
    </row>
    <row r="8" spans="1:5" x14ac:dyDescent="0.25">
      <c r="A8">
        <v>7</v>
      </c>
      <c r="B8">
        <v>17.41</v>
      </c>
      <c r="C8">
        <v>16.22</v>
      </c>
      <c r="D8">
        <v>14.34</v>
      </c>
      <c r="E8" s="2">
        <v>97</v>
      </c>
    </row>
    <row r="9" spans="1:5" x14ac:dyDescent="0.25">
      <c r="A9">
        <v>8</v>
      </c>
      <c r="B9">
        <v>17.09</v>
      </c>
      <c r="C9">
        <v>16.059999999999999</v>
      </c>
      <c r="D9">
        <v>14.342000000000001</v>
      </c>
      <c r="E9" s="2">
        <v>105</v>
      </c>
    </row>
    <row r="10" spans="1:5" x14ac:dyDescent="0.25">
      <c r="A10">
        <v>9</v>
      </c>
      <c r="B10">
        <v>17.22</v>
      </c>
      <c r="C10">
        <v>16.100000000000001</v>
      </c>
      <c r="D10">
        <v>14.343</v>
      </c>
      <c r="E10" s="2">
        <v>112</v>
      </c>
    </row>
    <row r="11" spans="1:5" x14ac:dyDescent="0.25">
      <c r="A11">
        <v>10</v>
      </c>
      <c r="B11">
        <v>17.14</v>
      </c>
      <c r="C11">
        <v>16.04</v>
      </c>
      <c r="D11">
        <v>14.343999999999999</v>
      </c>
      <c r="E11" s="2">
        <v>122</v>
      </c>
    </row>
    <row r="12" spans="1:5" x14ac:dyDescent="0.25">
      <c r="A12" t="s">
        <v>10</v>
      </c>
      <c r="B12">
        <f xml:space="preserve"> AVERAGE(B2:B11)</f>
        <v>17.255000000000003</v>
      </c>
      <c r="C12">
        <f t="shared" ref="C12:D12" si="0" xml:space="preserve"> AVERAGE(C2:C11)</f>
        <v>16.160999999999998</v>
      </c>
      <c r="D12">
        <f t="shared" si="0"/>
        <v>14.3413</v>
      </c>
      <c r="E12" s="2"/>
    </row>
    <row r="13" spans="1:5" x14ac:dyDescent="0.25">
      <c r="A13" t="s">
        <v>9</v>
      </c>
      <c r="B13">
        <f>_xlfn.STDEV.S(B2:B11)</f>
        <v>0.15707393871111233</v>
      </c>
      <c r="C13">
        <f t="shared" ref="C13:D13" si="1">_xlfn.STDEV.S(C2:C11)</f>
        <v>0.14153523314787109</v>
      </c>
      <c r="D13">
        <f t="shared" si="1"/>
        <v>2.1628170930010808E-3</v>
      </c>
      <c r="E13" s="2"/>
    </row>
    <row r="14" spans="1:5" x14ac:dyDescent="0.25">
      <c r="A14" t="s">
        <v>11</v>
      </c>
      <c r="B14" s="4">
        <f>B13/B12</f>
        <v>9.1030969986156084E-3</v>
      </c>
      <c r="C14" s="4">
        <f t="shared" ref="C14:D14" si="2">C13/C12</f>
        <v>8.7578264431576701E-3</v>
      </c>
      <c r="D14" s="4">
        <f t="shared" si="2"/>
        <v>1.5081039326986261E-4</v>
      </c>
      <c r="E1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E95A-FFC0-4425-8EBF-8FC8A03711AB}">
  <dimension ref="A1:E14"/>
  <sheetViews>
    <sheetView workbookViewId="0">
      <selection activeCell="E14" sqref="A1:E14"/>
    </sheetView>
  </sheetViews>
  <sheetFormatPr defaultRowHeight="15" x14ac:dyDescent="0.25"/>
  <cols>
    <col min="1" max="1" width="8" bestFit="1" customWidth="1"/>
    <col min="2" max="2" width="14.7109375" bestFit="1" customWidth="1"/>
    <col min="3" max="3" width="16.5703125" bestFit="1" customWidth="1"/>
    <col min="4" max="4" width="16.7109375" bestFit="1" customWidth="1"/>
    <col min="5" max="5" width="15.85546875" bestFit="1" customWidth="1"/>
  </cols>
  <sheetData>
    <row r="1" spans="1:5" x14ac:dyDescent="0.25">
      <c r="A1" t="s">
        <v>6</v>
      </c>
      <c r="B1" t="s">
        <v>8</v>
      </c>
      <c r="C1" t="s">
        <v>5</v>
      </c>
      <c r="D1" t="s">
        <v>4</v>
      </c>
      <c r="E1" s="2" t="s">
        <v>7</v>
      </c>
    </row>
    <row r="2" spans="1:5" x14ac:dyDescent="0.25">
      <c r="A2">
        <v>1</v>
      </c>
      <c r="B2">
        <v>25.46</v>
      </c>
      <c r="C2">
        <v>24.35</v>
      </c>
      <c r="D2">
        <v>22.623999999999999</v>
      </c>
      <c r="E2" s="2">
        <v>168</v>
      </c>
    </row>
    <row r="3" spans="1:5" x14ac:dyDescent="0.25">
      <c r="A3">
        <v>2</v>
      </c>
      <c r="B3">
        <v>25.44</v>
      </c>
      <c r="C3" s="3">
        <v>24.46</v>
      </c>
      <c r="D3">
        <v>22.631</v>
      </c>
      <c r="E3" s="2">
        <v>178</v>
      </c>
    </row>
    <row r="4" spans="1:5" x14ac:dyDescent="0.25">
      <c r="A4">
        <v>3</v>
      </c>
      <c r="B4">
        <v>25.64</v>
      </c>
      <c r="C4">
        <v>24.52</v>
      </c>
      <c r="D4">
        <v>22.626000000000001</v>
      </c>
      <c r="E4" s="2">
        <v>187</v>
      </c>
    </row>
    <row r="5" spans="1:5" x14ac:dyDescent="0.25">
      <c r="A5">
        <v>4</v>
      </c>
      <c r="B5">
        <v>25.41</v>
      </c>
      <c r="C5">
        <v>24.45</v>
      </c>
      <c r="D5">
        <v>22.623999999999999</v>
      </c>
      <c r="E5" s="2">
        <v>193</v>
      </c>
    </row>
    <row r="6" spans="1:5" x14ac:dyDescent="0.25">
      <c r="A6">
        <v>5</v>
      </c>
      <c r="B6">
        <v>25.58</v>
      </c>
      <c r="C6">
        <v>24.43</v>
      </c>
      <c r="D6">
        <v>22.620999999999999</v>
      </c>
      <c r="E6" s="2">
        <v>205</v>
      </c>
    </row>
    <row r="7" spans="1:5" x14ac:dyDescent="0.25">
      <c r="A7">
        <v>6</v>
      </c>
      <c r="B7">
        <v>25.48</v>
      </c>
      <c r="C7">
        <v>24.43</v>
      </c>
      <c r="D7">
        <v>22.622</v>
      </c>
      <c r="E7" s="2">
        <v>214</v>
      </c>
    </row>
    <row r="8" spans="1:5" x14ac:dyDescent="0.25">
      <c r="A8">
        <v>7</v>
      </c>
      <c r="B8">
        <v>25.37</v>
      </c>
      <c r="C8">
        <v>24.36</v>
      </c>
      <c r="D8">
        <v>22.626999999999999</v>
      </c>
      <c r="E8" s="2">
        <v>225</v>
      </c>
    </row>
    <row r="9" spans="1:5" x14ac:dyDescent="0.25">
      <c r="A9">
        <v>8</v>
      </c>
      <c r="B9">
        <v>25.66</v>
      </c>
      <c r="C9">
        <v>24.52</v>
      </c>
      <c r="D9">
        <v>22.63</v>
      </c>
      <c r="E9" s="2">
        <v>240</v>
      </c>
    </row>
    <row r="10" spans="1:5" x14ac:dyDescent="0.25">
      <c r="A10">
        <v>9</v>
      </c>
      <c r="B10">
        <v>25.66</v>
      </c>
      <c r="C10">
        <v>24.49</v>
      </c>
      <c r="D10">
        <v>22.62</v>
      </c>
      <c r="E10" s="2">
        <v>255</v>
      </c>
    </row>
    <row r="11" spans="1:5" x14ac:dyDescent="0.25">
      <c r="A11">
        <v>10</v>
      </c>
      <c r="B11">
        <v>25.84</v>
      </c>
      <c r="C11">
        <v>24.47</v>
      </c>
      <c r="D11">
        <v>22.626999999999999</v>
      </c>
      <c r="E11" s="2">
        <v>263</v>
      </c>
    </row>
    <row r="12" spans="1:5" x14ac:dyDescent="0.25">
      <c r="A12" t="s">
        <v>10</v>
      </c>
      <c r="B12">
        <f xml:space="preserve"> AVERAGE(B2:B11)</f>
        <v>25.553999999999998</v>
      </c>
      <c r="C12">
        <f t="shared" ref="C12:D12" si="0" xml:space="preserve"> AVERAGE(C2:C11)</f>
        <v>24.448</v>
      </c>
      <c r="D12">
        <f t="shared" si="0"/>
        <v>22.6252</v>
      </c>
      <c r="E12" s="2"/>
    </row>
    <row r="13" spans="1:5" x14ac:dyDescent="0.25">
      <c r="A13" t="s">
        <v>9</v>
      </c>
      <c r="B13">
        <f>_xlfn.STDEV.S(B2:B11)</f>
        <v>0.1469088908889524</v>
      </c>
      <c r="C13">
        <f t="shared" ref="C13:D13" si="1">_xlfn.STDEV.S(C2:C11)</f>
        <v>5.8461763382382917E-2</v>
      </c>
      <c r="D13">
        <f t="shared" si="1"/>
        <v>3.6757463338906431E-3</v>
      </c>
      <c r="E13" s="2"/>
    </row>
    <row r="14" spans="1:5" x14ac:dyDescent="0.25">
      <c r="A14" t="s">
        <v>11</v>
      </c>
      <c r="B14" s="4">
        <f>B13/B12</f>
        <v>5.7489587105326919E-3</v>
      </c>
      <c r="C14" s="4">
        <f t="shared" ref="C14:D14" si="2">C13/C12</f>
        <v>2.3912697718579401E-3</v>
      </c>
      <c r="D14" s="4">
        <f t="shared" si="2"/>
        <v>1.6246249022729714E-4</v>
      </c>
      <c r="E1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CD99A-83C7-4B6E-873A-1E9D38F1BD87}">
  <dimension ref="A1:E14"/>
  <sheetViews>
    <sheetView workbookViewId="0">
      <selection activeCell="E14" sqref="A1:E14"/>
    </sheetView>
  </sheetViews>
  <sheetFormatPr defaultRowHeight="15" x14ac:dyDescent="0.25"/>
  <cols>
    <col min="1" max="1" width="8" bestFit="1" customWidth="1"/>
    <col min="2" max="2" width="14.7109375" bestFit="1" customWidth="1"/>
    <col min="3" max="3" width="16.5703125" bestFit="1" customWidth="1"/>
    <col min="4" max="4" width="16.7109375" bestFit="1" customWidth="1"/>
    <col min="5" max="5" width="15.85546875" bestFit="1" customWidth="1"/>
  </cols>
  <sheetData>
    <row r="1" spans="1:5" x14ac:dyDescent="0.25">
      <c r="A1" t="s">
        <v>6</v>
      </c>
      <c r="B1" t="s">
        <v>8</v>
      </c>
      <c r="C1" t="s">
        <v>5</v>
      </c>
      <c r="D1" t="s">
        <v>4</v>
      </c>
      <c r="E1" s="2" t="s">
        <v>7</v>
      </c>
    </row>
    <row r="2" spans="1:5" x14ac:dyDescent="0.25">
      <c r="A2">
        <v>1</v>
      </c>
      <c r="B2">
        <v>35.950000000000003</v>
      </c>
      <c r="C2">
        <v>34.46</v>
      </c>
      <c r="D2">
        <v>32.25</v>
      </c>
      <c r="E2" s="2">
        <v>29</v>
      </c>
    </row>
    <row r="3" spans="1:5" x14ac:dyDescent="0.25">
      <c r="A3">
        <v>2</v>
      </c>
      <c r="B3">
        <v>38.4</v>
      </c>
      <c r="C3" s="3">
        <v>36.07</v>
      </c>
      <c r="D3">
        <v>32.250999999999998</v>
      </c>
      <c r="E3" s="2">
        <v>34</v>
      </c>
    </row>
    <row r="4" spans="1:5" x14ac:dyDescent="0.25">
      <c r="A4">
        <v>3</v>
      </c>
      <c r="B4">
        <v>35.880000000000003</v>
      </c>
      <c r="C4">
        <v>34.56</v>
      </c>
      <c r="D4">
        <v>32.25</v>
      </c>
      <c r="E4" s="2">
        <v>48</v>
      </c>
    </row>
    <row r="5" spans="1:5" x14ac:dyDescent="0.25">
      <c r="A5">
        <v>4</v>
      </c>
      <c r="B5">
        <v>35.94</v>
      </c>
      <c r="C5">
        <v>34.630000000000003</v>
      </c>
      <c r="D5">
        <v>32.253</v>
      </c>
      <c r="E5" s="2">
        <v>55</v>
      </c>
    </row>
    <row r="6" spans="1:5" x14ac:dyDescent="0.25">
      <c r="A6">
        <v>5</v>
      </c>
      <c r="B6">
        <v>36.18</v>
      </c>
      <c r="C6">
        <v>34.619999999999997</v>
      </c>
      <c r="D6">
        <v>32.262999999999998</v>
      </c>
      <c r="E6" s="2">
        <v>61</v>
      </c>
    </row>
    <row r="7" spans="1:5" x14ac:dyDescent="0.25">
      <c r="A7">
        <v>6</v>
      </c>
      <c r="B7">
        <v>35.81</v>
      </c>
      <c r="C7">
        <v>34.47</v>
      </c>
      <c r="D7">
        <v>32.247</v>
      </c>
      <c r="E7" s="2">
        <v>66</v>
      </c>
    </row>
    <row r="8" spans="1:5" x14ac:dyDescent="0.25">
      <c r="A8">
        <v>7</v>
      </c>
      <c r="B8">
        <v>35.85</v>
      </c>
      <c r="C8">
        <v>34.520000000000003</v>
      </c>
      <c r="D8">
        <v>32.261000000000003</v>
      </c>
      <c r="E8" s="2">
        <v>82</v>
      </c>
    </row>
    <row r="9" spans="1:5" x14ac:dyDescent="0.25">
      <c r="A9">
        <v>8</v>
      </c>
      <c r="B9">
        <v>35.94</v>
      </c>
      <c r="C9">
        <v>34.590000000000003</v>
      </c>
      <c r="D9">
        <v>32.268000000000001</v>
      </c>
      <c r="E9" s="2">
        <v>93</v>
      </c>
    </row>
    <row r="10" spans="1:5" x14ac:dyDescent="0.25">
      <c r="A10">
        <v>9</v>
      </c>
      <c r="B10">
        <v>35.82</v>
      </c>
      <c r="C10">
        <v>34.520000000000003</v>
      </c>
      <c r="D10">
        <v>32.265999999999998</v>
      </c>
      <c r="E10" s="2">
        <v>101</v>
      </c>
    </row>
    <row r="11" spans="1:5" x14ac:dyDescent="0.25">
      <c r="A11">
        <v>10</v>
      </c>
      <c r="B11">
        <v>36.24</v>
      </c>
      <c r="C11">
        <v>34.82</v>
      </c>
      <c r="D11">
        <v>32.265999999999998</v>
      </c>
      <c r="E11" s="2">
        <v>109</v>
      </c>
    </row>
    <row r="12" spans="1:5" x14ac:dyDescent="0.25">
      <c r="A12" t="s">
        <v>10</v>
      </c>
      <c r="B12">
        <f xml:space="preserve"> AVERAGE(B2:B11)</f>
        <v>36.201000000000001</v>
      </c>
      <c r="C12">
        <f t="shared" ref="C12:D12" si="0" xml:space="preserve"> AVERAGE(C2:C11)</f>
        <v>34.725999999999999</v>
      </c>
      <c r="D12">
        <f t="shared" si="0"/>
        <v>32.257500000000007</v>
      </c>
      <c r="E12" s="2"/>
    </row>
    <row r="13" spans="1:5" x14ac:dyDescent="0.25">
      <c r="A13" t="s">
        <v>9</v>
      </c>
      <c r="B13">
        <f>_xlfn.STDEV.S(B2:B11)</f>
        <v>0.78606544822227609</v>
      </c>
      <c r="C13">
        <f t="shared" ref="C13:D13" si="1">_xlfn.STDEV.S(C2:C11)</f>
        <v>0.48337241221328353</v>
      </c>
      <c r="D13">
        <f t="shared" si="1"/>
        <v>8.0450122574313426E-3</v>
      </c>
      <c r="E13" s="2"/>
    </row>
    <row r="14" spans="1:5" x14ac:dyDescent="0.25">
      <c r="A14" t="s">
        <v>11</v>
      </c>
      <c r="B14" s="4">
        <f>B13/B12</f>
        <v>2.1713915312347065E-2</v>
      </c>
      <c r="C14" s="4">
        <f t="shared" ref="C14:D14" si="2">C13/C12</f>
        <v>1.3919611018063801E-2</v>
      </c>
      <c r="D14" s="4">
        <f t="shared" si="2"/>
        <v>2.493997444758999E-4</v>
      </c>
      <c r="E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GPU threads</vt:lpstr>
      <vt:lpstr>CPU</vt:lpstr>
      <vt:lpstr>GPU 256</vt:lpstr>
      <vt:lpstr>GPU 512</vt:lpstr>
      <vt:lpstr>GPU 768</vt:lpstr>
      <vt:lpstr>GPU 1024</vt:lpstr>
      <vt:lpstr>GPU 1280</vt:lpstr>
      <vt:lpstr>GPU 1536</vt:lpstr>
      <vt:lpstr>GPU 1792</vt:lpstr>
      <vt:lpstr>GPU 2048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Shychynov</dc:creator>
  <cp:lastModifiedBy>Ivan Shychynov</cp:lastModifiedBy>
  <dcterms:created xsi:type="dcterms:W3CDTF">2015-06-05T18:17:20Z</dcterms:created>
  <dcterms:modified xsi:type="dcterms:W3CDTF">2025-06-22T16:25:52Z</dcterms:modified>
</cp:coreProperties>
</file>