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U3" i="1"/>
  <c r="U4"/>
  <c r="U5"/>
  <c r="U6"/>
  <c r="U7"/>
  <c r="U8"/>
  <c r="U9"/>
  <c r="U10"/>
  <c r="U11"/>
  <c r="U2"/>
  <c r="T13"/>
  <c r="S13"/>
  <c r="R13"/>
  <c r="G18"/>
  <c r="O3"/>
  <c r="O4"/>
  <c r="O5"/>
  <c r="O18" s="1"/>
  <c r="O6"/>
  <c r="O7"/>
  <c r="O8"/>
  <c r="O9"/>
  <c r="O10"/>
  <c r="O11"/>
  <c r="O2"/>
  <c r="I3"/>
  <c r="I4"/>
  <c r="I5"/>
  <c r="I6"/>
  <c r="I7"/>
  <c r="I8"/>
  <c r="I9"/>
  <c r="I10"/>
  <c r="I11"/>
  <c r="I2"/>
  <c r="I18" s="1"/>
  <c r="G3"/>
  <c r="G4"/>
  <c r="G5"/>
  <c r="G6"/>
  <c r="G7"/>
  <c r="G8"/>
  <c r="G9"/>
  <c r="G17" s="1"/>
  <c r="G16" s="1"/>
  <c r="G10"/>
  <c r="G11"/>
  <c r="G2"/>
  <c r="N13"/>
  <c r="N14" s="1"/>
  <c r="N15" s="1"/>
  <c r="N16" s="1"/>
  <c r="M13"/>
  <c r="M14" s="1"/>
  <c r="M15" s="1"/>
  <c r="M16" s="1"/>
  <c r="L13"/>
  <c r="E13"/>
  <c r="F13"/>
  <c r="H13"/>
  <c r="H14" s="1"/>
  <c r="H15" s="1"/>
  <c r="H16" s="1"/>
  <c r="D13"/>
  <c r="E14" s="1"/>
  <c r="E15" s="1"/>
  <c r="E16" s="1"/>
  <c r="F14" l="1"/>
  <c r="F15" s="1"/>
  <c r="F16" s="1"/>
  <c r="O17"/>
  <c r="O16" s="1"/>
  <c r="I17"/>
  <c r="I16" s="1"/>
  <c r="U17"/>
  <c r="U16" s="1"/>
  <c r="S14"/>
  <c r="S15" s="1"/>
  <c r="S16" s="1"/>
  <c r="T14"/>
  <c r="U18"/>
  <c r="T15" l="1"/>
  <c r="T16" s="1"/>
</calcChain>
</file>

<file path=xl/sharedStrings.xml><?xml version="1.0" encoding="utf-8"?>
<sst xmlns="http://schemas.openxmlformats.org/spreadsheetml/2006/main" count="34" uniqueCount="29">
  <si>
    <t>SCORE</t>
  </si>
  <si>
    <t>dummy</t>
  </si>
  <si>
    <t>none</t>
  </si>
  <si>
    <t>x86_avx2</t>
  </si>
  <si>
    <t>x86_sse41</t>
  </si>
  <si>
    <t>BeyondSN.vgm</t>
  </si>
  <si>
    <t>bmf1_1.ref</t>
  </si>
  <si>
    <t>bmf1_2.ref</t>
  </si>
  <si>
    <t>crusader.raw</t>
  </si>
  <si>
    <t>doofus.dro</t>
  </si>
  <si>
    <t>dro_v2.dro</t>
  </si>
  <si>
    <t>dystopia.ref</t>
  </si>
  <si>
    <t>GALWAY.ref</t>
  </si>
  <si>
    <t>inc.raw</t>
  </si>
  <si>
    <t>loudness.ref</t>
  </si>
  <si>
    <t>arm_neon</t>
  </si>
  <si>
    <t>TOTAL</t>
  </si>
  <si>
    <t>CORE</t>
  </si>
  <si>
    <t>RATIO</t>
  </si>
  <si>
    <t>SPEEDUP</t>
  </si>
  <si>
    <t>AVERAGE</t>
  </si>
  <si>
    <t>STDEV</t>
  </si>
  <si>
    <t>RPi5-NEON</t>
  </si>
  <si>
    <t>BBB-NEON</t>
  </si>
  <si>
    <t>6700k-AVX2</t>
  </si>
  <si>
    <t>6700k-SSE4.1</t>
  </si>
  <si>
    <t>RPi5</t>
  </si>
  <si>
    <t>BBB</t>
  </si>
  <si>
    <t>6700k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</si>
</sst>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%"/>
    <numFmt numFmtId="166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4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16" fillId="0" borderId="0" xfId="1" applyNumberFormat="1" applyFont="1"/>
    <xf numFmtId="165" fontId="16" fillId="0" borderId="0" xfId="1" applyNumberFormat="1" applyFont="1"/>
    <xf numFmtId="164" fontId="16" fillId="0" borderId="0" xfId="1" applyNumberFormat="1" applyFont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barChart>
        <c:barDir val="col"/>
        <c:grouping val="clustered"/>
        <c:ser>
          <c:idx val="1"/>
          <c:order val="0"/>
          <c:tx>
            <c:strRef>
              <c:f>Foglio1!$I$1</c:f>
              <c:strCache>
                <c:ptCount val="1"/>
                <c:pt idx="0">
                  <c:v>6700k-SSE4.1</c:v>
                </c:pt>
              </c:strCache>
            </c:strRef>
          </c:tx>
          <c:cat>
            <c:strRef>
              <c:f>Foglio1!$A$2:$A$11</c:f>
              <c:strCache>
                <c:ptCount val="10"/>
                <c:pt idx="0">
                  <c:v>BeyondSN.vgm</c:v>
                </c:pt>
                <c:pt idx="1">
                  <c:v>bmf1_1.ref</c:v>
                </c:pt>
                <c:pt idx="2">
                  <c:v>bmf1_2.ref</c:v>
                </c:pt>
                <c:pt idx="3">
                  <c:v>crusader.raw</c:v>
                </c:pt>
                <c:pt idx="4">
                  <c:v>doofus.dro</c:v>
                </c:pt>
                <c:pt idx="5">
                  <c:v>dro_v2.dro</c:v>
                </c:pt>
                <c:pt idx="6">
                  <c:v>dystopia.ref</c:v>
                </c:pt>
                <c:pt idx="7">
                  <c:v>GALWAY.ref</c:v>
                </c:pt>
                <c:pt idx="8">
                  <c:v>inc.raw</c:v>
                </c:pt>
                <c:pt idx="9">
                  <c:v>loudness.ref</c:v>
                </c:pt>
              </c:strCache>
            </c:strRef>
          </c:cat>
          <c:val>
            <c:numRef>
              <c:f>Foglio1!$I$2:$I$11</c:f>
              <c:numCache>
                <c:formatCode>0.000</c:formatCode>
                <c:ptCount val="10"/>
                <c:pt idx="0">
                  <c:v>0.55559944696820074</c:v>
                </c:pt>
                <c:pt idx="1">
                  <c:v>0.59463132857628265</c:v>
                </c:pt>
                <c:pt idx="2">
                  <c:v>0.61131408367707707</c:v>
                </c:pt>
                <c:pt idx="3">
                  <c:v>0.61052942043946323</c:v>
                </c:pt>
                <c:pt idx="4">
                  <c:v>0.58169982445874768</c:v>
                </c:pt>
                <c:pt idx="5">
                  <c:v>0.56675854465270115</c:v>
                </c:pt>
                <c:pt idx="6">
                  <c:v>0.55455935214642815</c:v>
                </c:pt>
                <c:pt idx="7">
                  <c:v>0.60043449197860965</c:v>
                </c:pt>
                <c:pt idx="8">
                  <c:v>0.582874099194574</c:v>
                </c:pt>
                <c:pt idx="9">
                  <c:v>0.6430205949656751</c:v>
                </c:pt>
              </c:numCache>
            </c:numRef>
          </c:val>
        </c:ser>
        <c:ser>
          <c:idx val="3"/>
          <c:order val="1"/>
          <c:tx>
            <c:strRef>
              <c:f>Foglio1!$U$1</c:f>
              <c:strCache>
                <c:ptCount val="1"/>
                <c:pt idx="0">
                  <c:v>BBB-NEON</c:v>
                </c:pt>
              </c:strCache>
            </c:strRef>
          </c:tx>
          <c:cat>
            <c:strRef>
              <c:f>Foglio1!$A$2:$A$11</c:f>
              <c:strCache>
                <c:ptCount val="10"/>
                <c:pt idx="0">
                  <c:v>BeyondSN.vgm</c:v>
                </c:pt>
                <c:pt idx="1">
                  <c:v>bmf1_1.ref</c:v>
                </c:pt>
                <c:pt idx="2">
                  <c:v>bmf1_2.ref</c:v>
                </c:pt>
                <c:pt idx="3">
                  <c:v>crusader.raw</c:v>
                </c:pt>
                <c:pt idx="4">
                  <c:v>doofus.dro</c:v>
                </c:pt>
                <c:pt idx="5">
                  <c:v>dro_v2.dro</c:v>
                </c:pt>
                <c:pt idx="6">
                  <c:v>dystopia.ref</c:v>
                </c:pt>
                <c:pt idx="7">
                  <c:v>GALWAY.ref</c:v>
                </c:pt>
                <c:pt idx="8">
                  <c:v>inc.raw</c:v>
                </c:pt>
                <c:pt idx="9">
                  <c:v>loudness.ref</c:v>
                </c:pt>
              </c:strCache>
            </c:strRef>
          </c:cat>
          <c:val>
            <c:numRef>
              <c:f>Foglio1!$U$2:$U$11</c:f>
              <c:numCache>
                <c:formatCode>0.000</c:formatCode>
                <c:ptCount val="10"/>
                <c:pt idx="0">
                  <c:v>0.51190526360150035</c:v>
                </c:pt>
                <c:pt idx="1">
                  <c:v>0.5847800059862317</c:v>
                </c:pt>
                <c:pt idx="2">
                  <c:v>0.59075567464509304</c:v>
                </c:pt>
                <c:pt idx="3">
                  <c:v>0.60977875078780641</c:v>
                </c:pt>
                <c:pt idx="4">
                  <c:v>0.62595355000934438</c:v>
                </c:pt>
                <c:pt idx="5">
                  <c:v>0.56640535226373179</c:v>
                </c:pt>
                <c:pt idx="6">
                  <c:v>0.53832078770256442</c:v>
                </c:pt>
                <c:pt idx="7">
                  <c:v>0.52982079845014873</c:v>
                </c:pt>
                <c:pt idx="8">
                  <c:v>0.59659969088098919</c:v>
                </c:pt>
                <c:pt idx="9">
                  <c:v>0.59130434782608698</c:v>
                </c:pt>
              </c:numCache>
            </c:numRef>
          </c:val>
        </c:ser>
        <c:ser>
          <c:idx val="2"/>
          <c:order val="2"/>
          <c:tx>
            <c:strRef>
              <c:f>Foglio1!$O$1</c:f>
              <c:strCache>
                <c:ptCount val="1"/>
                <c:pt idx="0">
                  <c:v>RPi5-NEON</c:v>
                </c:pt>
              </c:strCache>
            </c:strRef>
          </c:tx>
          <c:cat>
            <c:strRef>
              <c:f>Foglio1!$A$2:$A$11</c:f>
              <c:strCache>
                <c:ptCount val="10"/>
                <c:pt idx="0">
                  <c:v>BeyondSN.vgm</c:v>
                </c:pt>
                <c:pt idx="1">
                  <c:v>bmf1_1.ref</c:v>
                </c:pt>
                <c:pt idx="2">
                  <c:v>bmf1_2.ref</c:v>
                </c:pt>
                <c:pt idx="3">
                  <c:v>crusader.raw</c:v>
                </c:pt>
                <c:pt idx="4">
                  <c:v>doofus.dro</c:v>
                </c:pt>
                <c:pt idx="5">
                  <c:v>dro_v2.dro</c:v>
                </c:pt>
                <c:pt idx="6">
                  <c:v>dystopia.ref</c:v>
                </c:pt>
                <c:pt idx="7">
                  <c:v>GALWAY.ref</c:v>
                </c:pt>
                <c:pt idx="8">
                  <c:v>inc.raw</c:v>
                </c:pt>
                <c:pt idx="9">
                  <c:v>loudness.ref</c:v>
                </c:pt>
              </c:strCache>
            </c:strRef>
          </c:cat>
          <c:val>
            <c:numRef>
              <c:f>Foglio1!$O$2:$O$11</c:f>
              <c:numCache>
                <c:formatCode>0.000</c:formatCode>
                <c:ptCount val="10"/>
                <c:pt idx="0">
                  <c:v>0.35703782557316049</c:v>
                </c:pt>
                <c:pt idx="1">
                  <c:v>0.36737219246343455</c:v>
                </c:pt>
                <c:pt idx="2">
                  <c:v>0.37869480845119102</c:v>
                </c:pt>
                <c:pt idx="3">
                  <c:v>0.3775407134911053</c:v>
                </c:pt>
                <c:pt idx="4">
                  <c:v>0.39100411842361238</c:v>
                </c:pt>
                <c:pt idx="5">
                  <c:v>0.36685181096136077</c:v>
                </c:pt>
                <c:pt idx="6">
                  <c:v>0.36353264331315005</c:v>
                </c:pt>
                <c:pt idx="7">
                  <c:v>0.38450460819792293</c:v>
                </c:pt>
                <c:pt idx="8">
                  <c:v>0.38118070698833934</c:v>
                </c:pt>
                <c:pt idx="9">
                  <c:v>0.37667709815920936</c:v>
                </c:pt>
              </c:numCache>
            </c:numRef>
          </c:val>
        </c:ser>
        <c:ser>
          <c:idx val="0"/>
          <c:order val="3"/>
          <c:tx>
            <c:strRef>
              <c:f>Foglio1!$G$1</c:f>
              <c:strCache>
                <c:ptCount val="1"/>
                <c:pt idx="0">
                  <c:v>6700k-AVX2</c:v>
                </c:pt>
              </c:strCache>
            </c:strRef>
          </c:tx>
          <c:cat>
            <c:strRef>
              <c:f>Foglio1!$A$2:$A$11</c:f>
              <c:strCache>
                <c:ptCount val="10"/>
                <c:pt idx="0">
                  <c:v>BeyondSN.vgm</c:v>
                </c:pt>
                <c:pt idx="1">
                  <c:v>bmf1_1.ref</c:v>
                </c:pt>
                <c:pt idx="2">
                  <c:v>bmf1_2.ref</c:v>
                </c:pt>
                <c:pt idx="3">
                  <c:v>crusader.raw</c:v>
                </c:pt>
                <c:pt idx="4">
                  <c:v>doofus.dro</c:v>
                </c:pt>
                <c:pt idx="5">
                  <c:v>dro_v2.dro</c:v>
                </c:pt>
                <c:pt idx="6">
                  <c:v>dystopia.ref</c:v>
                </c:pt>
                <c:pt idx="7">
                  <c:v>GALWAY.ref</c:v>
                </c:pt>
                <c:pt idx="8">
                  <c:v>inc.raw</c:v>
                </c:pt>
                <c:pt idx="9">
                  <c:v>loudness.ref</c:v>
                </c:pt>
              </c:strCache>
            </c:strRef>
          </c:cat>
          <c:val>
            <c:numRef>
              <c:f>Foglio1!$G$2:$G$11</c:f>
              <c:numCache>
                <c:formatCode>0.000</c:formatCode>
                <c:ptCount val="10"/>
                <c:pt idx="0">
                  <c:v>0.27789847916255189</c:v>
                </c:pt>
                <c:pt idx="1">
                  <c:v>0.30796239664741187</c:v>
                </c:pt>
                <c:pt idx="2">
                  <c:v>0.30760164997053624</c:v>
                </c:pt>
                <c:pt idx="3">
                  <c:v>0.31337560831735733</c:v>
                </c:pt>
                <c:pt idx="4">
                  <c:v>0.31085430076067877</c:v>
                </c:pt>
                <c:pt idx="5">
                  <c:v>0.29029768467475192</c:v>
                </c:pt>
                <c:pt idx="6">
                  <c:v>0.28471677064826673</c:v>
                </c:pt>
                <c:pt idx="7">
                  <c:v>0.30297459893048129</c:v>
                </c:pt>
                <c:pt idx="8">
                  <c:v>0.29800763035184397</c:v>
                </c:pt>
                <c:pt idx="9">
                  <c:v>0.32265446224256289</c:v>
                </c:pt>
              </c:numCache>
            </c:numRef>
          </c:val>
        </c:ser>
        <c:axId val="108744704"/>
        <c:axId val="108746240"/>
      </c:barChart>
      <c:catAx>
        <c:axId val="108744704"/>
        <c:scaling>
          <c:orientation val="minMax"/>
        </c:scaling>
        <c:axPos val="b"/>
        <c:tickLblPos val="nextTo"/>
        <c:crossAx val="108746240"/>
        <c:crosses val="autoZero"/>
        <c:auto val="1"/>
        <c:lblAlgn val="ctr"/>
        <c:lblOffset val="100"/>
      </c:catAx>
      <c:valAx>
        <c:axId val="108746240"/>
        <c:scaling>
          <c:orientation val="minMax"/>
          <c:max val="1"/>
          <c:min val="0"/>
        </c:scaling>
        <c:axPos val="l"/>
        <c:majorGridlines/>
        <c:numFmt formatCode="0.000" sourceLinked="1"/>
        <c:tickLblPos val="nextTo"/>
        <c:crossAx val="108744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20</xdr:row>
      <xdr:rowOff>19050</xdr:rowOff>
    </xdr:from>
    <xdr:to>
      <xdr:col>9</xdr:col>
      <xdr:colOff>66675</xdr:colOff>
      <xdr:row>34</xdr:row>
      <xdr:rowOff>95250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4.5703125" bestFit="1" customWidth="1"/>
    <col min="2" max="2" width="2.28515625" style="4" customWidth="1"/>
    <col min="3" max="3" width="6" style="4" bestFit="1" customWidth="1"/>
    <col min="4" max="4" width="7.7109375" style="4" bestFit="1" customWidth="1"/>
    <col min="5" max="5" width="6.5703125" style="4" bestFit="1" customWidth="1"/>
    <col min="6" max="6" width="9" style="4" bestFit="1" customWidth="1"/>
    <col min="7" max="7" width="11.42578125" style="3" bestFit="1" customWidth="1"/>
    <col min="8" max="8" width="9.85546875" style="4" bestFit="1" customWidth="1"/>
    <col min="9" max="9" width="12.28515625" style="3" bestFit="1" customWidth="1"/>
    <col min="10" max="10" width="2.28515625" style="4" customWidth="1"/>
    <col min="11" max="11" width="4.85546875" style="4" bestFit="1" customWidth="1"/>
    <col min="12" max="12" width="7.7109375" style="4" bestFit="1" customWidth="1"/>
    <col min="13" max="13" width="7.5703125" style="4" bestFit="1" customWidth="1"/>
    <col min="14" max="14" width="10" style="4" bestFit="1" customWidth="1"/>
    <col min="15" max="15" width="10.85546875" style="3" bestFit="1" customWidth="1"/>
    <col min="16" max="16" width="2.28515625" style="4" customWidth="1"/>
    <col min="17" max="17" width="4.42578125" bestFit="1" customWidth="1"/>
    <col min="18" max="19" width="7.7109375" style="4" bestFit="1" customWidth="1"/>
    <col min="20" max="20" width="10" style="4" bestFit="1" customWidth="1"/>
    <col min="21" max="21" width="10.42578125" style="3" bestFit="1" customWidth="1"/>
    <col min="22" max="22" width="2.28515625" style="4" customWidth="1"/>
  </cols>
  <sheetData>
    <row r="1" spans="1:22" s="7" customFormat="1">
      <c r="A1" s="7" t="s">
        <v>0</v>
      </c>
      <c r="B1" s="8"/>
      <c r="C1" s="8" t="s">
        <v>28</v>
      </c>
      <c r="D1" s="8" t="s">
        <v>1</v>
      </c>
      <c r="E1" s="8" t="s">
        <v>2</v>
      </c>
      <c r="F1" s="8" t="s">
        <v>3</v>
      </c>
      <c r="G1" s="9" t="s">
        <v>24</v>
      </c>
      <c r="H1" s="8" t="s">
        <v>4</v>
      </c>
      <c r="I1" s="9" t="s">
        <v>25</v>
      </c>
      <c r="J1" s="8"/>
      <c r="K1" s="8" t="s">
        <v>26</v>
      </c>
      <c r="L1" s="8" t="s">
        <v>1</v>
      </c>
      <c r="M1" s="8" t="s">
        <v>2</v>
      </c>
      <c r="N1" s="8" t="s">
        <v>15</v>
      </c>
      <c r="O1" s="9" t="s">
        <v>22</v>
      </c>
      <c r="P1" s="8"/>
      <c r="Q1" s="8" t="s">
        <v>27</v>
      </c>
      <c r="R1" s="8" t="s">
        <v>1</v>
      </c>
      <c r="S1" s="8" t="s">
        <v>2</v>
      </c>
      <c r="T1" s="8" t="s">
        <v>15</v>
      </c>
      <c r="U1" s="9" t="s">
        <v>23</v>
      </c>
      <c r="V1" s="8"/>
    </row>
    <row r="2" spans="1:22">
      <c r="A2" s="5" t="s">
        <v>5</v>
      </c>
      <c r="D2" s="4">
        <v>4.5999999999999999E-2</v>
      </c>
      <c r="E2" s="4">
        <v>5.109</v>
      </c>
      <c r="F2" s="4">
        <v>1.4530000000000001</v>
      </c>
      <c r="G2" s="3">
        <f>(F2-$D2)/($E2-$D2)</f>
        <v>0.27789847916255189</v>
      </c>
      <c r="H2" s="4">
        <v>2.859</v>
      </c>
      <c r="I2" s="3">
        <f>(H2-$D2)/($E2-$D2)</f>
        <v>0.55559944696820074</v>
      </c>
      <c r="L2" s="4">
        <v>7.6017000000000001E-2</v>
      </c>
      <c r="M2" s="4">
        <v>7.7376589999999998</v>
      </c>
      <c r="N2" s="4">
        <v>2.8115130000000002</v>
      </c>
      <c r="O2" s="3">
        <f>(N2-$L2)/($M2-$L2)</f>
        <v>0.35703782557316049</v>
      </c>
      <c r="R2" s="6">
        <v>0.23499999999999999</v>
      </c>
      <c r="S2" s="6">
        <v>23.963999999999999</v>
      </c>
      <c r="T2" s="6">
        <v>12.382</v>
      </c>
      <c r="U2" s="3">
        <f>(T2-$R2)/($S2-$R2)</f>
        <v>0.51190526360150035</v>
      </c>
    </row>
    <row r="3" spans="1:22">
      <c r="A3" s="5" t="s">
        <v>6</v>
      </c>
      <c r="D3" s="4">
        <v>9.2999999999999999E-2</v>
      </c>
      <c r="E3" s="4">
        <v>8.9220000000000006</v>
      </c>
      <c r="F3" s="4">
        <v>2.8119999999999998</v>
      </c>
      <c r="G3" s="3">
        <f t="shared" ref="G3:G11" si="0">(F3-$D3)/($E3-$D3)</f>
        <v>0.30796239664741187</v>
      </c>
      <c r="H3" s="4">
        <v>5.343</v>
      </c>
      <c r="I3" s="3">
        <f t="shared" ref="I3:I11" si="1">(H3-$D3)/($E3-$D3)</f>
        <v>0.59463132857628265</v>
      </c>
      <c r="L3" s="4">
        <v>0.146062</v>
      </c>
      <c r="M3" s="4">
        <v>14.089468999999999</v>
      </c>
      <c r="N3" s="4">
        <v>5.2684819999999997</v>
      </c>
      <c r="O3" s="3">
        <f t="shared" ref="O3:O11" si="2">(N3-$L3)/($M3-$L3)</f>
        <v>0.36737219246343455</v>
      </c>
      <c r="R3" s="6">
        <v>0.44800000000000001</v>
      </c>
      <c r="S3" s="6">
        <v>40.54</v>
      </c>
      <c r="T3" s="6">
        <v>23.893000000000001</v>
      </c>
      <c r="U3" s="3">
        <f t="shared" ref="U3:U11" si="3">(T3-$R3)/($S3-$R3)</f>
        <v>0.5847800059862317</v>
      </c>
    </row>
    <row r="4" spans="1:22">
      <c r="A4" s="5" t="s">
        <v>7</v>
      </c>
      <c r="D4" s="4">
        <v>7.8E-2</v>
      </c>
      <c r="E4" s="4">
        <v>8.5630000000000006</v>
      </c>
      <c r="F4" s="4">
        <v>2.6880000000000002</v>
      </c>
      <c r="G4" s="3">
        <f t="shared" si="0"/>
        <v>0.30760164997053624</v>
      </c>
      <c r="H4" s="4">
        <v>5.2649999999999997</v>
      </c>
      <c r="I4" s="3">
        <f t="shared" si="1"/>
        <v>0.61131408367707707</v>
      </c>
      <c r="L4" s="4">
        <v>0.14280000000000001</v>
      </c>
      <c r="M4" s="4">
        <v>13.359588</v>
      </c>
      <c r="N4" s="4">
        <v>5.1479290000000004</v>
      </c>
      <c r="O4" s="3">
        <f t="shared" si="2"/>
        <v>0.37869480845119102</v>
      </c>
      <c r="R4" s="6">
        <v>0.439</v>
      </c>
      <c r="S4" s="6">
        <v>39.252000000000002</v>
      </c>
      <c r="T4" s="6">
        <v>23.367999999999999</v>
      </c>
      <c r="U4" s="3">
        <f t="shared" si="3"/>
        <v>0.59075567464509304</v>
      </c>
    </row>
    <row r="5" spans="1:22">
      <c r="A5" s="5" t="s">
        <v>8</v>
      </c>
      <c r="D5" s="4">
        <v>7.8E-2</v>
      </c>
      <c r="E5" s="4">
        <v>6.859</v>
      </c>
      <c r="F5" s="4">
        <v>2.2029999999999998</v>
      </c>
      <c r="G5" s="3">
        <f t="shared" si="0"/>
        <v>0.31337560831735733</v>
      </c>
      <c r="H5" s="4">
        <v>4.218</v>
      </c>
      <c r="I5" s="3">
        <f t="shared" si="1"/>
        <v>0.61052942043946323</v>
      </c>
      <c r="L5" s="4">
        <v>0.11432299999999999</v>
      </c>
      <c r="M5" s="4">
        <v>10.722416000000001</v>
      </c>
      <c r="N5" s="4">
        <v>4.1193099999999996</v>
      </c>
      <c r="O5" s="3">
        <f t="shared" si="2"/>
        <v>0.3775407134911053</v>
      </c>
      <c r="R5" s="6">
        <v>0.35199999999999998</v>
      </c>
      <c r="S5" s="6">
        <v>30.498999999999999</v>
      </c>
      <c r="T5" s="6">
        <v>18.734999999999999</v>
      </c>
      <c r="U5" s="3">
        <f t="shared" si="3"/>
        <v>0.60977875078780641</v>
      </c>
    </row>
    <row r="6" spans="1:22">
      <c r="A6" s="5" t="s">
        <v>9</v>
      </c>
      <c r="D6" s="4">
        <v>0.125</v>
      </c>
      <c r="E6" s="4">
        <v>13.797000000000001</v>
      </c>
      <c r="F6" s="4">
        <v>4.375</v>
      </c>
      <c r="G6" s="3">
        <f t="shared" si="0"/>
        <v>0.31085430076067877</v>
      </c>
      <c r="H6" s="4">
        <v>8.0779999999999994</v>
      </c>
      <c r="I6" s="3">
        <f t="shared" si="1"/>
        <v>0.58169982445874768</v>
      </c>
      <c r="L6" s="4">
        <v>0.21013299999999999</v>
      </c>
      <c r="M6" s="4">
        <v>21.032906000000001</v>
      </c>
      <c r="N6" s="4">
        <v>8.3519229999999993</v>
      </c>
      <c r="O6" s="3">
        <f t="shared" si="2"/>
        <v>0.39100411842361238</v>
      </c>
      <c r="R6" s="6">
        <v>0.625</v>
      </c>
      <c r="S6" s="6">
        <v>59.484000000000002</v>
      </c>
      <c r="T6" s="6">
        <v>37.468000000000004</v>
      </c>
      <c r="U6" s="3">
        <f t="shared" si="3"/>
        <v>0.62595355000934438</v>
      </c>
    </row>
    <row r="7" spans="1:22">
      <c r="A7" s="5" t="s">
        <v>10</v>
      </c>
      <c r="D7" s="4">
        <v>0.17199999999999999</v>
      </c>
      <c r="E7" s="4">
        <v>18.312000000000001</v>
      </c>
      <c r="F7" s="4">
        <v>5.4379999999999997</v>
      </c>
      <c r="G7" s="3">
        <f t="shared" si="0"/>
        <v>0.29029768467475192</v>
      </c>
      <c r="H7" s="4">
        <v>10.452999999999999</v>
      </c>
      <c r="I7" s="3">
        <f t="shared" si="1"/>
        <v>0.56675854465270115</v>
      </c>
      <c r="L7" s="4">
        <v>0.28234799999999999</v>
      </c>
      <c r="M7" s="4">
        <v>27.369149</v>
      </c>
      <c r="N7" s="4">
        <v>10.219189999999999</v>
      </c>
      <c r="O7" s="3">
        <f t="shared" si="2"/>
        <v>0.36685181096136077</v>
      </c>
      <c r="R7" s="6">
        <v>0.82</v>
      </c>
      <c r="S7" s="6">
        <v>79.141999999999996</v>
      </c>
      <c r="T7" s="6">
        <v>45.182000000000002</v>
      </c>
      <c r="U7" s="3">
        <f t="shared" si="3"/>
        <v>0.56640535226373179</v>
      </c>
    </row>
    <row r="8" spans="1:22">
      <c r="A8" s="5" t="s">
        <v>11</v>
      </c>
      <c r="D8" s="4">
        <v>0.23400000000000001</v>
      </c>
      <c r="E8" s="4">
        <v>24.437000000000001</v>
      </c>
      <c r="F8" s="4">
        <v>7.125</v>
      </c>
      <c r="G8" s="3">
        <f t="shared" si="0"/>
        <v>0.28471677064826673</v>
      </c>
      <c r="H8" s="4">
        <v>13.656000000000001</v>
      </c>
      <c r="I8" s="3">
        <f t="shared" si="1"/>
        <v>0.55455935214642815</v>
      </c>
      <c r="L8" s="4">
        <v>0.39605499999999999</v>
      </c>
      <c r="M8" s="4">
        <v>36.095204000000003</v>
      </c>
      <c r="N8" s="4">
        <v>13.373861</v>
      </c>
      <c r="O8" s="3">
        <f t="shared" si="2"/>
        <v>0.36353264331315005</v>
      </c>
      <c r="R8" s="6">
        <v>1.19</v>
      </c>
      <c r="S8" s="6">
        <v>111.587</v>
      </c>
      <c r="T8" s="6">
        <v>60.619</v>
      </c>
      <c r="U8" s="3">
        <f t="shared" si="3"/>
        <v>0.53832078770256442</v>
      </c>
    </row>
    <row r="9" spans="1:22">
      <c r="A9" s="5" t="s">
        <v>12</v>
      </c>
      <c r="D9" s="4">
        <v>4.7E-2</v>
      </c>
      <c r="E9" s="4">
        <v>6.0309999999999997</v>
      </c>
      <c r="F9" s="4">
        <v>1.86</v>
      </c>
      <c r="G9" s="3">
        <f t="shared" si="0"/>
        <v>0.30297459893048129</v>
      </c>
      <c r="H9" s="4">
        <v>3.64</v>
      </c>
      <c r="I9" s="3">
        <f t="shared" si="1"/>
        <v>0.60043449197860965</v>
      </c>
      <c r="L9" s="4">
        <v>9.6828999999999998E-2</v>
      </c>
      <c r="M9" s="4">
        <v>9.0038900000000002</v>
      </c>
      <c r="N9" s="4">
        <v>3.5216349999999998</v>
      </c>
      <c r="O9" s="3">
        <f t="shared" si="2"/>
        <v>0.38450460819792293</v>
      </c>
      <c r="R9" s="6">
        <v>0.3</v>
      </c>
      <c r="S9" s="6">
        <v>29.206</v>
      </c>
      <c r="T9" s="6">
        <v>15.615</v>
      </c>
      <c r="U9" s="3">
        <f t="shared" si="3"/>
        <v>0.52982079845014873</v>
      </c>
    </row>
    <row r="10" spans="1:22">
      <c r="A10" s="5" t="s">
        <v>13</v>
      </c>
      <c r="D10" s="4">
        <v>3.1E-2</v>
      </c>
      <c r="E10" s="4">
        <v>2.39</v>
      </c>
      <c r="F10" s="4">
        <v>0.73399999999999999</v>
      </c>
      <c r="G10" s="3">
        <f t="shared" si="0"/>
        <v>0.29800763035184397</v>
      </c>
      <c r="H10" s="4">
        <v>1.4059999999999999</v>
      </c>
      <c r="I10" s="3">
        <f t="shared" si="1"/>
        <v>0.582874099194574</v>
      </c>
      <c r="L10" s="4">
        <v>3.8078000000000001E-2</v>
      </c>
      <c r="M10" s="4">
        <v>3.5760429999999999</v>
      </c>
      <c r="N10" s="4">
        <v>1.386682</v>
      </c>
      <c r="O10" s="3">
        <f t="shared" si="2"/>
        <v>0.38118070698833934</v>
      </c>
      <c r="R10" s="6">
        <v>0.12</v>
      </c>
      <c r="S10" s="6">
        <v>10.472</v>
      </c>
      <c r="T10" s="6">
        <v>6.2960000000000003</v>
      </c>
      <c r="U10" s="3">
        <f t="shared" si="3"/>
        <v>0.59659969088098919</v>
      </c>
    </row>
    <row r="11" spans="1:22">
      <c r="A11" s="5" t="s">
        <v>14</v>
      </c>
      <c r="D11" s="4">
        <v>0</v>
      </c>
      <c r="E11" s="4">
        <v>0.437</v>
      </c>
      <c r="F11" s="4">
        <v>0.14099999999999999</v>
      </c>
      <c r="G11" s="3">
        <f t="shared" si="0"/>
        <v>0.32265446224256289</v>
      </c>
      <c r="H11" s="4">
        <v>0.28100000000000003</v>
      </c>
      <c r="I11" s="3">
        <f t="shared" si="1"/>
        <v>0.6430205949656751</v>
      </c>
      <c r="L11" s="4">
        <v>7.4349999999999998E-3</v>
      </c>
      <c r="M11" s="4">
        <v>0.68263399999999996</v>
      </c>
      <c r="N11" s="4">
        <v>0.26176700000000003</v>
      </c>
      <c r="O11" s="3">
        <f t="shared" si="2"/>
        <v>0.37667709815920936</v>
      </c>
      <c r="R11" s="6">
        <v>2.3E-2</v>
      </c>
      <c r="S11" s="6">
        <v>1.978</v>
      </c>
      <c r="T11" s="6">
        <v>1.179</v>
      </c>
      <c r="U11" s="3">
        <f t="shared" si="3"/>
        <v>0.59130434782608698</v>
      </c>
    </row>
    <row r="13" spans="1:22">
      <c r="A13" s="7" t="s">
        <v>16</v>
      </c>
      <c r="D13" s="4">
        <f>SUM(D2:D12)</f>
        <v>0.90400000000000014</v>
      </c>
      <c r="E13" s="4">
        <f>SUM(E2:E12)</f>
        <v>94.856999999999999</v>
      </c>
      <c r="F13" s="4">
        <f>SUM(F2:F12)</f>
        <v>28.828999999999994</v>
      </c>
      <c r="H13" s="4">
        <f>SUM(H2:H12)</f>
        <v>55.198999999999991</v>
      </c>
      <c r="L13" s="4">
        <f>SUM(L2:L12)</f>
        <v>1.5100800000000003</v>
      </c>
      <c r="M13" s="4">
        <f>SUM(M2:M12)</f>
        <v>143.668958</v>
      </c>
      <c r="N13" s="4">
        <f>SUM(N2:N12)</f>
        <v>54.462291999999991</v>
      </c>
      <c r="R13" s="4">
        <f>SUM(R2:R12)</f>
        <v>4.5519999999999996</v>
      </c>
      <c r="S13" s="4">
        <f>SUM(S2:S12)</f>
        <v>426.12399999999997</v>
      </c>
      <c r="T13" s="4">
        <f>SUM(T2:T12)</f>
        <v>244.73700000000002</v>
      </c>
    </row>
    <row r="14" spans="1:22">
      <c r="A14" s="7" t="s">
        <v>17</v>
      </c>
      <c r="E14" s="4">
        <f>E13-$D13</f>
        <v>93.953000000000003</v>
      </c>
      <c r="F14" s="4">
        <f>F13-$D13</f>
        <v>27.924999999999994</v>
      </c>
      <c r="H14" s="4">
        <f>H13-$D13</f>
        <v>54.294999999999987</v>
      </c>
      <c r="M14" s="4">
        <f>M13-$L13</f>
        <v>142.15887800000002</v>
      </c>
      <c r="N14" s="4">
        <f>N13-$L13</f>
        <v>52.952211999999989</v>
      </c>
      <c r="S14" s="4">
        <f>S13-$R13</f>
        <v>421.57199999999995</v>
      </c>
      <c r="T14" s="4">
        <f>T13-$R13</f>
        <v>240.18500000000003</v>
      </c>
    </row>
    <row r="15" spans="1:22" s="1" customFormat="1">
      <c r="A15" s="10" t="s">
        <v>18</v>
      </c>
      <c r="B15" s="3"/>
      <c r="C15" s="3"/>
      <c r="D15" s="3"/>
      <c r="E15" s="3">
        <f>E14/$E14</f>
        <v>1</v>
      </c>
      <c r="F15" s="3">
        <f t="shared" ref="F15:H15" si="4">F14/$E14</f>
        <v>0.29722307962491878</v>
      </c>
      <c r="G15" s="3"/>
      <c r="H15" s="3">
        <f t="shared" si="4"/>
        <v>0.5778953306440453</v>
      </c>
      <c r="I15" s="3"/>
      <c r="J15" s="3"/>
      <c r="K15" s="3"/>
      <c r="L15" s="3"/>
      <c r="M15" s="3">
        <f>M14/$M14</f>
        <v>1</v>
      </c>
      <c r="N15" s="3">
        <f>N14/$M14</f>
        <v>0.37248614187852541</v>
      </c>
      <c r="O15" s="3"/>
      <c r="P15" s="3"/>
      <c r="R15" s="3"/>
      <c r="S15" s="3">
        <f>S14/$S14</f>
        <v>1</v>
      </c>
      <c r="T15" s="3">
        <f>T14/$S14</f>
        <v>0.5697366048978586</v>
      </c>
      <c r="U15" s="3"/>
      <c r="V15" s="3"/>
    </row>
    <row r="16" spans="1:22" s="2" customFormat="1">
      <c r="A16" s="11" t="s">
        <v>19</v>
      </c>
      <c r="B16" s="3"/>
      <c r="C16" s="3"/>
      <c r="D16" s="3"/>
      <c r="E16" s="3">
        <f>1/E15</f>
        <v>1</v>
      </c>
      <c r="F16" s="3">
        <f t="shared" ref="F16:H16" si="5">1/F15</f>
        <v>3.364476275738586</v>
      </c>
      <c r="G16" s="3">
        <f>1/G17</f>
        <v>3.315272192679946</v>
      </c>
      <c r="H16" s="3">
        <f t="shared" si="5"/>
        <v>1.7304171654848517</v>
      </c>
      <c r="I16" s="3">
        <f>1/I17</f>
        <v>1.6945070827906197</v>
      </c>
      <c r="J16" s="3"/>
      <c r="K16" s="3"/>
      <c r="L16" s="3"/>
      <c r="M16" s="3">
        <f t="shared" ref="M16:N16" si="6">1/M15</f>
        <v>1</v>
      </c>
      <c r="N16" s="3">
        <f t="shared" si="6"/>
        <v>2.6846636359591556</v>
      </c>
      <c r="O16" s="3">
        <f>1/O17</f>
        <v>2.6706573223489705</v>
      </c>
      <c r="P16" s="3"/>
      <c r="R16" s="3"/>
      <c r="S16" s="3">
        <f t="shared" ref="S16" si="7">1/S15</f>
        <v>1</v>
      </c>
      <c r="T16" s="3">
        <f t="shared" ref="T16" si="8">1/T15</f>
        <v>1.7551970356183773</v>
      </c>
      <c r="U16" s="3">
        <f>1/U17</f>
        <v>1.740454929412689</v>
      </c>
      <c r="V16" s="3"/>
    </row>
    <row r="17" spans="1:21">
      <c r="A17" s="7" t="s">
        <v>20</v>
      </c>
      <c r="G17" s="3">
        <f>AVERAGE(G2:G12)</f>
        <v>0.30163435817064427</v>
      </c>
      <c r="I17" s="3">
        <f>AVERAGE(I2:I12)</f>
        <v>0.59014211870577593</v>
      </c>
      <c r="O17" s="3">
        <f>AVERAGE(O2:O12)</f>
        <v>0.3744396526022486</v>
      </c>
      <c r="U17" s="3">
        <f>AVERAGE(U2:U12)</f>
        <v>0.5745624222153497</v>
      </c>
    </row>
    <row r="18" spans="1:21">
      <c r="A18" s="7" t="s">
        <v>21</v>
      </c>
      <c r="G18" s="3">
        <f>STDEVP(G2:G12)</f>
        <v>1.3165971288653875E-2</v>
      </c>
      <c r="I18" s="3">
        <f>STDEVP(I2:I12)</f>
        <v>2.629891784692857E-2</v>
      </c>
      <c r="O18" s="3">
        <f>STDEVP(O2:O12)</f>
        <v>9.9154754552946544E-3</v>
      </c>
      <c r="U18" s="3">
        <f>STDEVP(U2:U12)</f>
        <v>3.5102019635469876E-2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Zoppi</dc:creator>
  <cp:lastModifiedBy>Andrea Zoppi</cp:lastModifiedBy>
  <dcterms:created xsi:type="dcterms:W3CDTF">2024-03-31T15:09:12Z</dcterms:created>
  <dcterms:modified xsi:type="dcterms:W3CDTF">2024-03-31T17:45:44Z</dcterms:modified>
</cp:coreProperties>
</file>