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ttey\Desktop\TRC3500_Assignment\"/>
    </mc:Choice>
  </mc:AlternateContent>
  <xr:revisionPtr revIDLastSave="0" documentId="13_ncr:1_{D19545F5-C482-46DE-AC45-8BD070BA8D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7" i="1" l="1"/>
  <c r="P47" i="1"/>
  <c r="O47" i="1"/>
  <c r="N48" i="1"/>
  <c r="N49" i="1"/>
  <c r="N50" i="1"/>
  <c r="N51" i="1"/>
  <c r="N52" i="1"/>
  <c r="N53" i="1"/>
  <c r="N54" i="1"/>
  <c r="N55" i="1"/>
  <c r="N56" i="1"/>
  <c r="N57" i="1"/>
  <c r="N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M47" i="1"/>
  <c r="L47" i="1"/>
  <c r="H47" i="1" a="1"/>
  <c r="H47" i="1" s="1"/>
  <c r="D57" i="1"/>
  <c r="D49" i="1"/>
  <c r="D50" i="1"/>
  <c r="D51" i="1"/>
  <c r="D52" i="1"/>
  <c r="D53" i="1"/>
  <c r="D54" i="1"/>
  <c r="D55" i="1"/>
  <c r="D56" i="1"/>
  <c r="D48" i="1"/>
  <c r="D14" i="1"/>
  <c r="I3" i="1"/>
  <c r="C48" i="1" s="1"/>
  <c r="I4" i="1"/>
  <c r="C49" i="1" s="1"/>
  <c r="I5" i="1"/>
  <c r="C50" i="1" s="1"/>
  <c r="I6" i="1"/>
  <c r="C51" i="1" s="1"/>
  <c r="I7" i="1"/>
  <c r="C52" i="1" s="1"/>
  <c r="I8" i="1"/>
  <c r="C53" i="1" s="1"/>
  <c r="I9" i="1"/>
  <c r="C54" i="1" s="1"/>
  <c r="I10" i="1"/>
  <c r="C55" i="1" s="1"/>
  <c r="I11" i="1"/>
  <c r="C56" i="1" s="1"/>
  <c r="I12" i="1"/>
  <c r="I2" i="1"/>
  <c r="H17" i="1" s="1"/>
  <c r="E17" i="1" l="1"/>
  <c r="C28" i="1" s="1"/>
  <c r="B43" i="1" s="1"/>
  <c r="C47" i="1"/>
  <c r="C57" i="1"/>
  <c r="C27" i="1" l="1"/>
  <c r="B42" i="1" s="1"/>
  <c r="C25" i="1"/>
  <c r="B40" i="1" s="1"/>
  <c r="C24" i="1"/>
  <c r="B39" i="1" s="1"/>
  <c r="C26" i="1"/>
  <c r="B41" i="1" s="1"/>
  <c r="C23" i="1"/>
  <c r="B38" i="1" s="1"/>
  <c r="C22" i="1"/>
  <c r="B37" i="1" s="1"/>
  <c r="C21" i="1"/>
  <c r="B36" i="1" s="1"/>
  <c r="C20" i="1"/>
  <c r="B35" i="1" s="1"/>
  <c r="C19" i="1"/>
  <c r="B34" i="1" s="1"/>
  <c r="C18" i="1"/>
  <c r="B33" i="1"/>
  <c r="E32" i="1" s="1"/>
  <c r="E34" i="1" s="1"/>
  <c r="E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<sst xmlns="http://schemas.openxmlformats.org/spreadsheetml/2006/main" count="28" uniqueCount="22">
  <si>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Average</t>
  </si>
  <si>
    <t>Gradient</t>
  </si>
  <si>
    <t>C</t>
  </si>
  <si>
    <t>Terminal point</t>
  </si>
  <si>
    <t>Linearity</t>
  </si>
  <si>
    <t>Diff</t>
  </si>
  <si>
    <t>Max Diff</t>
  </si>
  <si>
    <t>Max Out</t>
  </si>
  <si>
    <t>Q7</t>
  </si>
  <si>
    <t>Full scale input</t>
  </si>
  <si>
    <t>Q8</t>
  </si>
  <si>
    <t>Q9</t>
  </si>
  <si>
    <t>Max Sensitivity</t>
  </si>
  <si>
    <t>X</t>
  </si>
  <si>
    <t>Q10</t>
  </si>
  <si>
    <t>Notes:</t>
  </si>
  <si>
    <t>Take difference of maximum and minimum sensor output at one data point. Average it to get numerator.</t>
  </si>
  <si>
    <t xml:space="preserve">Max </t>
  </si>
  <si>
    <t>Min</t>
  </si>
  <si>
    <t>Avg Diff</t>
  </si>
  <si>
    <t>Full range</t>
  </si>
  <si>
    <t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</si>
</sst>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6.168583792E-2</c:v>
                </c:pt>
                <c:pt idx="1">
                  <c:v>5.7233001169999997E-3</c:v>
                </c:pt>
                <c:pt idx="2">
                  <c:v>0.13280115910000001</c:v>
                </c:pt>
                <c:pt idx="3">
                  <c:v>9.3202739899999998E-2</c:v>
                </c:pt>
                <c:pt idx="4">
                  <c:v>0.28031322520000002</c:v>
                </c:pt>
                <c:pt idx="5">
                  <c:v>0.35667995590000001</c:v>
                </c:pt>
                <c:pt idx="6">
                  <c:v>0.67243521910000004</c:v>
                </c:pt>
                <c:pt idx="7">
                  <c:v>0.81734019849999995</c:v>
                </c:pt>
                <c:pt idx="8">
                  <c:v>0.83604332739999998</c:v>
                </c:pt>
                <c:pt idx="9">
                  <c:v>0.90254448659999997</c:v>
                </c:pt>
                <c:pt idx="10">
                  <c:v>0.95853388559999997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4-42C0-BA2C-2EDB246AE6F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5.4162048519999999E-2</c:v>
                </c:pt>
                <c:pt idx="1">
                  <c:v>0</c:v>
                </c:pt>
                <c:pt idx="2">
                  <c:v>0</c:v>
                </c:pt>
                <c:pt idx="3">
                  <c:v>0.13696989530000001</c:v>
                </c:pt>
                <c:pt idx="4">
                  <c:v>0.19210327699999999</c:v>
                </c:pt>
                <c:pt idx="5">
                  <c:v>0.38306388359999999</c:v>
                </c:pt>
                <c:pt idx="6">
                  <c:v>0.50779888019999997</c:v>
                </c:pt>
                <c:pt idx="7">
                  <c:v>0.71777938799999996</c:v>
                </c:pt>
                <c:pt idx="8">
                  <c:v>0.91859416650000003</c:v>
                </c:pt>
                <c:pt idx="9">
                  <c:v>0.76719842230000002</c:v>
                </c:pt>
                <c:pt idx="10">
                  <c:v>0.87198937750000005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4-42C0-BA2C-2EDB246AE6F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1.4055999390000001E-2</c:v>
                </c:pt>
                <c:pt idx="2">
                  <c:v>5.1662164900000002E-2</c:v>
                </c:pt>
                <c:pt idx="3">
                  <c:v>0.35954488559999997</c:v>
                </c:pt>
                <c:pt idx="4">
                  <c:v>0.48387691129999999</c:v>
                </c:pt>
                <c:pt idx="5">
                  <c:v>0.67424271170000005</c:v>
                </c:pt>
                <c:pt idx="6">
                  <c:v>0.56539572149999995</c:v>
                </c:pt>
                <c:pt idx="7">
                  <c:v>0.80088122279999996</c:v>
                </c:pt>
                <c:pt idx="8">
                  <c:v>1.084822808</c:v>
                </c:pt>
                <c:pt idx="9">
                  <c:v>1.1192865569999999</c:v>
                </c:pt>
                <c:pt idx="10">
                  <c:v>0.99497532320000004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74-42C0-BA2C-2EDB246AE6F9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7.4318883909999994E-2</c:v>
                </c:pt>
                <c:pt idx="1">
                  <c:v>2.4459628519999999E-2</c:v>
                </c:pt>
                <c:pt idx="2">
                  <c:v>9.8344090679999996E-2</c:v>
                </c:pt>
                <c:pt idx="3">
                  <c:v>0.26748087780000002</c:v>
                </c:pt>
                <c:pt idx="4">
                  <c:v>0.39800144749999999</c:v>
                </c:pt>
                <c:pt idx="5">
                  <c:v>0.3152148172</c:v>
                </c:pt>
                <c:pt idx="6">
                  <c:v>0.73806710630000005</c:v>
                </c:pt>
                <c:pt idx="7">
                  <c:v>0.77114668689999999</c:v>
                </c:pt>
                <c:pt idx="8">
                  <c:v>0.81539137549999996</c:v>
                </c:pt>
                <c:pt idx="9">
                  <c:v>0.99275180340000002</c:v>
                </c:pt>
                <c:pt idx="10">
                  <c:v>1.1044609480000001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4-42C0-BA2C-2EDB246AE6F9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8.5435204979999995E-3</c:v>
                </c:pt>
                <c:pt idx="1">
                  <c:v>0.13554411299999999</c:v>
                </c:pt>
                <c:pt idx="2">
                  <c:v>0.21800615609999999</c:v>
                </c:pt>
                <c:pt idx="3">
                  <c:v>0.1425060839</c:v>
                </c:pt>
                <c:pt idx="4">
                  <c:v>0.33687827949999999</c:v>
                </c:pt>
                <c:pt idx="5">
                  <c:v>0.62885566680000005</c:v>
                </c:pt>
                <c:pt idx="6">
                  <c:v>0.66349210719999996</c:v>
                </c:pt>
                <c:pt idx="7">
                  <c:v>0.89438345360000004</c:v>
                </c:pt>
                <c:pt idx="8">
                  <c:v>0.76108952829999998</c:v>
                </c:pt>
                <c:pt idx="9">
                  <c:v>1.024701302</c:v>
                </c:pt>
                <c:pt idx="10">
                  <c:v>0.99265272559999995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74-42C0-BA2C-2EDB246AE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276256"/>
        <c:axId val="1833274816"/>
      </c:scatterChart>
      <c:valAx>
        <c:axId val="18332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74816"/>
        <c:crosses val="autoZero"/>
        <c:crossBetween val="midCat"/>
      </c:valAx>
      <c:valAx>
        <c:axId val="18332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Terminal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3.9742058169599997E-2</c:v>
                </c:pt>
                <c:pt idx="1">
                  <c:v>3.5956608205399997E-2</c:v>
                </c:pt>
                <c:pt idx="2">
                  <c:v>0.100162714156</c:v>
                </c:pt>
                <c:pt idx="3">
                  <c:v>0.19994089649999999</c:v>
                </c:pt>
                <c:pt idx="4">
                  <c:v>0.33823462810000005</c:v>
                </c:pt>
                <c:pt idx="5">
                  <c:v>0.47161140703999999</c:v>
                </c:pt>
                <c:pt idx="6">
                  <c:v>0.62943780686000006</c:v>
                </c:pt>
                <c:pt idx="7">
                  <c:v>0.80030618995999991</c:v>
                </c:pt>
                <c:pt idx="8">
                  <c:v>0.88318824114000005</c:v>
                </c:pt>
                <c:pt idx="9">
                  <c:v>0.96129651426000007</c:v>
                </c:pt>
                <c:pt idx="10">
                  <c:v>0.98452245197999999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23-4EB2-9418-E6DD02D3B8EA}"/>
            </c:ext>
          </c:extLst>
        </c:ser>
        <c:ser>
          <c:idx val="1"/>
          <c:order val="1"/>
          <c:tx>
            <c:v>Terminal 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Sheet1!$B$18:$B$28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Sheet1!$C$18:$C$28</c:f>
              <c:numCache>
                <c:formatCode>General</c:formatCode>
                <c:ptCount val="11"/>
                <c:pt idx="0">
                  <c:v>3.9742058169599997E-2</c:v>
                </c:pt>
                <c:pt idx="1">
                  <c:v>0.13422009755064002</c:v>
                </c:pt>
                <c:pt idx="2">
                  <c:v>0.22869813693168001</c:v>
                </c:pt>
                <c:pt idx="3">
                  <c:v>0.32317617631272</c:v>
                </c:pt>
                <c:pt idx="4">
                  <c:v>0.41765421569376004</c:v>
                </c:pt>
                <c:pt idx="5">
                  <c:v>0.51213225507479998</c:v>
                </c:pt>
                <c:pt idx="6">
                  <c:v>0.60661029445583992</c:v>
                </c:pt>
                <c:pt idx="7">
                  <c:v>0.70108833383687996</c:v>
                </c:pt>
                <c:pt idx="8">
                  <c:v>0.79556637321792001</c:v>
                </c:pt>
                <c:pt idx="9">
                  <c:v>0.89004441259896006</c:v>
                </c:pt>
                <c:pt idx="10">
                  <c:v>0.98452245197999999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23-4EB2-9418-E6DD02D3B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789824"/>
        <c:axId val="1732798464"/>
      </c:scatterChart>
      <c:valAx>
        <c:axId val="17327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798464"/>
        <c:crosses val="autoZero"/>
        <c:crossBetween val="midCat"/>
      </c:valAx>
      <c:valAx>
        <c:axId val="17327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78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0</xdr:row>
      <xdr:rowOff>171450</xdr:rowOff>
    </xdr:from>
    <xdr:to>
      <xdr:col>18</xdr:col>
      <xdr:colOff>312420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4E5FA-1E20-944D-D088-A87ADD016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171450</xdr:rowOff>
    </xdr:from>
    <xdr:to>
      <xdr:col>18</xdr:col>
      <xdr:colOff>304800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589259-3E9E-D4DD-53B1-83CB6B55F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7620</xdr:colOff>
      <xdr:row>32</xdr:row>
      <xdr:rowOff>167640</xdr:rowOff>
    </xdr:from>
    <xdr:to>
      <xdr:col>21</xdr:col>
      <xdr:colOff>0</xdr:colOff>
      <xdr:row>37</xdr:row>
      <xdr:rowOff>66595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BE8266-61DD-194F-A0FC-78DABB28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3220" y="6019800"/>
          <a:ext cx="6088380" cy="813355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30481</xdr:colOff>
      <xdr:row>37</xdr:row>
      <xdr:rowOff>106681</xdr:rowOff>
    </xdr:from>
    <xdr:to>
      <xdr:col>18</xdr:col>
      <xdr:colOff>121920</xdr:colOff>
      <xdr:row>42</xdr:row>
      <xdr:rowOff>65220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7E2CAB-C759-0439-1E0A-1F223153D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36081" y="6873241"/>
          <a:ext cx="4358639" cy="872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workbookViewId="0">
      <selection activeCell="S50" sqref="S50"/>
    </sheetView>
  </sheetViews>
  <sheetFormatPr defaultRowHeight="14.4" x14ac:dyDescent="0.3"/>
  <sheetData>
    <row r="1" spans="1:9" x14ac:dyDescent="0.3">
      <c r="I1" t="s">
        <v>0</v>
      </c>
    </row>
    <row r="2" spans="1:9" x14ac:dyDescent="0.3">
      <c r="B2" s="1">
        <v>0</v>
      </c>
      <c r="C2" s="1">
        <v>6.168583792E-2</v>
      </c>
      <c r="D2" s="1">
        <v>5.4162048519999999E-2</v>
      </c>
      <c r="E2" s="1">
        <v>0</v>
      </c>
      <c r="F2" s="1">
        <v>7.4318883909999994E-2</v>
      </c>
      <c r="G2" s="1">
        <v>8.5435204979999995E-3</v>
      </c>
      <c r="I2">
        <f>AVERAGE(C2:G2)</f>
        <v>3.9742058169599997E-2</v>
      </c>
    </row>
    <row r="3" spans="1:9" x14ac:dyDescent="0.3">
      <c r="B3" s="1">
        <v>0.2</v>
      </c>
      <c r="C3" s="1">
        <v>5.7233001169999997E-3</v>
      </c>
      <c r="D3" s="1">
        <v>0</v>
      </c>
      <c r="E3" s="1">
        <v>1.4055999390000001E-2</v>
      </c>
      <c r="F3" s="1">
        <v>2.4459628519999999E-2</v>
      </c>
      <c r="G3" s="1">
        <v>0.13554411299999999</v>
      </c>
      <c r="I3">
        <f t="shared" ref="I3:I12" si="0">AVERAGE(C3:G3)</f>
        <v>3.5956608205399997E-2</v>
      </c>
    </row>
    <row r="4" spans="1:9" x14ac:dyDescent="0.3">
      <c r="B4" s="1">
        <v>0.4</v>
      </c>
      <c r="C4" s="1">
        <v>0.13280115910000001</v>
      </c>
      <c r="D4" s="1">
        <v>0</v>
      </c>
      <c r="E4" s="1">
        <v>5.1662164900000002E-2</v>
      </c>
      <c r="F4" s="1">
        <v>9.8344090679999996E-2</v>
      </c>
      <c r="G4" s="1">
        <v>0.21800615609999999</v>
      </c>
      <c r="I4">
        <f t="shared" si="0"/>
        <v>0.100162714156</v>
      </c>
    </row>
    <row r="5" spans="1:9" x14ac:dyDescent="0.3">
      <c r="B5" s="1">
        <v>0.6</v>
      </c>
      <c r="C5" s="1">
        <v>9.3202739899999998E-2</v>
      </c>
      <c r="D5" s="1">
        <v>0.13696989530000001</v>
      </c>
      <c r="E5" s="1">
        <v>0.35954488559999997</v>
      </c>
      <c r="F5" s="1">
        <v>0.26748087780000002</v>
      </c>
      <c r="G5" s="1">
        <v>0.1425060839</v>
      </c>
      <c r="I5">
        <f t="shared" si="0"/>
        <v>0.19994089649999999</v>
      </c>
    </row>
    <row r="6" spans="1:9" x14ac:dyDescent="0.3">
      <c r="B6" s="1">
        <v>0.8</v>
      </c>
      <c r="C6" s="1">
        <v>0.28031322520000002</v>
      </c>
      <c r="D6" s="1">
        <v>0.19210327699999999</v>
      </c>
      <c r="E6" s="1">
        <v>0.48387691129999999</v>
      </c>
      <c r="F6" s="1">
        <v>0.39800144749999999</v>
      </c>
      <c r="G6" s="1">
        <v>0.33687827949999999</v>
      </c>
      <c r="I6">
        <f t="shared" si="0"/>
        <v>0.33823462810000005</v>
      </c>
    </row>
    <row r="7" spans="1:9" x14ac:dyDescent="0.3">
      <c r="B7" s="1">
        <v>1</v>
      </c>
      <c r="C7" s="1">
        <v>0.35667995590000001</v>
      </c>
      <c r="D7" s="1">
        <v>0.38306388359999999</v>
      </c>
      <c r="E7" s="1">
        <v>0.67424271170000005</v>
      </c>
      <c r="F7" s="1">
        <v>0.3152148172</v>
      </c>
      <c r="G7" s="1">
        <v>0.62885566680000005</v>
      </c>
      <c r="I7">
        <f t="shared" si="0"/>
        <v>0.47161140703999999</v>
      </c>
    </row>
    <row r="8" spans="1:9" x14ac:dyDescent="0.3">
      <c r="B8" s="1">
        <v>1.2</v>
      </c>
      <c r="C8" s="1">
        <v>0.67243521910000004</v>
      </c>
      <c r="D8" s="1">
        <v>0.50779888019999997</v>
      </c>
      <c r="E8" s="1">
        <v>0.56539572149999995</v>
      </c>
      <c r="F8" s="1">
        <v>0.73806710630000005</v>
      </c>
      <c r="G8" s="1">
        <v>0.66349210719999996</v>
      </c>
      <c r="I8">
        <f t="shared" si="0"/>
        <v>0.62943780686000006</v>
      </c>
    </row>
    <row r="9" spans="1:9" x14ac:dyDescent="0.3">
      <c r="B9" s="1">
        <v>1.4</v>
      </c>
      <c r="C9" s="1">
        <v>0.81734019849999995</v>
      </c>
      <c r="D9" s="1">
        <v>0.71777938799999996</v>
      </c>
      <c r="E9" s="1">
        <v>0.80088122279999996</v>
      </c>
      <c r="F9" s="1">
        <v>0.77114668689999999</v>
      </c>
      <c r="G9" s="1">
        <v>0.89438345360000004</v>
      </c>
      <c r="I9">
        <f t="shared" si="0"/>
        <v>0.80030618995999991</v>
      </c>
    </row>
    <row r="10" spans="1:9" x14ac:dyDescent="0.3">
      <c r="B10" s="1">
        <v>1.6</v>
      </c>
      <c r="C10" s="1">
        <v>0.83604332739999998</v>
      </c>
      <c r="D10" s="1">
        <v>0.91859416650000003</v>
      </c>
      <c r="E10" s="1">
        <v>1.084822808</v>
      </c>
      <c r="F10" s="1">
        <v>0.81539137549999996</v>
      </c>
      <c r="G10" s="1">
        <v>0.76108952829999998</v>
      </c>
      <c r="I10">
        <f t="shared" si="0"/>
        <v>0.88318824114000005</v>
      </c>
    </row>
    <row r="11" spans="1:9" x14ac:dyDescent="0.3">
      <c r="B11" s="1">
        <v>1.8</v>
      </c>
      <c r="C11" s="1">
        <v>0.90254448659999997</v>
      </c>
      <c r="D11" s="1">
        <v>0.76719842230000002</v>
      </c>
      <c r="E11" s="1">
        <v>1.1192865569999999</v>
      </c>
      <c r="F11" s="1">
        <v>0.99275180340000002</v>
      </c>
      <c r="G11" s="1">
        <v>1.024701302</v>
      </c>
      <c r="I11">
        <f t="shared" si="0"/>
        <v>0.96129651426000007</v>
      </c>
    </row>
    <row r="12" spans="1:9" x14ac:dyDescent="0.3">
      <c r="B12" s="1">
        <v>2</v>
      </c>
      <c r="C12" s="1">
        <v>0.95853388559999997</v>
      </c>
      <c r="D12" s="1">
        <v>0.87198937750000005</v>
      </c>
      <c r="E12" s="1">
        <v>0.99497532320000004</v>
      </c>
      <c r="F12" s="1">
        <v>1.1044609480000001</v>
      </c>
      <c r="G12" s="1">
        <v>0.99265272559999995</v>
      </c>
      <c r="I12">
        <f t="shared" si="0"/>
        <v>0.98452245197999999</v>
      </c>
    </row>
    <row r="14" spans="1:9" x14ac:dyDescent="0.3">
      <c r="A14" t="s">
        <v>10</v>
      </c>
      <c r="B14" s="4" t="s">
        <v>9</v>
      </c>
      <c r="C14" s="4"/>
      <c r="D14" s="2">
        <f>B12-B2</f>
        <v>2</v>
      </c>
    </row>
    <row r="17" spans="1:8" x14ac:dyDescent="0.3">
      <c r="B17" s="6" t="s">
        <v>3</v>
      </c>
      <c r="C17" s="7"/>
      <c r="D17" s="1" t="s">
        <v>1</v>
      </c>
      <c r="E17" s="1">
        <f>(I12-I2)/(B12-B2)</f>
        <v>0.47239019690520001</v>
      </c>
      <c r="G17" s="1" t="s">
        <v>2</v>
      </c>
      <c r="H17" s="1">
        <f>I2</f>
        <v>3.9742058169599997E-2</v>
      </c>
    </row>
    <row r="18" spans="1:8" x14ac:dyDescent="0.3">
      <c r="B18" s="1">
        <v>0</v>
      </c>
      <c r="C18" s="1">
        <f>$E$17*B18+$H$17</f>
        <v>3.9742058169599997E-2</v>
      </c>
    </row>
    <row r="19" spans="1:8" x14ac:dyDescent="0.3">
      <c r="B19" s="1">
        <v>0.2</v>
      </c>
      <c r="C19" s="1">
        <f t="shared" ref="C19:C28" si="1">$E$17*B19+$H$17</f>
        <v>0.13422009755064002</v>
      </c>
    </row>
    <row r="20" spans="1:8" x14ac:dyDescent="0.3">
      <c r="B20" s="1">
        <v>0.4</v>
      </c>
      <c r="C20" s="1">
        <f t="shared" si="1"/>
        <v>0.22869813693168001</v>
      </c>
    </row>
    <row r="21" spans="1:8" x14ac:dyDescent="0.3">
      <c r="B21" s="1">
        <v>0.6</v>
      </c>
      <c r="C21" s="1">
        <f t="shared" si="1"/>
        <v>0.32317617631272</v>
      </c>
    </row>
    <row r="22" spans="1:8" x14ac:dyDescent="0.3">
      <c r="B22" s="1">
        <v>0.8</v>
      </c>
      <c r="C22" s="1">
        <f t="shared" si="1"/>
        <v>0.41765421569376004</v>
      </c>
    </row>
    <row r="23" spans="1:8" x14ac:dyDescent="0.3">
      <c r="B23" s="1">
        <v>1</v>
      </c>
      <c r="C23" s="1">
        <f t="shared" si="1"/>
        <v>0.51213225507479998</v>
      </c>
    </row>
    <row r="24" spans="1:8" x14ac:dyDescent="0.3">
      <c r="B24" s="1">
        <v>1.2</v>
      </c>
      <c r="C24" s="1">
        <f t="shared" si="1"/>
        <v>0.60661029445583992</v>
      </c>
    </row>
    <row r="25" spans="1:8" x14ac:dyDescent="0.3">
      <c r="B25" s="1">
        <v>1.4</v>
      </c>
      <c r="C25" s="1">
        <f t="shared" si="1"/>
        <v>0.70108833383687996</v>
      </c>
    </row>
    <row r="26" spans="1:8" x14ac:dyDescent="0.3">
      <c r="B26" s="1">
        <v>1.6</v>
      </c>
      <c r="C26" s="1">
        <f t="shared" si="1"/>
        <v>0.79556637321792001</v>
      </c>
    </row>
    <row r="27" spans="1:8" x14ac:dyDescent="0.3">
      <c r="B27" s="1">
        <v>1.8</v>
      </c>
      <c r="C27" s="1">
        <f t="shared" si="1"/>
        <v>0.89004441259896006</v>
      </c>
    </row>
    <row r="28" spans="1:8" x14ac:dyDescent="0.3">
      <c r="B28" s="1">
        <v>2</v>
      </c>
      <c r="C28" s="1">
        <f t="shared" si="1"/>
        <v>0.98452245197999999</v>
      </c>
    </row>
    <row r="31" spans="1:8" x14ac:dyDescent="0.3">
      <c r="A31" t="s">
        <v>8</v>
      </c>
      <c r="B31" t="s">
        <v>4</v>
      </c>
    </row>
    <row r="32" spans="1:8" x14ac:dyDescent="0.3">
      <c r="B32" s="1" t="s">
        <v>5</v>
      </c>
      <c r="D32" s="1" t="s">
        <v>6</v>
      </c>
      <c r="E32" s="1">
        <f>MAX(B33:B43)</f>
        <v>0.12853542277568</v>
      </c>
    </row>
    <row r="33" spans="1:29" x14ac:dyDescent="0.3">
      <c r="B33" s="1">
        <f>ABS(C18-I2)</f>
        <v>0</v>
      </c>
      <c r="D33" s="1" t="s">
        <v>7</v>
      </c>
      <c r="E33" s="1">
        <f>MAX(C18:C28)</f>
        <v>0.98452245197999999</v>
      </c>
    </row>
    <row r="34" spans="1:29" x14ac:dyDescent="0.3">
      <c r="B34" s="1">
        <f t="shared" ref="B34:B43" si="2">ABS(C19-I3)</f>
        <v>9.8263489345240013E-2</v>
      </c>
      <c r="D34" s="1" t="s">
        <v>4</v>
      </c>
      <c r="E34" s="2">
        <f>E32/E33*100</f>
        <v>13.055611125696412</v>
      </c>
    </row>
    <row r="35" spans="1:29" x14ac:dyDescent="0.3">
      <c r="B35" s="1">
        <f t="shared" si="2"/>
        <v>0.12853542277568</v>
      </c>
    </row>
    <row r="36" spans="1:29" x14ac:dyDescent="0.3">
      <c r="B36" s="1">
        <f t="shared" si="2"/>
        <v>0.12323527981272001</v>
      </c>
    </row>
    <row r="37" spans="1:29" x14ac:dyDescent="0.3">
      <c r="B37" s="1">
        <f t="shared" si="2"/>
        <v>7.9419587593759999E-2</v>
      </c>
    </row>
    <row r="38" spans="1:29" x14ac:dyDescent="0.3">
      <c r="B38" s="1">
        <f t="shared" si="2"/>
        <v>4.0520848034799994E-2</v>
      </c>
    </row>
    <row r="39" spans="1:29" x14ac:dyDescent="0.3">
      <c r="B39" s="1">
        <f t="shared" si="2"/>
        <v>2.2827512404160144E-2</v>
      </c>
    </row>
    <row r="40" spans="1:29" x14ac:dyDescent="0.3">
      <c r="B40" s="1">
        <f t="shared" si="2"/>
        <v>9.9217856123119952E-2</v>
      </c>
      <c r="T40" t="s">
        <v>15</v>
      </c>
    </row>
    <row r="41" spans="1:29" x14ac:dyDescent="0.3">
      <c r="B41" s="1">
        <f t="shared" si="2"/>
        <v>8.7621867922080043E-2</v>
      </c>
      <c r="T41" s="5" t="s">
        <v>16</v>
      </c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3">
      <c r="B42" s="1">
        <f t="shared" si="2"/>
        <v>7.1252101661040013E-2</v>
      </c>
    </row>
    <row r="43" spans="1:29" x14ac:dyDescent="0.3">
      <c r="B43" s="1">
        <f t="shared" si="2"/>
        <v>0</v>
      </c>
    </row>
    <row r="45" spans="1:29" x14ac:dyDescent="0.3">
      <c r="A45" t="s">
        <v>11</v>
      </c>
      <c r="B45" s="5" t="s">
        <v>12</v>
      </c>
      <c r="C45" s="5"/>
      <c r="K45" t="s">
        <v>14</v>
      </c>
      <c r="L45" s="5" t="s">
        <v>21</v>
      </c>
      <c r="M45" s="5"/>
    </row>
    <row r="46" spans="1:29" x14ac:dyDescent="0.3">
      <c r="B46" s="3" t="s">
        <v>13</v>
      </c>
      <c r="C46" s="3" t="s">
        <v>0</v>
      </c>
      <c r="D46" s="1" t="s">
        <v>1</v>
      </c>
      <c r="L46" s="1" t="s">
        <v>17</v>
      </c>
      <c r="M46" s="1" t="s">
        <v>18</v>
      </c>
      <c r="N46" s="1" t="s">
        <v>5</v>
      </c>
      <c r="O46" s="1" t="s">
        <v>19</v>
      </c>
      <c r="P46" s="1" t="s">
        <v>20</v>
      </c>
    </row>
    <row r="47" spans="1:29" x14ac:dyDescent="0.3">
      <c r="B47" s="1">
        <v>0</v>
      </c>
      <c r="C47" s="1">
        <f>I2</f>
        <v>3.9742058169599997E-2</v>
      </c>
      <c r="D47" s="1"/>
      <c r="F47" s="4" t="s">
        <v>12</v>
      </c>
      <c r="G47" s="4"/>
      <c r="H47" s="2" cm="1">
        <f t="array" ref="H47">MAX(ABS(D48:D57))</f>
        <v>0.85434191549999949</v>
      </c>
      <c r="L47" s="1">
        <f>MAX(C2:G2)</f>
        <v>7.4318883909999994E-2</v>
      </c>
      <c r="M47" s="1">
        <f>MIN(C2:G2)</f>
        <v>0</v>
      </c>
      <c r="N47" s="1">
        <f>L47-M47</f>
        <v>7.4318883909999994E-2</v>
      </c>
      <c r="O47" s="1">
        <f>AVERAGE(N47:N57)</f>
        <v>0.24183437310090913</v>
      </c>
      <c r="P47" s="1">
        <f>MAX(L47:L57)-MIN(M47:M57)</f>
        <v>1.1192865569999999</v>
      </c>
      <c r="R47" s="4" t="s">
        <v>21</v>
      </c>
      <c r="S47" s="4"/>
      <c r="T47" s="2">
        <f>O47/P47*100</f>
        <v>21.606117896125966</v>
      </c>
    </row>
    <row r="48" spans="1:29" x14ac:dyDescent="0.3">
      <c r="B48" s="1">
        <v>0.2</v>
      </c>
      <c r="C48" s="1">
        <f t="shared" ref="C48:C57" si="3">I3</f>
        <v>3.5956608205399997E-2</v>
      </c>
      <c r="D48" s="1">
        <f>(C48-C47)/(B48-B47)</f>
        <v>-1.8927249821000004E-2</v>
      </c>
      <c r="L48" s="1">
        <f t="shared" ref="L48:L57" si="4">MAX(C3:G3)</f>
        <v>0.13554411299999999</v>
      </c>
      <c r="M48" s="1">
        <f t="shared" ref="M48:M57" si="5">MIN(C3:G3)</f>
        <v>0</v>
      </c>
      <c r="N48" s="1">
        <f t="shared" ref="N48:N57" si="6">L48-M48</f>
        <v>0.13554411299999999</v>
      </c>
      <c r="O48" s="1"/>
      <c r="P48" s="1"/>
    </row>
    <row r="49" spans="2:16" x14ac:dyDescent="0.3">
      <c r="B49" s="1">
        <v>0.4</v>
      </c>
      <c r="C49" s="1">
        <f t="shared" si="3"/>
        <v>0.100162714156</v>
      </c>
      <c r="D49" s="1">
        <f t="shared" ref="D49:D56" si="7">(C49-C48)/(B49-B48)</f>
        <v>0.321030529753</v>
      </c>
      <c r="L49" s="1">
        <f t="shared" si="4"/>
        <v>0.21800615609999999</v>
      </c>
      <c r="M49" s="1">
        <f t="shared" si="5"/>
        <v>0</v>
      </c>
      <c r="N49" s="1">
        <f t="shared" si="6"/>
        <v>0.21800615609999999</v>
      </c>
      <c r="O49" s="1"/>
      <c r="P49" s="1"/>
    </row>
    <row r="50" spans="2:16" x14ac:dyDescent="0.3">
      <c r="B50" s="1">
        <v>0.6</v>
      </c>
      <c r="C50" s="1">
        <f t="shared" si="3"/>
        <v>0.19994089649999999</v>
      </c>
      <c r="D50" s="1">
        <f t="shared" si="7"/>
        <v>0.49889091172000005</v>
      </c>
      <c r="L50" s="1">
        <f t="shared" si="4"/>
        <v>0.35954488559999997</v>
      </c>
      <c r="M50" s="1">
        <f t="shared" si="5"/>
        <v>9.3202739899999998E-2</v>
      </c>
      <c r="N50" s="1">
        <f t="shared" si="6"/>
        <v>0.26634214569999998</v>
      </c>
      <c r="O50" s="1"/>
      <c r="P50" s="1"/>
    </row>
    <row r="51" spans="2:16" x14ac:dyDescent="0.3">
      <c r="B51" s="1">
        <v>0.8</v>
      </c>
      <c r="C51" s="1">
        <f t="shared" si="3"/>
        <v>0.33823462810000005</v>
      </c>
      <c r="D51" s="1">
        <f t="shared" si="7"/>
        <v>0.69146865800000001</v>
      </c>
      <c r="L51" s="1">
        <f t="shared" si="4"/>
        <v>0.48387691129999999</v>
      </c>
      <c r="M51" s="1">
        <f t="shared" si="5"/>
        <v>0.19210327699999999</v>
      </c>
      <c r="N51" s="1">
        <f t="shared" si="6"/>
        <v>0.29177363430000003</v>
      </c>
      <c r="O51" s="1"/>
      <c r="P51" s="1"/>
    </row>
    <row r="52" spans="2:16" x14ac:dyDescent="0.3">
      <c r="B52" s="1">
        <v>1</v>
      </c>
      <c r="C52" s="1">
        <f t="shared" si="3"/>
        <v>0.47161140703999999</v>
      </c>
      <c r="D52" s="1">
        <f t="shared" si="7"/>
        <v>0.66688389469999987</v>
      </c>
      <c r="L52" s="1">
        <f t="shared" si="4"/>
        <v>0.67424271170000005</v>
      </c>
      <c r="M52" s="1">
        <f t="shared" si="5"/>
        <v>0.3152148172</v>
      </c>
      <c r="N52" s="1">
        <f t="shared" si="6"/>
        <v>0.35902789450000006</v>
      </c>
      <c r="O52" s="1"/>
      <c r="P52" s="1"/>
    </row>
    <row r="53" spans="2:16" x14ac:dyDescent="0.3">
      <c r="B53" s="1">
        <v>1.2</v>
      </c>
      <c r="C53" s="1">
        <f t="shared" si="3"/>
        <v>0.62943780686000006</v>
      </c>
      <c r="D53" s="1">
        <f t="shared" si="7"/>
        <v>0.78913199910000054</v>
      </c>
      <c r="L53" s="1">
        <f t="shared" si="4"/>
        <v>0.73806710630000005</v>
      </c>
      <c r="M53" s="1">
        <f t="shared" si="5"/>
        <v>0.50779888019999997</v>
      </c>
      <c r="N53" s="1">
        <f t="shared" si="6"/>
        <v>0.23026822610000008</v>
      </c>
      <c r="O53" s="1"/>
      <c r="P53" s="1"/>
    </row>
    <row r="54" spans="2:16" x14ac:dyDescent="0.3">
      <c r="B54" s="1">
        <v>1.4</v>
      </c>
      <c r="C54" s="1">
        <f t="shared" si="3"/>
        <v>0.80030618995999991</v>
      </c>
      <c r="D54" s="1">
        <f t="shared" si="7"/>
        <v>0.85434191549999949</v>
      </c>
      <c r="L54" s="1">
        <f t="shared" si="4"/>
        <v>0.89438345360000004</v>
      </c>
      <c r="M54" s="1">
        <f t="shared" si="5"/>
        <v>0.71777938799999996</v>
      </c>
      <c r="N54" s="1">
        <f t="shared" si="6"/>
        <v>0.17660406560000008</v>
      </c>
      <c r="O54" s="1"/>
      <c r="P54" s="1"/>
    </row>
    <row r="55" spans="2:16" x14ac:dyDescent="0.3">
      <c r="B55" s="1">
        <v>1.6</v>
      </c>
      <c r="C55" s="1">
        <f t="shared" si="3"/>
        <v>0.88318824114000005</v>
      </c>
      <c r="D55" s="1">
        <f t="shared" si="7"/>
        <v>0.4144102559000003</v>
      </c>
      <c r="L55" s="1">
        <f t="shared" si="4"/>
        <v>1.084822808</v>
      </c>
      <c r="M55" s="1">
        <f t="shared" si="5"/>
        <v>0.76108952829999998</v>
      </c>
      <c r="N55" s="1">
        <f t="shared" si="6"/>
        <v>0.32373327969999999</v>
      </c>
      <c r="O55" s="1"/>
      <c r="P55" s="1"/>
    </row>
    <row r="56" spans="2:16" x14ac:dyDescent="0.3">
      <c r="B56" s="1">
        <v>1.8</v>
      </c>
      <c r="C56" s="1">
        <f t="shared" si="3"/>
        <v>0.96129651426000007</v>
      </c>
      <c r="D56" s="1">
        <f t="shared" si="7"/>
        <v>0.39054136560000019</v>
      </c>
      <c r="L56" s="1">
        <f t="shared" si="4"/>
        <v>1.1192865569999999</v>
      </c>
      <c r="M56" s="1">
        <f t="shared" si="5"/>
        <v>0.76719842230000002</v>
      </c>
      <c r="N56" s="1">
        <f t="shared" si="6"/>
        <v>0.35208813469999989</v>
      </c>
      <c r="O56" s="1"/>
      <c r="P56" s="1"/>
    </row>
    <row r="57" spans="2:16" x14ac:dyDescent="0.3">
      <c r="B57" s="1">
        <v>2</v>
      </c>
      <c r="C57" s="1">
        <f t="shared" si="3"/>
        <v>0.98452245197999999</v>
      </c>
      <c r="D57" s="1">
        <f>(C57-C56)/(B57-B56)</f>
        <v>0.11612968859999964</v>
      </c>
      <c r="L57" s="1">
        <f t="shared" si="4"/>
        <v>1.1044609480000001</v>
      </c>
      <c r="M57" s="1">
        <f t="shared" si="5"/>
        <v>0.87198937750000005</v>
      </c>
      <c r="N57" s="1">
        <f t="shared" si="6"/>
        <v>0.2324715705</v>
      </c>
      <c r="O57" s="1"/>
      <c r="P57" s="1"/>
    </row>
  </sheetData>
  <mergeCells count="7">
    <mergeCell ref="B14:C14"/>
    <mergeCell ref="B45:C45"/>
    <mergeCell ref="B17:C17"/>
    <mergeCell ref="F47:G47"/>
    <mergeCell ref="T41:AC41"/>
    <mergeCell ref="R47:S47"/>
    <mergeCell ref="L45:M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 Yu Teng</dc:creator>
  <cp:lastModifiedBy>Yu Tey</cp:lastModifiedBy>
  <dcterms:created xsi:type="dcterms:W3CDTF">2015-06-05T18:17:20Z</dcterms:created>
  <dcterms:modified xsi:type="dcterms:W3CDTF">2025-06-19T05:04:21Z</dcterms:modified>
</cp:coreProperties>
</file>